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3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2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5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6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27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amini\Dropbox\TGA results\Real models\"/>
    </mc:Choice>
  </mc:AlternateContent>
  <bookViews>
    <workbookView xWindow="0" yWindow="0" windowWidth="24270" windowHeight="12585" firstSheet="22" activeTab="26"/>
  </bookViews>
  <sheets>
    <sheet name="Longleaf pine_Live" sheetId="2" r:id="rId1"/>
    <sheet name="Longleaf pine_Dead" sheetId="1" r:id="rId2"/>
    <sheet name="Pine straw" sheetId="3" r:id="rId3"/>
    <sheet name="Little bluestem grass_live" sheetId="4" r:id="rId4"/>
    <sheet name="Little bluestem grass_dead" sheetId="5" r:id="rId5"/>
    <sheet name="Swamp bay_live" sheetId="7" r:id="rId6"/>
    <sheet name="Swamp bay_dead" sheetId="8" r:id="rId7"/>
    <sheet name="Dwarf palemtto_live" sheetId="10" r:id="rId8"/>
    <sheet name="Dwarf palmetto_dead" sheetId="11" r:id="rId9"/>
    <sheet name="Live oak_live" sheetId="12" r:id="rId10"/>
    <sheet name="Live oak_dead" sheetId="13" r:id="rId11"/>
    <sheet name="Wax_live" sheetId="14" r:id="rId12"/>
    <sheet name="Wax_dead" sheetId="15" r:id="rId13"/>
    <sheet name="Saw palmetto_live" sheetId="16" r:id="rId14"/>
    <sheet name="Saw palmetto_dead" sheetId="17" r:id="rId15"/>
    <sheet name="Water oak_live" sheetId="18" r:id="rId16"/>
    <sheet name="Water oak_dead" sheetId="19" r:id="rId17"/>
    <sheet name="Wire grass_live" sheetId="20" r:id="rId18"/>
    <sheet name="Wire grass_Dead" sheetId="21" r:id="rId19"/>
    <sheet name="Fetterbush_live" sheetId="22" r:id="rId20"/>
    <sheet name="Fetterbush_dead" sheetId="23" r:id="rId21"/>
    <sheet name="Sparkleberry_live" sheetId="24" r:id="rId22"/>
    <sheet name="Sparkleberry_dead" sheetId="25" r:id="rId23"/>
    <sheet name="Inkberry_live" sheetId="26" r:id="rId24"/>
    <sheet name="Inkberry_dead" sheetId="27" r:id="rId25"/>
    <sheet name="Darrow's blueberry_live" sheetId="28" r:id="rId26"/>
    <sheet name="Darrow's blueberry_dead" sheetId="29" r:id="rId27"/>
  </sheets>
  <definedNames>
    <definedName name="solver_adj" localSheetId="26" hidden="1">'Darrow''s blueberry_dead'!$B$1:$B$4,'Darrow''s blueberry_dead'!$B$6:$B$7</definedName>
    <definedName name="solver_adj" localSheetId="25" hidden="1">'Darrow''s blueberry_live'!$B$1:$B$4,'Darrow''s blueberry_live'!$B$6:$B$7</definedName>
    <definedName name="solver_adj" localSheetId="7" hidden="1">'Dwarf palemtto_live'!$B$1:$B$4,'Dwarf palemtto_live'!$B$6:$B$7</definedName>
    <definedName name="solver_adj" localSheetId="8" hidden="1">'Dwarf palmetto_dead'!$B$1:$B$4,'Dwarf palmetto_dead'!$B$6:$B$7</definedName>
    <definedName name="solver_adj" localSheetId="20" hidden="1">Fetterbush_dead!$B$1:$B$4,Fetterbush_dead!$B$6:$B$7</definedName>
    <definedName name="solver_adj" localSheetId="19" hidden="1">Fetterbush_live!$B$1:$B$4,Fetterbush_live!$B$6:$B$7</definedName>
    <definedName name="solver_adj" localSheetId="24" hidden="1">Inkberry_dead!$B$1:$B$4,Inkberry_dead!$B$6:$B$7</definedName>
    <definedName name="solver_adj" localSheetId="23" hidden="1">Inkberry_live!$B$1:$B$4,Inkberry_live!$B$6:$B$7</definedName>
    <definedName name="solver_adj" localSheetId="4" hidden="1">'Little bluestem grass_dead'!$B$1:$B$4,'Little bluestem grass_dead'!$B$6:$B$7</definedName>
    <definedName name="solver_adj" localSheetId="3" hidden="1">'Little bluestem grass_live'!$B$1:$B$4,'Little bluestem grass_live'!$B$6:$B$7</definedName>
    <definedName name="solver_adj" localSheetId="10" hidden="1">'Live oak_dead'!$B$1:$B$4,'Live oak_dead'!$B$6:$B$7</definedName>
    <definedName name="solver_adj" localSheetId="9" hidden="1">'Live oak_live'!$B$1:$B$4,'Live oak_live'!$B$6:$B$7</definedName>
    <definedName name="solver_adj" localSheetId="1" hidden="1">'Longleaf pine_Dead'!$B$1:$B$4,'Longleaf pine_Dead'!$B$6:$B$7</definedName>
    <definedName name="solver_adj" localSheetId="0" hidden="1">'Longleaf pine_Live'!$B$1:$B$4,'Longleaf pine_Live'!$B$6:$B$7</definedName>
    <definedName name="solver_adj" localSheetId="2" hidden="1">'Pine straw'!$B$1:$B$4,'Pine straw'!$B$6:$B$7</definedName>
    <definedName name="solver_adj" localSheetId="14" hidden="1">'Saw palmetto_dead'!$B$1:$B$4,'Saw palmetto_dead'!$B$6:$B$7</definedName>
    <definedName name="solver_adj" localSheetId="13" hidden="1">'Saw palmetto_live'!$B$1:$B$4,'Saw palmetto_live'!$B$6:$B$7</definedName>
    <definedName name="solver_adj" localSheetId="22" hidden="1">Sparkleberry_dead!$B$1:$B$4,Sparkleberry_dead!$B$6:$B$7</definedName>
    <definedName name="solver_adj" localSheetId="21" hidden="1">Sparkleberry_live!$B$1:$B$4,Sparkleberry_live!$B$6:$B$7</definedName>
    <definedName name="solver_adj" localSheetId="6" hidden="1">'Swamp bay_dead'!$B$1:$B$4,'Swamp bay_dead'!$B$6:$B$7</definedName>
    <definedName name="solver_adj" localSheetId="5" hidden="1">'Swamp bay_live'!$B$1:$B$4,'Swamp bay_live'!$B$6:$B$7</definedName>
    <definedName name="solver_adj" localSheetId="16" hidden="1">'Water oak_dead'!$B$1:$B$4,'Water oak_dead'!$B$6:$B$7</definedName>
    <definedName name="solver_adj" localSheetId="15" hidden="1">'Water oak_live'!$B$1:$B$4,'Water oak_live'!$B$6:$B$7</definedName>
    <definedName name="solver_adj" localSheetId="12" hidden="1">Wax_dead!$B$1:$B$4,Wax_dead!$B$6:$B$7</definedName>
    <definedName name="solver_adj" localSheetId="11" hidden="1">Wax_live!$B$1:$B$4,Wax_live!$B$6:$B$7</definedName>
    <definedName name="solver_adj" localSheetId="18" hidden="1">'Wire grass_Dead'!$B$1:$B$4,'Wire grass_Dead'!$B$6:$B$7</definedName>
    <definedName name="solver_adj" localSheetId="17" hidden="1">'Wire grass_live'!$B$1:$B$4,'Wire grass_live'!$B$6:$B$7</definedName>
    <definedName name="solver_cvg" localSheetId="26" hidden="1">0.0001</definedName>
    <definedName name="solver_cvg" localSheetId="25" hidden="1">0.0001</definedName>
    <definedName name="solver_cvg" localSheetId="7" hidden="1">0.0001</definedName>
    <definedName name="solver_cvg" localSheetId="8" hidden="1">0.0001</definedName>
    <definedName name="solver_cvg" localSheetId="20" hidden="1">0.0001</definedName>
    <definedName name="solver_cvg" localSheetId="19" hidden="1">0.0001</definedName>
    <definedName name="solver_cvg" localSheetId="24" hidden="1">0.0001</definedName>
    <definedName name="solver_cvg" localSheetId="23" hidden="1">0.0001</definedName>
    <definedName name="solver_cvg" localSheetId="4" hidden="1">0.0001</definedName>
    <definedName name="solver_cvg" localSheetId="3" hidden="1">0.0001</definedName>
    <definedName name="solver_cvg" localSheetId="10" hidden="1">0.0001</definedName>
    <definedName name="solver_cvg" localSheetId="9" hidden="1">0.0001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14" hidden="1">0.0001</definedName>
    <definedName name="solver_cvg" localSheetId="13" hidden="1">0.0001</definedName>
    <definedName name="solver_cvg" localSheetId="22" hidden="1">0.0001</definedName>
    <definedName name="solver_cvg" localSheetId="21" hidden="1">0.0001</definedName>
    <definedName name="solver_cvg" localSheetId="6" hidden="1">0.0001</definedName>
    <definedName name="solver_cvg" localSheetId="5" hidden="1">0.0001</definedName>
    <definedName name="solver_cvg" localSheetId="16" hidden="1">0.0001</definedName>
    <definedName name="solver_cvg" localSheetId="15" hidden="1">0.0001</definedName>
    <definedName name="solver_cvg" localSheetId="12" hidden="1">0.0001</definedName>
    <definedName name="solver_cvg" localSheetId="11" hidden="1">0.0001</definedName>
    <definedName name="solver_cvg" localSheetId="18" hidden="1">0.0001</definedName>
    <definedName name="solver_cvg" localSheetId="17" hidden="1">0.0001</definedName>
    <definedName name="solver_drv" localSheetId="26" hidden="1">1</definedName>
    <definedName name="solver_drv" localSheetId="25" hidden="1">1</definedName>
    <definedName name="solver_drv" localSheetId="7" hidden="1">1</definedName>
    <definedName name="solver_drv" localSheetId="8" hidden="1">1</definedName>
    <definedName name="solver_drv" localSheetId="20" hidden="1">1</definedName>
    <definedName name="solver_drv" localSheetId="19" hidden="1">1</definedName>
    <definedName name="solver_drv" localSheetId="24" hidden="1">1</definedName>
    <definedName name="solver_drv" localSheetId="23" hidden="1">1</definedName>
    <definedName name="solver_drv" localSheetId="4" hidden="1">1</definedName>
    <definedName name="solver_drv" localSheetId="3" hidden="1">1</definedName>
    <definedName name="solver_drv" localSheetId="10" hidden="1">1</definedName>
    <definedName name="solver_drv" localSheetId="9" hidden="1">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14" hidden="1">1</definedName>
    <definedName name="solver_drv" localSheetId="13" hidden="1">1</definedName>
    <definedName name="solver_drv" localSheetId="22" hidden="1">1</definedName>
    <definedName name="solver_drv" localSheetId="21" hidden="1">1</definedName>
    <definedName name="solver_drv" localSheetId="6" hidden="1">1</definedName>
    <definedName name="solver_drv" localSheetId="5" hidden="1">1</definedName>
    <definedName name="solver_drv" localSheetId="16" hidden="1">1</definedName>
    <definedName name="solver_drv" localSheetId="15" hidden="1">1</definedName>
    <definedName name="solver_drv" localSheetId="12" hidden="1">1</definedName>
    <definedName name="solver_drv" localSheetId="11" hidden="1">1</definedName>
    <definedName name="solver_drv" localSheetId="18" hidden="1">1</definedName>
    <definedName name="solver_drv" localSheetId="17" hidden="1">1</definedName>
    <definedName name="solver_eng" localSheetId="26" hidden="1">1</definedName>
    <definedName name="solver_eng" localSheetId="25" hidden="1">1</definedName>
    <definedName name="solver_eng" localSheetId="7" hidden="1">1</definedName>
    <definedName name="solver_eng" localSheetId="8" hidden="1">1</definedName>
    <definedName name="solver_eng" localSheetId="20" hidden="1">1</definedName>
    <definedName name="solver_eng" localSheetId="19" hidden="1">1</definedName>
    <definedName name="solver_eng" localSheetId="24" hidden="1">1</definedName>
    <definedName name="solver_eng" localSheetId="23" hidden="1">1</definedName>
    <definedName name="solver_eng" localSheetId="4" hidden="1">1</definedName>
    <definedName name="solver_eng" localSheetId="3" hidden="1">1</definedName>
    <definedName name="solver_eng" localSheetId="10" hidden="1">1</definedName>
    <definedName name="solver_eng" localSheetId="9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14" hidden="1">1</definedName>
    <definedName name="solver_eng" localSheetId="13" hidden="1">1</definedName>
    <definedName name="solver_eng" localSheetId="22" hidden="1">1</definedName>
    <definedName name="solver_eng" localSheetId="21" hidden="1">1</definedName>
    <definedName name="solver_eng" localSheetId="6" hidden="1">1</definedName>
    <definedName name="solver_eng" localSheetId="5" hidden="1">1</definedName>
    <definedName name="solver_eng" localSheetId="16" hidden="1">1</definedName>
    <definedName name="solver_eng" localSheetId="15" hidden="1">1</definedName>
    <definedName name="solver_eng" localSheetId="12" hidden="1">1</definedName>
    <definedName name="solver_eng" localSheetId="11" hidden="1">1</definedName>
    <definedName name="solver_eng" localSheetId="18" hidden="1">1</definedName>
    <definedName name="solver_eng" localSheetId="17" hidden="1">1</definedName>
    <definedName name="solver_est" localSheetId="26" hidden="1">1</definedName>
    <definedName name="solver_est" localSheetId="25" hidden="1">1</definedName>
    <definedName name="solver_est" localSheetId="7" hidden="1">1</definedName>
    <definedName name="solver_est" localSheetId="8" hidden="1">1</definedName>
    <definedName name="solver_est" localSheetId="20" hidden="1">1</definedName>
    <definedName name="solver_est" localSheetId="19" hidden="1">1</definedName>
    <definedName name="solver_est" localSheetId="24" hidden="1">1</definedName>
    <definedName name="solver_est" localSheetId="23" hidden="1">1</definedName>
    <definedName name="solver_est" localSheetId="4" hidden="1">1</definedName>
    <definedName name="solver_est" localSheetId="3" hidden="1">1</definedName>
    <definedName name="solver_est" localSheetId="10" hidden="1">1</definedName>
    <definedName name="solver_est" localSheetId="9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14" hidden="1">1</definedName>
    <definedName name="solver_est" localSheetId="13" hidden="1">1</definedName>
    <definedName name="solver_est" localSheetId="22" hidden="1">1</definedName>
    <definedName name="solver_est" localSheetId="21" hidden="1">1</definedName>
    <definedName name="solver_est" localSheetId="6" hidden="1">1</definedName>
    <definedName name="solver_est" localSheetId="5" hidden="1">1</definedName>
    <definedName name="solver_est" localSheetId="16" hidden="1">1</definedName>
    <definedName name="solver_est" localSheetId="15" hidden="1">1</definedName>
    <definedName name="solver_est" localSheetId="12" hidden="1">1</definedName>
    <definedName name="solver_est" localSheetId="11" hidden="1">1</definedName>
    <definedName name="solver_est" localSheetId="18" hidden="1">1</definedName>
    <definedName name="solver_est" localSheetId="17" hidden="1">1</definedName>
    <definedName name="solver_itr" localSheetId="26" hidden="1">2147483647</definedName>
    <definedName name="solver_itr" localSheetId="25" hidden="1">2147483647</definedName>
    <definedName name="solver_itr" localSheetId="7" hidden="1">2147483647</definedName>
    <definedName name="solver_itr" localSheetId="8" hidden="1">2147483647</definedName>
    <definedName name="solver_itr" localSheetId="20" hidden="1">2147483647</definedName>
    <definedName name="solver_itr" localSheetId="19" hidden="1">2147483647</definedName>
    <definedName name="solver_itr" localSheetId="24" hidden="1">2147483647</definedName>
    <definedName name="solver_itr" localSheetId="23" hidden="1">2147483647</definedName>
    <definedName name="solver_itr" localSheetId="4" hidden="1">2147483647</definedName>
    <definedName name="solver_itr" localSheetId="3" hidden="1">2147483647</definedName>
    <definedName name="solver_itr" localSheetId="10" hidden="1">2147483647</definedName>
    <definedName name="solver_itr" localSheetId="9" hidden="1">2147483647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14" hidden="1">2147483647</definedName>
    <definedName name="solver_itr" localSheetId="13" hidden="1">2147483647</definedName>
    <definedName name="solver_itr" localSheetId="22" hidden="1">2147483647</definedName>
    <definedName name="solver_itr" localSheetId="21" hidden="1">2147483647</definedName>
    <definedName name="solver_itr" localSheetId="6" hidden="1">2147483647</definedName>
    <definedName name="solver_itr" localSheetId="5" hidden="1">2147483647</definedName>
    <definedName name="solver_itr" localSheetId="16" hidden="1">2147483647</definedName>
    <definedName name="solver_itr" localSheetId="15" hidden="1">2147483647</definedName>
    <definedName name="solver_itr" localSheetId="12" hidden="1">2147483647</definedName>
    <definedName name="solver_itr" localSheetId="11" hidden="1">2147483647</definedName>
    <definedName name="solver_itr" localSheetId="18" hidden="1">2147483647</definedName>
    <definedName name="solver_itr" localSheetId="17" hidden="1">2147483647</definedName>
    <definedName name="solver_mip" localSheetId="26" hidden="1">2147483647</definedName>
    <definedName name="solver_mip" localSheetId="25" hidden="1">2147483647</definedName>
    <definedName name="solver_mip" localSheetId="7" hidden="1">2147483647</definedName>
    <definedName name="solver_mip" localSheetId="8" hidden="1">2147483647</definedName>
    <definedName name="solver_mip" localSheetId="20" hidden="1">2147483647</definedName>
    <definedName name="solver_mip" localSheetId="19" hidden="1">2147483647</definedName>
    <definedName name="solver_mip" localSheetId="24" hidden="1">2147483647</definedName>
    <definedName name="solver_mip" localSheetId="23" hidden="1">2147483647</definedName>
    <definedName name="solver_mip" localSheetId="4" hidden="1">2147483647</definedName>
    <definedName name="solver_mip" localSheetId="3" hidden="1">2147483647</definedName>
    <definedName name="solver_mip" localSheetId="10" hidden="1">2147483647</definedName>
    <definedName name="solver_mip" localSheetId="9" hidden="1">2147483647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14" hidden="1">2147483647</definedName>
    <definedName name="solver_mip" localSheetId="13" hidden="1">2147483647</definedName>
    <definedName name="solver_mip" localSheetId="22" hidden="1">2147483647</definedName>
    <definedName name="solver_mip" localSheetId="21" hidden="1">2147483647</definedName>
    <definedName name="solver_mip" localSheetId="6" hidden="1">2147483647</definedName>
    <definedName name="solver_mip" localSheetId="5" hidden="1">2147483647</definedName>
    <definedName name="solver_mip" localSheetId="16" hidden="1">2147483647</definedName>
    <definedName name="solver_mip" localSheetId="15" hidden="1">2147483647</definedName>
    <definedName name="solver_mip" localSheetId="12" hidden="1">2147483647</definedName>
    <definedName name="solver_mip" localSheetId="11" hidden="1">2147483647</definedName>
    <definedName name="solver_mip" localSheetId="18" hidden="1">2147483647</definedName>
    <definedName name="solver_mip" localSheetId="17" hidden="1">2147483647</definedName>
    <definedName name="solver_mni" localSheetId="26" hidden="1">30</definedName>
    <definedName name="solver_mni" localSheetId="25" hidden="1">30</definedName>
    <definedName name="solver_mni" localSheetId="7" hidden="1">30</definedName>
    <definedName name="solver_mni" localSheetId="8" hidden="1">30</definedName>
    <definedName name="solver_mni" localSheetId="20" hidden="1">30</definedName>
    <definedName name="solver_mni" localSheetId="19" hidden="1">30</definedName>
    <definedName name="solver_mni" localSheetId="24" hidden="1">30</definedName>
    <definedName name="solver_mni" localSheetId="23" hidden="1">30</definedName>
    <definedName name="solver_mni" localSheetId="4" hidden="1">30</definedName>
    <definedName name="solver_mni" localSheetId="3" hidden="1">30</definedName>
    <definedName name="solver_mni" localSheetId="10" hidden="1">30</definedName>
    <definedName name="solver_mni" localSheetId="9" hidden="1">30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14" hidden="1">30</definedName>
    <definedName name="solver_mni" localSheetId="13" hidden="1">30</definedName>
    <definedName name="solver_mni" localSheetId="22" hidden="1">30</definedName>
    <definedName name="solver_mni" localSheetId="21" hidden="1">30</definedName>
    <definedName name="solver_mni" localSheetId="6" hidden="1">30</definedName>
    <definedName name="solver_mni" localSheetId="5" hidden="1">30</definedName>
    <definedName name="solver_mni" localSheetId="16" hidden="1">30</definedName>
    <definedName name="solver_mni" localSheetId="15" hidden="1">30</definedName>
    <definedName name="solver_mni" localSheetId="12" hidden="1">30</definedName>
    <definedName name="solver_mni" localSheetId="11" hidden="1">30</definedName>
    <definedName name="solver_mni" localSheetId="18" hidden="1">30</definedName>
    <definedName name="solver_mni" localSheetId="17" hidden="1">30</definedName>
    <definedName name="solver_mrt" localSheetId="26" hidden="1">0.075</definedName>
    <definedName name="solver_mrt" localSheetId="25" hidden="1">0.075</definedName>
    <definedName name="solver_mrt" localSheetId="7" hidden="1">0.075</definedName>
    <definedName name="solver_mrt" localSheetId="8" hidden="1">0.075</definedName>
    <definedName name="solver_mrt" localSheetId="20" hidden="1">0.075</definedName>
    <definedName name="solver_mrt" localSheetId="19" hidden="1">0.075</definedName>
    <definedName name="solver_mrt" localSheetId="24" hidden="1">0.075</definedName>
    <definedName name="solver_mrt" localSheetId="23" hidden="1">0.075</definedName>
    <definedName name="solver_mrt" localSheetId="4" hidden="1">0.075</definedName>
    <definedName name="solver_mrt" localSheetId="3" hidden="1">0.075</definedName>
    <definedName name="solver_mrt" localSheetId="10" hidden="1">0.075</definedName>
    <definedName name="solver_mrt" localSheetId="9" hidden="1">0.075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14" hidden="1">0.075</definedName>
    <definedName name="solver_mrt" localSheetId="13" hidden="1">0.075</definedName>
    <definedName name="solver_mrt" localSheetId="22" hidden="1">0.075</definedName>
    <definedName name="solver_mrt" localSheetId="21" hidden="1">0.075</definedName>
    <definedName name="solver_mrt" localSheetId="6" hidden="1">0.075</definedName>
    <definedName name="solver_mrt" localSheetId="5" hidden="1">0.075</definedName>
    <definedName name="solver_mrt" localSheetId="16" hidden="1">0.075</definedName>
    <definedName name="solver_mrt" localSheetId="15" hidden="1">0.075</definedName>
    <definedName name="solver_mrt" localSheetId="12" hidden="1">0.075</definedName>
    <definedName name="solver_mrt" localSheetId="11" hidden="1">0.075</definedName>
    <definedName name="solver_mrt" localSheetId="18" hidden="1">0.075</definedName>
    <definedName name="solver_mrt" localSheetId="17" hidden="1">0.075</definedName>
    <definedName name="solver_msl" localSheetId="26" hidden="1">2</definedName>
    <definedName name="solver_msl" localSheetId="25" hidden="1">2</definedName>
    <definedName name="solver_msl" localSheetId="7" hidden="1">2</definedName>
    <definedName name="solver_msl" localSheetId="8" hidden="1">2</definedName>
    <definedName name="solver_msl" localSheetId="20" hidden="1">2</definedName>
    <definedName name="solver_msl" localSheetId="19" hidden="1">2</definedName>
    <definedName name="solver_msl" localSheetId="24" hidden="1">2</definedName>
    <definedName name="solver_msl" localSheetId="23" hidden="1">2</definedName>
    <definedName name="solver_msl" localSheetId="4" hidden="1">2</definedName>
    <definedName name="solver_msl" localSheetId="3" hidden="1">2</definedName>
    <definedName name="solver_msl" localSheetId="10" hidden="1">2</definedName>
    <definedName name="solver_msl" localSheetId="9" hidden="1">2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14" hidden="1">2</definedName>
    <definedName name="solver_msl" localSheetId="13" hidden="1">2</definedName>
    <definedName name="solver_msl" localSheetId="22" hidden="1">2</definedName>
    <definedName name="solver_msl" localSheetId="21" hidden="1">2</definedName>
    <definedName name="solver_msl" localSheetId="6" hidden="1">2</definedName>
    <definedName name="solver_msl" localSheetId="5" hidden="1">2</definedName>
    <definedName name="solver_msl" localSheetId="16" hidden="1">2</definedName>
    <definedName name="solver_msl" localSheetId="15" hidden="1">2</definedName>
    <definedName name="solver_msl" localSheetId="12" hidden="1">2</definedName>
    <definedName name="solver_msl" localSheetId="11" hidden="1">2</definedName>
    <definedName name="solver_msl" localSheetId="18" hidden="1">2</definedName>
    <definedName name="solver_msl" localSheetId="17" hidden="1">2</definedName>
    <definedName name="solver_neg" localSheetId="26" hidden="1">1</definedName>
    <definedName name="solver_neg" localSheetId="25" hidden="1">1</definedName>
    <definedName name="solver_neg" localSheetId="7" hidden="1">1</definedName>
    <definedName name="solver_neg" localSheetId="8" hidden="1">1</definedName>
    <definedName name="solver_neg" localSheetId="20" hidden="1">1</definedName>
    <definedName name="solver_neg" localSheetId="19" hidden="1">1</definedName>
    <definedName name="solver_neg" localSheetId="24" hidden="1">1</definedName>
    <definedName name="solver_neg" localSheetId="23" hidden="1">1</definedName>
    <definedName name="solver_neg" localSheetId="4" hidden="1">1</definedName>
    <definedName name="solver_neg" localSheetId="3" hidden="1">1</definedName>
    <definedName name="solver_neg" localSheetId="10" hidden="1">1</definedName>
    <definedName name="solver_neg" localSheetId="9" hidden="1">1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14" hidden="1">1</definedName>
    <definedName name="solver_neg" localSheetId="13" hidden="1">1</definedName>
    <definedName name="solver_neg" localSheetId="22" hidden="1">1</definedName>
    <definedName name="solver_neg" localSheetId="21" hidden="1">1</definedName>
    <definedName name="solver_neg" localSheetId="6" hidden="1">1</definedName>
    <definedName name="solver_neg" localSheetId="5" hidden="1">1</definedName>
    <definedName name="solver_neg" localSheetId="16" hidden="1">1</definedName>
    <definedName name="solver_neg" localSheetId="15" hidden="1">1</definedName>
    <definedName name="solver_neg" localSheetId="12" hidden="1">1</definedName>
    <definedName name="solver_neg" localSheetId="11" hidden="1">1</definedName>
    <definedName name="solver_neg" localSheetId="18" hidden="1">1</definedName>
    <definedName name="solver_neg" localSheetId="17" hidden="1">1</definedName>
    <definedName name="solver_nod" localSheetId="26" hidden="1">2147483647</definedName>
    <definedName name="solver_nod" localSheetId="25" hidden="1">2147483647</definedName>
    <definedName name="solver_nod" localSheetId="7" hidden="1">2147483647</definedName>
    <definedName name="solver_nod" localSheetId="8" hidden="1">2147483647</definedName>
    <definedName name="solver_nod" localSheetId="20" hidden="1">2147483647</definedName>
    <definedName name="solver_nod" localSheetId="19" hidden="1">2147483647</definedName>
    <definedName name="solver_nod" localSheetId="24" hidden="1">2147483647</definedName>
    <definedName name="solver_nod" localSheetId="23" hidden="1">2147483647</definedName>
    <definedName name="solver_nod" localSheetId="4" hidden="1">2147483647</definedName>
    <definedName name="solver_nod" localSheetId="3" hidden="1">2147483647</definedName>
    <definedName name="solver_nod" localSheetId="10" hidden="1">2147483647</definedName>
    <definedName name="solver_nod" localSheetId="9" hidden="1">2147483647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14" hidden="1">2147483647</definedName>
    <definedName name="solver_nod" localSheetId="13" hidden="1">2147483647</definedName>
    <definedName name="solver_nod" localSheetId="22" hidden="1">2147483647</definedName>
    <definedName name="solver_nod" localSheetId="21" hidden="1">2147483647</definedName>
    <definedName name="solver_nod" localSheetId="6" hidden="1">2147483647</definedName>
    <definedName name="solver_nod" localSheetId="5" hidden="1">2147483647</definedName>
    <definedName name="solver_nod" localSheetId="16" hidden="1">2147483647</definedName>
    <definedName name="solver_nod" localSheetId="15" hidden="1">2147483647</definedName>
    <definedName name="solver_nod" localSheetId="12" hidden="1">2147483647</definedName>
    <definedName name="solver_nod" localSheetId="11" hidden="1">2147483647</definedName>
    <definedName name="solver_nod" localSheetId="18" hidden="1">2147483647</definedName>
    <definedName name="solver_nod" localSheetId="17" hidden="1">2147483647</definedName>
    <definedName name="solver_num" localSheetId="26" hidden="1">0</definedName>
    <definedName name="solver_num" localSheetId="25" hidden="1">0</definedName>
    <definedName name="solver_num" localSheetId="7" hidden="1">0</definedName>
    <definedName name="solver_num" localSheetId="8" hidden="1">0</definedName>
    <definedName name="solver_num" localSheetId="20" hidden="1">0</definedName>
    <definedName name="solver_num" localSheetId="19" hidden="1">0</definedName>
    <definedName name="solver_num" localSheetId="24" hidden="1">0</definedName>
    <definedName name="solver_num" localSheetId="23" hidden="1">0</definedName>
    <definedName name="solver_num" localSheetId="4" hidden="1">0</definedName>
    <definedName name="solver_num" localSheetId="3" hidden="1">0</definedName>
    <definedName name="solver_num" localSheetId="10" hidden="1">0</definedName>
    <definedName name="solver_num" localSheetId="9" hidden="1">0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um" localSheetId="14" hidden="1">0</definedName>
    <definedName name="solver_num" localSheetId="13" hidden="1">0</definedName>
    <definedName name="solver_num" localSheetId="22" hidden="1">0</definedName>
    <definedName name="solver_num" localSheetId="21" hidden="1">0</definedName>
    <definedName name="solver_num" localSheetId="6" hidden="1">0</definedName>
    <definedName name="solver_num" localSheetId="5" hidden="1">0</definedName>
    <definedName name="solver_num" localSheetId="16" hidden="1">0</definedName>
    <definedName name="solver_num" localSheetId="15" hidden="1">0</definedName>
    <definedName name="solver_num" localSheetId="12" hidden="1">0</definedName>
    <definedName name="solver_num" localSheetId="11" hidden="1">0</definedName>
    <definedName name="solver_num" localSheetId="18" hidden="1">0</definedName>
    <definedName name="solver_num" localSheetId="17" hidden="1">0</definedName>
    <definedName name="solver_nwt" localSheetId="26" hidden="1">1</definedName>
    <definedName name="solver_nwt" localSheetId="25" hidden="1">1</definedName>
    <definedName name="solver_nwt" localSheetId="7" hidden="1">1</definedName>
    <definedName name="solver_nwt" localSheetId="8" hidden="1">1</definedName>
    <definedName name="solver_nwt" localSheetId="20" hidden="1">1</definedName>
    <definedName name="solver_nwt" localSheetId="19" hidden="1">1</definedName>
    <definedName name="solver_nwt" localSheetId="24" hidden="1">1</definedName>
    <definedName name="solver_nwt" localSheetId="23" hidden="1">1</definedName>
    <definedName name="solver_nwt" localSheetId="4" hidden="1">1</definedName>
    <definedName name="solver_nwt" localSheetId="3" hidden="1">1</definedName>
    <definedName name="solver_nwt" localSheetId="10" hidden="1">1</definedName>
    <definedName name="solver_nwt" localSheetId="9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14" hidden="1">1</definedName>
    <definedName name="solver_nwt" localSheetId="13" hidden="1">1</definedName>
    <definedName name="solver_nwt" localSheetId="22" hidden="1">1</definedName>
    <definedName name="solver_nwt" localSheetId="21" hidden="1">1</definedName>
    <definedName name="solver_nwt" localSheetId="6" hidden="1">1</definedName>
    <definedName name="solver_nwt" localSheetId="5" hidden="1">1</definedName>
    <definedName name="solver_nwt" localSheetId="16" hidden="1">1</definedName>
    <definedName name="solver_nwt" localSheetId="15" hidden="1">1</definedName>
    <definedName name="solver_nwt" localSheetId="12" hidden="1">1</definedName>
    <definedName name="solver_nwt" localSheetId="11" hidden="1">1</definedName>
    <definedName name="solver_nwt" localSheetId="18" hidden="1">1</definedName>
    <definedName name="solver_nwt" localSheetId="17" hidden="1">1</definedName>
    <definedName name="solver_opt" localSheetId="26" hidden="1">'Darrow''s blueberry_dead'!$G$1</definedName>
    <definedName name="solver_opt" localSheetId="25" hidden="1">'Darrow''s blueberry_live'!$G$1</definedName>
    <definedName name="solver_opt" localSheetId="7" hidden="1">'Dwarf palemtto_live'!$G$1</definedName>
    <definedName name="solver_opt" localSheetId="8" hidden="1">'Dwarf palmetto_dead'!$G$1</definedName>
    <definedName name="solver_opt" localSheetId="20" hidden="1">Fetterbush_dead!$G$1</definedName>
    <definedName name="solver_opt" localSheetId="19" hidden="1">Fetterbush_live!$G$1</definedName>
    <definedName name="solver_opt" localSheetId="24" hidden="1">Inkberry_dead!$G$1</definedName>
    <definedName name="solver_opt" localSheetId="23" hidden="1">Inkberry_live!$G$1</definedName>
    <definedName name="solver_opt" localSheetId="4" hidden="1">'Little bluestem grass_dead'!$G$1</definedName>
    <definedName name="solver_opt" localSheetId="3" hidden="1">'Little bluestem grass_live'!$G$1</definedName>
    <definedName name="solver_opt" localSheetId="10" hidden="1">'Live oak_dead'!$G$1</definedName>
    <definedName name="solver_opt" localSheetId="9" hidden="1">'Live oak_live'!$G$1</definedName>
    <definedName name="solver_opt" localSheetId="1" hidden="1">'Longleaf pine_Dead'!$G$1</definedName>
    <definedName name="solver_opt" localSheetId="0" hidden="1">'Longleaf pine_Live'!$G$1</definedName>
    <definedName name="solver_opt" localSheetId="2" hidden="1">'Pine straw'!$G$1</definedName>
    <definedName name="solver_opt" localSheetId="14" hidden="1">'Saw palmetto_dead'!$G$1</definedName>
    <definedName name="solver_opt" localSheetId="13" hidden="1">'Saw palmetto_live'!$G$1</definedName>
    <definedName name="solver_opt" localSheetId="22" hidden="1">Sparkleberry_dead!$G$1</definedName>
    <definedName name="solver_opt" localSheetId="21" hidden="1">Sparkleberry_live!$G$1</definedName>
    <definedName name="solver_opt" localSheetId="6" hidden="1">'Swamp bay_dead'!$G$1</definedName>
    <definedName name="solver_opt" localSheetId="5" hidden="1">'Swamp bay_live'!$G$1</definedName>
    <definedName name="solver_opt" localSheetId="16" hidden="1">'Water oak_dead'!$G$1</definedName>
    <definedName name="solver_opt" localSheetId="15" hidden="1">'Water oak_live'!$G$1</definedName>
    <definedName name="solver_opt" localSheetId="12" hidden="1">Wax_dead!$G$1</definedName>
    <definedName name="solver_opt" localSheetId="11" hidden="1">Wax_live!$G$1</definedName>
    <definedName name="solver_opt" localSheetId="18" hidden="1">'Wire grass_Dead'!$G$1</definedName>
    <definedName name="solver_opt" localSheetId="17" hidden="1">'Wire grass_live'!$G$1</definedName>
    <definedName name="solver_pre" localSheetId="26" hidden="1">0.000001</definedName>
    <definedName name="solver_pre" localSheetId="25" hidden="1">0.000001</definedName>
    <definedName name="solver_pre" localSheetId="7" hidden="1">0.000001</definedName>
    <definedName name="solver_pre" localSheetId="8" hidden="1">0.000001</definedName>
    <definedName name="solver_pre" localSheetId="20" hidden="1">0.000001</definedName>
    <definedName name="solver_pre" localSheetId="19" hidden="1">0.000001</definedName>
    <definedName name="solver_pre" localSheetId="24" hidden="1">0.000001</definedName>
    <definedName name="solver_pre" localSheetId="23" hidden="1">0.000001</definedName>
    <definedName name="solver_pre" localSheetId="4" hidden="1">0.000001</definedName>
    <definedName name="solver_pre" localSheetId="3" hidden="1">0.000001</definedName>
    <definedName name="solver_pre" localSheetId="10" hidden="1">0.000001</definedName>
    <definedName name="solver_pre" localSheetId="9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14" hidden="1">0.000001</definedName>
    <definedName name="solver_pre" localSheetId="13" hidden="1">0.000001</definedName>
    <definedName name="solver_pre" localSheetId="22" hidden="1">0.000001</definedName>
    <definedName name="solver_pre" localSheetId="21" hidden="1">0.000001</definedName>
    <definedName name="solver_pre" localSheetId="6" hidden="1">0.000001</definedName>
    <definedName name="solver_pre" localSheetId="5" hidden="1">0.000001</definedName>
    <definedName name="solver_pre" localSheetId="16" hidden="1">0.000001</definedName>
    <definedName name="solver_pre" localSheetId="15" hidden="1">0.000001</definedName>
    <definedName name="solver_pre" localSheetId="12" hidden="1">0.000001</definedName>
    <definedName name="solver_pre" localSheetId="11" hidden="1">0.000001</definedName>
    <definedName name="solver_pre" localSheetId="18" hidden="1">0.000001</definedName>
    <definedName name="solver_pre" localSheetId="17" hidden="1">0.000001</definedName>
    <definedName name="solver_rbv" localSheetId="26" hidden="1">1</definedName>
    <definedName name="solver_rbv" localSheetId="25" hidden="1">1</definedName>
    <definedName name="solver_rbv" localSheetId="7" hidden="1">1</definedName>
    <definedName name="solver_rbv" localSheetId="8" hidden="1">1</definedName>
    <definedName name="solver_rbv" localSheetId="20" hidden="1">1</definedName>
    <definedName name="solver_rbv" localSheetId="19" hidden="1">1</definedName>
    <definedName name="solver_rbv" localSheetId="24" hidden="1">1</definedName>
    <definedName name="solver_rbv" localSheetId="23" hidden="1">1</definedName>
    <definedName name="solver_rbv" localSheetId="4" hidden="1">1</definedName>
    <definedName name="solver_rbv" localSheetId="3" hidden="1">1</definedName>
    <definedName name="solver_rbv" localSheetId="10" hidden="1">1</definedName>
    <definedName name="solver_rbv" localSheetId="9" hidden="1">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bv" localSheetId="14" hidden="1">1</definedName>
    <definedName name="solver_rbv" localSheetId="13" hidden="1">1</definedName>
    <definedName name="solver_rbv" localSheetId="22" hidden="1">1</definedName>
    <definedName name="solver_rbv" localSheetId="21" hidden="1">1</definedName>
    <definedName name="solver_rbv" localSheetId="6" hidden="1">1</definedName>
    <definedName name="solver_rbv" localSheetId="5" hidden="1">1</definedName>
    <definedName name="solver_rbv" localSheetId="16" hidden="1">1</definedName>
    <definedName name="solver_rbv" localSheetId="15" hidden="1">1</definedName>
    <definedName name="solver_rbv" localSheetId="12" hidden="1">1</definedName>
    <definedName name="solver_rbv" localSheetId="11" hidden="1">1</definedName>
    <definedName name="solver_rbv" localSheetId="18" hidden="1">1</definedName>
    <definedName name="solver_rbv" localSheetId="17" hidden="1">1</definedName>
    <definedName name="solver_rlx" localSheetId="26" hidden="1">2</definedName>
    <definedName name="solver_rlx" localSheetId="25" hidden="1">2</definedName>
    <definedName name="solver_rlx" localSheetId="7" hidden="1">2</definedName>
    <definedName name="solver_rlx" localSheetId="8" hidden="1">2</definedName>
    <definedName name="solver_rlx" localSheetId="20" hidden="1">2</definedName>
    <definedName name="solver_rlx" localSheetId="19" hidden="1">2</definedName>
    <definedName name="solver_rlx" localSheetId="24" hidden="1">2</definedName>
    <definedName name="solver_rlx" localSheetId="23" hidden="1">2</definedName>
    <definedName name="solver_rlx" localSheetId="4" hidden="1">2</definedName>
    <definedName name="solver_rlx" localSheetId="3" hidden="1">2</definedName>
    <definedName name="solver_rlx" localSheetId="10" hidden="1">2</definedName>
    <definedName name="solver_rlx" localSheetId="9" hidden="1">2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14" hidden="1">2</definedName>
    <definedName name="solver_rlx" localSheetId="13" hidden="1">2</definedName>
    <definedName name="solver_rlx" localSheetId="22" hidden="1">2</definedName>
    <definedName name="solver_rlx" localSheetId="21" hidden="1">2</definedName>
    <definedName name="solver_rlx" localSheetId="6" hidden="1">2</definedName>
    <definedName name="solver_rlx" localSheetId="5" hidden="1">2</definedName>
    <definedName name="solver_rlx" localSheetId="16" hidden="1">2</definedName>
    <definedName name="solver_rlx" localSheetId="15" hidden="1">2</definedName>
    <definedName name="solver_rlx" localSheetId="12" hidden="1">2</definedName>
    <definedName name="solver_rlx" localSheetId="11" hidden="1">2</definedName>
    <definedName name="solver_rlx" localSheetId="18" hidden="1">2</definedName>
    <definedName name="solver_rlx" localSheetId="17" hidden="1">2</definedName>
    <definedName name="solver_rsd" localSheetId="26" hidden="1">0</definedName>
    <definedName name="solver_rsd" localSheetId="25" hidden="1">0</definedName>
    <definedName name="solver_rsd" localSheetId="7" hidden="1">0</definedName>
    <definedName name="solver_rsd" localSheetId="8" hidden="1">0</definedName>
    <definedName name="solver_rsd" localSheetId="20" hidden="1">0</definedName>
    <definedName name="solver_rsd" localSheetId="19" hidden="1">0</definedName>
    <definedName name="solver_rsd" localSheetId="24" hidden="1">0</definedName>
    <definedName name="solver_rsd" localSheetId="23" hidden="1">0</definedName>
    <definedName name="solver_rsd" localSheetId="4" hidden="1">0</definedName>
    <definedName name="solver_rsd" localSheetId="3" hidden="1">0</definedName>
    <definedName name="solver_rsd" localSheetId="10" hidden="1">0</definedName>
    <definedName name="solver_rsd" localSheetId="9" hidden="1">0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14" hidden="1">0</definedName>
    <definedName name="solver_rsd" localSheetId="13" hidden="1">0</definedName>
    <definedName name="solver_rsd" localSheetId="22" hidden="1">0</definedName>
    <definedName name="solver_rsd" localSheetId="21" hidden="1">0</definedName>
    <definedName name="solver_rsd" localSheetId="6" hidden="1">0</definedName>
    <definedName name="solver_rsd" localSheetId="5" hidden="1">0</definedName>
    <definedName name="solver_rsd" localSheetId="16" hidden="1">0</definedName>
    <definedName name="solver_rsd" localSheetId="15" hidden="1">0</definedName>
    <definedName name="solver_rsd" localSheetId="12" hidden="1">0</definedName>
    <definedName name="solver_rsd" localSheetId="11" hidden="1">0</definedName>
    <definedName name="solver_rsd" localSheetId="18" hidden="1">0</definedName>
    <definedName name="solver_rsd" localSheetId="17" hidden="1">0</definedName>
    <definedName name="solver_scl" localSheetId="26" hidden="1">1</definedName>
    <definedName name="solver_scl" localSheetId="25" hidden="1">1</definedName>
    <definedName name="solver_scl" localSheetId="7" hidden="1">1</definedName>
    <definedName name="solver_scl" localSheetId="8" hidden="1">1</definedName>
    <definedName name="solver_scl" localSheetId="20" hidden="1">1</definedName>
    <definedName name="solver_scl" localSheetId="19" hidden="1">1</definedName>
    <definedName name="solver_scl" localSheetId="24" hidden="1">1</definedName>
    <definedName name="solver_scl" localSheetId="23" hidden="1">1</definedName>
    <definedName name="solver_scl" localSheetId="4" hidden="1">1</definedName>
    <definedName name="solver_scl" localSheetId="3" hidden="1">1</definedName>
    <definedName name="solver_scl" localSheetId="10" hidden="1">1</definedName>
    <definedName name="solver_scl" localSheetId="9" hidden="1">1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cl" localSheetId="14" hidden="1">1</definedName>
    <definedName name="solver_scl" localSheetId="13" hidden="1">1</definedName>
    <definedName name="solver_scl" localSheetId="22" hidden="1">1</definedName>
    <definedName name="solver_scl" localSheetId="21" hidden="1">1</definedName>
    <definedName name="solver_scl" localSheetId="6" hidden="1">1</definedName>
    <definedName name="solver_scl" localSheetId="5" hidden="1">1</definedName>
    <definedName name="solver_scl" localSheetId="16" hidden="1">1</definedName>
    <definedName name="solver_scl" localSheetId="15" hidden="1">1</definedName>
    <definedName name="solver_scl" localSheetId="12" hidden="1">1</definedName>
    <definedName name="solver_scl" localSheetId="11" hidden="1">1</definedName>
    <definedName name="solver_scl" localSheetId="18" hidden="1">1</definedName>
    <definedName name="solver_scl" localSheetId="17" hidden="1">1</definedName>
    <definedName name="solver_sho" localSheetId="26" hidden="1">2</definedName>
    <definedName name="solver_sho" localSheetId="25" hidden="1">2</definedName>
    <definedName name="solver_sho" localSheetId="7" hidden="1">2</definedName>
    <definedName name="solver_sho" localSheetId="8" hidden="1">2</definedName>
    <definedName name="solver_sho" localSheetId="20" hidden="1">2</definedName>
    <definedName name="solver_sho" localSheetId="19" hidden="1">2</definedName>
    <definedName name="solver_sho" localSheetId="24" hidden="1">2</definedName>
    <definedName name="solver_sho" localSheetId="23" hidden="1">2</definedName>
    <definedName name="solver_sho" localSheetId="4" hidden="1">2</definedName>
    <definedName name="solver_sho" localSheetId="3" hidden="1">2</definedName>
    <definedName name="solver_sho" localSheetId="10" hidden="1">2</definedName>
    <definedName name="solver_sho" localSheetId="9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14" hidden="1">2</definedName>
    <definedName name="solver_sho" localSheetId="13" hidden="1">2</definedName>
    <definedName name="solver_sho" localSheetId="22" hidden="1">2</definedName>
    <definedName name="solver_sho" localSheetId="21" hidden="1">2</definedName>
    <definedName name="solver_sho" localSheetId="6" hidden="1">2</definedName>
    <definedName name="solver_sho" localSheetId="5" hidden="1">2</definedName>
    <definedName name="solver_sho" localSheetId="16" hidden="1">2</definedName>
    <definedName name="solver_sho" localSheetId="15" hidden="1">2</definedName>
    <definedName name="solver_sho" localSheetId="12" hidden="1">2</definedName>
    <definedName name="solver_sho" localSheetId="11" hidden="1">2</definedName>
    <definedName name="solver_sho" localSheetId="18" hidden="1">2</definedName>
    <definedName name="solver_sho" localSheetId="17" hidden="1">2</definedName>
    <definedName name="solver_ssz" localSheetId="26" hidden="1">100</definedName>
    <definedName name="solver_ssz" localSheetId="25" hidden="1">100</definedName>
    <definedName name="solver_ssz" localSheetId="7" hidden="1">100</definedName>
    <definedName name="solver_ssz" localSheetId="8" hidden="1">100</definedName>
    <definedName name="solver_ssz" localSheetId="20" hidden="1">100</definedName>
    <definedName name="solver_ssz" localSheetId="19" hidden="1">100</definedName>
    <definedName name="solver_ssz" localSheetId="24" hidden="1">100</definedName>
    <definedName name="solver_ssz" localSheetId="23" hidden="1">100</definedName>
    <definedName name="solver_ssz" localSheetId="4" hidden="1">100</definedName>
    <definedName name="solver_ssz" localSheetId="3" hidden="1">100</definedName>
    <definedName name="solver_ssz" localSheetId="10" hidden="1">100</definedName>
    <definedName name="solver_ssz" localSheetId="9" hidden="1">100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14" hidden="1">100</definedName>
    <definedName name="solver_ssz" localSheetId="13" hidden="1">100</definedName>
    <definedName name="solver_ssz" localSheetId="22" hidden="1">100</definedName>
    <definedName name="solver_ssz" localSheetId="21" hidden="1">100</definedName>
    <definedName name="solver_ssz" localSheetId="6" hidden="1">100</definedName>
    <definedName name="solver_ssz" localSheetId="5" hidden="1">100</definedName>
    <definedName name="solver_ssz" localSheetId="16" hidden="1">100</definedName>
    <definedName name="solver_ssz" localSheetId="15" hidden="1">100</definedName>
    <definedName name="solver_ssz" localSheetId="12" hidden="1">100</definedName>
    <definedName name="solver_ssz" localSheetId="11" hidden="1">100</definedName>
    <definedName name="solver_ssz" localSheetId="18" hidden="1">100</definedName>
    <definedName name="solver_ssz" localSheetId="17" hidden="1">100</definedName>
    <definedName name="solver_tim" localSheetId="26" hidden="1">2147483647</definedName>
    <definedName name="solver_tim" localSheetId="25" hidden="1">2147483647</definedName>
    <definedName name="solver_tim" localSheetId="7" hidden="1">2147483647</definedName>
    <definedName name="solver_tim" localSheetId="8" hidden="1">2147483647</definedName>
    <definedName name="solver_tim" localSheetId="20" hidden="1">2147483647</definedName>
    <definedName name="solver_tim" localSheetId="19" hidden="1">2147483647</definedName>
    <definedName name="solver_tim" localSheetId="24" hidden="1">2147483647</definedName>
    <definedName name="solver_tim" localSheetId="23" hidden="1">2147483647</definedName>
    <definedName name="solver_tim" localSheetId="4" hidden="1">2147483647</definedName>
    <definedName name="solver_tim" localSheetId="3" hidden="1">2147483647</definedName>
    <definedName name="solver_tim" localSheetId="10" hidden="1">2147483647</definedName>
    <definedName name="solver_tim" localSheetId="9" hidden="1">2147483647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14" hidden="1">2147483647</definedName>
    <definedName name="solver_tim" localSheetId="13" hidden="1">2147483647</definedName>
    <definedName name="solver_tim" localSheetId="22" hidden="1">2147483647</definedName>
    <definedName name="solver_tim" localSheetId="21" hidden="1">2147483647</definedName>
    <definedName name="solver_tim" localSheetId="6" hidden="1">2147483647</definedName>
    <definedName name="solver_tim" localSheetId="5" hidden="1">2147483647</definedName>
    <definedName name="solver_tim" localSheetId="16" hidden="1">2147483647</definedName>
    <definedName name="solver_tim" localSheetId="15" hidden="1">2147483647</definedName>
    <definedName name="solver_tim" localSheetId="12" hidden="1">2147483647</definedName>
    <definedName name="solver_tim" localSheetId="11" hidden="1">2147483647</definedName>
    <definedName name="solver_tim" localSheetId="18" hidden="1">2147483647</definedName>
    <definedName name="solver_tim" localSheetId="17" hidden="1">2147483647</definedName>
    <definedName name="solver_tol" localSheetId="26" hidden="1">0.01</definedName>
    <definedName name="solver_tol" localSheetId="25" hidden="1">0.01</definedName>
    <definedName name="solver_tol" localSheetId="7" hidden="1">0.01</definedName>
    <definedName name="solver_tol" localSheetId="8" hidden="1">0.01</definedName>
    <definedName name="solver_tol" localSheetId="20" hidden="1">0.01</definedName>
    <definedName name="solver_tol" localSheetId="19" hidden="1">0.01</definedName>
    <definedName name="solver_tol" localSheetId="24" hidden="1">0.01</definedName>
    <definedName name="solver_tol" localSheetId="23" hidden="1">0.01</definedName>
    <definedName name="solver_tol" localSheetId="4" hidden="1">0.01</definedName>
    <definedName name="solver_tol" localSheetId="3" hidden="1">0.01</definedName>
    <definedName name="solver_tol" localSheetId="10" hidden="1">0.01</definedName>
    <definedName name="solver_tol" localSheetId="9" hidden="1">0.01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14" hidden="1">0.01</definedName>
    <definedName name="solver_tol" localSheetId="13" hidden="1">0.01</definedName>
    <definedName name="solver_tol" localSheetId="22" hidden="1">0.01</definedName>
    <definedName name="solver_tol" localSheetId="21" hidden="1">0.01</definedName>
    <definedName name="solver_tol" localSheetId="6" hidden="1">0.01</definedName>
    <definedName name="solver_tol" localSheetId="5" hidden="1">0.01</definedName>
    <definedName name="solver_tol" localSheetId="16" hidden="1">0.01</definedName>
    <definedName name="solver_tol" localSheetId="15" hidden="1">0.01</definedName>
    <definedName name="solver_tol" localSheetId="12" hidden="1">0.01</definedName>
    <definedName name="solver_tol" localSheetId="11" hidden="1">0.01</definedName>
    <definedName name="solver_tol" localSheetId="18" hidden="1">0.01</definedName>
    <definedName name="solver_tol" localSheetId="17" hidden="1">0.01</definedName>
    <definedName name="solver_typ" localSheetId="26" hidden="1">2</definedName>
    <definedName name="solver_typ" localSheetId="25" hidden="1">2</definedName>
    <definedName name="solver_typ" localSheetId="7" hidden="1">2</definedName>
    <definedName name="solver_typ" localSheetId="8" hidden="1">2</definedName>
    <definedName name="solver_typ" localSheetId="20" hidden="1">2</definedName>
    <definedName name="solver_typ" localSheetId="19" hidden="1">2</definedName>
    <definedName name="solver_typ" localSheetId="24" hidden="1">2</definedName>
    <definedName name="solver_typ" localSheetId="23" hidden="1">2</definedName>
    <definedName name="solver_typ" localSheetId="4" hidden="1">2</definedName>
    <definedName name="solver_typ" localSheetId="3" hidden="1">2</definedName>
    <definedName name="solver_typ" localSheetId="10" hidden="1">2</definedName>
    <definedName name="solver_typ" localSheetId="9" hidden="1">2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14" hidden="1">2</definedName>
    <definedName name="solver_typ" localSheetId="13" hidden="1">2</definedName>
    <definedName name="solver_typ" localSheetId="22" hidden="1">2</definedName>
    <definedName name="solver_typ" localSheetId="21" hidden="1">2</definedName>
    <definedName name="solver_typ" localSheetId="6" hidden="1">2</definedName>
    <definedName name="solver_typ" localSheetId="5" hidden="1">2</definedName>
    <definedName name="solver_typ" localSheetId="16" hidden="1">2</definedName>
    <definedName name="solver_typ" localSheetId="15" hidden="1">2</definedName>
    <definedName name="solver_typ" localSheetId="12" hidden="1">2</definedName>
    <definedName name="solver_typ" localSheetId="11" hidden="1">2</definedName>
    <definedName name="solver_typ" localSheetId="18" hidden="1">2</definedName>
    <definedName name="solver_typ" localSheetId="17" hidden="1">2</definedName>
    <definedName name="solver_val" localSheetId="26" hidden="1">0</definedName>
    <definedName name="solver_val" localSheetId="25" hidden="1">0</definedName>
    <definedName name="solver_val" localSheetId="7" hidden="1">0</definedName>
    <definedName name="solver_val" localSheetId="8" hidden="1">0</definedName>
    <definedName name="solver_val" localSheetId="20" hidden="1">0</definedName>
    <definedName name="solver_val" localSheetId="19" hidden="1">0</definedName>
    <definedName name="solver_val" localSheetId="24" hidden="1">0</definedName>
    <definedName name="solver_val" localSheetId="23" hidden="1">0</definedName>
    <definedName name="solver_val" localSheetId="4" hidden="1">0</definedName>
    <definedName name="solver_val" localSheetId="3" hidden="1">0</definedName>
    <definedName name="solver_val" localSheetId="10" hidden="1">0</definedName>
    <definedName name="solver_val" localSheetId="9" hidden="1">0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14" hidden="1">0</definedName>
    <definedName name="solver_val" localSheetId="13" hidden="1">0</definedName>
    <definedName name="solver_val" localSheetId="22" hidden="1">0</definedName>
    <definedName name="solver_val" localSheetId="21" hidden="1">0</definedName>
    <definedName name="solver_val" localSheetId="6" hidden="1">0</definedName>
    <definedName name="solver_val" localSheetId="5" hidden="1">0</definedName>
    <definedName name="solver_val" localSheetId="16" hidden="1">0</definedName>
    <definedName name="solver_val" localSheetId="15" hidden="1">0</definedName>
    <definedName name="solver_val" localSheetId="12" hidden="1">0</definedName>
    <definedName name="solver_val" localSheetId="11" hidden="1">0</definedName>
    <definedName name="solver_val" localSheetId="18" hidden="1">0</definedName>
    <definedName name="solver_val" localSheetId="17" hidden="1">0</definedName>
    <definedName name="solver_ver" localSheetId="26" hidden="1">3</definedName>
    <definedName name="solver_ver" localSheetId="25" hidden="1">3</definedName>
    <definedName name="solver_ver" localSheetId="7" hidden="1">3</definedName>
    <definedName name="solver_ver" localSheetId="8" hidden="1">3</definedName>
    <definedName name="solver_ver" localSheetId="20" hidden="1">3</definedName>
    <definedName name="solver_ver" localSheetId="19" hidden="1">3</definedName>
    <definedName name="solver_ver" localSheetId="24" hidden="1">3</definedName>
    <definedName name="solver_ver" localSheetId="23" hidden="1">3</definedName>
    <definedName name="solver_ver" localSheetId="4" hidden="1">3</definedName>
    <definedName name="solver_ver" localSheetId="3" hidden="1">3</definedName>
    <definedName name="solver_ver" localSheetId="10" hidden="1">3</definedName>
    <definedName name="solver_ver" localSheetId="9" hidden="1">3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14" hidden="1">3</definedName>
    <definedName name="solver_ver" localSheetId="13" hidden="1">3</definedName>
    <definedName name="solver_ver" localSheetId="22" hidden="1">3</definedName>
    <definedName name="solver_ver" localSheetId="21" hidden="1">3</definedName>
    <definedName name="solver_ver" localSheetId="6" hidden="1">3</definedName>
    <definedName name="solver_ver" localSheetId="5" hidden="1">3</definedName>
    <definedName name="solver_ver" localSheetId="16" hidden="1">3</definedName>
    <definedName name="solver_ver" localSheetId="15" hidden="1">3</definedName>
    <definedName name="solver_ver" localSheetId="12" hidden="1">3</definedName>
    <definedName name="solver_ver" localSheetId="11" hidden="1">3</definedName>
    <definedName name="solver_ver" localSheetId="18" hidden="1">3</definedName>
    <definedName name="solver_ver" localSheetId="1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I11" i="3"/>
  <c r="H3" i="27" l="1"/>
  <c r="H3" i="26"/>
  <c r="H3" i="25"/>
  <c r="H3" i="24"/>
  <c r="H3" i="23"/>
  <c r="H3" i="22"/>
  <c r="H3" i="21"/>
  <c r="H3" i="20"/>
  <c r="H3" i="19"/>
  <c r="H3" i="18"/>
  <c r="H3" i="15"/>
  <c r="H3" i="14"/>
  <c r="H3" i="13"/>
  <c r="H3" i="12"/>
  <c r="H3" i="11"/>
  <c r="H3" i="10"/>
  <c r="H3" i="8" l="1"/>
  <c r="H3" i="7"/>
  <c r="H3" i="5"/>
  <c r="H3" i="4"/>
  <c r="H3" i="1"/>
  <c r="H3" i="3"/>
  <c r="H3" i="2"/>
  <c r="H3" i="17"/>
  <c r="H3" i="16"/>
  <c r="V88" i="29" l="1"/>
  <c r="U88" i="29"/>
  <c r="S88" i="29"/>
  <c r="Z87" i="29"/>
  <c r="X87" i="29" s="1"/>
  <c r="Y87" i="29" s="1"/>
  <c r="AA87" i="29" s="1"/>
  <c r="V87" i="29"/>
  <c r="AB87" i="29" s="1"/>
  <c r="U87" i="29"/>
  <c r="S87" i="29"/>
  <c r="F56" i="29"/>
  <c r="G56" i="29" s="1"/>
  <c r="E56" i="29"/>
  <c r="U55" i="29"/>
  <c r="V55" i="29" s="1"/>
  <c r="E55" i="29"/>
  <c r="F55" i="29" s="1"/>
  <c r="AL54" i="29"/>
  <c r="AK54" i="29"/>
  <c r="U54" i="29"/>
  <c r="V54" i="29" s="1"/>
  <c r="F54" i="29"/>
  <c r="E54" i="29"/>
  <c r="AK53" i="29"/>
  <c r="AL53" i="29" s="1"/>
  <c r="U53" i="29"/>
  <c r="V53" i="29" s="1"/>
  <c r="E53" i="29"/>
  <c r="F53" i="29" s="1"/>
  <c r="AL52" i="29"/>
  <c r="AK52" i="29"/>
  <c r="U52" i="29"/>
  <c r="V52" i="29" s="1"/>
  <c r="W51" i="29" s="1"/>
  <c r="F52" i="29"/>
  <c r="E52" i="29"/>
  <c r="AK51" i="29"/>
  <c r="AL51" i="29" s="1"/>
  <c r="U51" i="29"/>
  <c r="V51" i="29" s="1"/>
  <c r="E51" i="29"/>
  <c r="F51" i="29" s="1"/>
  <c r="AL50" i="29"/>
  <c r="AM49" i="29" s="1"/>
  <c r="AK50" i="29"/>
  <c r="U50" i="29"/>
  <c r="V50" i="29" s="1"/>
  <c r="E50" i="29"/>
  <c r="F50" i="29" s="1"/>
  <c r="G49" i="29" s="1"/>
  <c r="AK49" i="29"/>
  <c r="AL49" i="29" s="1"/>
  <c r="U49" i="29"/>
  <c r="V49" i="29" s="1"/>
  <c r="E49" i="29"/>
  <c r="F49" i="29" s="1"/>
  <c r="AK48" i="29"/>
  <c r="AL48" i="29" s="1"/>
  <c r="AM47" i="29" s="1"/>
  <c r="U48" i="29"/>
  <c r="V48" i="29" s="1"/>
  <c r="W47" i="29" s="1"/>
  <c r="E48" i="29"/>
  <c r="F48" i="29" s="1"/>
  <c r="G47" i="29" s="1"/>
  <c r="AK47" i="29"/>
  <c r="AL47" i="29" s="1"/>
  <c r="U47" i="29"/>
  <c r="V47" i="29" s="1"/>
  <c r="E47" i="29"/>
  <c r="F47" i="29" s="1"/>
  <c r="AK46" i="29"/>
  <c r="AL46" i="29" s="1"/>
  <c r="AM45" i="29" s="1"/>
  <c r="U46" i="29"/>
  <c r="V46" i="29" s="1"/>
  <c r="W45" i="29" s="1"/>
  <c r="E46" i="29"/>
  <c r="F46" i="29" s="1"/>
  <c r="AK45" i="29"/>
  <c r="AL45" i="29" s="1"/>
  <c r="U45" i="29"/>
  <c r="V45" i="29" s="1"/>
  <c r="E45" i="29"/>
  <c r="F45" i="29" s="1"/>
  <c r="AK44" i="29"/>
  <c r="AL44" i="29" s="1"/>
  <c r="V44" i="29"/>
  <c r="W43" i="29" s="1"/>
  <c r="U44" i="29"/>
  <c r="E44" i="29"/>
  <c r="F44" i="29" s="1"/>
  <c r="AK43" i="29"/>
  <c r="AL43" i="29" s="1"/>
  <c r="U43" i="29"/>
  <c r="V43" i="29" s="1"/>
  <c r="W42" i="29" s="1"/>
  <c r="E43" i="29"/>
  <c r="F43" i="29" s="1"/>
  <c r="AK42" i="29"/>
  <c r="AL42" i="29" s="1"/>
  <c r="U42" i="29"/>
  <c r="V42" i="29" s="1"/>
  <c r="E42" i="29"/>
  <c r="F42" i="29" s="1"/>
  <c r="AK41" i="29"/>
  <c r="AL41" i="29" s="1"/>
  <c r="AM40" i="29" s="1"/>
  <c r="V41" i="29"/>
  <c r="U41" i="29"/>
  <c r="E41" i="29"/>
  <c r="F41" i="29" s="1"/>
  <c r="G40" i="29" s="1"/>
  <c r="AK40" i="29"/>
  <c r="AL40" i="29" s="1"/>
  <c r="U40" i="29"/>
  <c r="V40" i="29" s="1"/>
  <c r="E40" i="29"/>
  <c r="F40" i="29" s="1"/>
  <c r="AK39" i="29"/>
  <c r="AL39" i="29" s="1"/>
  <c r="U39" i="29"/>
  <c r="V39" i="29" s="1"/>
  <c r="W38" i="29" s="1"/>
  <c r="E39" i="29"/>
  <c r="F39" i="29" s="1"/>
  <c r="AK38" i="29"/>
  <c r="AL38" i="29" s="1"/>
  <c r="U38" i="29"/>
  <c r="V38" i="29" s="1"/>
  <c r="E38" i="29"/>
  <c r="F38" i="29" s="1"/>
  <c r="AK37" i="29"/>
  <c r="AL37" i="29" s="1"/>
  <c r="AM37" i="29" s="1"/>
  <c r="U37" i="29"/>
  <c r="V37" i="29" s="1"/>
  <c r="E37" i="29"/>
  <c r="F37" i="29" s="1"/>
  <c r="G36" i="29" s="1"/>
  <c r="AK36" i="29"/>
  <c r="AL36" i="29" s="1"/>
  <c r="AM35" i="29" s="1"/>
  <c r="U36" i="29"/>
  <c r="V36" i="29" s="1"/>
  <c r="E36" i="29"/>
  <c r="F36" i="29" s="1"/>
  <c r="G35" i="29" s="1"/>
  <c r="AK35" i="29"/>
  <c r="AL35" i="29" s="1"/>
  <c r="V35" i="29"/>
  <c r="W34" i="29" s="1"/>
  <c r="U35" i="29"/>
  <c r="E35" i="29"/>
  <c r="F35" i="29" s="1"/>
  <c r="AK34" i="29"/>
  <c r="AL34" i="29" s="1"/>
  <c r="U34" i="29"/>
  <c r="V34" i="29" s="1"/>
  <c r="E34" i="29"/>
  <c r="F34" i="29" s="1"/>
  <c r="AL33" i="29"/>
  <c r="AK33" i="29"/>
  <c r="U33" i="29"/>
  <c r="V33" i="29" s="1"/>
  <c r="E33" i="29"/>
  <c r="F33" i="29" s="1"/>
  <c r="G32" i="29" s="1"/>
  <c r="AK32" i="29"/>
  <c r="AL32" i="29" s="1"/>
  <c r="AM31" i="29" s="1"/>
  <c r="U32" i="29"/>
  <c r="V32" i="29" s="1"/>
  <c r="E32" i="29"/>
  <c r="F32" i="29" s="1"/>
  <c r="AK31" i="29"/>
  <c r="AL31" i="29" s="1"/>
  <c r="U31" i="29"/>
  <c r="V31" i="29" s="1"/>
  <c r="W30" i="29" s="1"/>
  <c r="E31" i="29"/>
  <c r="F31" i="29" s="1"/>
  <c r="AK30" i="29"/>
  <c r="AL30" i="29" s="1"/>
  <c r="AM29" i="29" s="1"/>
  <c r="U30" i="29"/>
  <c r="V30" i="29" s="1"/>
  <c r="F30" i="29"/>
  <c r="E30" i="29"/>
  <c r="AL29" i="29"/>
  <c r="AK29" i="29"/>
  <c r="U29" i="29"/>
  <c r="V29" i="29" s="1"/>
  <c r="E29" i="29"/>
  <c r="F29" i="29" s="1"/>
  <c r="G29" i="29" s="1"/>
  <c r="AM28" i="29"/>
  <c r="AK28" i="29"/>
  <c r="AL28" i="29" s="1"/>
  <c r="U28" i="29"/>
  <c r="V28" i="29" s="1"/>
  <c r="W27" i="29" s="1"/>
  <c r="E28" i="29"/>
  <c r="F28" i="29" s="1"/>
  <c r="AL27" i="29"/>
  <c r="AM27" i="29" s="1"/>
  <c r="AK27" i="29"/>
  <c r="V27" i="29"/>
  <c r="U27" i="29"/>
  <c r="F27" i="29"/>
  <c r="E27" i="29"/>
  <c r="AK26" i="29"/>
  <c r="AL26" i="29" s="1"/>
  <c r="U26" i="29"/>
  <c r="V26" i="29" s="1"/>
  <c r="E26" i="29"/>
  <c r="F26" i="29" s="1"/>
  <c r="AK25" i="29"/>
  <c r="AL25" i="29" s="1"/>
  <c r="U25" i="29"/>
  <c r="V25" i="29" s="1"/>
  <c r="E25" i="29"/>
  <c r="F25" i="29" s="1"/>
  <c r="AK24" i="29"/>
  <c r="AL24" i="29" s="1"/>
  <c r="U24" i="29"/>
  <c r="V24" i="29" s="1"/>
  <c r="E24" i="29"/>
  <c r="F24" i="29" s="1"/>
  <c r="AL23" i="29"/>
  <c r="AK23" i="29"/>
  <c r="U23" i="29"/>
  <c r="V23" i="29" s="1"/>
  <c r="E23" i="29"/>
  <c r="F23" i="29" s="1"/>
  <c r="AK22" i="29"/>
  <c r="AL22" i="29" s="1"/>
  <c r="U22" i="29"/>
  <c r="V22" i="29" s="1"/>
  <c r="E22" i="29"/>
  <c r="F22" i="29" s="1"/>
  <c r="AK21" i="29"/>
  <c r="AL21" i="29" s="1"/>
  <c r="U21" i="29"/>
  <c r="V21" i="29" s="1"/>
  <c r="E21" i="29"/>
  <c r="F21" i="29" s="1"/>
  <c r="AK20" i="29"/>
  <c r="AL20" i="29" s="1"/>
  <c r="U20" i="29"/>
  <c r="V20" i="29" s="1"/>
  <c r="E20" i="29"/>
  <c r="F20" i="29" s="1"/>
  <c r="AK19" i="29"/>
  <c r="AL19" i="29" s="1"/>
  <c r="U19" i="29"/>
  <c r="V19" i="29" s="1"/>
  <c r="F19" i="29"/>
  <c r="E19" i="29"/>
  <c r="AK18" i="29"/>
  <c r="AL18" i="29" s="1"/>
  <c r="U18" i="29"/>
  <c r="V18" i="29" s="1"/>
  <c r="E18" i="29"/>
  <c r="F18" i="29" s="1"/>
  <c r="AK17" i="29"/>
  <c r="AL17" i="29" s="1"/>
  <c r="V17" i="29"/>
  <c r="U17" i="29"/>
  <c r="E17" i="29"/>
  <c r="F17" i="29" s="1"/>
  <c r="AK16" i="29"/>
  <c r="AL16" i="29" s="1"/>
  <c r="U16" i="29"/>
  <c r="V16" i="29" s="1"/>
  <c r="E16" i="29"/>
  <c r="F16" i="29" s="1"/>
  <c r="AK15" i="29"/>
  <c r="AL15" i="29" s="1"/>
  <c r="U15" i="29"/>
  <c r="V15" i="29" s="1"/>
  <c r="E15" i="29"/>
  <c r="F15" i="29" s="1"/>
  <c r="AK14" i="29"/>
  <c r="AL14" i="29" s="1"/>
  <c r="U14" i="29"/>
  <c r="V14" i="29" s="1"/>
  <c r="E14" i="29"/>
  <c r="F14" i="29" s="1"/>
  <c r="AK13" i="29"/>
  <c r="AL13" i="29" s="1"/>
  <c r="V13" i="29"/>
  <c r="U13" i="29"/>
  <c r="E13" i="29"/>
  <c r="F13" i="29" s="1"/>
  <c r="AK12" i="29"/>
  <c r="AL12" i="29" s="1"/>
  <c r="U12" i="29"/>
  <c r="V12" i="29" s="1"/>
  <c r="E12" i="29"/>
  <c r="F12" i="29" s="1"/>
  <c r="AN11" i="29"/>
  <c r="AO11" i="29" s="1"/>
  <c r="AQ11" i="29" s="1"/>
  <c r="AL11" i="29"/>
  <c r="AR11" i="29" s="1"/>
  <c r="AK11" i="29"/>
  <c r="X11" i="29"/>
  <c r="Y11" i="29" s="1"/>
  <c r="AA11" i="29" s="1"/>
  <c r="U11" i="29"/>
  <c r="V11" i="29" s="1"/>
  <c r="AB11" i="29" s="1"/>
  <c r="H11" i="29"/>
  <c r="I11" i="29" s="1"/>
  <c r="K11" i="29" s="1"/>
  <c r="E11" i="29"/>
  <c r="F11" i="29" s="1"/>
  <c r="L11" i="29" s="1"/>
  <c r="AI54" i="28"/>
  <c r="AI53" i="28"/>
  <c r="AI52" i="28"/>
  <c r="AI51" i="28"/>
  <c r="AI50" i="28"/>
  <c r="AI49" i="28"/>
  <c r="AI48" i="28"/>
  <c r="AI47" i="28"/>
  <c r="AI46" i="28"/>
  <c r="AI45" i="28"/>
  <c r="AI44" i="28"/>
  <c r="AI43" i="28"/>
  <c r="AI42" i="28"/>
  <c r="AI41" i="28"/>
  <c r="AI40" i="28"/>
  <c r="AI39" i="28"/>
  <c r="AI38" i="28"/>
  <c r="AI37" i="28"/>
  <c r="AI36" i="28"/>
  <c r="AI35" i="28"/>
  <c r="AI34" i="28"/>
  <c r="AI33" i="28"/>
  <c r="AI32" i="28"/>
  <c r="AI31" i="28"/>
  <c r="AI30" i="28"/>
  <c r="AI29" i="28"/>
  <c r="AI28" i="28"/>
  <c r="AI27" i="28"/>
  <c r="AI26" i="28"/>
  <c r="AI25" i="28"/>
  <c r="AI24" i="28"/>
  <c r="AI23" i="28"/>
  <c r="AI22" i="28"/>
  <c r="AI21" i="28"/>
  <c r="AI20" i="28"/>
  <c r="AI19" i="28"/>
  <c r="AI18" i="28"/>
  <c r="AI17" i="28"/>
  <c r="AI16" i="28"/>
  <c r="AI15" i="28"/>
  <c r="AI14" i="28"/>
  <c r="AI13" i="28"/>
  <c r="AI12" i="28"/>
  <c r="AI11" i="28"/>
  <c r="S55" i="28"/>
  <c r="S54" i="28"/>
  <c r="S53" i="28"/>
  <c r="S52" i="28"/>
  <c r="S51" i="28"/>
  <c r="S50" i="28"/>
  <c r="S49" i="28"/>
  <c r="S48" i="28"/>
  <c r="S47" i="28"/>
  <c r="S46" i="28"/>
  <c r="S45" i="28"/>
  <c r="S44" i="28"/>
  <c r="S43" i="28"/>
  <c r="S42" i="28"/>
  <c r="S41" i="28"/>
  <c r="S40" i="28"/>
  <c r="S39" i="28"/>
  <c r="S38" i="28"/>
  <c r="S37" i="28"/>
  <c r="S36" i="28"/>
  <c r="S35" i="28"/>
  <c r="S34" i="28"/>
  <c r="S33" i="28"/>
  <c r="S32" i="28"/>
  <c r="S31" i="28"/>
  <c r="S30" i="28"/>
  <c r="S29" i="28"/>
  <c r="S28" i="28"/>
  <c r="S27" i="28"/>
  <c r="S26" i="28"/>
  <c r="S25" i="28"/>
  <c r="S24" i="28"/>
  <c r="S23" i="28"/>
  <c r="S22" i="28"/>
  <c r="S21" i="28"/>
  <c r="S20" i="28"/>
  <c r="S19" i="28"/>
  <c r="S18" i="28"/>
  <c r="S17" i="28"/>
  <c r="S16" i="28"/>
  <c r="S15" i="28"/>
  <c r="S14" i="28"/>
  <c r="S13" i="28"/>
  <c r="S12" i="28"/>
  <c r="S11" i="28"/>
  <c r="AM41" i="29" l="1"/>
  <c r="AM32" i="29"/>
  <c r="AM38" i="29"/>
  <c r="AM48" i="29"/>
  <c r="AM44" i="29"/>
  <c r="AM33" i="29"/>
  <c r="AM52" i="29"/>
  <c r="W44" i="29"/>
  <c r="W33" i="29"/>
  <c r="W48" i="29"/>
  <c r="W52" i="29"/>
  <c r="G55" i="29"/>
  <c r="G48" i="29"/>
  <c r="G52" i="29"/>
  <c r="G44" i="29"/>
  <c r="G33" i="29"/>
  <c r="G42" i="29"/>
  <c r="G54" i="29"/>
  <c r="AM16" i="29"/>
  <c r="AM15" i="29"/>
  <c r="W14" i="29"/>
  <c r="W13" i="29"/>
  <c r="G17" i="29"/>
  <c r="G18" i="29"/>
  <c r="AM17" i="29"/>
  <c r="AM18" i="29"/>
  <c r="W22" i="29"/>
  <c r="W21" i="29"/>
  <c r="G25" i="29"/>
  <c r="G26" i="29"/>
  <c r="AM25" i="29"/>
  <c r="AM26" i="29"/>
  <c r="G16" i="29"/>
  <c r="G15" i="29"/>
  <c r="G24" i="29"/>
  <c r="G23" i="29"/>
  <c r="G12" i="29"/>
  <c r="G11" i="29"/>
  <c r="M11" i="29" s="1"/>
  <c r="AM12" i="29"/>
  <c r="AM11" i="29"/>
  <c r="AS11" i="29" s="1"/>
  <c r="W15" i="29"/>
  <c r="W16" i="29"/>
  <c r="G20" i="29"/>
  <c r="G19" i="29"/>
  <c r="AM20" i="29"/>
  <c r="AM19" i="29"/>
  <c r="W23" i="29"/>
  <c r="W24" i="29"/>
  <c r="G28" i="29"/>
  <c r="G27" i="29"/>
  <c r="W11" i="29"/>
  <c r="W12" i="29"/>
  <c r="W19" i="29"/>
  <c r="W20" i="29"/>
  <c r="AM24" i="29"/>
  <c r="AM23" i="29"/>
  <c r="Z12" i="29"/>
  <c r="AC11" i="29"/>
  <c r="G13" i="29"/>
  <c r="G14" i="29"/>
  <c r="AM13" i="29"/>
  <c r="AM14" i="29"/>
  <c r="W18" i="29"/>
  <c r="W17" i="29"/>
  <c r="G21" i="29"/>
  <c r="G22" i="29"/>
  <c r="AM21" i="29"/>
  <c r="AM22" i="29"/>
  <c r="W26" i="29"/>
  <c r="W25" i="29"/>
  <c r="J12" i="29"/>
  <c r="AP12" i="29"/>
  <c r="W32" i="29"/>
  <c r="W37" i="29"/>
  <c r="W36" i="29"/>
  <c r="G50" i="29"/>
  <c r="G51" i="29"/>
  <c r="AM50" i="29"/>
  <c r="AM51" i="29"/>
  <c r="G38" i="29"/>
  <c r="G37" i="29"/>
  <c r="W28" i="29"/>
  <c r="G30" i="29"/>
  <c r="G31" i="29"/>
  <c r="W31" i="29"/>
  <c r="W35" i="29"/>
  <c r="W29" i="29"/>
  <c r="AM30" i="29"/>
  <c r="G34" i="29"/>
  <c r="AM34" i="29"/>
  <c r="AM36" i="29"/>
  <c r="W39" i="29"/>
  <c r="G45" i="29"/>
  <c r="W40" i="29"/>
  <c r="AM42" i="29"/>
  <c r="W49" i="29"/>
  <c r="G39" i="29"/>
  <c r="AM39" i="29"/>
  <c r="G41" i="29"/>
  <c r="W41" i="29"/>
  <c r="G43" i="29"/>
  <c r="AM43" i="29"/>
  <c r="G46" i="29"/>
  <c r="AM46" i="29"/>
  <c r="G53" i="29"/>
  <c r="W53" i="29"/>
  <c r="AM54" i="29"/>
  <c r="AM53" i="29"/>
  <c r="Z88" i="29"/>
  <c r="W46" i="29"/>
  <c r="W50" i="29"/>
  <c r="W54" i="29"/>
  <c r="W87" i="29"/>
  <c r="AC87" i="29" s="1"/>
  <c r="W55" i="29"/>
  <c r="W88" i="29"/>
  <c r="U88" i="28"/>
  <c r="V88" i="28" s="1"/>
  <c r="S88" i="28"/>
  <c r="Z87" i="28"/>
  <c r="X87" i="28"/>
  <c r="Y87" i="28" s="1"/>
  <c r="AA87" i="28" s="1"/>
  <c r="U87" i="28"/>
  <c r="V87" i="28" s="1"/>
  <c r="AB87" i="28" s="1"/>
  <c r="S87" i="28"/>
  <c r="F56" i="28"/>
  <c r="E56" i="28"/>
  <c r="U55" i="28"/>
  <c r="V55" i="28" s="1"/>
  <c r="F55" i="28"/>
  <c r="E55" i="28"/>
  <c r="AK54" i="28"/>
  <c r="AL54" i="28" s="1"/>
  <c r="U54" i="28"/>
  <c r="V54" i="28" s="1"/>
  <c r="E54" i="28"/>
  <c r="F54" i="28" s="1"/>
  <c r="AK53" i="28"/>
  <c r="AL53" i="28" s="1"/>
  <c r="U53" i="28"/>
  <c r="V53" i="28" s="1"/>
  <c r="E53" i="28"/>
  <c r="F53" i="28" s="1"/>
  <c r="AK52" i="28"/>
  <c r="AL52" i="28" s="1"/>
  <c r="U52" i="28"/>
  <c r="V52" i="28" s="1"/>
  <c r="E52" i="28"/>
  <c r="F52" i="28" s="1"/>
  <c r="AK51" i="28"/>
  <c r="AL51" i="28" s="1"/>
  <c r="U51" i="28"/>
  <c r="V51" i="28" s="1"/>
  <c r="E51" i="28"/>
  <c r="F51" i="28" s="1"/>
  <c r="AK50" i="28"/>
  <c r="AL50" i="28" s="1"/>
  <c r="U50" i="28"/>
  <c r="V50" i="28" s="1"/>
  <c r="E50" i="28"/>
  <c r="F50" i="28" s="1"/>
  <c r="AK49" i="28"/>
  <c r="AL49" i="28" s="1"/>
  <c r="U49" i="28"/>
  <c r="V49" i="28" s="1"/>
  <c r="E49" i="28"/>
  <c r="F49" i="28" s="1"/>
  <c r="AK48" i="28"/>
  <c r="AL48" i="28" s="1"/>
  <c r="U48" i="28"/>
  <c r="V48" i="28" s="1"/>
  <c r="E48" i="28"/>
  <c r="F48" i="28" s="1"/>
  <c r="AK47" i="28"/>
  <c r="AL47" i="28" s="1"/>
  <c r="U47" i="28"/>
  <c r="V47" i="28" s="1"/>
  <c r="F47" i="28"/>
  <c r="E47" i="28"/>
  <c r="AK46" i="28"/>
  <c r="AL46" i="28" s="1"/>
  <c r="U46" i="28"/>
  <c r="V46" i="28" s="1"/>
  <c r="W45" i="28" s="1"/>
  <c r="E46" i="28"/>
  <c r="F46" i="28" s="1"/>
  <c r="AK45" i="28"/>
  <c r="AL45" i="28" s="1"/>
  <c r="U45" i="28"/>
  <c r="V45" i="28" s="1"/>
  <c r="E45" i="28"/>
  <c r="F45" i="28" s="1"/>
  <c r="AK44" i="28"/>
  <c r="AL44" i="28" s="1"/>
  <c r="U44" i="28"/>
  <c r="V44" i="28" s="1"/>
  <c r="E44" i="28"/>
  <c r="F44" i="28" s="1"/>
  <c r="AK43" i="28"/>
  <c r="AL43" i="28" s="1"/>
  <c r="U43" i="28"/>
  <c r="V43" i="28" s="1"/>
  <c r="E43" i="28"/>
  <c r="F43" i="28" s="1"/>
  <c r="AK42" i="28"/>
  <c r="AL42" i="28" s="1"/>
  <c r="V42" i="28"/>
  <c r="W41" i="28" s="1"/>
  <c r="U42" i="28"/>
  <c r="E42" i="28"/>
  <c r="F42" i="28" s="1"/>
  <c r="AL41" i="28"/>
  <c r="AK41" i="28"/>
  <c r="U41" i="28"/>
  <c r="V41" i="28" s="1"/>
  <c r="E41" i="28"/>
  <c r="F41" i="28" s="1"/>
  <c r="AK40" i="28"/>
  <c r="AL40" i="28" s="1"/>
  <c r="U40" i="28"/>
  <c r="V40" i="28" s="1"/>
  <c r="W39" i="28" s="1"/>
  <c r="E40" i="28"/>
  <c r="F40" i="28" s="1"/>
  <c r="AK39" i="28"/>
  <c r="AL39" i="28" s="1"/>
  <c r="U39" i="28"/>
  <c r="V39" i="28" s="1"/>
  <c r="E39" i="28"/>
  <c r="F39" i="28" s="1"/>
  <c r="G38" i="28" s="1"/>
  <c r="AK38" i="28"/>
  <c r="AL38" i="28" s="1"/>
  <c r="U38" i="28"/>
  <c r="V38" i="28" s="1"/>
  <c r="W37" i="28" s="1"/>
  <c r="E38" i="28"/>
  <c r="F38" i="28" s="1"/>
  <c r="AK37" i="28"/>
  <c r="AL37" i="28" s="1"/>
  <c r="U37" i="28"/>
  <c r="V37" i="28" s="1"/>
  <c r="E37" i="28"/>
  <c r="F37" i="28" s="1"/>
  <c r="G36" i="28" s="1"/>
  <c r="AK36" i="28"/>
  <c r="AL36" i="28" s="1"/>
  <c r="U36" i="28"/>
  <c r="V36" i="28" s="1"/>
  <c r="E36" i="28"/>
  <c r="F36" i="28" s="1"/>
  <c r="AK35" i="28"/>
  <c r="AL35" i="28" s="1"/>
  <c r="U35" i="28"/>
  <c r="V35" i="28" s="1"/>
  <c r="E35" i="28"/>
  <c r="F35" i="28" s="1"/>
  <c r="AK34" i="28"/>
  <c r="AL34" i="28" s="1"/>
  <c r="U34" i="28"/>
  <c r="V34" i="28" s="1"/>
  <c r="W33" i="28" s="1"/>
  <c r="E34" i="28"/>
  <c r="F34" i="28" s="1"/>
  <c r="AK33" i="28"/>
  <c r="AL33" i="28" s="1"/>
  <c r="U33" i="28"/>
  <c r="V33" i="28" s="1"/>
  <c r="E33" i="28"/>
  <c r="F33" i="28" s="1"/>
  <c r="G32" i="28" s="1"/>
  <c r="AK32" i="28"/>
  <c r="AL32" i="28" s="1"/>
  <c r="U32" i="28"/>
  <c r="V32" i="28" s="1"/>
  <c r="E32" i="28"/>
  <c r="F32" i="28" s="1"/>
  <c r="AK31" i="28"/>
  <c r="AL31" i="28" s="1"/>
  <c r="U31" i="28"/>
  <c r="V31" i="28" s="1"/>
  <c r="E31" i="28"/>
  <c r="F31" i="28" s="1"/>
  <c r="G30" i="28" s="1"/>
  <c r="AK30" i="28"/>
  <c r="AL30" i="28" s="1"/>
  <c r="V30" i="28"/>
  <c r="W29" i="28" s="1"/>
  <c r="U30" i="28"/>
  <c r="E30" i="28"/>
  <c r="F30" i="28" s="1"/>
  <c r="AK29" i="28"/>
  <c r="AL29" i="28" s="1"/>
  <c r="AM28" i="28" s="1"/>
  <c r="U29" i="28"/>
  <c r="V29" i="28" s="1"/>
  <c r="E29" i="28"/>
  <c r="F29" i="28" s="1"/>
  <c r="G28" i="28" s="1"/>
  <c r="AK28" i="28"/>
  <c r="AL28" i="28" s="1"/>
  <c r="U28" i="28"/>
  <c r="V28" i="28" s="1"/>
  <c r="W27" i="28" s="1"/>
  <c r="E28" i="28"/>
  <c r="F28" i="28" s="1"/>
  <c r="AK27" i="28"/>
  <c r="AL27" i="28" s="1"/>
  <c r="U27" i="28"/>
  <c r="V27" i="28" s="1"/>
  <c r="E27" i="28"/>
  <c r="F27" i="28" s="1"/>
  <c r="G26" i="28" s="1"/>
  <c r="AK26" i="28"/>
  <c r="AL26" i="28" s="1"/>
  <c r="U26" i="28"/>
  <c r="V26" i="28" s="1"/>
  <c r="W25" i="28" s="1"/>
  <c r="E26" i="28"/>
  <c r="F26" i="28" s="1"/>
  <c r="AK25" i="28"/>
  <c r="AL25" i="28" s="1"/>
  <c r="AM24" i="28" s="1"/>
  <c r="U25" i="28"/>
  <c r="V25" i="28" s="1"/>
  <c r="F25" i="28"/>
  <c r="G24" i="28" s="1"/>
  <c r="E25" i="28"/>
  <c r="AK24" i="28"/>
  <c r="AL24" i="28" s="1"/>
  <c r="U24" i="28"/>
  <c r="V24" i="28" s="1"/>
  <c r="E24" i="28"/>
  <c r="F24" i="28" s="1"/>
  <c r="AK23" i="28"/>
  <c r="AL23" i="28" s="1"/>
  <c r="U23" i="28"/>
  <c r="V23" i="28" s="1"/>
  <c r="E23" i="28"/>
  <c r="F23" i="28" s="1"/>
  <c r="AK22" i="28"/>
  <c r="AL22" i="28" s="1"/>
  <c r="U22" i="28"/>
  <c r="V22" i="28" s="1"/>
  <c r="W21" i="28" s="1"/>
  <c r="E22" i="28"/>
  <c r="F22" i="28" s="1"/>
  <c r="AK21" i="28"/>
  <c r="AL21" i="28" s="1"/>
  <c r="U21" i="28"/>
  <c r="V21" i="28" s="1"/>
  <c r="E21" i="28"/>
  <c r="F21" i="28" s="1"/>
  <c r="AK20" i="28"/>
  <c r="AL20" i="28" s="1"/>
  <c r="U20" i="28"/>
  <c r="V20" i="28" s="1"/>
  <c r="E20" i="28"/>
  <c r="F20" i="28" s="1"/>
  <c r="AK19" i="28"/>
  <c r="AL19" i="28" s="1"/>
  <c r="U19" i="28"/>
  <c r="V19" i="28" s="1"/>
  <c r="E19" i="28"/>
  <c r="F19" i="28" s="1"/>
  <c r="AK18" i="28"/>
  <c r="AL18" i="28" s="1"/>
  <c r="U18" i="28"/>
  <c r="V18" i="28" s="1"/>
  <c r="W17" i="28" s="1"/>
  <c r="E18" i="28"/>
  <c r="F18" i="28" s="1"/>
  <c r="AK17" i="28"/>
  <c r="AL17" i="28" s="1"/>
  <c r="U17" i="28"/>
  <c r="V17" i="28" s="1"/>
  <c r="F17" i="28"/>
  <c r="E17" i="28"/>
  <c r="AK16" i="28"/>
  <c r="AL16" i="28" s="1"/>
  <c r="U16" i="28"/>
  <c r="V16" i="28" s="1"/>
  <c r="W15" i="28" s="1"/>
  <c r="E16" i="28"/>
  <c r="F16" i="28" s="1"/>
  <c r="AK15" i="28"/>
  <c r="AL15" i="28" s="1"/>
  <c r="U15" i="28"/>
  <c r="V15" i="28" s="1"/>
  <c r="E15" i="28"/>
  <c r="F15" i="28" s="1"/>
  <c r="AK14" i="28"/>
  <c r="AL14" i="28" s="1"/>
  <c r="U14" i="28"/>
  <c r="V14" i="28" s="1"/>
  <c r="E14" i="28"/>
  <c r="F14" i="28" s="1"/>
  <c r="G13" i="28" s="1"/>
  <c r="AK13" i="28"/>
  <c r="AL13" i="28" s="1"/>
  <c r="U13" i="28"/>
  <c r="V13" i="28" s="1"/>
  <c r="E13" i="28"/>
  <c r="F13" i="28" s="1"/>
  <c r="AK12" i="28"/>
  <c r="AL12" i="28" s="1"/>
  <c r="U12" i="28"/>
  <c r="V12" i="28" s="1"/>
  <c r="E12" i="28"/>
  <c r="F12" i="28" s="1"/>
  <c r="AN11" i="28"/>
  <c r="AO11" i="28" s="1"/>
  <c r="AQ11" i="28" s="1"/>
  <c r="AK11" i="28"/>
  <c r="AL11" i="28" s="1"/>
  <c r="AR11" i="28" s="1"/>
  <c r="X11" i="28"/>
  <c r="Y11" i="28" s="1"/>
  <c r="AA11" i="28" s="1"/>
  <c r="U11" i="28"/>
  <c r="V11" i="28" s="1"/>
  <c r="AB11" i="28" s="1"/>
  <c r="H11" i="28"/>
  <c r="I11" i="28" s="1"/>
  <c r="K11" i="28" s="1"/>
  <c r="E11" i="28"/>
  <c r="F11" i="28" s="1"/>
  <c r="L11" i="28" s="1"/>
  <c r="AI54" i="27"/>
  <c r="AI53" i="27"/>
  <c r="AI52" i="27"/>
  <c r="AI51" i="27"/>
  <c r="AI50" i="27"/>
  <c r="AI49" i="27"/>
  <c r="AI48" i="27"/>
  <c r="AI47" i="27"/>
  <c r="AI46" i="27"/>
  <c r="AI45" i="27"/>
  <c r="AI44" i="27"/>
  <c r="AI43" i="27"/>
  <c r="AI42" i="27"/>
  <c r="AI41" i="27"/>
  <c r="AI40" i="27"/>
  <c r="AI39" i="27"/>
  <c r="AI38" i="27"/>
  <c r="AI37" i="27"/>
  <c r="AI36" i="27"/>
  <c r="AI35" i="27"/>
  <c r="AI34" i="27"/>
  <c r="AI33" i="27"/>
  <c r="AI32" i="27"/>
  <c r="AI31" i="27"/>
  <c r="AI30" i="27"/>
  <c r="AI29" i="27"/>
  <c r="AI28" i="27"/>
  <c r="AI27" i="27"/>
  <c r="AI26" i="27"/>
  <c r="AI25" i="27"/>
  <c r="AI24" i="27"/>
  <c r="AI23" i="27"/>
  <c r="AI22" i="27"/>
  <c r="AI21" i="27"/>
  <c r="AI20" i="27"/>
  <c r="AI19" i="27"/>
  <c r="AI18" i="27"/>
  <c r="AI17" i="27"/>
  <c r="AI16" i="27"/>
  <c r="AI15" i="27"/>
  <c r="AI14" i="27"/>
  <c r="AI13" i="27"/>
  <c r="AI12" i="27"/>
  <c r="AI11" i="27"/>
  <c r="S55" i="27"/>
  <c r="S54" i="27"/>
  <c r="S53" i="27"/>
  <c r="S52" i="27"/>
  <c r="S51" i="27"/>
  <c r="S50" i="27"/>
  <c r="S49" i="27"/>
  <c r="S48" i="27"/>
  <c r="S47" i="27"/>
  <c r="S46" i="27"/>
  <c r="S45" i="27"/>
  <c r="S44" i="27"/>
  <c r="S43" i="27"/>
  <c r="S42" i="27"/>
  <c r="S41" i="27"/>
  <c r="S40" i="27"/>
  <c r="S39" i="27"/>
  <c r="S38" i="27"/>
  <c r="S37" i="27"/>
  <c r="S36" i="27"/>
  <c r="S35" i="27"/>
  <c r="S34" i="27"/>
  <c r="S33" i="27"/>
  <c r="S32" i="27"/>
  <c r="S31" i="27"/>
  <c r="S30" i="27"/>
  <c r="S29" i="27"/>
  <c r="S28" i="27"/>
  <c r="S27" i="27"/>
  <c r="S26" i="27"/>
  <c r="S25" i="27"/>
  <c r="S24" i="27"/>
  <c r="S23" i="27"/>
  <c r="S22" i="27"/>
  <c r="S21" i="27"/>
  <c r="S20" i="27"/>
  <c r="S19" i="27"/>
  <c r="S18" i="27"/>
  <c r="S17" i="27"/>
  <c r="S16" i="27"/>
  <c r="S15" i="27"/>
  <c r="S14" i="27"/>
  <c r="S13" i="27"/>
  <c r="S12" i="27"/>
  <c r="S11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U88" i="27"/>
  <c r="V88" i="27" s="1"/>
  <c r="S88" i="27"/>
  <c r="Z87" i="27"/>
  <c r="X87" i="27"/>
  <c r="Y87" i="27" s="1"/>
  <c r="AA87" i="27" s="1"/>
  <c r="U87" i="27"/>
  <c r="V87" i="27" s="1"/>
  <c r="AB87" i="27" s="1"/>
  <c r="S87" i="27"/>
  <c r="E56" i="27"/>
  <c r="F56" i="27" s="1"/>
  <c r="U55" i="27"/>
  <c r="V55" i="27" s="1"/>
  <c r="W55" i="27" s="1"/>
  <c r="F55" i="27"/>
  <c r="E55" i="27"/>
  <c r="AK54" i="27"/>
  <c r="AL54" i="27" s="1"/>
  <c r="AM54" i="27" s="1"/>
  <c r="U54" i="27"/>
  <c r="V54" i="27" s="1"/>
  <c r="W54" i="27" s="1"/>
  <c r="E54" i="27"/>
  <c r="F54" i="27" s="1"/>
  <c r="G53" i="27" s="1"/>
  <c r="AK53" i="27"/>
  <c r="AL53" i="27" s="1"/>
  <c r="U53" i="27"/>
  <c r="V53" i="27" s="1"/>
  <c r="W52" i="27" s="1"/>
  <c r="F53" i="27"/>
  <c r="E53" i="27"/>
  <c r="AK52" i="27"/>
  <c r="AL52" i="27" s="1"/>
  <c r="V52" i="27"/>
  <c r="U52" i="27"/>
  <c r="E52" i="27"/>
  <c r="F52" i="27" s="1"/>
  <c r="G51" i="27" s="1"/>
  <c r="AK51" i="27"/>
  <c r="AL51" i="27" s="1"/>
  <c r="U51" i="27"/>
  <c r="V51" i="27" s="1"/>
  <c r="F51" i="27"/>
  <c r="E51" i="27"/>
  <c r="AK50" i="27"/>
  <c r="AL50" i="27" s="1"/>
  <c r="AM49" i="27" s="1"/>
  <c r="U50" i="27"/>
  <c r="V50" i="27" s="1"/>
  <c r="W50" i="27" s="1"/>
  <c r="E50" i="27"/>
  <c r="F50" i="27" s="1"/>
  <c r="G49" i="27" s="1"/>
  <c r="AK49" i="27"/>
  <c r="AL49" i="27" s="1"/>
  <c r="U49" i="27"/>
  <c r="V49" i="27" s="1"/>
  <c r="W48" i="27" s="1"/>
  <c r="F49" i="27"/>
  <c r="E49" i="27"/>
  <c r="AK48" i="27"/>
  <c r="AL48" i="27" s="1"/>
  <c r="V48" i="27"/>
  <c r="U48" i="27"/>
  <c r="E48" i="27"/>
  <c r="F48" i="27" s="1"/>
  <c r="G47" i="27" s="1"/>
  <c r="AL47" i="27"/>
  <c r="AM47" i="27" s="1"/>
  <c r="AK47" i="27"/>
  <c r="U47" i="27"/>
  <c r="V47" i="27" s="1"/>
  <c r="W46" i="27" s="1"/>
  <c r="F47" i="27"/>
  <c r="E47" i="27"/>
  <c r="AK46" i="27"/>
  <c r="AL46" i="27" s="1"/>
  <c r="U46" i="27"/>
  <c r="V46" i="27" s="1"/>
  <c r="E46" i="27"/>
  <c r="F46" i="27" s="1"/>
  <c r="G45" i="27" s="1"/>
  <c r="AM45" i="27"/>
  <c r="AL45" i="27"/>
  <c r="AK45" i="27"/>
  <c r="U45" i="27"/>
  <c r="V45" i="27" s="1"/>
  <c r="W44" i="27" s="1"/>
  <c r="F45" i="27"/>
  <c r="E45" i="27"/>
  <c r="AK44" i="27"/>
  <c r="AL44" i="27" s="1"/>
  <c r="V44" i="27"/>
  <c r="U44" i="27"/>
  <c r="E44" i="27"/>
  <c r="F44" i="27" s="1"/>
  <c r="G43" i="27" s="1"/>
  <c r="AK43" i="27"/>
  <c r="AL43" i="27" s="1"/>
  <c r="AM43" i="27" s="1"/>
  <c r="U43" i="27"/>
  <c r="V43" i="27" s="1"/>
  <c r="F43" i="27"/>
  <c r="E43" i="27"/>
  <c r="AK42" i="27"/>
  <c r="AL42" i="27" s="1"/>
  <c r="AM41" i="27" s="1"/>
  <c r="V42" i="27"/>
  <c r="U42" i="27"/>
  <c r="E42" i="27"/>
  <c r="F42" i="27" s="1"/>
  <c r="G41" i="27" s="1"/>
  <c r="AL41" i="27"/>
  <c r="AK41" i="27"/>
  <c r="V41" i="27"/>
  <c r="U41" i="27"/>
  <c r="E41" i="27"/>
  <c r="F41" i="27" s="1"/>
  <c r="AL40" i="27"/>
  <c r="AK40" i="27"/>
  <c r="V40" i="27"/>
  <c r="U40" i="27"/>
  <c r="E40" i="27"/>
  <c r="F40" i="27" s="1"/>
  <c r="AK39" i="27"/>
  <c r="AL39" i="27" s="1"/>
  <c r="U39" i="27"/>
  <c r="V39" i="27" s="1"/>
  <c r="E39" i="27"/>
  <c r="F39" i="27" s="1"/>
  <c r="AK38" i="27"/>
  <c r="AL38" i="27" s="1"/>
  <c r="V38" i="27"/>
  <c r="U38" i="27"/>
  <c r="E38" i="27"/>
  <c r="F38" i="27" s="1"/>
  <c r="AL37" i="27"/>
  <c r="AK37" i="27"/>
  <c r="U37" i="27"/>
  <c r="V37" i="27" s="1"/>
  <c r="F37" i="27"/>
  <c r="E37" i="27"/>
  <c r="AK36" i="27"/>
  <c r="AL36" i="27" s="1"/>
  <c r="AM36" i="27" s="1"/>
  <c r="U36" i="27"/>
  <c r="V36" i="27" s="1"/>
  <c r="F36" i="27"/>
  <c r="G36" i="27" s="1"/>
  <c r="E36" i="27"/>
  <c r="AK35" i="27"/>
  <c r="AL35" i="27" s="1"/>
  <c r="U35" i="27"/>
  <c r="V35" i="27" s="1"/>
  <c r="F35" i="27"/>
  <c r="E35" i="27"/>
  <c r="AK34" i="27"/>
  <c r="AL34" i="27" s="1"/>
  <c r="U34" i="27"/>
  <c r="V34" i="27" s="1"/>
  <c r="E34" i="27"/>
  <c r="F34" i="27" s="1"/>
  <c r="AK33" i="27"/>
  <c r="AL33" i="27" s="1"/>
  <c r="U33" i="27"/>
  <c r="V33" i="27" s="1"/>
  <c r="E33" i="27"/>
  <c r="F33" i="27" s="1"/>
  <c r="AK32" i="27"/>
  <c r="AL32" i="27" s="1"/>
  <c r="U32" i="27"/>
  <c r="V32" i="27" s="1"/>
  <c r="E32" i="27"/>
  <c r="F32" i="27" s="1"/>
  <c r="AK31" i="27"/>
  <c r="AL31" i="27" s="1"/>
  <c r="U31" i="27"/>
  <c r="V31" i="27" s="1"/>
  <c r="E31" i="27"/>
  <c r="F31" i="27" s="1"/>
  <c r="AK30" i="27"/>
  <c r="AL30" i="27" s="1"/>
  <c r="V30" i="27"/>
  <c r="U30" i="27"/>
  <c r="E30" i="27"/>
  <c r="F30" i="27" s="1"/>
  <c r="AL29" i="27"/>
  <c r="AK29" i="27"/>
  <c r="U29" i="27"/>
  <c r="V29" i="27" s="1"/>
  <c r="E29" i="27"/>
  <c r="F29" i="27" s="1"/>
  <c r="AK28" i="27"/>
  <c r="AL28" i="27" s="1"/>
  <c r="U28" i="27"/>
  <c r="V28" i="27" s="1"/>
  <c r="E28" i="27"/>
  <c r="F28" i="27" s="1"/>
  <c r="AL27" i="27"/>
  <c r="AK27" i="27"/>
  <c r="U27" i="27"/>
  <c r="V27" i="27" s="1"/>
  <c r="F27" i="27"/>
  <c r="E27" i="27"/>
  <c r="AK26" i="27"/>
  <c r="AL26" i="27" s="1"/>
  <c r="U26" i="27"/>
  <c r="V26" i="27" s="1"/>
  <c r="E26" i="27"/>
  <c r="F26" i="27" s="1"/>
  <c r="AL25" i="27"/>
  <c r="AK25" i="27"/>
  <c r="U25" i="27"/>
  <c r="V25" i="27" s="1"/>
  <c r="W24" i="27" s="1"/>
  <c r="E25" i="27"/>
  <c r="F25" i="27" s="1"/>
  <c r="AK24" i="27"/>
  <c r="AL24" i="27" s="1"/>
  <c r="AM23" i="27" s="1"/>
  <c r="V24" i="27"/>
  <c r="U24" i="27"/>
  <c r="E24" i="27"/>
  <c r="F24" i="27" s="1"/>
  <c r="G23" i="27" s="1"/>
  <c r="AL23" i="27"/>
  <c r="AK23" i="27"/>
  <c r="U23" i="27"/>
  <c r="V23" i="27" s="1"/>
  <c r="E23" i="27"/>
  <c r="F23" i="27" s="1"/>
  <c r="AL22" i="27"/>
  <c r="AK22" i="27"/>
  <c r="U22" i="27"/>
  <c r="V22" i="27" s="1"/>
  <c r="W21" i="27" s="1"/>
  <c r="E22" i="27"/>
  <c r="F22" i="27" s="1"/>
  <c r="AM21" i="27"/>
  <c r="AL21" i="27"/>
  <c r="AK21" i="27"/>
  <c r="U21" i="27"/>
  <c r="V21" i="27" s="1"/>
  <c r="E21" i="27"/>
  <c r="F21" i="27" s="1"/>
  <c r="AL20" i="27"/>
  <c r="AK20" i="27"/>
  <c r="U20" i="27"/>
  <c r="V20" i="27" s="1"/>
  <c r="F20" i="27"/>
  <c r="G19" i="27" s="1"/>
  <c r="E20" i="27"/>
  <c r="AK19" i="27"/>
  <c r="AL19" i="27" s="1"/>
  <c r="U19" i="27"/>
  <c r="V19" i="27" s="1"/>
  <c r="W18" i="27" s="1"/>
  <c r="F19" i="27"/>
  <c r="E19" i="27"/>
  <c r="AL18" i="27"/>
  <c r="AM17" i="27" s="1"/>
  <c r="AK18" i="27"/>
  <c r="U18" i="27"/>
  <c r="V18" i="27" s="1"/>
  <c r="E18" i="27"/>
  <c r="F18" i="27" s="1"/>
  <c r="G17" i="27" s="1"/>
  <c r="AL17" i="27"/>
  <c r="AK17" i="27"/>
  <c r="V17" i="27"/>
  <c r="W16" i="27" s="1"/>
  <c r="U17" i="27"/>
  <c r="E17" i="27"/>
  <c r="F17" i="27" s="1"/>
  <c r="AK16" i="27"/>
  <c r="AL16" i="27" s="1"/>
  <c r="AM15" i="27" s="1"/>
  <c r="U16" i="27"/>
  <c r="V16" i="27" s="1"/>
  <c r="F16" i="27"/>
  <c r="G15" i="27" s="1"/>
  <c r="E16" i="27"/>
  <c r="AL15" i="27"/>
  <c r="AM14" i="27" s="1"/>
  <c r="AK15" i="27"/>
  <c r="U15" i="27"/>
  <c r="V15" i="27" s="1"/>
  <c r="W14" i="27" s="1"/>
  <c r="F15" i="27"/>
  <c r="E15" i="27"/>
  <c r="AK14" i="27"/>
  <c r="AL14" i="27" s="1"/>
  <c r="U14" i="27"/>
  <c r="V14" i="27" s="1"/>
  <c r="E14" i="27"/>
  <c r="F14" i="27" s="1"/>
  <c r="AL13" i="27"/>
  <c r="AK13" i="27"/>
  <c r="U13" i="27"/>
  <c r="V13" i="27" s="1"/>
  <c r="F13" i="27"/>
  <c r="E13" i="27"/>
  <c r="AK12" i="27"/>
  <c r="AL12" i="27" s="1"/>
  <c r="U12" i="27"/>
  <c r="V12" i="27" s="1"/>
  <c r="E12" i="27"/>
  <c r="F12" i="27" s="1"/>
  <c r="AN11" i="27"/>
  <c r="AO11" i="27" s="1"/>
  <c r="AK11" i="27"/>
  <c r="AL11" i="27" s="1"/>
  <c r="AR11" i="27" s="1"/>
  <c r="X11" i="27"/>
  <c r="Y11" i="27" s="1"/>
  <c r="AA11" i="27" s="1"/>
  <c r="U11" i="27"/>
  <c r="V11" i="27" s="1"/>
  <c r="AB11" i="27" s="1"/>
  <c r="H11" i="27"/>
  <c r="I11" i="27" s="1"/>
  <c r="K11" i="27" s="1"/>
  <c r="E11" i="27"/>
  <c r="F11" i="27" s="1"/>
  <c r="L11" i="27" s="1"/>
  <c r="AI54" i="26"/>
  <c r="AI53" i="26"/>
  <c r="AI52" i="26"/>
  <c r="AI51" i="26"/>
  <c r="AI50" i="26"/>
  <c r="AI49" i="26"/>
  <c r="AI48" i="26"/>
  <c r="AI47" i="26"/>
  <c r="AI46" i="26"/>
  <c r="AI45" i="26"/>
  <c r="AI44" i="26"/>
  <c r="AI43" i="26"/>
  <c r="AI42" i="26"/>
  <c r="AI41" i="26"/>
  <c r="AI40" i="26"/>
  <c r="AI39" i="26"/>
  <c r="AI38" i="26"/>
  <c r="AI37" i="26"/>
  <c r="AI36" i="26"/>
  <c r="AI35" i="26"/>
  <c r="AI34" i="26"/>
  <c r="AI33" i="26"/>
  <c r="AI32" i="26"/>
  <c r="AI31" i="26"/>
  <c r="AI30" i="26"/>
  <c r="AI29" i="26"/>
  <c r="AI28" i="26"/>
  <c r="AI27" i="26"/>
  <c r="AI26" i="26"/>
  <c r="AI25" i="26"/>
  <c r="AI24" i="26"/>
  <c r="AI23" i="26"/>
  <c r="AI22" i="26"/>
  <c r="AI21" i="26"/>
  <c r="AI20" i="26"/>
  <c r="AI19" i="26"/>
  <c r="AI18" i="26"/>
  <c r="AI17" i="26"/>
  <c r="AI16" i="26"/>
  <c r="AI15" i="26"/>
  <c r="AI14" i="26"/>
  <c r="AI13" i="26"/>
  <c r="AI12" i="26"/>
  <c r="AI11" i="26"/>
  <c r="S55" i="26"/>
  <c r="S54" i="26"/>
  <c r="S53" i="26"/>
  <c r="S52" i="26"/>
  <c r="S51" i="26"/>
  <c r="S50" i="26"/>
  <c r="S49" i="26"/>
  <c r="S48" i="26"/>
  <c r="S47" i="26"/>
  <c r="S46" i="26"/>
  <c r="S45" i="26"/>
  <c r="S44" i="26"/>
  <c r="S43" i="26"/>
  <c r="S42" i="26"/>
  <c r="S41" i="26"/>
  <c r="S40" i="26"/>
  <c r="S39" i="26"/>
  <c r="S38" i="26"/>
  <c r="S37" i="26"/>
  <c r="S36" i="26"/>
  <c r="S35" i="26"/>
  <c r="S34" i="26"/>
  <c r="S33" i="26"/>
  <c r="S32" i="26"/>
  <c r="S31" i="26"/>
  <c r="S30" i="26"/>
  <c r="S29" i="26"/>
  <c r="S28" i="26"/>
  <c r="S27" i="26"/>
  <c r="S26" i="26"/>
  <c r="S25" i="26"/>
  <c r="S24" i="26"/>
  <c r="S23" i="26"/>
  <c r="S22" i="26"/>
  <c r="S21" i="26"/>
  <c r="S20" i="26"/>
  <c r="S19" i="26"/>
  <c r="S18" i="26"/>
  <c r="S17" i="26"/>
  <c r="S16" i="26"/>
  <c r="S15" i="26"/>
  <c r="S14" i="26"/>
  <c r="S13" i="26"/>
  <c r="S12" i="26"/>
  <c r="S11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AB12" i="29" l="1"/>
  <c r="X12" i="29"/>
  <c r="Y12" i="29" s="1"/>
  <c r="AA12" i="29" s="1"/>
  <c r="AC12" i="29" s="1"/>
  <c r="AR12" i="29"/>
  <c r="AN12" i="29"/>
  <c r="AO12" i="29" s="1"/>
  <c r="AQ12" i="29" s="1"/>
  <c r="AS12" i="29" s="1"/>
  <c r="L12" i="29"/>
  <c r="H12" i="29"/>
  <c r="I12" i="29" s="1"/>
  <c r="K12" i="29" s="1"/>
  <c r="M12" i="29" s="1"/>
  <c r="AB88" i="29"/>
  <c r="X88" i="29"/>
  <c r="Y88" i="29" s="1"/>
  <c r="AA88" i="29" s="1"/>
  <c r="AC88" i="29" s="1"/>
  <c r="AM18" i="28"/>
  <c r="AM32" i="28"/>
  <c r="AM36" i="28"/>
  <c r="AM34" i="28"/>
  <c r="AM38" i="28"/>
  <c r="AM46" i="28"/>
  <c r="W31" i="28"/>
  <c r="W19" i="28"/>
  <c r="W23" i="28"/>
  <c r="W35" i="28"/>
  <c r="W49" i="28"/>
  <c r="W53" i="28"/>
  <c r="AM13" i="28"/>
  <c r="AM40" i="28"/>
  <c r="AM14" i="28"/>
  <c r="AM16" i="28"/>
  <c r="AM20" i="28"/>
  <c r="AM30" i="28"/>
  <c r="AM50" i="28"/>
  <c r="AM22" i="28"/>
  <c r="AM51" i="28"/>
  <c r="AM26" i="28"/>
  <c r="AM42" i="28"/>
  <c r="AM11" i="28"/>
  <c r="AS11" i="28" s="1"/>
  <c r="AM43" i="28"/>
  <c r="AM47" i="28"/>
  <c r="W12" i="28"/>
  <c r="W46" i="28"/>
  <c r="G14" i="28"/>
  <c r="G40" i="28"/>
  <c r="G44" i="28"/>
  <c r="G16" i="28"/>
  <c r="G18" i="28"/>
  <c r="G20" i="28"/>
  <c r="G22" i="28"/>
  <c r="G48" i="28"/>
  <c r="G52" i="28"/>
  <c r="G35" i="28"/>
  <c r="G53" i="28"/>
  <c r="G11" i="28"/>
  <c r="M11" i="28" s="1"/>
  <c r="G34" i="28"/>
  <c r="G49" i="28"/>
  <c r="W11" i="28"/>
  <c r="J12" i="28"/>
  <c r="G12" i="28"/>
  <c r="Z12" i="28"/>
  <c r="AC11" i="28"/>
  <c r="AP12" i="28"/>
  <c r="G56" i="28"/>
  <c r="G55" i="28"/>
  <c r="G15" i="28"/>
  <c r="G17" i="28"/>
  <c r="AM17" i="28"/>
  <c r="G19" i="28"/>
  <c r="AM19" i="28"/>
  <c r="AM21" i="28"/>
  <c r="W22" i="28"/>
  <c r="W24" i="28"/>
  <c r="AM27" i="28"/>
  <c r="W28" i="28"/>
  <c r="AM29" i="28"/>
  <c r="W30" i="28"/>
  <c r="G31" i="28"/>
  <c r="W32" i="28"/>
  <c r="G33" i="28"/>
  <c r="W34" i="28"/>
  <c r="AM12" i="28"/>
  <c r="W13" i="28"/>
  <c r="W55" i="28"/>
  <c r="W54" i="28"/>
  <c r="W14" i="28"/>
  <c r="AM15" i="28"/>
  <c r="W16" i="28"/>
  <c r="W18" i="28"/>
  <c r="W20" i="28"/>
  <c r="G21" i="28"/>
  <c r="G23" i="28"/>
  <c r="AM23" i="28"/>
  <c r="G25" i="28"/>
  <c r="AM25" i="28"/>
  <c r="W26" i="28"/>
  <c r="G27" i="28"/>
  <c r="G29" i="28"/>
  <c r="AM31" i="28"/>
  <c r="AM33" i="28"/>
  <c r="W42" i="28"/>
  <c r="AM35" i="28"/>
  <c r="W36" i="28"/>
  <c r="G37" i="28"/>
  <c r="AM37" i="28"/>
  <c r="W38" i="28"/>
  <c r="G39" i="28"/>
  <c r="AM39" i="28"/>
  <c r="W40" i="28"/>
  <c r="G41" i="28"/>
  <c r="AM41" i="28"/>
  <c r="G43" i="28"/>
  <c r="G42" i="28"/>
  <c r="G45" i="28"/>
  <c r="W50" i="28"/>
  <c r="W43" i="28"/>
  <c r="W44" i="28"/>
  <c r="AM44" i="28"/>
  <c r="AM45" i="28"/>
  <c r="G46" i="28"/>
  <c r="G47" i="28"/>
  <c r="W47" i="28"/>
  <c r="W48" i="28"/>
  <c r="AM48" i="28"/>
  <c r="AM49" i="28"/>
  <c r="G50" i="28"/>
  <c r="G51" i="28"/>
  <c r="W51" i="28"/>
  <c r="W52" i="28"/>
  <c r="AM52" i="28"/>
  <c r="AM54" i="28"/>
  <c r="AM53" i="28"/>
  <c r="G54" i="28"/>
  <c r="Z88" i="28"/>
  <c r="W87" i="28"/>
  <c r="AC87" i="28" s="1"/>
  <c r="W88" i="28"/>
  <c r="AM38" i="27"/>
  <c r="AM37" i="27"/>
  <c r="AM51" i="27"/>
  <c r="AM19" i="27"/>
  <c r="AM31" i="27"/>
  <c r="AM53" i="27"/>
  <c r="AQ11" i="27"/>
  <c r="AP12" i="27" s="1"/>
  <c r="AM11" i="27"/>
  <c r="AM13" i="27"/>
  <c r="AM25" i="27"/>
  <c r="AM27" i="27"/>
  <c r="AM29" i="27"/>
  <c r="W20" i="27"/>
  <c r="W28" i="27"/>
  <c r="W32" i="27"/>
  <c r="W42" i="27"/>
  <c r="W22" i="27"/>
  <c r="W12" i="27"/>
  <c r="W26" i="27"/>
  <c r="W30" i="27"/>
  <c r="G38" i="27"/>
  <c r="G37" i="27"/>
  <c r="G56" i="27"/>
  <c r="G55" i="27"/>
  <c r="G21" i="27"/>
  <c r="G11" i="27"/>
  <c r="G25" i="27"/>
  <c r="G33" i="27"/>
  <c r="G35" i="27"/>
  <c r="G13" i="27"/>
  <c r="G27" i="27"/>
  <c r="G31" i="27"/>
  <c r="G29" i="27"/>
  <c r="Z12" i="27"/>
  <c r="AM12" i="27"/>
  <c r="W13" i="27"/>
  <c r="W11" i="27"/>
  <c r="AC11" i="27" s="1"/>
  <c r="J12" i="27"/>
  <c r="M11" i="27"/>
  <c r="G12" i="27"/>
  <c r="G14" i="27"/>
  <c r="AM22" i="27"/>
  <c r="W25" i="27"/>
  <c r="G28" i="27"/>
  <c r="AM30" i="27"/>
  <c r="W33" i="27"/>
  <c r="W35" i="27"/>
  <c r="W34" i="27"/>
  <c r="W23" i="27"/>
  <c r="G26" i="27"/>
  <c r="AM28" i="27"/>
  <c r="W31" i="27"/>
  <c r="G34" i="27"/>
  <c r="G22" i="27"/>
  <c r="G24" i="27"/>
  <c r="AM26" i="27"/>
  <c r="W29" i="27"/>
  <c r="G32" i="27"/>
  <c r="AM34" i="27"/>
  <c r="AM33" i="27"/>
  <c r="W37" i="27"/>
  <c r="W36" i="27"/>
  <c r="W15" i="27"/>
  <c r="G16" i="27"/>
  <c r="AM16" i="27"/>
  <c r="W17" i="27"/>
  <c r="G18" i="27"/>
  <c r="AM18" i="27"/>
  <c r="W19" i="27"/>
  <c r="G20" i="27"/>
  <c r="AM20" i="27"/>
  <c r="AM24" i="27"/>
  <c r="W27" i="27"/>
  <c r="G30" i="27"/>
  <c r="AM32" i="27"/>
  <c r="AM39" i="27"/>
  <c r="AM40" i="27"/>
  <c r="W40" i="27"/>
  <c r="W41" i="27"/>
  <c r="G42" i="27"/>
  <c r="W38" i="27"/>
  <c r="W39" i="27"/>
  <c r="AM35" i="27"/>
  <c r="G39" i="27"/>
  <c r="G40" i="27"/>
  <c r="Z88" i="27"/>
  <c r="W87" i="27"/>
  <c r="AC87" i="27" s="1"/>
  <c r="W88" i="27"/>
  <c r="AM42" i="27"/>
  <c r="W43" i="27"/>
  <c r="G44" i="27"/>
  <c r="AM44" i="27"/>
  <c r="W45" i="27"/>
  <c r="G46" i="27"/>
  <c r="AM46" i="27"/>
  <c r="W47" i="27"/>
  <c r="G48" i="27"/>
  <c r="AM48" i="27"/>
  <c r="W49" i="27"/>
  <c r="G50" i="27"/>
  <c r="AM50" i="27"/>
  <c r="W51" i="27"/>
  <c r="G52" i="27"/>
  <c r="AM52" i="27"/>
  <c r="W53" i="27"/>
  <c r="G54" i="27"/>
  <c r="AP13" i="29" l="1"/>
  <c r="J13" i="29"/>
  <c r="Z13" i="29"/>
  <c r="L12" i="28"/>
  <c r="H12" i="28"/>
  <c r="I12" i="28" s="1"/>
  <c r="K12" i="28" s="1"/>
  <c r="M12" i="28" s="1"/>
  <c r="AR12" i="28"/>
  <c r="AN12" i="28"/>
  <c r="AO12" i="28" s="1"/>
  <c r="AQ12" i="28" s="1"/>
  <c r="AS12" i="28" s="1"/>
  <c r="AB12" i="28"/>
  <c r="X12" i="28"/>
  <c r="Y12" i="28" s="1"/>
  <c r="AA12" i="28" s="1"/>
  <c r="AC12" i="28" s="1"/>
  <c r="AB88" i="28"/>
  <c r="X88" i="28"/>
  <c r="Y88" i="28" s="1"/>
  <c r="AA88" i="28" s="1"/>
  <c r="AC88" i="28" s="1"/>
  <c r="AS11" i="27"/>
  <c r="AR12" i="27"/>
  <c r="AN12" i="27"/>
  <c r="AO12" i="27" s="1"/>
  <c r="AQ12" i="27" s="1"/>
  <c r="AS12" i="27" s="1"/>
  <c r="AB88" i="27"/>
  <c r="X88" i="27"/>
  <c r="Y88" i="27" s="1"/>
  <c r="AA88" i="27" s="1"/>
  <c r="AC88" i="27" s="1"/>
  <c r="L12" i="27"/>
  <c r="H12" i="27"/>
  <c r="I12" i="27" s="1"/>
  <c r="K12" i="27" s="1"/>
  <c r="M12" i="27" s="1"/>
  <c r="AB12" i="27"/>
  <c r="X12" i="27"/>
  <c r="Y12" i="27" s="1"/>
  <c r="AA12" i="27" s="1"/>
  <c r="AC12" i="27" s="1"/>
  <c r="AR13" i="29" l="1"/>
  <c r="AN13" i="29"/>
  <c r="AO13" i="29" s="1"/>
  <c r="AQ13" i="29" s="1"/>
  <c r="AS13" i="29" s="1"/>
  <c r="AB13" i="29"/>
  <c r="X13" i="29"/>
  <c r="Y13" i="29" s="1"/>
  <c r="AA13" i="29" s="1"/>
  <c r="AC13" i="29" s="1"/>
  <c r="H13" i="29"/>
  <c r="I13" i="29" s="1"/>
  <c r="K13" i="29" s="1"/>
  <c r="M13" i="29" s="1"/>
  <c r="L13" i="29"/>
  <c r="Z13" i="28"/>
  <c r="AP13" i="28"/>
  <c r="J13" i="28"/>
  <c r="J13" i="27"/>
  <c r="Z13" i="27"/>
  <c r="AP13" i="27"/>
  <c r="J14" i="29" l="1"/>
  <c r="Z14" i="29"/>
  <c r="AP14" i="29"/>
  <c r="AR13" i="28"/>
  <c r="AN13" i="28"/>
  <c r="AO13" i="28" s="1"/>
  <c r="AQ13" i="28" s="1"/>
  <c r="AS13" i="28" s="1"/>
  <c r="L13" i="28"/>
  <c r="H13" i="28"/>
  <c r="I13" i="28" s="1"/>
  <c r="K13" i="28" s="1"/>
  <c r="M13" i="28" s="1"/>
  <c r="X13" i="28"/>
  <c r="Y13" i="28" s="1"/>
  <c r="AA13" i="28" s="1"/>
  <c r="AC13" i="28" s="1"/>
  <c r="AB13" i="28"/>
  <c r="L13" i="27"/>
  <c r="H13" i="27"/>
  <c r="I13" i="27" s="1"/>
  <c r="K13" i="27" s="1"/>
  <c r="M13" i="27" s="1"/>
  <c r="AR13" i="27"/>
  <c r="AN13" i="27"/>
  <c r="AO13" i="27" s="1"/>
  <c r="AQ13" i="27" s="1"/>
  <c r="AS13" i="27" s="1"/>
  <c r="AB13" i="27"/>
  <c r="X13" i="27"/>
  <c r="Y13" i="27" s="1"/>
  <c r="AA13" i="27" s="1"/>
  <c r="AC13" i="27" s="1"/>
  <c r="AB14" i="29" l="1"/>
  <c r="X14" i="29"/>
  <c r="Y14" i="29" s="1"/>
  <c r="AA14" i="29" s="1"/>
  <c r="AC14" i="29" s="1"/>
  <c r="AR14" i="29"/>
  <c r="AN14" i="29"/>
  <c r="AO14" i="29" s="1"/>
  <c r="AQ14" i="29" s="1"/>
  <c r="AS14" i="29" s="1"/>
  <c r="L14" i="29"/>
  <c r="H14" i="29"/>
  <c r="I14" i="29" s="1"/>
  <c r="K14" i="29" s="1"/>
  <c r="M14" i="29" s="1"/>
  <c r="J14" i="28"/>
  <c r="H14" i="28" s="1"/>
  <c r="I14" i="28" s="1"/>
  <c r="K14" i="28" s="1"/>
  <c r="M14" i="28" s="1"/>
  <c r="Z14" i="28"/>
  <c r="AP14" i="28"/>
  <c r="AP14" i="27"/>
  <c r="Z14" i="27"/>
  <c r="J14" i="27"/>
  <c r="AP15" i="29" l="1"/>
  <c r="Z15" i="29"/>
  <c r="J15" i="29"/>
  <c r="L14" i="28"/>
  <c r="J15" i="28"/>
  <c r="AR14" i="28"/>
  <c r="AN14" i="28"/>
  <c r="AO14" i="28" s="1"/>
  <c r="AQ14" i="28" s="1"/>
  <c r="AS14" i="28" s="1"/>
  <c r="AB14" i="28"/>
  <c r="X14" i="28"/>
  <c r="Y14" i="28" s="1"/>
  <c r="AA14" i="28" s="1"/>
  <c r="AC14" i="28" s="1"/>
  <c r="AB14" i="27"/>
  <c r="X14" i="27"/>
  <c r="Y14" i="27" s="1"/>
  <c r="AA14" i="27" s="1"/>
  <c r="AC14" i="27" s="1"/>
  <c r="L14" i="27"/>
  <c r="H14" i="27"/>
  <c r="I14" i="27" s="1"/>
  <c r="K14" i="27" s="1"/>
  <c r="M14" i="27" s="1"/>
  <c r="AR14" i="27"/>
  <c r="AN14" i="27"/>
  <c r="AO14" i="27" s="1"/>
  <c r="AQ14" i="27" s="1"/>
  <c r="AS14" i="27" s="1"/>
  <c r="X15" i="29" l="1"/>
  <c r="Y15" i="29" s="1"/>
  <c r="AA15" i="29" s="1"/>
  <c r="AC15" i="29" s="1"/>
  <c r="AB15" i="29"/>
  <c r="L15" i="29"/>
  <c r="H15" i="29"/>
  <c r="I15" i="29" s="1"/>
  <c r="K15" i="29" s="1"/>
  <c r="M15" i="29" s="1"/>
  <c r="AR15" i="29"/>
  <c r="AN15" i="29"/>
  <c r="AO15" i="29" s="1"/>
  <c r="AQ15" i="29" s="1"/>
  <c r="AS15" i="29" s="1"/>
  <c r="AP15" i="28"/>
  <c r="Z15" i="28"/>
  <c r="L15" i="28"/>
  <c r="H15" i="28"/>
  <c r="I15" i="28" s="1"/>
  <c r="K15" i="28" s="1"/>
  <c r="M15" i="28" s="1"/>
  <c r="J15" i="27"/>
  <c r="AP15" i="27"/>
  <c r="Z15" i="27"/>
  <c r="AP16" i="29" l="1"/>
  <c r="AN16" i="29" s="1"/>
  <c r="AO16" i="29" s="1"/>
  <c r="AQ16" i="29" s="1"/>
  <c r="AS16" i="29" s="1"/>
  <c r="J16" i="29"/>
  <c r="L16" i="29" s="1"/>
  <c r="Z16" i="29"/>
  <c r="J16" i="28"/>
  <c r="L16" i="28" s="1"/>
  <c r="X15" i="28"/>
  <c r="Y15" i="28" s="1"/>
  <c r="AA15" i="28" s="1"/>
  <c r="AC15" i="28" s="1"/>
  <c r="AB15" i="28"/>
  <c r="AR15" i="28"/>
  <c r="AN15" i="28"/>
  <c r="AO15" i="28" s="1"/>
  <c r="AQ15" i="28" s="1"/>
  <c r="AS15" i="28" s="1"/>
  <c r="AB15" i="27"/>
  <c r="X15" i="27"/>
  <c r="Y15" i="27" s="1"/>
  <c r="AA15" i="27" s="1"/>
  <c r="AC15" i="27" s="1"/>
  <c r="AN15" i="27"/>
  <c r="AO15" i="27" s="1"/>
  <c r="AQ15" i="27" s="1"/>
  <c r="AS15" i="27" s="1"/>
  <c r="AR15" i="27"/>
  <c r="H15" i="27"/>
  <c r="I15" i="27" s="1"/>
  <c r="K15" i="27" s="1"/>
  <c r="M15" i="27" s="1"/>
  <c r="L15" i="27"/>
  <c r="AR16" i="29" l="1"/>
  <c r="H16" i="29"/>
  <c r="I16" i="29" s="1"/>
  <c r="K16" i="29" s="1"/>
  <c r="M16" i="29" s="1"/>
  <c r="AP17" i="29"/>
  <c r="AN17" i="29" s="1"/>
  <c r="AO17" i="29" s="1"/>
  <c r="AQ17" i="29" s="1"/>
  <c r="AS17" i="29" s="1"/>
  <c r="AB16" i="29"/>
  <c r="X16" i="29"/>
  <c r="Y16" i="29" s="1"/>
  <c r="AA16" i="29" s="1"/>
  <c r="AC16" i="29" s="1"/>
  <c r="H16" i="28"/>
  <c r="I16" i="28" s="1"/>
  <c r="K16" i="28" s="1"/>
  <c r="M16" i="28" s="1"/>
  <c r="AP16" i="28"/>
  <c r="AR16" i="28" s="1"/>
  <c r="Z16" i="28"/>
  <c r="AB16" i="28" s="1"/>
  <c r="AP16" i="27"/>
  <c r="J16" i="27"/>
  <c r="Z16" i="27"/>
  <c r="AR17" i="29" l="1"/>
  <c r="J17" i="29"/>
  <c r="L17" i="29" s="1"/>
  <c r="AP18" i="29"/>
  <c r="Z17" i="29"/>
  <c r="AN16" i="28"/>
  <c r="AO16" i="28" s="1"/>
  <c r="AQ16" i="28" s="1"/>
  <c r="AS16" i="28" s="1"/>
  <c r="J17" i="28"/>
  <c r="L17" i="28" s="1"/>
  <c r="X16" i="28"/>
  <c r="Y16" i="28" s="1"/>
  <c r="AA16" i="28" s="1"/>
  <c r="AC16" i="28" s="1"/>
  <c r="X16" i="27"/>
  <c r="Y16" i="27" s="1"/>
  <c r="AA16" i="27" s="1"/>
  <c r="AC16" i="27" s="1"/>
  <c r="AB16" i="27"/>
  <c r="L16" i="27"/>
  <c r="H16" i="27"/>
  <c r="I16" i="27" s="1"/>
  <c r="K16" i="27" s="1"/>
  <c r="M16" i="27" s="1"/>
  <c r="AR16" i="27"/>
  <c r="AN16" i="27"/>
  <c r="AO16" i="27" s="1"/>
  <c r="AQ16" i="27" s="1"/>
  <c r="AS16" i="27" s="1"/>
  <c r="H17" i="29" l="1"/>
  <c r="I17" i="29" s="1"/>
  <c r="K17" i="29" s="1"/>
  <c r="M17" i="29" s="1"/>
  <c r="AR18" i="29"/>
  <c r="AN18" i="29"/>
  <c r="AO18" i="29" s="1"/>
  <c r="AQ18" i="29" s="1"/>
  <c r="AS18" i="29" s="1"/>
  <c r="AB17" i="29"/>
  <c r="X17" i="29"/>
  <c r="Y17" i="29" s="1"/>
  <c r="AA17" i="29" s="1"/>
  <c r="AC17" i="29" s="1"/>
  <c r="H17" i="28"/>
  <c r="I17" i="28" s="1"/>
  <c r="K17" i="28" s="1"/>
  <c r="M17" i="28" s="1"/>
  <c r="AP17" i="28"/>
  <c r="AR17" i="28" s="1"/>
  <c r="Z17" i="28"/>
  <c r="X17" i="28" s="1"/>
  <c r="Y17" i="28" s="1"/>
  <c r="AA17" i="28" s="1"/>
  <c r="AC17" i="28" s="1"/>
  <c r="AP17" i="27"/>
  <c r="J17" i="27"/>
  <c r="Z17" i="27"/>
  <c r="J18" i="29" l="1"/>
  <c r="L18" i="29" s="1"/>
  <c r="Z18" i="29"/>
  <c r="AP19" i="29"/>
  <c r="J18" i="28"/>
  <c r="H18" i="28" s="1"/>
  <c r="I18" i="28" s="1"/>
  <c r="K18" i="28" s="1"/>
  <c r="M18" i="28" s="1"/>
  <c r="AN17" i="28"/>
  <c r="AO17" i="28" s="1"/>
  <c r="AQ17" i="28" s="1"/>
  <c r="AS17" i="28" s="1"/>
  <c r="AB17" i="28"/>
  <c r="Z18" i="28"/>
  <c r="AB18" i="28" s="1"/>
  <c r="AB17" i="27"/>
  <c r="X17" i="27"/>
  <c r="Y17" i="27" s="1"/>
  <c r="AA17" i="27" s="1"/>
  <c r="AC17" i="27" s="1"/>
  <c r="H17" i="27"/>
  <c r="I17" i="27" s="1"/>
  <c r="K17" i="27" s="1"/>
  <c r="M17" i="27" s="1"/>
  <c r="L17" i="27"/>
  <c r="AN17" i="27"/>
  <c r="AO17" i="27" s="1"/>
  <c r="AQ17" i="27" s="1"/>
  <c r="AS17" i="27" s="1"/>
  <c r="AR17" i="27"/>
  <c r="H18" i="29" l="1"/>
  <c r="I18" i="29" s="1"/>
  <c r="K18" i="29" s="1"/>
  <c r="M18" i="29" s="1"/>
  <c r="AB18" i="29"/>
  <c r="X18" i="29"/>
  <c r="Y18" i="29" s="1"/>
  <c r="AA18" i="29" s="1"/>
  <c r="AC18" i="29" s="1"/>
  <c r="AR19" i="29"/>
  <c r="AN19" i="29"/>
  <c r="AO19" i="29" s="1"/>
  <c r="AQ19" i="29" s="1"/>
  <c r="AS19" i="29" s="1"/>
  <c r="L18" i="28"/>
  <c r="AP18" i="28"/>
  <c r="AR18" i="28" s="1"/>
  <c r="X18" i="28"/>
  <c r="Y18" i="28" s="1"/>
  <c r="AA18" i="28" s="1"/>
  <c r="AC18" i="28" s="1"/>
  <c r="J19" i="28"/>
  <c r="L19" i="28" s="1"/>
  <c r="J18" i="27"/>
  <c r="L18" i="27" s="1"/>
  <c r="AP18" i="27"/>
  <c r="Z18" i="27"/>
  <c r="J19" i="29" l="1"/>
  <c r="L19" i="29" s="1"/>
  <c r="AP20" i="29"/>
  <c r="Z19" i="29"/>
  <c r="AN18" i="28"/>
  <c r="AO18" i="28" s="1"/>
  <c r="AQ18" i="28" s="1"/>
  <c r="AS18" i="28" s="1"/>
  <c r="H19" i="28"/>
  <c r="I19" i="28" s="1"/>
  <c r="K19" i="28" s="1"/>
  <c r="M19" i="28" s="1"/>
  <c r="Z19" i="28"/>
  <c r="AB19" i="28" s="1"/>
  <c r="H18" i="27"/>
  <c r="I18" i="27" s="1"/>
  <c r="K18" i="27" s="1"/>
  <c r="M18" i="27" s="1"/>
  <c r="X18" i="27"/>
  <c r="Y18" i="27" s="1"/>
  <c r="AA18" i="27" s="1"/>
  <c r="AC18" i="27" s="1"/>
  <c r="AB18" i="27"/>
  <c r="AR18" i="27"/>
  <c r="AN18" i="27"/>
  <c r="AO18" i="27" s="1"/>
  <c r="AQ18" i="27" s="1"/>
  <c r="AS18" i="27" s="1"/>
  <c r="H19" i="29" l="1"/>
  <c r="I19" i="29" s="1"/>
  <c r="K19" i="29" s="1"/>
  <c r="M19" i="29" s="1"/>
  <c r="X19" i="29"/>
  <c r="Y19" i="29" s="1"/>
  <c r="AA19" i="29" s="1"/>
  <c r="AC19" i="29" s="1"/>
  <c r="AB19" i="29"/>
  <c r="AR20" i="29"/>
  <c r="AN20" i="29"/>
  <c r="AO20" i="29" s="1"/>
  <c r="AQ20" i="29" s="1"/>
  <c r="AS20" i="29" s="1"/>
  <c r="AP19" i="28"/>
  <c r="AR19" i="28" s="1"/>
  <c r="J20" i="28"/>
  <c r="L20" i="28" s="1"/>
  <c r="X19" i="28"/>
  <c r="Y19" i="28" s="1"/>
  <c r="AA19" i="28" s="1"/>
  <c r="AC19" i="28" s="1"/>
  <c r="J19" i="27"/>
  <c r="H19" i="27" s="1"/>
  <c r="I19" i="27" s="1"/>
  <c r="K19" i="27" s="1"/>
  <c r="M19" i="27" s="1"/>
  <c r="AP19" i="27"/>
  <c r="Z19" i="27"/>
  <c r="L19" i="27" l="1"/>
  <c r="J20" i="29"/>
  <c r="L20" i="29" s="1"/>
  <c r="AP21" i="29"/>
  <c r="Z20" i="29"/>
  <c r="AN19" i="28"/>
  <c r="AO19" i="28" s="1"/>
  <c r="AQ19" i="28" s="1"/>
  <c r="AS19" i="28" s="1"/>
  <c r="H20" i="28"/>
  <c r="I20" i="28" s="1"/>
  <c r="K20" i="28" s="1"/>
  <c r="M20" i="28" s="1"/>
  <c r="Z20" i="28"/>
  <c r="X20" i="28" s="1"/>
  <c r="Y20" i="28" s="1"/>
  <c r="AA20" i="28" s="1"/>
  <c r="AC20" i="28" s="1"/>
  <c r="J20" i="27"/>
  <c r="AB19" i="27"/>
  <c r="X19" i="27"/>
  <c r="Y19" i="27" s="1"/>
  <c r="AA19" i="27" s="1"/>
  <c r="AC19" i="27" s="1"/>
  <c r="AN19" i="27"/>
  <c r="AO19" i="27" s="1"/>
  <c r="AQ19" i="27" s="1"/>
  <c r="AS19" i="27" s="1"/>
  <c r="AR19" i="27"/>
  <c r="H20" i="29" l="1"/>
  <c r="I20" i="29" s="1"/>
  <c r="K20" i="29" s="1"/>
  <c r="M20" i="29" s="1"/>
  <c r="AB20" i="29"/>
  <c r="X20" i="29"/>
  <c r="Y20" i="29" s="1"/>
  <c r="AA20" i="29" s="1"/>
  <c r="AC20" i="29" s="1"/>
  <c r="AN21" i="29"/>
  <c r="AO21" i="29" s="1"/>
  <c r="AQ21" i="29" s="1"/>
  <c r="AS21" i="29" s="1"/>
  <c r="AR21" i="29"/>
  <c r="AP20" i="28"/>
  <c r="AR20" i="28" s="1"/>
  <c r="J21" i="28"/>
  <c r="L21" i="28" s="1"/>
  <c r="AB20" i="28"/>
  <c r="Z21" i="28"/>
  <c r="Z20" i="27"/>
  <c r="AP20" i="27"/>
  <c r="L20" i="27"/>
  <c r="H20" i="27"/>
  <c r="I20" i="27" s="1"/>
  <c r="K20" i="27" s="1"/>
  <c r="M20" i="27" s="1"/>
  <c r="J21" i="29" l="1"/>
  <c r="L21" i="29" s="1"/>
  <c r="Z21" i="29"/>
  <c r="AP22" i="29"/>
  <c r="AN20" i="28"/>
  <c r="AO20" i="28" s="1"/>
  <c r="AQ20" i="28" s="1"/>
  <c r="AS20" i="28" s="1"/>
  <c r="H21" i="28"/>
  <c r="I21" i="28" s="1"/>
  <c r="K21" i="28" s="1"/>
  <c r="M21" i="28" s="1"/>
  <c r="X21" i="28"/>
  <c r="Y21" i="28" s="1"/>
  <c r="AA21" i="28" s="1"/>
  <c r="AC21" i="28" s="1"/>
  <c r="AB21" i="28"/>
  <c r="J21" i="27"/>
  <c r="AR20" i="27"/>
  <c r="AN20" i="27"/>
  <c r="AO20" i="27" s="1"/>
  <c r="AQ20" i="27" s="1"/>
  <c r="AS20" i="27" s="1"/>
  <c r="X20" i="27"/>
  <c r="Y20" i="27" s="1"/>
  <c r="AA20" i="27" s="1"/>
  <c r="AC20" i="27" s="1"/>
  <c r="AB20" i="27"/>
  <c r="H21" i="29" l="1"/>
  <c r="I21" i="29" s="1"/>
  <c r="K21" i="29" s="1"/>
  <c r="M21" i="29" s="1"/>
  <c r="AB21" i="29"/>
  <c r="X21" i="29"/>
  <c r="Y21" i="29" s="1"/>
  <c r="AA21" i="29" s="1"/>
  <c r="AC21" i="29" s="1"/>
  <c r="AR22" i="29"/>
  <c r="AN22" i="29"/>
  <c r="AO22" i="29" s="1"/>
  <c r="AQ22" i="29" s="1"/>
  <c r="AS22" i="29" s="1"/>
  <c r="AP21" i="28"/>
  <c r="AR21" i="28" s="1"/>
  <c r="J22" i="28"/>
  <c r="H22" i="28" s="1"/>
  <c r="I22" i="28" s="1"/>
  <c r="K22" i="28" s="1"/>
  <c r="M22" i="28" s="1"/>
  <c r="Z22" i="28"/>
  <c r="AP21" i="27"/>
  <c r="Z21" i="27"/>
  <c r="H21" i="27"/>
  <c r="I21" i="27" s="1"/>
  <c r="K21" i="27" s="1"/>
  <c r="M21" i="27" s="1"/>
  <c r="L21" i="27"/>
  <c r="J22" i="29" l="1"/>
  <c r="L22" i="29" s="1"/>
  <c r="AP23" i="29"/>
  <c r="Z22" i="29"/>
  <c r="AN21" i="28"/>
  <c r="AO21" i="28" s="1"/>
  <c r="AQ21" i="28" s="1"/>
  <c r="AS21" i="28" s="1"/>
  <c r="L22" i="28"/>
  <c r="J23" i="28"/>
  <c r="AB22" i="28"/>
  <c r="X22" i="28"/>
  <c r="Y22" i="28" s="1"/>
  <c r="AA22" i="28" s="1"/>
  <c r="AC22" i="28" s="1"/>
  <c r="J22" i="27"/>
  <c r="AB21" i="27"/>
  <c r="X21" i="27"/>
  <c r="Y21" i="27" s="1"/>
  <c r="AA21" i="27" s="1"/>
  <c r="AC21" i="27" s="1"/>
  <c r="AN21" i="27"/>
  <c r="AO21" i="27" s="1"/>
  <c r="AQ21" i="27" s="1"/>
  <c r="AS21" i="27" s="1"/>
  <c r="AR21" i="27"/>
  <c r="H22" i="29" l="1"/>
  <c r="I22" i="29" s="1"/>
  <c r="K22" i="29" s="1"/>
  <c r="M22" i="29" s="1"/>
  <c r="AB22" i="29"/>
  <c r="X22" i="29"/>
  <c r="Y22" i="29" s="1"/>
  <c r="AA22" i="29" s="1"/>
  <c r="AC22" i="29" s="1"/>
  <c r="AR23" i="29"/>
  <c r="AN23" i="29"/>
  <c r="AO23" i="29" s="1"/>
  <c r="AQ23" i="29" s="1"/>
  <c r="AS23" i="29" s="1"/>
  <c r="AP22" i="28"/>
  <c r="AR22" i="28" s="1"/>
  <c r="Z23" i="28"/>
  <c r="L23" i="28"/>
  <c r="H23" i="28"/>
  <c r="I23" i="28" s="1"/>
  <c r="K23" i="28" s="1"/>
  <c r="M23" i="28" s="1"/>
  <c r="Z22" i="27"/>
  <c r="AP22" i="27"/>
  <c r="L22" i="27"/>
  <c r="H22" i="27"/>
  <c r="I22" i="27" s="1"/>
  <c r="K22" i="27" s="1"/>
  <c r="M22" i="27" s="1"/>
  <c r="J23" i="29" l="1"/>
  <c r="L23" i="29" s="1"/>
  <c r="Z23" i="29"/>
  <c r="AP24" i="29"/>
  <c r="AN22" i="28"/>
  <c r="AO22" i="28" s="1"/>
  <c r="AQ22" i="28" s="1"/>
  <c r="AS22" i="28" s="1"/>
  <c r="J24" i="28"/>
  <c r="X23" i="28"/>
  <c r="Y23" i="28" s="1"/>
  <c r="AA23" i="28" s="1"/>
  <c r="AC23" i="28" s="1"/>
  <c r="AB23" i="28"/>
  <c r="J23" i="27"/>
  <c r="AR22" i="27"/>
  <c r="AN22" i="27"/>
  <c r="AO22" i="27" s="1"/>
  <c r="AQ22" i="27" s="1"/>
  <c r="AS22" i="27" s="1"/>
  <c r="X22" i="27"/>
  <c r="Y22" i="27" s="1"/>
  <c r="AA22" i="27" s="1"/>
  <c r="AC22" i="27" s="1"/>
  <c r="AB22" i="27"/>
  <c r="H23" i="29" l="1"/>
  <c r="I23" i="29" s="1"/>
  <c r="K23" i="29" s="1"/>
  <c r="M23" i="29" s="1"/>
  <c r="AR24" i="29"/>
  <c r="AN24" i="29"/>
  <c r="AO24" i="29" s="1"/>
  <c r="AQ24" i="29" s="1"/>
  <c r="AS24" i="29" s="1"/>
  <c r="AB23" i="29"/>
  <c r="X23" i="29"/>
  <c r="Y23" i="29" s="1"/>
  <c r="AA23" i="29" s="1"/>
  <c r="AC23" i="29" s="1"/>
  <c r="AP23" i="28"/>
  <c r="AN23" i="28" s="1"/>
  <c r="AO23" i="28" s="1"/>
  <c r="AQ23" i="28" s="1"/>
  <c r="AS23" i="28" s="1"/>
  <c r="Z24" i="28"/>
  <c r="H24" i="28"/>
  <c r="I24" i="28" s="1"/>
  <c r="K24" i="28" s="1"/>
  <c r="M24" i="28" s="1"/>
  <c r="L24" i="28"/>
  <c r="AP23" i="27"/>
  <c r="Z23" i="27"/>
  <c r="L23" i="27"/>
  <c r="H23" i="27"/>
  <c r="I23" i="27" s="1"/>
  <c r="K23" i="27" s="1"/>
  <c r="M23" i="27" s="1"/>
  <c r="J24" i="29" l="1"/>
  <c r="L24" i="29" s="1"/>
  <c r="AP25" i="29"/>
  <c r="Z24" i="29"/>
  <c r="AR23" i="28"/>
  <c r="J25" i="28"/>
  <c r="AP24" i="28"/>
  <c r="AB24" i="28"/>
  <c r="X24" i="28"/>
  <c r="Y24" i="28" s="1"/>
  <c r="AA24" i="28" s="1"/>
  <c r="AC24" i="28" s="1"/>
  <c r="J24" i="27"/>
  <c r="AB23" i="27"/>
  <c r="X23" i="27"/>
  <c r="Y23" i="27" s="1"/>
  <c r="AA23" i="27" s="1"/>
  <c r="AC23" i="27" s="1"/>
  <c r="AR23" i="27"/>
  <c r="AN23" i="27"/>
  <c r="AO23" i="27" s="1"/>
  <c r="AQ23" i="27" s="1"/>
  <c r="AS23" i="27" s="1"/>
  <c r="H24" i="29" l="1"/>
  <c r="I24" i="29" s="1"/>
  <c r="K24" i="29" s="1"/>
  <c r="M24" i="29" s="1"/>
  <c r="AN25" i="29"/>
  <c r="AO25" i="29" s="1"/>
  <c r="AQ25" i="29" s="1"/>
  <c r="AS25" i="29" s="1"/>
  <c r="AR25" i="29"/>
  <c r="AB24" i="29"/>
  <c r="X24" i="29"/>
  <c r="Y24" i="29" s="1"/>
  <c r="AA24" i="29" s="1"/>
  <c r="AC24" i="29" s="1"/>
  <c r="Z25" i="28"/>
  <c r="AR24" i="28"/>
  <c r="AN24" i="28"/>
  <c r="AO24" i="28" s="1"/>
  <c r="AQ24" i="28" s="1"/>
  <c r="AS24" i="28" s="1"/>
  <c r="L25" i="28"/>
  <c r="H25" i="28"/>
  <c r="I25" i="28" s="1"/>
  <c r="K25" i="28" s="1"/>
  <c r="M25" i="28" s="1"/>
  <c r="Z24" i="27"/>
  <c r="AP24" i="27"/>
  <c r="L24" i="27"/>
  <c r="H24" i="27"/>
  <c r="I24" i="27" s="1"/>
  <c r="K24" i="27" s="1"/>
  <c r="M24" i="27" s="1"/>
  <c r="J25" i="29" l="1"/>
  <c r="L25" i="29" s="1"/>
  <c r="Z25" i="29"/>
  <c r="AB25" i="29" s="1"/>
  <c r="AP26" i="29"/>
  <c r="AP25" i="28"/>
  <c r="J26" i="28"/>
  <c r="X25" i="28"/>
  <c r="Y25" i="28" s="1"/>
  <c r="AA25" i="28" s="1"/>
  <c r="AC25" i="28" s="1"/>
  <c r="AB25" i="28"/>
  <c r="J25" i="27"/>
  <c r="AR24" i="27"/>
  <c r="AN24" i="27"/>
  <c r="AO24" i="27" s="1"/>
  <c r="AQ24" i="27" s="1"/>
  <c r="AS24" i="27" s="1"/>
  <c r="AB24" i="27"/>
  <c r="X24" i="27"/>
  <c r="Y24" i="27" s="1"/>
  <c r="AA24" i="27" s="1"/>
  <c r="AC24" i="27" s="1"/>
  <c r="H25" i="29" l="1"/>
  <c r="I25" i="29" s="1"/>
  <c r="K25" i="29" s="1"/>
  <c r="M25" i="29" s="1"/>
  <c r="X25" i="29"/>
  <c r="Y25" i="29" s="1"/>
  <c r="AA25" i="29" s="1"/>
  <c r="AC25" i="29" s="1"/>
  <c r="AR26" i="29"/>
  <c r="AN26" i="29"/>
  <c r="AO26" i="29" s="1"/>
  <c r="AQ26" i="29" s="1"/>
  <c r="AS26" i="29" s="1"/>
  <c r="Z26" i="28"/>
  <c r="H26" i="28"/>
  <c r="I26" i="28" s="1"/>
  <c r="K26" i="28" s="1"/>
  <c r="M26" i="28" s="1"/>
  <c r="L26" i="28"/>
  <c r="AR25" i="28"/>
  <c r="AN25" i="28"/>
  <c r="AO25" i="28" s="1"/>
  <c r="AQ25" i="28" s="1"/>
  <c r="AS25" i="28" s="1"/>
  <c r="AP25" i="27"/>
  <c r="Z25" i="27"/>
  <c r="L25" i="27"/>
  <c r="H25" i="27"/>
  <c r="I25" i="27" s="1"/>
  <c r="K25" i="27" s="1"/>
  <c r="M25" i="27" s="1"/>
  <c r="J26" i="29" l="1"/>
  <c r="L26" i="29" s="1"/>
  <c r="Z26" i="29"/>
  <c r="X26" i="29" s="1"/>
  <c r="Y26" i="29" s="1"/>
  <c r="AA26" i="29" s="1"/>
  <c r="AC26" i="29" s="1"/>
  <c r="AP27" i="29"/>
  <c r="J27" i="28"/>
  <c r="AP26" i="28"/>
  <c r="AB26" i="28"/>
  <c r="X26" i="28"/>
  <c r="Y26" i="28" s="1"/>
  <c r="AA26" i="28" s="1"/>
  <c r="AC26" i="28" s="1"/>
  <c r="J26" i="27"/>
  <c r="AB25" i="27"/>
  <c r="X25" i="27"/>
  <c r="Y25" i="27" s="1"/>
  <c r="AA25" i="27" s="1"/>
  <c r="AC25" i="27" s="1"/>
  <c r="AR25" i="27"/>
  <c r="AN25" i="27"/>
  <c r="AO25" i="27" s="1"/>
  <c r="AQ25" i="27" s="1"/>
  <c r="AS25" i="27" s="1"/>
  <c r="H26" i="29" l="1"/>
  <c r="I26" i="29" s="1"/>
  <c r="K26" i="29" s="1"/>
  <c r="M26" i="29" s="1"/>
  <c r="AB26" i="29"/>
  <c r="Z27" i="29"/>
  <c r="AR27" i="29"/>
  <c r="AN27" i="29"/>
  <c r="AO27" i="29" s="1"/>
  <c r="AQ27" i="29" s="1"/>
  <c r="AS27" i="29" s="1"/>
  <c r="Z27" i="28"/>
  <c r="AR26" i="28"/>
  <c r="AN26" i="28"/>
  <c r="AO26" i="28" s="1"/>
  <c r="AQ26" i="28" s="1"/>
  <c r="AS26" i="28" s="1"/>
  <c r="L27" i="28"/>
  <c r="H27" i="28"/>
  <c r="I27" i="28" s="1"/>
  <c r="K27" i="28" s="1"/>
  <c r="M27" i="28" s="1"/>
  <c r="Z26" i="27"/>
  <c r="AP26" i="27"/>
  <c r="L26" i="27"/>
  <c r="H26" i="27"/>
  <c r="I26" i="27" s="1"/>
  <c r="K26" i="27" s="1"/>
  <c r="M26" i="27" s="1"/>
  <c r="J27" i="29" l="1"/>
  <c r="H27" i="29" s="1"/>
  <c r="I27" i="29" s="1"/>
  <c r="K27" i="29" s="1"/>
  <c r="M27" i="29" s="1"/>
  <c r="AP28" i="29"/>
  <c r="AB27" i="29"/>
  <c r="X27" i="29"/>
  <c r="Y27" i="29" s="1"/>
  <c r="AA27" i="29" s="1"/>
  <c r="AC27" i="29" s="1"/>
  <c r="AP27" i="28"/>
  <c r="J28" i="28"/>
  <c r="AB27" i="28"/>
  <c r="X27" i="28"/>
  <c r="Y27" i="28" s="1"/>
  <c r="AA27" i="28" s="1"/>
  <c r="AC27" i="28" s="1"/>
  <c r="J27" i="27"/>
  <c r="AR26" i="27"/>
  <c r="AN26" i="27"/>
  <c r="AO26" i="27" s="1"/>
  <c r="AQ26" i="27" s="1"/>
  <c r="AS26" i="27" s="1"/>
  <c r="AB26" i="27"/>
  <c r="X26" i="27"/>
  <c r="Y26" i="27" s="1"/>
  <c r="AA26" i="27" s="1"/>
  <c r="AC26" i="27" s="1"/>
  <c r="L27" i="29" l="1"/>
  <c r="Z28" i="29"/>
  <c r="J28" i="29"/>
  <c r="AR28" i="29"/>
  <c r="AN28" i="29"/>
  <c r="AO28" i="29" s="1"/>
  <c r="AQ28" i="29" s="1"/>
  <c r="AS28" i="29" s="1"/>
  <c r="Z28" i="28"/>
  <c r="AB28" i="28" s="1"/>
  <c r="H28" i="28"/>
  <c r="I28" i="28" s="1"/>
  <c r="K28" i="28" s="1"/>
  <c r="M28" i="28" s="1"/>
  <c r="L28" i="28"/>
  <c r="AR27" i="28"/>
  <c r="AN27" i="28"/>
  <c r="AO27" i="28" s="1"/>
  <c r="AQ27" i="28" s="1"/>
  <c r="AS27" i="28" s="1"/>
  <c r="AP27" i="27"/>
  <c r="Z27" i="27"/>
  <c r="L27" i="27"/>
  <c r="H27" i="27"/>
  <c r="I27" i="27" s="1"/>
  <c r="K27" i="27" s="1"/>
  <c r="M27" i="27" s="1"/>
  <c r="AP29" i="29" l="1"/>
  <c r="L28" i="29"/>
  <c r="H28" i="29"/>
  <c r="I28" i="29" s="1"/>
  <c r="K28" i="29" s="1"/>
  <c r="M28" i="29" s="1"/>
  <c r="AB28" i="29"/>
  <c r="X28" i="29"/>
  <c r="Y28" i="29" s="1"/>
  <c r="AA28" i="29" s="1"/>
  <c r="AC28" i="29" s="1"/>
  <c r="X28" i="28"/>
  <c r="Y28" i="28" s="1"/>
  <c r="AA28" i="28" s="1"/>
  <c r="AC28" i="28" s="1"/>
  <c r="AP28" i="28"/>
  <c r="AR28" i="28" s="1"/>
  <c r="J29" i="28"/>
  <c r="J28" i="27"/>
  <c r="AB27" i="27"/>
  <c r="X27" i="27"/>
  <c r="Y27" i="27" s="1"/>
  <c r="AA27" i="27" s="1"/>
  <c r="AC27" i="27" s="1"/>
  <c r="AR27" i="27"/>
  <c r="AN27" i="27"/>
  <c r="AO27" i="27" s="1"/>
  <c r="AQ27" i="27" s="1"/>
  <c r="AS27" i="27" s="1"/>
  <c r="Z29" i="29" l="1"/>
  <c r="J29" i="29"/>
  <c r="AR29" i="29"/>
  <c r="AN29" i="29"/>
  <c r="AO29" i="29" s="1"/>
  <c r="AQ29" i="29" s="1"/>
  <c r="AS29" i="29" s="1"/>
  <c r="Z29" i="28"/>
  <c r="X29" i="28" s="1"/>
  <c r="Y29" i="28" s="1"/>
  <c r="AA29" i="28" s="1"/>
  <c r="AC29" i="28" s="1"/>
  <c r="AN28" i="28"/>
  <c r="AO28" i="28" s="1"/>
  <c r="AQ28" i="28" s="1"/>
  <c r="AS28" i="28" s="1"/>
  <c r="L29" i="28"/>
  <c r="H29" i="28"/>
  <c r="I29" i="28" s="1"/>
  <c r="K29" i="28" s="1"/>
  <c r="M29" i="28" s="1"/>
  <c r="Z28" i="27"/>
  <c r="AP28" i="27"/>
  <c r="L28" i="27"/>
  <c r="H28" i="27"/>
  <c r="I28" i="27" s="1"/>
  <c r="K28" i="27" s="1"/>
  <c r="M28" i="27" s="1"/>
  <c r="L29" i="29" l="1"/>
  <c r="H29" i="29"/>
  <c r="I29" i="29" s="1"/>
  <c r="K29" i="29" s="1"/>
  <c r="M29" i="29" s="1"/>
  <c r="AP30" i="29"/>
  <c r="X29" i="29"/>
  <c r="Y29" i="29" s="1"/>
  <c r="AA29" i="29" s="1"/>
  <c r="AC29" i="29" s="1"/>
  <c r="AB29" i="29"/>
  <c r="Z30" i="28"/>
  <c r="AB30" i="28" s="1"/>
  <c r="AB29" i="28"/>
  <c r="AP29" i="28"/>
  <c r="AR29" i="28" s="1"/>
  <c r="J30" i="28"/>
  <c r="J29" i="27"/>
  <c r="AR28" i="27"/>
  <c r="AN28" i="27"/>
  <c r="AO28" i="27" s="1"/>
  <c r="AQ28" i="27" s="1"/>
  <c r="AS28" i="27" s="1"/>
  <c r="AB28" i="27"/>
  <c r="X28" i="27"/>
  <c r="Y28" i="27" s="1"/>
  <c r="AA28" i="27" s="1"/>
  <c r="AC28" i="27" s="1"/>
  <c r="J30" i="29" l="1"/>
  <c r="L30" i="29" s="1"/>
  <c r="AR30" i="29"/>
  <c r="AN30" i="29"/>
  <c r="AO30" i="29" s="1"/>
  <c r="AQ30" i="29" s="1"/>
  <c r="AS30" i="29" s="1"/>
  <c r="Z30" i="29"/>
  <c r="X30" i="28"/>
  <c r="Y30" i="28" s="1"/>
  <c r="AA30" i="28" s="1"/>
  <c r="AC30" i="28" s="1"/>
  <c r="AN29" i="28"/>
  <c r="AO29" i="28" s="1"/>
  <c r="AQ29" i="28" s="1"/>
  <c r="AS29" i="28" s="1"/>
  <c r="L30" i="28"/>
  <c r="H30" i="28"/>
  <c r="I30" i="28" s="1"/>
  <c r="K30" i="28" s="1"/>
  <c r="M30" i="28" s="1"/>
  <c r="AP29" i="27"/>
  <c r="Z29" i="27"/>
  <c r="L29" i="27"/>
  <c r="H29" i="27"/>
  <c r="I29" i="27" s="1"/>
  <c r="K29" i="27" s="1"/>
  <c r="M29" i="27" s="1"/>
  <c r="H30" i="29" l="1"/>
  <c r="I30" i="29" s="1"/>
  <c r="K30" i="29" s="1"/>
  <c r="M30" i="29" s="1"/>
  <c r="AB30" i="29"/>
  <c r="X30" i="29"/>
  <c r="Y30" i="29" s="1"/>
  <c r="AA30" i="29" s="1"/>
  <c r="AC30" i="29" s="1"/>
  <c r="AP31" i="29"/>
  <c r="Z31" i="28"/>
  <c r="AB31" i="28" s="1"/>
  <c r="AP30" i="28"/>
  <c r="AN30" i="28" s="1"/>
  <c r="AO30" i="28" s="1"/>
  <c r="AQ30" i="28" s="1"/>
  <c r="AS30" i="28" s="1"/>
  <c r="J31" i="28"/>
  <c r="J30" i="27"/>
  <c r="AB29" i="27"/>
  <c r="X29" i="27"/>
  <c r="Y29" i="27" s="1"/>
  <c r="AA29" i="27" s="1"/>
  <c r="AC29" i="27" s="1"/>
  <c r="AR29" i="27"/>
  <c r="AN29" i="27"/>
  <c r="AO29" i="27" s="1"/>
  <c r="AQ29" i="27" s="1"/>
  <c r="AS29" i="27" s="1"/>
  <c r="J31" i="29" l="1"/>
  <c r="AN31" i="29"/>
  <c r="AO31" i="29" s="1"/>
  <c r="AQ31" i="29" s="1"/>
  <c r="AS31" i="29" s="1"/>
  <c r="AR31" i="29"/>
  <c r="Z31" i="29"/>
  <c r="AR30" i="28"/>
  <c r="X31" i="28"/>
  <c r="Y31" i="28" s="1"/>
  <c r="AA31" i="28" s="1"/>
  <c r="AC31" i="28" s="1"/>
  <c r="L31" i="28"/>
  <c r="H31" i="28"/>
  <c r="I31" i="28" s="1"/>
  <c r="K31" i="28" s="1"/>
  <c r="M31" i="28" s="1"/>
  <c r="AP31" i="28"/>
  <c r="Z30" i="27"/>
  <c r="AP30" i="27"/>
  <c r="L30" i="27"/>
  <c r="H30" i="27"/>
  <c r="I30" i="27" s="1"/>
  <c r="K30" i="27" s="1"/>
  <c r="M30" i="27" s="1"/>
  <c r="L31" i="29" l="1"/>
  <c r="H31" i="29"/>
  <c r="I31" i="29" s="1"/>
  <c r="K31" i="29" s="1"/>
  <c r="AB31" i="29"/>
  <c r="X31" i="29"/>
  <c r="Y31" i="29" s="1"/>
  <c r="AA31" i="29" s="1"/>
  <c r="AC31" i="29" s="1"/>
  <c r="AP32" i="29"/>
  <c r="Z32" i="28"/>
  <c r="AB32" i="28" s="1"/>
  <c r="J32" i="28"/>
  <c r="AR31" i="28"/>
  <c r="AN31" i="28"/>
  <c r="AO31" i="28" s="1"/>
  <c r="AQ31" i="28" s="1"/>
  <c r="AS31" i="28" s="1"/>
  <c r="J31" i="27"/>
  <c r="AR30" i="27"/>
  <c r="AN30" i="27"/>
  <c r="AO30" i="27" s="1"/>
  <c r="AQ30" i="27" s="1"/>
  <c r="AS30" i="27" s="1"/>
  <c r="AB30" i="27"/>
  <c r="X30" i="27"/>
  <c r="Y30" i="27" s="1"/>
  <c r="AA30" i="27" s="1"/>
  <c r="AC30" i="27" s="1"/>
  <c r="M31" i="29" l="1"/>
  <c r="J32" i="29"/>
  <c r="AR32" i="29"/>
  <c r="AN32" i="29"/>
  <c r="AO32" i="29" s="1"/>
  <c r="AQ32" i="29" s="1"/>
  <c r="AS32" i="29" s="1"/>
  <c r="Z32" i="29"/>
  <c r="X32" i="28"/>
  <c r="Y32" i="28" s="1"/>
  <c r="AA32" i="28" s="1"/>
  <c r="AC32" i="28" s="1"/>
  <c r="AP32" i="28"/>
  <c r="L32" i="28"/>
  <c r="H32" i="28"/>
  <c r="I32" i="28" s="1"/>
  <c r="K32" i="28" s="1"/>
  <c r="M32" i="28" s="1"/>
  <c r="AP31" i="27"/>
  <c r="Z31" i="27"/>
  <c r="L31" i="27"/>
  <c r="H31" i="27"/>
  <c r="I31" i="27" s="1"/>
  <c r="K31" i="27" s="1"/>
  <c r="M31" i="27" s="1"/>
  <c r="L32" i="29" l="1"/>
  <c r="H32" i="29"/>
  <c r="I32" i="29" s="1"/>
  <c r="K32" i="29" s="1"/>
  <c r="AP33" i="29"/>
  <c r="AB32" i="29"/>
  <c r="X32" i="29"/>
  <c r="Y32" i="29" s="1"/>
  <c r="AA32" i="29" s="1"/>
  <c r="AC32" i="29" s="1"/>
  <c r="Z33" i="28"/>
  <c r="AB33" i="28" s="1"/>
  <c r="J33" i="28"/>
  <c r="AN32" i="28"/>
  <c r="AO32" i="28" s="1"/>
  <c r="AQ32" i="28" s="1"/>
  <c r="AS32" i="28" s="1"/>
  <c r="AR32" i="28"/>
  <c r="J32" i="27"/>
  <c r="AB31" i="27"/>
  <c r="X31" i="27"/>
  <c r="Y31" i="27" s="1"/>
  <c r="AA31" i="27" s="1"/>
  <c r="AC31" i="27" s="1"/>
  <c r="AR31" i="27"/>
  <c r="AN31" i="27"/>
  <c r="AO31" i="27" s="1"/>
  <c r="AQ31" i="27" s="1"/>
  <c r="AS31" i="27" s="1"/>
  <c r="M32" i="29" l="1"/>
  <c r="J33" i="29"/>
  <c r="Z33" i="29"/>
  <c r="AR33" i="29"/>
  <c r="AN33" i="29"/>
  <c r="AO33" i="29" s="1"/>
  <c r="AQ33" i="29" s="1"/>
  <c r="AS33" i="29" s="1"/>
  <c r="X33" i="28"/>
  <c r="Y33" i="28" s="1"/>
  <c r="AA33" i="28" s="1"/>
  <c r="AC33" i="28" s="1"/>
  <c r="AP33" i="28"/>
  <c r="L33" i="28"/>
  <c r="H33" i="28"/>
  <c r="I33" i="28" s="1"/>
  <c r="K33" i="28" s="1"/>
  <c r="M33" i="28" s="1"/>
  <c r="Z32" i="27"/>
  <c r="AP32" i="27"/>
  <c r="L32" i="27"/>
  <c r="H32" i="27"/>
  <c r="I32" i="27" s="1"/>
  <c r="K32" i="27" s="1"/>
  <c r="M32" i="27" s="1"/>
  <c r="H33" i="29" l="1"/>
  <c r="I33" i="29" s="1"/>
  <c r="K33" i="29" s="1"/>
  <c r="L33" i="29"/>
  <c r="AP34" i="29"/>
  <c r="AB33" i="29"/>
  <c r="X33" i="29"/>
  <c r="Y33" i="29" s="1"/>
  <c r="AA33" i="29" s="1"/>
  <c r="AC33" i="29" s="1"/>
  <c r="Z34" i="28"/>
  <c r="J34" i="28"/>
  <c r="AR33" i="28"/>
  <c r="AN33" i="28"/>
  <c r="AO33" i="28" s="1"/>
  <c r="AQ33" i="28" s="1"/>
  <c r="AS33" i="28" s="1"/>
  <c r="J33" i="27"/>
  <c r="AR32" i="27"/>
  <c r="AN32" i="27"/>
  <c r="AO32" i="27" s="1"/>
  <c r="AQ32" i="27" s="1"/>
  <c r="AS32" i="27" s="1"/>
  <c r="AB32" i="27"/>
  <c r="X32" i="27"/>
  <c r="Y32" i="27" s="1"/>
  <c r="AA32" i="27" s="1"/>
  <c r="AC32" i="27" s="1"/>
  <c r="M33" i="29" l="1"/>
  <c r="J34" i="29"/>
  <c r="AR34" i="29"/>
  <c r="AN34" i="29"/>
  <c r="AO34" i="29" s="1"/>
  <c r="AQ34" i="29" s="1"/>
  <c r="AS34" i="29" s="1"/>
  <c r="Z34" i="29"/>
  <c r="X34" i="28"/>
  <c r="Y34" i="28" s="1"/>
  <c r="AA34" i="28" s="1"/>
  <c r="AC34" i="28" s="1"/>
  <c r="AB34" i="28"/>
  <c r="AP34" i="28"/>
  <c r="H34" i="28"/>
  <c r="I34" i="28" s="1"/>
  <c r="K34" i="28" s="1"/>
  <c r="M34" i="28" s="1"/>
  <c r="L34" i="28"/>
  <c r="AP33" i="27"/>
  <c r="Z33" i="27"/>
  <c r="L33" i="27"/>
  <c r="H33" i="27"/>
  <c r="I33" i="27" s="1"/>
  <c r="K33" i="27" s="1"/>
  <c r="M33" i="27" s="1"/>
  <c r="L34" i="29" l="1"/>
  <c r="H34" i="29"/>
  <c r="I34" i="29" s="1"/>
  <c r="K34" i="29" s="1"/>
  <c r="M34" i="29" s="1"/>
  <c r="AP35" i="29"/>
  <c r="AB34" i="29"/>
  <c r="X34" i="29"/>
  <c r="Y34" i="29" s="1"/>
  <c r="AA34" i="29" s="1"/>
  <c r="AC34" i="29" s="1"/>
  <c r="Z35" i="28"/>
  <c r="J35" i="28"/>
  <c r="AR34" i="28"/>
  <c r="AN34" i="28"/>
  <c r="AO34" i="28" s="1"/>
  <c r="AQ34" i="28" s="1"/>
  <c r="AS34" i="28" s="1"/>
  <c r="J34" i="27"/>
  <c r="AB33" i="27"/>
  <c r="X33" i="27"/>
  <c r="Y33" i="27" s="1"/>
  <c r="AA33" i="27" s="1"/>
  <c r="AC33" i="27" s="1"/>
  <c r="AR33" i="27"/>
  <c r="AN33" i="27"/>
  <c r="AO33" i="27" s="1"/>
  <c r="AQ33" i="27" s="1"/>
  <c r="AS33" i="27" s="1"/>
  <c r="J35" i="29" l="1"/>
  <c r="Z35" i="29"/>
  <c r="AN35" i="29"/>
  <c r="AO35" i="29" s="1"/>
  <c r="AQ35" i="29" s="1"/>
  <c r="AS35" i="29" s="1"/>
  <c r="AR35" i="29"/>
  <c r="X35" i="28"/>
  <c r="Y35" i="28" s="1"/>
  <c r="AA35" i="28" s="1"/>
  <c r="AC35" i="28" s="1"/>
  <c r="AB35" i="28"/>
  <c r="AP35" i="28"/>
  <c r="L35" i="28"/>
  <c r="H35" i="28"/>
  <c r="I35" i="28" s="1"/>
  <c r="K35" i="28" s="1"/>
  <c r="M35" i="28" s="1"/>
  <c r="Z34" i="27"/>
  <c r="AP34" i="27"/>
  <c r="L34" i="27"/>
  <c r="H34" i="27"/>
  <c r="I34" i="27" s="1"/>
  <c r="K34" i="27" s="1"/>
  <c r="M34" i="27" s="1"/>
  <c r="H35" i="29" l="1"/>
  <c r="I35" i="29" s="1"/>
  <c r="K35" i="29" s="1"/>
  <c r="L35" i="29"/>
  <c r="AP36" i="29"/>
  <c r="AB35" i="29"/>
  <c r="X35" i="29"/>
  <c r="Y35" i="29" s="1"/>
  <c r="AA35" i="29" s="1"/>
  <c r="AC35" i="29" s="1"/>
  <c r="Z36" i="28"/>
  <c r="J36" i="28"/>
  <c r="AR35" i="28"/>
  <c r="AN35" i="28"/>
  <c r="AO35" i="28" s="1"/>
  <c r="AQ35" i="28" s="1"/>
  <c r="AS35" i="28" s="1"/>
  <c r="J35" i="27"/>
  <c r="AR34" i="27"/>
  <c r="AN34" i="27"/>
  <c r="AO34" i="27" s="1"/>
  <c r="AQ34" i="27" s="1"/>
  <c r="AS34" i="27" s="1"/>
  <c r="AB34" i="27"/>
  <c r="X34" i="27"/>
  <c r="Y34" i="27" s="1"/>
  <c r="AA34" i="27" s="1"/>
  <c r="AC34" i="27" s="1"/>
  <c r="M35" i="29" l="1"/>
  <c r="J36" i="29"/>
  <c r="Z36" i="29"/>
  <c r="AR36" i="29"/>
  <c r="AN36" i="29"/>
  <c r="AO36" i="29" s="1"/>
  <c r="AQ36" i="29" s="1"/>
  <c r="AS36" i="29" s="1"/>
  <c r="AB36" i="28"/>
  <c r="X36" i="28"/>
  <c r="Y36" i="28" s="1"/>
  <c r="AA36" i="28" s="1"/>
  <c r="AC36" i="28" s="1"/>
  <c r="AP36" i="28"/>
  <c r="H36" i="28"/>
  <c r="I36" i="28" s="1"/>
  <c r="K36" i="28" s="1"/>
  <c r="M36" i="28" s="1"/>
  <c r="L36" i="28"/>
  <c r="Z35" i="27"/>
  <c r="AP35" i="27"/>
  <c r="L35" i="27"/>
  <c r="H35" i="27"/>
  <c r="I35" i="27" s="1"/>
  <c r="K35" i="27" s="1"/>
  <c r="M35" i="27" s="1"/>
  <c r="L36" i="29" l="1"/>
  <c r="H36" i="29"/>
  <c r="I36" i="29" s="1"/>
  <c r="K36" i="29" s="1"/>
  <c r="AB36" i="29"/>
  <c r="X36" i="29"/>
  <c r="Y36" i="29" s="1"/>
  <c r="AA36" i="29" s="1"/>
  <c r="AC36" i="29" s="1"/>
  <c r="AP37" i="29"/>
  <c r="Z37" i="28"/>
  <c r="J37" i="28"/>
  <c r="AN36" i="28"/>
  <c r="AO36" i="28" s="1"/>
  <c r="AQ36" i="28" s="1"/>
  <c r="AS36" i="28" s="1"/>
  <c r="AR36" i="28"/>
  <c r="J36" i="27"/>
  <c r="AR35" i="27"/>
  <c r="AN35" i="27"/>
  <c r="AO35" i="27" s="1"/>
  <c r="AQ35" i="27" s="1"/>
  <c r="AS35" i="27" s="1"/>
  <c r="X35" i="27"/>
  <c r="Y35" i="27" s="1"/>
  <c r="AA35" i="27" s="1"/>
  <c r="AC35" i="27" s="1"/>
  <c r="AB35" i="27"/>
  <c r="M36" i="29" l="1"/>
  <c r="J37" i="29"/>
  <c r="AR37" i="29"/>
  <c r="AN37" i="29"/>
  <c r="AO37" i="29" s="1"/>
  <c r="AQ37" i="29" s="1"/>
  <c r="AS37" i="29" s="1"/>
  <c r="Z37" i="29"/>
  <c r="AB37" i="28"/>
  <c r="X37" i="28"/>
  <c r="Y37" i="28" s="1"/>
  <c r="AA37" i="28" s="1"/>
  <c r="AP37" i="28"/>
  <c r="L37" i="28"/>
  <c r="H37" i="28"/>
  <c r="I37" i="28" s="1"/>
  <c r="K37" i="28" s="1"/>
  <c r="M37" i="28" s="1"/>
  <c r="AP36" i="27"/>
  <c r="Z36" i="27"/>
  <c r="L36" i="27"/>
  <c r="H36" i="27"/>
  <c r="I36" i="27" s="1"/>
  <c r="K36" i="27" s="1"/>
  <c r="M36" i="27" s="1"/>
  <c r="L37" i="29" l="1"/>
  <c r="H37" i="29"/>
  <c r="I37" i="29" s="1"/>
  <c r="K37" i="29" s="1"/>
  <c r="M37" i="29" s="1"/>
  <c r="AB37" i="29"/>
  <c r="X37" i="29"/>
  <c r="Y37" i="29" s="1"/>
  <c r="AA37" i="29" s="1"/>
  <c r="AC37" i="29" s="1"/>
  <c r="AP38" i="29"/>
  <c r="AC37" i="28"/>
  <c r="Z38" i="28"/>
  <c r="J38" i="28"/>
  <c r="AR37" i="28"/>
  <c r="AN37" i="28"/>
  <c r="AO37" i="28" s="1"/>
  <c r="AQ37" i="28" s="1"/>
  <c r="AS37" i="28" s="1"/>
  <c r="J37" i="27"/>
  <c r="AB36" i="27"/>
  <c r="X36" i="27"/>
  <c r="Y36" i="27" s="1"/>
  <c r="AA36" i="27" s="1"/>
  <c r="AC36" i="27" s="1"/>
  <c r="AR36" i="27"/>
  <c r="AN36" i="27"/>
  <c r="AO36" i="27" s="1"/>
  <c r="AQ36" i="27" s="1"/>
  <c r="AS36" i="27" s="1"/>
  <c r="J38" i="29" l="1"/>
  <c r="Z38" i="29"/>
  <c r="AR38" i="29"/>
  <c r="AN38" i="29"/>
  <c r="AO38" i="29" s="1"/>
  <c r="AQ38" i="29" s="1"/>
  <c r="AS38" i="29" s="1"/>
  <c r="X38" i="28"/>
  <c r="Y38" i="28" s="1"/>
  <c r="AA38" i="28" s="1"/>
  <c r="AB38" i="28"/>
  <c r="AP38" i="28"/>
  <c r="H38" i="28"/>
  <c r="I38" i="28" s="1"/>
  <c r="K38" i="28" s="1"/>
  <c r="M38" i="28" s="1"/>
  <c r="L38" i="28"/>
  <c r="Z37" i="27"/>
  <c r="AP37" i="27"/>
  <c r="H37" i="27"/>
  <c r="I37" i="27" s="1"/>
  <c r="K37" i="27" s="1"/>
  <c r="M37" i="27" s="1"/>
  <c r="L37" i="27"/>
  <c r="H38" i="29" l="1"/>
  <c r="I38" i="29" s="1"/>
  <c r="K38" i="29" s="1"/>
  <c r="L38" i="29"/>
  <c r="AP39" i="29"/>
  <c r="AB38" i="29"/>
  <c r="X38" i="29"/>
  <c r="Y38" i="29" s="1"/>
  <c r="AA38" i="29" s="1"/>
  <c r="AC38" i="29" s="1"/>
  <c r="AC38" i="28"/>
  <c r="Z39" i="28"/>
  <c r="J39" i="28"/>
  <c r="AN38" i="28"/>
  <c r="AO38" i="28" s="1"/>
  <c r="AQ38" i="28" s="1"/>
  <c r="AS38" i="28" s="1"/>
  <c r="AR38" i="28"/>
  <c r="J38" i="27"/>
  <c r="L38" i="27" s="1"/>
  <c r="AN37" i="27"/>
  <c r="AO37" i="27" s="1"/>
  <c r="AQ37" i="27" s="1"/>
  <c r="AS37" i="27" s="1"/>
  <c r="AR37" i="27"/>
  <c r="AB37" i="27"/>
  <c r="X37" i="27"/>
  <c r="Y37" i="27" s="1"/>
  <c r="AA37" i="27" s="1"/>
  <c r="AC37" i="27" s="1"/>
  <c r="M38" i="29" l="1"/>
  <c r="J39" i="29"/>
  <c r="Z39" i="29"/>
  <c r="AR39" i="29"/>
  <c r="AN39" i="29"/>
  <c r="AO39" i="29" s="1"/>
  <c r="AQ39" i="29" s="1"/>
  <c r="AS39" i="29" s="1"/>
  <c r="X39" i="28"/>
  <c r="Y39" i="28" s="1"/>
  <c r="AA39" i="28" s="1"/>
  <c r="AC39" i="28" s="1"/>
  <c r="AB39" i="28"/>
  <c r="AP39" i="28"/>
  <c r="L39" i="28"/>
  <c r="H39" i="28"/>
  <c r="I39" i="28" s="1"/>
  <c r="K39" i="28" s="1"/>
  <c r="M39" i="28" s="1"/>
  <c r="H38" i="27"/>
  <c r="I38" i="27" s="1"/>
  <c r="K38" i="27" s="1"/>
  <c r="M38" i="27" s="1"/>
  <c r="Z38" i="27"/>
  <c r="AP38" i="27"/>
  <c r="H39" i="29" l="1"/>
  <c r="I39" i="29" s="1"/>
  <c r="K39" i="29" s="1"/>
  <c r="L39" i="29"/>
  <c r="AP40" i="29"/>
  <c r="X39" i="29"/>
  <c r="Y39" i="29" s="1"/>
  <c r="AA39" i="29" s="1"/>
  <c r="AC39" i="29" s="1"/>
  <c r="AB39" i="29"/>
  <c r="Z40" i="28"/>
  <c r="J40" i="28"/>
  <c r="AR39" i="28"/>
  <c r="AN39" i="28"/>
  <c r="AO39" i="28" s="1"/>
  <c r="AQ39" i="28" s="1"/>
  <c r="AS39" i="28" s="1"/>
  <c r="J39" i="27"/>
  <c r="L39" i="27" s="1"/>
  <c r="AB38" i="27"/>
  <c r="X38" i="27"/>
  <c r="Y38" i="27" s="1"/>
  <c r="AA38" i="27" s="1"/>
  <c r="AC38" i="27" s="1"/>
  <c r="AR38" i="27"/>
  <c r="AN38" i="27"/>
  <c r="AO38" i="27" s="1"/>
  <c r="AQ38" i="27" s="1"/>
  <c r="AS38" i="27" s="1"/>
  <c r="M39" i="29" l="1"/>
  <c r="J40" i="29"/>
  <c r="Z40" i="29"/>
  <c r="AR40" i="29"/>
  <c r="AN40" i="29"/>
  <c r="AO40" i="29" s="1"/>
  <c r="AQ40" i="29" s="1"/>
  <c r="AS40" i="29" s="1"/>
  <c r="AB40" i="28"/>
  <c r="X40" i="28"/>
  <c r="Y40" i="28" s="1"/>
  <c r="AA40" i="28" s="1"/>
  <c r="AC40" i="28" s="1"/>
  <c r="AP40" i="28"/>
  <c r="H40" i="28"/>
  <c r="I40" i="28" s="1"/>
  <c r="K40" i="28" s="1"/>
  <c r="M40" i="28" s="1"/>
  <c r="L40" i="28"/>
  <c r="H39" i="27"/>
  <c r="I39" i="27" s="1"/>
  <c r="K39" i="27" s="1"/>
  <c r="M39" i="27" s="1"/>
  <c r="AP39" i="27"/>
  <c r="Z39" i="27"/>
  <c r="H40" i="29" l="1"/>
  <c r="I40" i="29" s="1"/>
  <c r="K40" i="29" s="1"/>
  <c r="L40" i="29"/>
  <c r="AB40" i="29"/>
  <c r="X40" i="29"/>
  <c r="Y40" i="29" s="1"/>
  <c r="AA40" i="29" s="1"/>
  <c r="AC40" i="29" s="1"/>
  <c r="AP41" i="29"/>
  <c r="Z41" i="28"/>
  <c r="J41" i="28"/>
  <c r="AN40" i="28"/>
  <c r="AO40" i="28" s="1"/>
  <c r="AQ40" i="28" s="1"/>
  <c r="AS40" i="28" s="1"/>
  <c r="AR40" i="28"/>
  <c r="J40" i="27"/>
  <c r="L40" i="27" s="1"/>
  <c r="AN39" i="27"/>
  <c r="AO39" i="27" s="1"/>
  <c r="AQ39" i="27" s="1"/>
  <c r="AS39" i="27" s="1"/>
  <c r="AR39" i="27"/>
  <c r="AB39" i="27"/>
  <c r="X39" i="27"/>
  <c r="Y39" i="27" s="1"/>
  <c r="AA39" i="27" s="1"/>
  <c r="AC39" i="27" s="1"/>
  <c r="H40" i="27" l="1"/>
  <c r="I40" i="27" s="1"/>
  <c r="K40" i="27" s="1"/>
  <c r="M40" i="27" s="1"/>
  <c r="M40" i="29"/>
  <c r="J41" i="29"/>
  <c r="AR41" i="29"/>
  <c r="AN41" i="29"/>
  <c r="AO41" i="29" s="1"/>
  <c r="AQ41" i="29" s="1"/>
  <c r="AS41" i="29" s="1"/>
  <c r="Z41" i="29"/>
  <c r="X41" i="28"/>
  <c r="Y41" i="28" s="1"/>
  <c r="AA41" i="28" s="1"/>
  <c r="AC41" i="28" s="1"/>
  <c r="AB41" i="28"/>
  <c r="AP41" i="28"/>
  <c r="L41" i="28"/>
  <c r="H41" i="28"/>
  <c r="I41" i="28" s="1"/>
  <c r="K41" i="28" s="1"/>
  <c r="M41" i="28" s="1"/>
  <c r="Z40" i="27"/>
  <c r="AB40" i="27" s="1"/>
  <c r="AP40" i="27"/>
  <c r="J41" i="27" l="1"/>
  <c r="L41" i="27" s="1"/>
  <c r="H41" i="29"/>
  <c r="I41" i="29" s="1"/>
  <c r="K41" i="29" s="1"/>
  <c r="M41" i="29" s="1"/>
  <c r="L41" i="29"/>
  <c r="AB41" i="29"/>
  <c r="X41" i="29"/>
  <c r="Y41" i="29" s="1"/>
  <c r="AA41" i="29" s="1"/>
  <c r="AC41" i="29" s="1"/>
  <c r="AP42" i="29"/>
  <c r="Z42" i="28"/>
  <c r="J42" i="28"/>
  <c r="L42" i="28" s="1"/>
  <c r="AR41" i="28"/>
  <c r="AN41" i="28"/>
  <c r="AO41" i="28" s="1"/>
  <c r="AQ41" i="28" s="1"/>
  <c r="AS41" i="28" s="1"/>
  <c r="H41" i="27"/>
  <c r="I41" i="27" s="1"/>
  <c r="K41" i="27" s="1"/>
  <c r="M41" i="27" s="1"/>
  <c r="X40" i="27"/>
  <c r="Y40" i="27" s="1"/>
  <c r="AA40" i="27" s="1"/>
  <c r="AC40" i="27" s="1"/>
  <c r="AR40" i="27"/>
  <c r="AN40" i="27"/>
  <c r="AO40" i="27" s="1"/>
  <c r="AQ40" i="27" s="1"/>
  <c r="AS40" i="27" s="1"/>
  <c r="J42" i="29" l="1"/>
  <c r="AN42" i="29"/>
  <c r="AO42" i="29" s="1"/>
  <c r="AQ42" i="29" s="1"/>
  <c r="AS42" i="29" s="1"/>
  <c r="AR42" i="29"/>
  <c r="Z42" i="29"/>
  <c r="AB42" i="28"/>
  <c r="X42" i="28"/>
  <c r="Y42" i="28" s="1"/>
  <c r="AA42" i="28" s="1"/>
  <c r="AC42" i="28" s="1"/>
  <c r="H42" i="28"/>
  <c r="I42" i="28" s="1"/>
  <c r="K42" i="28" s="1"/>
  <c r="M42" i="28" s="1"/>
  <c r="AP42" i="28"/>
  <c r="AN42" i="28" s="1"/>
  <c r="AO42" i="28" s="1"/>
  <c r="AQ42" i="28" s="1"/>
  <c r="AS42" i="28" s="1"/>
  <c r="J42" i="27"/>
  <c r="Z41" i="27"/>
  <c r="AB41" i="27" s="1"/>
  <c r="AP41" i="27"/>
  <c r="L42" i="29" l="1"/>
  <c r="H42" i="29"/>
  <c r="I42" i="29" s="1"/>
  <c r="K42" i="29" s="1"/>
  <c r="X42" i="29"/>
  <c r="Y42" i="29" s="1"/>
  <c r="AA42" i="29" s="1"/>
  <c r="AC42" i="29" s="1"/>
  <c r="AB42" i="29"/>
  <c r="AP43" i="29"/>
  <c r="Z43" i="28"/>
  <c r="J43" i="28"/>
  <c r="L43" i="28" s="1"/>
  <c r="AR42" i="28"/>
  <c r="AP43" i="28"/>
  <c r="L42" i="27"/>
  <c r="H42" i="27"/>
  <c r="I42" i="27" s="1"/>
  <c r="K42" i="27" s="1"/>
  <c r="X41" i="27"/>
  <c r="Y41" i="27" s="1"/>
  <c r="AA41" i="27" s="1"/>
  <c r="AC41" i="27" s="1"/>
  <c r="AR41" i="27"/>
  <c r="AN41" i="27"/>
  <c r="AO41" i="27" s="1"/>
  <c r="AQ41" i="27" s="1"/>
  <c r="AS41" i="27" s="1"/>
  <c r="M42" i="29" l="1"/>
  <c r="J43" i="29"/>
  <c r="Z43" i="29"/>
  <c r="AR43" i="29"/>
  <c r="AN43" i="29"/>
  <c r="AO43" i="29" s="1"/>
  <c r="AQ43" i="29" s="1"/>
  <c r="AS43" i="29" s="1"/>
  <c r="AB43" i="28"/>
  <c r="X43" i="28"/>
  <c r="Y43" i="28" s="1"/>
  <c r="AA43" i="28" s="1"/>
  <c r="AC43" i="28" s="1"/>
  <c r="H43" i="28"/>
  <c r="I43" i="28" s="1"/>
  <c r="K43" i="28" s="1"/>
  <c r="M43" i="28" s="1"/>
  <c r="AR43" i="28"/>
  <c r="AN43" i="28"/>
  <c r="AO43" i="28" s="1"/>
  <c r="AQ43" i="28" s="1"/>
  <c r="AS43" i="28" s="1"/>
  <c r="M42" i="27"/>
  <c r="J43" i="27"/>
  <c r="Z42" i="27"/>
  <c r="X42" i="27" s="1"/>
  <c r="Y42" i="27" s="1"/>
  <c r="AA42" i="27" s="1"/>
  <c r="AC42" i="27" s="1"/>
  <c r="AP42" i="27"/>
  <c r="L43" i="29" l="1"/>
  <c r="H43" i="29"/>
  <c r="I43" i="29" s="1"/>
  <c r="K43" i="29" s="1"/>
  <c r="AP44" i="29"/>
  <c r="AB43" i="29"/>
  <c r="X43" i="29"/>
  <c r="Y43" i="29" s="1"/>
  <c r="AA43" i="29" s="1"/>
  <c r="AC43" i="29" s="1"/>
  <c r="Z44" i="28"/>
  <c r="J44" i="28"/>
  <c r="H44" i="28" s="1"/>
  <c r="I44" i="28" s="1"/>
  <c r="K44" i="28" s="1"/>
  <c r="M44" i="28" s="1"/>
  <c r="AP44" i="28"/>
  <c r="AB42" i="27"/>
  <c r="H43" i="27"/>
  <c r="I43" i="27" s="1"/>
  <c r="K43" i="27" s="1"/>
  <c r="L43" i="27"/>
  <c r="AR42" i="27"/>
  <c r="AN42" i="27"/>
  <c r="AO42" i="27" s="1"/>
  <c r="AQ42" i="27" s="1"/>
  <c r="AS42" i="27" s="1"/>
  <c r="Z43" i="27"/>
  <c r="M43" i="29" l="1"/>
  <c r="J44" i="29"/>
  <c r="Z44" i="29"/>
  <c r="AN44" i="29"/>
  <c r="AO44" i="29" s="1"/>
  <c r="AQ44" i="29" s="1"/>
  <c r="AS44" i="29" s="1"/>
  <c r="AR44" i="29"/>
  <c r="L44" i="28"/>
  <c r="AB44" i="28"/>
  <c r="X44" i="28"/>
  <c r="Y44" i="28" s="1"/>
  <c r="AA44" i="28" s="1"/>
  <c r="AC44" i="28" s="1"/>
  <c r="J45" i="28"/>
  <c r="AR44" i="28"/>
  <c r="AN44" i="28"/>
  <c r="AO44" i="28" s="1"/>
  <c r="AQ44" i="28" s="1"/>
  <c r="AS44" i="28" s="1"/>
  <c r="M43" i="27"/>
  <c r="J44" i="27"/>
  <c r="AB43" i="27"/>
  <c r="X43" i="27"/>
  <c r="Y43" i="27" s="1"/>
  <c r="AA43" i="27" s="1"/>
  <c r="AC43" i="27" s="1"/>
  <c r="AP43" i="27"/>
  <c r="L44" i="29" l="1"/>
  <c r="H44" i="29"/>
  <c r="I44" i="29" s="1"/>
  <c r="K44" i="29" s="1"/>
  <c r="M44" i="29" s="1"/>
  <c r="AP45" i="29"/>
  <c r="AB44" i="29"/>
  <c r="X44" i="29"/>
  <c r="Y44" i="29" s="1"/>
  <c r="AA44" i="29" s="1"/>
  <c r="AC44" i="29" s="1"/>
  <c r="Z45" i="28"/>
  <c r="AP45" i="28"/>
  <c r="L45" i="28"/>
  <c r="H45" i="28"/>
  <c r="I45" i="28" s="1"/>
  <c r="K45" i="28" s="1"/>
  <c r="M45" i="28" s="1"/>
  <c r="L44" i="27"/>
  <c r="H44" i="27"/>
  <c r="I44" i="27" s="1"/>
  <c r="K44" i="27" s="1"/>
  <c r="AR43" i="27"/>
  <c r="AN43" i="27"/>
  <c r="AO43" i="27" s="1"/>
  <c r="AQ43" i="27" s="1"/>
  <c r="AS43" i="27" s="1"/>
  <c r="Z44" i="27"/>
  <c r="J45" i="29" l="1"/>
  <c r="AN45" i="29"/>
  <c r="AO45" i="29" s="1"/>
  <c r="AQ45" i="29" s="1"/>
  <c r="AS45" i="29" s="1"/>
  <c r="AR45" i="29"/>
  <c r="Z45" i="29"/>
  <c r="X45" i="28"/>
  <c r="Y45" i="28" s="1"/>
  <c r="AA45" i="28" s="1"/>
  <c r="AC45" i="28" s="1"/>
  <c r="AB45" i="28"/>
  <c r="J46" i="28"/>
  <c r="AR45" i="28"/>
  <c r="AN45" i="28"/>
  <c r="AO45" i="28" s="1"/>
  <c r="AQ45" i="28" s="1"/>
  <c r="AS45" i="28" s="1"/>
  <c r="M44" i="27"/>
  <c r="J45" i="27"/>
  <c r="AB44" i="27"/>
  <c r="X44" i="27"/>
  <c r="Y44" i="27" s="1"/>
  <c r="AA44" i="27" s="1"/>
  <c r="AC44" i="27" s="1"/>
  <c r="AP44" i="27"/>
  <c r="L45" i="29" l="1"/>
  <c r="H45" i="29"/>
  <c r="I45" i="29" s="1"/>
  <c r="K45" i="29" s="1"/>
  <c r="M45" i="29" s="1"/>
  <c r="AB45" i="29"/>
  <c r="X45" i="29"/>
  <c r="Y45" i="29" s="1"/>
  <c r="AA45" i="29" s="1"/>
  <c r="AC45" i="29" s="1"/>
  <c r="AP46" i="29"/>
  <c r="Z46" i="28"/>
  <c r="AP46" i="28"/>
  <c r="L46" i="28"/>
  <c r="H46" i="28"/>
  <c r="I46" i="28" s="1"/>
  <c r="K46" i="28" s="1"/>
  <c r="M46" i="28" s="1"/>
  <c r="L45" i="27"/>
  <c r="H45" i="27"/>
  <c r="I45" i="27" s="1"/>
  <c r="K45" i="27" s="1"/>
  <c r="M45" i="27" s="1"/>
  <c r="AR44" i="27"/>
  <c r="AN44" i="27"/>
  <c r="AO44" i="27" s="1"/>
  <c r="AQ44" i="27" s="1"/>
  <c r="AS44" i="27" s="1"/>
  <c r="Z45" i="27"/>
  <c r="J46" i="29" l="1"/>
  <c r="Z46" i="29"/>
  <c r="AN46" i="29"/>
  <c r="AO46" i="29" s="1"/>
  <c r="AQ46" i="29" s="1"/>
  <c r="AS46" i="29" s="1"/>
  <c r="AR46" i="29"/>
  <c r="AB46" i="28"/>
  <c r="X46" i="28"/>
  <c r="Y46" i="28" s="1"/>
  <c r="AA46" i="28" s="1"/>
  <c r="AC46" i="28" s="1"/>
  <c r="J47" i="28"/>
  <c r="AR46" i="28"/>
  <c r="AN46" i="28"/>
  <c r="AO46" i="28" s="1"/>
  <c r="AQ46" i="28" s="1"/>
  <c r="AS46" i="28" s="1"/>
  <c r="J46" i="27"/>
  <c r="AB45" i="27"/>
  <c r="X45" i="27"/>
  <c r="Y45" i="27" s="1"/>
  <c r="AA45" i="27" s="1"/>
  <c r="AC45" i="27" s="1"/>
  <c r="AP45" i="27"/>
  <c r="H46" i="29" l="1"/>
  <c r="I46" i="29" s="1"/>
  <c r="K46" i="29" s="1"/>
  <c r="M46" i="29" s="1"/>
  <c r="L46" i="29"/>
  <c r="X46" i="29"/>
  <c r="Y46" i="29" s="1"/>
  <c r="AA46" i="29" s="1"/>
  <c r="AC46" i="29" s="1"/>
  <c r="AB46" i="29"/>
  <c r="AP47" i="29"/>
  <c r="Z47" i="28"/>
  <c r="AP47" i="28"/>
  <c r="L47" i="28"/>
  <c r="H47" i="28"/>
  <c r="I47" i="28" s="1"/>
  <c r="K47" i="28" s="1"/>
  <c r="M47" i="28" s="1"/>
  <c r="H46" i="27"/>
  <c r="I46" i="27" s="1"/>
  <c r="K46" i="27" s="1"/>
  <c r="L46" i="27"/>
  <c r="Z46" i="27"/>
  <c r="AR45" i="27"/>
  <c r="AN45" i="27"/>
  <c r="AO45" i="27" s="1"/>
  <c r="AQ45" i="27" s="1"/>
  <c r="AS45" i="27" s="1"/>
  <c r="U88" i="26"/>
  <c r="V88" i="26" s="1"/>
  <c r="S88" i="26"/>
  <c r="Z87" i="26"/>
  <c r="U87" i="26"/>
  <c r="V87" i="26" s="1"/>
  <c r="S87" i="26"/>
  <c r="E56" i="26"/>
  <c r="F56" i="26" s="1"/>
  <c r="G56" i="26" s="1"/>
  <c r="U55" i="26"/>
  <c r="V55" i="26" s="1"/>
  <c r="W55" i="26" s="1"/>
  <c r="E55" i="26"/>
  <c r="F55" i="26" s="1"/>
  <c r="AK54" i="26"/>
  <c r="AL54" i="26" s="1"/>
  <c r="AM54" i="26" s="1"/>
  <c r="U54" i="26"/>
  <c r="V54" i="26" s="1"/>
  <c r="E54" i="26"/>
  <c r="F54" i="26" s="1"/>
  <c r="AK53" i="26"/>
  <c r="AL53" i="26" s="1"/>
  <c r="U53" i="26"/>
  <c r="V53" i="26" s="1"/>
  <c r="E53" i="26"/>
  <c r="F53" i="26" s="1"/>
  <c r="AK52" i="26"/>
  <c r="AL52" i="26" s="1"/>
  <c r="U52" i="26"/>
  <c r="V52" i="26" s="1"/>
  <c r="E52" i="26"/>
  <c r="F52" i="26" s="1"/>
  <c r="AK51" i="26"/>
  <c r="AL51" i="26" s="1"/>
  <c r="U51" i="26"/>
  <c r="V51" i="26" s="1"/>
  <c r="E51" i="26"/>
  <c r="F51" i="26" s="1"/>
  <c r="AK50" i="26"/>
  <c r="AL50" i="26" s="1"/>
  <c r="U50" i="26"/>
  <c r="V50" i="26" s="1"/>
  <c r="E50" i="26"/>
  <c r="F50" i="26" s="1"/>
  <c r="AK49" i="26"/>
  <c r="AL49" i="26" s="1"/>
  <c r="U49" i="26"/>
  <c r="V49" i="26" s="1"/>
  <c r="E49" i="26"/>
  <c r="F49" i="26" s="1"/>
  <c r="AK48" i="26"/>
  <c r="AL48" i="26" s="1"/>
  <c r="U48" i="26"/>
  <c r="V48" i="26" s="1"/>
  <c r="E48" i="26"/>
  <c r="F48" i="26" s="1"/>
  <c r="AK47" i="26"/>
  <c r="AL47" i="26" s="1"/>
  <c r="AM47" i="26" s="1"/>
  <c r="U47" i="26"/>
  <c r="V47" i="26" s="1"/>
  <c r="E47" i="26"/>
  <c r="F47" i="26" s="1"/>
  <c r="AK46" i="26"/>
  <c r="AL46" i="26" s="1"/>
  <c r="U46" i="26"/>
  <c r="V46" i="26" s="1"/>
  <c r="E46" i="26"/>
  <c r="F46" i="26" s="1"/>
  <c r="G45" i="26" s="1"/>
  <c r="AK45" i="26"/>
  <c r="AL45" i="26" s="1"/>
  <c r="U45" i="26"/>
  <c r="V45" i="26" s="1"/>
  <c r="E45" i="26"/>
  <c r="F45" i="26" s="1"/>
  <c r="AK44" i="26"/>
  <c r="AL44" i="26" s="1"/>
  <c r="U44" i="26"/>
  <c r="V44" i="26" s="1"/>
  <c r="E44" i="26"/>
  <c r="F44" i="26" s="1"/>
  <c r="AK43" i="26"/>
  <c r="AL43" i="26" s="1"/>
  <c r="U43" i="26"/>
  <c r="V43" i="26" s="1"/>
  <c r="E43" i="26"/>
  <c r="F43" i="26" s="1"/>
  <c r="AK42" i="26"/>
  <c r="AL42" i="26" s="1"/>
  <c r="V42" i="26"/>
  <c r="W41" i="26" s="1"/>
  <c r="U42" i="26"/>
  <c r="E42" i="26"/>
  <c r="F42" i="26" s="1"/>
  <c r="AK41" i="26"/>
  <c r="AL41" i="26" s="1"/>
  <c r="U41" i="26"/>
  <c r="V41" i="26" s="1"/>
  <c r="F41" i="26"/>
  <c r="G40" i="26" s="1"/>
  <c r="E41" i="26"/>
  <c r="AK40" i="26"/>
  <c r="AL40" i="26" s="1"/>
  <c r="V40" i="26"/>
  <c r="W39" i="26" s="1"/>
  <c r="U40" i="26"/>
  <c r="E40" i="26"/>
  <c r="F40" i="26" s="1"/>
  <c r="AK39" i="26"/>
  <c r="AL39" i="26" s="1"/>
  <c r="U39" i="26"/>
  <c r="V39" i="26" s="1"/>
  <c r="E39" i="26"/>
  <c r="F39" i="26" s="1"/>
  <c r="G38" i="26" s="1"/>
  <c r="AK38" i="26"/>
  <c r="AL38" i="26" s="1"/>
  <c r="U38" i="26"/>
  <c r="V38" i="26" s="1"/>
  <c r="W37" i="26" s="1"/>
  <c r="E38" i="26"/>
  <c r="F38" i="26" s="1"/>
  <c r="AK37" i="26"/>
  <c r="AL37" i="26" s="1"/>
  <c r="AM36" i="26" s="1"/>
  <c r="U37" i="26"/>
  <c r="V37" i="26" s="1"/>
  <c r="E37" i="26"/>
  <c r="F37" i="26" s="1"/>
  <c r="AK36" i="26"/>
  <c r="AL36" i="26" s="1"/>
  <c r="V36" i="26"/>
  <c r="U36" i="26"/>
  <c r="E36" i="26"/>
  <c r="F36" i="26" s="1"/>
  <c r="AK35" i="26"/>
  <c r="AL35" i="26" s="1"/>
  <c r="U35" i="26"/>
  <c r="V35" i="26" s="1"/>
  <c r="E35" i="26"/>
  <c r="F35" i="26" s="1"/>
  <c r="AK34" i="26"/>
  <c r="AL34" i="26" s="1"/>
  <c r="V34" i="26"/>
  <c r="U34" i="26"/>
  <c r="E34" i="26"/>
  <c r="F34" i="26" s="1"/>
  <c r="G33" i="26" s="1"/>
  <c r="AL33" i="26"/>
  <c r="AK33" i="26"/>
  <c r="U33" i="26"/>
  <c r="V33" i="26" s="1"/>
  <c r="E33" i="26"/>
  <c r="F33" i="26" s="1"/>
  <c r="G32" i="26" s="1"/>
  <c r="AL32" i="26"/>
  <c r="AK32" i="26"/>
  <c r="V32" i="26"/>
  <c r="U32" i="26"/>
  <c r="E32" i="26"/>
  <c r="F32" i="26" s="1"/>
  <c r="G31" i="26" s="1"/>
  <c r="AK31" i="26"/>
  <c r="AL31" i="26" s="1"/>
  <c r="U31" i="26"/>
  <c r="V31" i="26" s="1"/>
  <c r="W30" i="26" s="1"/>
  <c r="E31" i="26"/>
  <c r="F31" i="26" s="1"/>
  <c r="AK30" i="26"/>
  <c r="AL30" i="26" s="1"/>
  <c r="V30" i="26"/>
  <c r="U30" i="26"/>
  <c r="E30" i="26"/>
  <c r="F30" i="26" s="1"/>
  <c r="AL29" i="26"/>
  <c r="AK29" i="26"/>
  <c r="U29" i="26"/>
  <c r="V29" i="26" s="1"/>
  <c r="E29" i="26"/>
  <c r="F29" i="26" s="1"/>
  <c r="AK28" i="26"/>
  <c r="AL28" i="26" s="1"/>
  <c r="AM28" i="26" s="1"/>
  <c r="U28" i="26"/>
  <c r="V28" i="26" s="1"/>
  <c r="E28" i="26"/>
  <c r="F28" i="26" s="1"/>
  <c r="AK27" i="26"/>
  <c r="AL27" i="26" s="1"/>
  <c r="U27" i="26"/>
  <c r="V27" i="26" s="1"/>
  <c r="W26" i="26" s="1"/>
  <c r="E27" i="26"/>
  <c r="F27" i="26" s="1"/>
  <c r="AK26" i="26"/>
  <c r="AL26" i="26" s="1"/>
  <c r="V26" i="26"/>
  <c r="W25" i="26" s="1"/>
  <c r="U26" i="26"/>
  <c r="E26" i="26"/>
  <c r="F26" i="26" s="1"/>
  <c r="AK25" i="26"/>
  <c r="AL25" i="26" s="1"/>
  <c r="U25" i="26"/>
  <c r="V25" i="26" s="1"/>
  <c r="E25" i="26"/>
  <c r="F25" i="26" s="1"/>
  <c r="G24" i="26" s="1"/>
  <c r="AK24" i="26"/>
  <c r="AL24" i="26" s="1"/>
  <c r="U24" i="26"/>
  <c r="V24" i="26" s="1"/>
  <c r="E24" i="26"/>
  <c r="F24" i="26" s="1"/>
  <c r="AK23" i="26"/>
  <c r="AL23" i="26" s="1"/>
  <c r="U23" i="26"/>
  <c r="V23" i="26" s="1"/>
  <c r="E23" i="26"/>
  <c r="F23" i="26" s="1"/>
  <c r="G22" i="26" s="1"/>
  <c r="AK22" i="26"/>
  <c r="AL22" i="26" s="1"/>
  <c r="U22" i="26"/>
  <c r="V22" i="26" s="1"/>
  <c r="W21" i="26" s="1"/>
  <c r="E22" i="26"/>
  <c r="F22" i="26" s="1"/>
  <c r="AK21" i="26"/>
  <c r="AL21" i="26" s="1"/>
  <c r="U21" i="26"/>
  <c r="V21" i="26" s="1"/>
  <c r="E21" i="26"/>
  <c r="F21" i="26" s="1"/>
  <c r="G20" i="26" s="1"/>
  <c r="AK20" i="26"/>
  <c r="AL20" i="26" s="1"/>
  <c r="U20" i="26"/>
  <c r="V20" i="26" s="1"/>
  <c r="E20" i="26"/>
  <c r="F20" i="26" s="1"/>
  <c r="AK19" i="26"/>
  <c r="AL19" i="26" s="1"/>
  <c r="U19" i="26"/>
  <c r="V19" i="26" s="1"/>
  <c r="F19" i="26"/>
  <c r="E19" i="26"/>
  <c r="AK18" i="26"/>
  <c r="AL18" i="26" s="1"/>
  <c r="U18" i="26"/>
  <c r="V18" i="26" s="1"/>
  <c r="E18" i="26"/>
  <c r="F18" i="26" s="1"/>
  <c r="AK17" i="26"/>
  <c r="AL17" i="26" s="1"/>
  <c r="U17" i="26"/>
  <c r="V17" i="26" s="1"/>
  <c r="E17" i="26"/>
  <c r="F17" i="26" s="1"/>
  <c r="AK16" i="26"/>
  <c r="AL16" i="26" s="1"/>
  <c r="U16" i="26"/>
  <c r="V16" i="26" s="1"/>
  <c r="E16" i="26"/>
  <c r="F16" i="26" s="1"/>
  <c r="AK15" i="26"/>
  <c r="AL15" i="26" s="1"/>
  <c r="U15" i="26"/>
  <c r="V15" i="26" s="1"/>
  <c r="E15" i="26"/>
  <c r="F15" i="26" s="1"/>
  <c r="AK14" i="26"/>
  <c r="AL14" i="26" s="1"/>
  <c r="V14" i="26"/>
  <c r="U14" i="26"/>
  <c r="E14" i="26"/>
  <c r="F14" i="26" s="1"/>
  <c r="AK13" i="26"/>
  <c r="AL13" i="26" s="1"/>
  <c r="U13" i="26"/>
  <c r="V13" i="26" s="1"/>
  <c r="E13" i="26"/>
  <c r="F13" i="26" s="1"/>
  <c r="G12" i="26" s="1"/>
  <c r="AK12" i="26"/>
  <c r="AL12" i="26" s="1"/>
  <c r="V12" i="26"/>
  <c r="U12" i="26"/>
  <c r="E12" i="26"/>
  <c r="F12" i="26" s="1"/>
  <c r="AN11" i="26"/>
  <c r="AO11" i="26" s="1"/>
  <c r="AQ11" i="26" s="1"/>
  <c r="AP12" i="26" s="1"/>
  <c r="AK11" i="26"/>
  <c r="AL11" i="26" s="1"/>
  <c r="AR11" i="26" s="1"/>
  <c r="X11" i="26"/>
  <c r="Y11" i="26" s="1"/>
  <c r="AA11" i="26" s="1"/>
  <c r="U11" i="26"/>
  <c r="V11" i="26" s="1"/>
  <c r="AB11" i="26" s="1"/>
  <c r="H11" i="26"/>
  <c r="I11" i="26" s="1"/>
  <c r="K11" i="26" s="1"/>
  <c r="J12" i="26" s="1"/>
  <c r="E11" i="26"/>
  <c r="F11" i="26" s="1"/>
  <c r="L11" i="26" s="1"/>
  <c r="J47" i="29" l="1"/>
  <c r="AR47" i="29"/>
  <c r="AN47" i="29"/>
  <c r="AO47" i="29" s="1"/>
  <c r="AQ47" i="29" s="1"/>
  <c r="AS47" i="29" s="1"/>
  <c r="Z47" i="29"/>
  <c r="AB47" i="28"/>
  <c r="X47" i="28"/>
  <c r="Y47" i="28" s="1"/>
  <c r="AA47" i="28" s="1"/>
  <c r="AC47" i="28" s="1"/>
  <c r="J48" i="28"/>
  <c r="AR47" i="28"/>
  <c r="AN47" i="28"/>
  <c r="AO47" i="28" s="1"/>
  <c r="AQ47" i="28" s="1"/>
  <c r="AS47" i="28" s="1"/>
  <c r="M46" i="27"/>
  <c r="J47" i="27"/>
  <c r="AP46" i="27"/>
  <c r="AB46" i="27"/>
  <c r="X46" i="27"/>
  <c r="Y46" i="27" s="1"/>
  <c r="AA46" i="27" s="1"/>
  <c r="AC46" i="27" s="1"/>
  <c r="AM40" i="26"/>
  <c r="AM24" i="26"/>
  <c r="AM12" i="26"/>
  <c r="AM30" i="26"/>
  <c r="AM27" i="26"/>
  <c r="AM32" i="26"/>
  <c r="AM38" i="26"/>
  <c r="AM17" i="26"/>
  <c r="AM25" i="26"/>
  <c r="AM48" i="26"/>
  <c r="AM15" i="26"/>
  <c r="AM20" i="26"/>
  <c r="AM29" i="26"/>
  <c r="AM49" i="26"/>
  <c r="AM51" i="26"/>
  <c r="AM13" i="26"/>
  <c r="AM43" i="26"/>
  <c r="W23" i="26"/>
  <c r="W28" i="26"/>
  <c r="W29" i="26"/>
  <c r="W48" i="26"/>
  <c r="W12" i="26"/>
  <c r="W16" i="26"/>
  <c r="W18" i="26"/>
  <c r="W33" i="26"/>
  <c r="W24" i="26"/>
  <c r="W31" i="26"/>
  <c r="W50" i="26"/>
  <c r="W52" i="26"/>
  <c r="W14" i="26"/>
  <c r="W20" i="26"/>
  <c r="W42" i="26"/>
  <c r="W44" i="26"/>
  <c r="G27" i="26"/>
  <c r="G30" i="26"/>
  <c r="G15" i="26"/>
  <c r="G17" i="26"/>
  <c r="G53" i="26"/>
  <c r="G19" i="26"/>
  <c r="G25" i="26"/>
  <c r="G43" i="26"/>
  <c r="G49" i="26"/>
  <c r="G13" i="26"/>
  <c r="G51" i="26"/>
  <c r="G18" i="26"/>
  <c r="Z12" i="26"/>
  <c r="W11" i="26"/>
  <c r="AC11" i="26" s="1"/>
  <c r="W13" i="26"/>
  <c r="G16" i="26"/>
  <c r="AM18" i="26"/>
  <c r="G29" i="26"/>
  <c r="G28" i="26"/>
  <c r="L12" i="26"/>
  <c r="H12" i="26"/>
  <c r="I12" i="26" s="1"/>
  <c r="K12" i="26" s="1"/>
  <c r="M12" i="26" s="1"/>
  <c r="G14" i="26"/>
  <c r="AM16" i="26"/>
  <c r="W19" i="26"/>
  <c r="W15" i="26"/>
  <c r="AN12" i="26"/>
  <c r="AO12" i="26" s="1"/>
  <c r="AQ12" i="26" s="1"/>
  <c r="AS12" i="26" s="1"/>
  <c r="AR12" i="26"/>
  <c r="AM14" i="26"/>
  <c r="W17" i="26"/>
  <c r="AM23" i="26"/>
  <c r="AM22" i="26"/>
  <c r="W47" i="26"/>
  <c r="W46" i="26"/>
  <c r="G11" i="26"/>
  <c r="AM11" i="26"/>
  <c r="AM19" i="26"/>
  <c r="G21" i="26"/>
  <c r="AM21" i="26"/>
  <c r="W22" i="26"/>
  <c r="G23" i="26"/>
  <c r="G26" i="26"/>
  <c r="AM26" i="26"/>
  <c r="W27" i="26"/>
  <c r="AM31" i="26"/>
  <c r="W36" i="26"/>
  <c r="M11" i="26"/>
  <c r="AS11" i="26"/>
  <c r="W32" i="26"/>
  <c r="AM35" i="26"/>
  <c r="AM33" i="26"/>
  <c r="G34" i="26"/>
  <c r="W34" i="26"/>
  <c r="AM34" i="26"/>
  <c r="G35" i="26"/>
  <c r="W35" i="26"/>
  <c r="G42" i="26"/>
  <c r="G37" i="26"/>
  <c r="AM37" i="26"/>
  <c r="W38" i="26"/>
  <c r="G39" i="26"/>
  <c r="AM39" i="26"/>
  <c r="W40" i="26"/>
  <c r="G41" i="26"/>
  <c r="AM41" i="26"/>
  <c r="AM46" i="26"/>
  <c r="AM45" i="26"/>
  <c r="G36" i="26"/>
  <c r="G48" i="26"/>
  <c r="G47" i="26"/>
  <c r="W49" i="26"/>
  <c r="G50" i="26"/>
  <c r="AM50" i="26"/>
  <c r="W51" i="26"/>
  <c r="G52" i="26"/>
  <c r="AM52" i="26"/>
  <c r="W53" i="26"/>
  <c r="G54" i="26"/>
  <c r="AM42" i="26"/>
  <c r="W43" i="26"/>
  <c r="G44" i="26"/>
  <c r="AM44" i="26"/>
  <c r="W45" i="26"/>
  <c r="G46" i="26"/>
  <c r="AM53" i="26"/>
  <c r="W54" i="26"/>
  <c r="G55" i="26"/>
  <c r="W87" i="26"/>
  <c r="W88" i="26"/>
  <c r="X87" i="26"/>
  <c r="Y87" i="26" s="1"/>
  <c r="AA87" i="26" s="1"/>
  <c r="AB87" i="26"/>
  <c r="AI54" i="25"/>
  <c r="AI53" i="25"/>
  <c r="AI52" i="25"/>
  <c r="AI51" i="25"/>
  <c r="AI50" i="25"/>
  <c r="AI49" i="25"/>
  <c r="AI48" i="25"/>
  <c r="AI47" i="25"/>
  <c r="AI46" i="25"/>
  <c r="AI45" i="25"/>
  <c r="AI44" i="25"/>
  <c r="AI43" i="25"/>
  <c r="AI42" i="25"/>
  <c r="AI41" i="25"/>
  <c r="AI40" i="25"/>
  <c r="AI39" i="25"/>
  <c r="AI38" i="25"/>
  <c r="AI37" i="25"/>
  <c r="AI36" i="25"/>
  <c r="AI35" i="25"/>
  <c r="AI34" i="25"/>
  <c r="AI33" i="25"/>
  <c r="AI32" i="25"/>
  <c r="AI31" i="25"/>
  <c r="AI30" i="25"/>
  <c r="AI29" i="25"/>
  <c r="AI28" i="25"/>
  <c r="AI27" i="25"/>
  <c r="AI26" i="25"/>
  <c r="AI25" i="25"/>
  <c r="AI24" i="25"/>
  <c r="AI23" i="25"/>
  <c r="AI22" i="25"/>
  <c r="AI21" i="25"/>
  <c r="AI20" i="25"/>
  <c r="AI19" i="25"/>
  <c r="AI18" i="25"/>
  <c r="AI17" i="25"/>
  <c r="AI16" i="25"/>
  <c r="AI15" i="25"/>
  <c r="AI14" i="25"/>
  <c r="AI13" i="25"/>
  <c r="AI12" i="25"/>
  <c r="AI11" i="25"/>
  <c r="S55" i="25"/>
  <c r="S54" i="25"/>
  <c r="S53" i="25"/>
  <c r="S52" i="25"/>
  <c r="S51" i="25"/>
  <c r="S50" i="25"/>
  <c r="S49" i="25"/>
  <c r="S48" i="25"/>
  <c r="S47" i="25"/>
  <c r="S46" i="25"/>
  <c r="S45" i="25"/>
  <c r="S44" i="25"/>
  <c r="S43" i="25"/>
  <c r="S42" i="25"/>
  <c r="S41" i="25"/>
  <c r="S40" i="25"/>
  <c r="S39" i="25"/>
  <c r="S38" i="25"/>
  <c r="S37" i="25"/>
  <c r="S36" i="25"/>
  <c r="S35" i="25"/>
  <c r="S34" i="25"/>
  <c r="S33" i="25"/>
  <c r="S32" i="25"/>
  <c r="S31" i="25"/>
  <c r="S30" i="25"/>
  <c r="S29" i="25"/>
  <c r="S28" i="25"/>
  <c r="S27" i="25"/>
  <c r="S26" i="25"/>
  <c r="S25" i="25"/>
  <c r="S24" i="25"/>
  <c r="S23" i="25"/>
  <c r="S22" i="25"/>
  <c r="S21" i="25"/>
  <c r="S20" i="25"/>
  <c r="S19" i="25"/>
  <c r="S18" i="25"/>
  <c r="S17" i="25"/>
  <c r="S16" i="25"/>
  <c r="S15" i="25"/>
  <c r="S14" i="25"/>
  <c r="S13" i="25"/>
  <c r="S12" i="25"/>
  <c r="S11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V88" i="25"/>
  <c r="U88" i="25"/>
  <c r="S88" i="25"/>
  <c r="Z87" i="25"/>
  <c r="X87" i="25"/>
  <c r="Y87" i="25" s="1"/>
  <c r="AA87" i="25" s="1"/>
  <c r="U87" i="25"/>
  <c r="V87" i="25" s="1"/>
  <c r="AB87" i="25" s="1"/>
  <c r="S87" i="25"/>
  <c r="F56" i="25"/>
  <c r="G56" i="25" s="1"/>
  <c r="E56" i="25"/>
  <c r="U55" i="25"/>
  <c r="V55" i="25" s="1"/>
  <c r="W55" i="25" s="1"/>
  <c r="G55" i="25"/>
  <c r="F55" i="25"/>
  <c r="E55" i="25"/>
  <c r="AK54" i="25"/>
  <c r="AL54" i="25" s="1"/>
  <c r="AM54" i="25" s="1"/>
  <c r="V54" i="25"/>
  <c r="U54" i="25"/>
  <c r="E54" i="25"/>
  <c r="F54" i="25" s="1"/>
  <c r="AK53" i="25"/>
  <c r="AL53" i="25" s="1"/>
  <c r="U53" i="25"/>
  <c r="V53" i="25" s="1"/>
  <c r="E53" i="25"/>
  <c r="F53" i="25" s="1"/>
  <c r="AK52" i="25"/>
  <c r="AL52" i="25" s="1"/>
  <c r="V52" i="25"/>
  <c r="W52" i="25" s="1"/>
  <c r="U52" i="25"/>
  <c r="E52" i="25"/>
  <c r="F52" i="25" s="1"/>
  <c r="AK51" i="25"/>
  <c r="AL51" i="25" s="1"/>
  <c r="U51" i="25"/>
  <c r="V51" i="25" s="1"/>
  <c r="E51" i="25"/>
  <c r="F51" i="25" s="1"/>
  <c r="AK50" i="25"/>
  <c r="AL50" i="25" s="1"/>
  <c r="V50" i="25"/>
  <c r="U50" i="25"/>
  <c r="E50" i="25"/>
  <c r="F50" i="25" s="1"/>
  <c r="AK49" i="25"/>
  <c r="AL49" i="25" s="1"/>
  <c r="AM49" i="25" s="1"/>
  <c r="U49" i="25"/>
  <c r="V49" i="25" s="1"/>
  <c r="F49" i="25"/>
  <c r="E49" i="25"/>
  <c r="AK48" i="25"/>
  <c r="AL48" i="25" s="1"/>
  <c r="U48" i="25"/>
  <c r="V48" i="25" s="1"/>
  <c r="W48" i="25" s="1"/>
  <c r="E48" i="25"/>
  <c r="F48" i="25" s="1"/>
  <c r="G47" i="25" s="1"/>
  <c r="AK47" i="25"/>
  <c r="AL47" i="25" s="1"/>
  <c r="U47" i="25"/>
  <c r="V47" i="25" s="1"/>
  <c r="E47" i="25"/>
  <c r="F47" i="25" s="1"/>
  <c r="AK46" i="25"/>
  <c r="AL46" i="25" s="1"/>
  <c r="AM45" i="25" s="1"/>
  <c r="V46" i="25"/>
  <c r="U46" i="25"/>
  <c r="E46" i="25"/>
  <c r="F46" i="25" s="1"/>
  <c r="AL45" i="25"/>
  <c r="AK45" i="25"/>
  <c r="U45" i="25"/>
  <c r="V45" i="25" s="1"/>
  <c r="E45" i="25"/>
  <c r="F45" i="25" s="1"/>
  <c r="AK44" i="25"/>
  <c r="AL44" i="25" s="1"/>
  <c r="U44" i="25"/>
  <c r="V44" i="25" s="1"/>
  <c r="E44" i="25"/>
  <c r="F44" i="25" s="1"/>
  <c r="AK43" i="25"/>
  <c r="AL43" i="25" s="1"/>
  <c r="AM42" i="25" s="1"/>
  <c r="U43" i="25"/>
  <c r="V43" i="25" s="1"/>
  <c r="E43" i="25"/>
  <c r="F43" i="25" s="1"/>
  <c r="AK42" i="25"/>
  <c r="AL42" i="25" s="1"/>
  <c r="AM41" i="25" s="1"/>
  <c r="U42" i="25"/>
  <c r="V42" i="25" s="1"/>
  <c r="W41" i="25" s="1"/>
  <c r="E42" i="25"/>
  <c r="F42" i="25" s="1"/>
  <c r="AL41" i="25"/>
  <c r="AK41" i="25"/>
  <c r="U41" i="25"/>
  <c r="V41" i="25" s="1"/>
  <c r="E41" i="25"/>
  <c r="F41" i="25" s="1"/>
  <c r="G41" i="25" s="1"/>
  <c r="AK40" i="25"/>
  <c r="AL40" i="25" s="1"/>
  <c r="AM39" i="25" s="1"/>
  <c r="U40" i="25"/>
  <c r="V40" i="25" s="1"/>
  <c r="W40" i="25" s="1"/>
  <c r="E40" i="25"/>
  <c r="F40" i="25" s="1"/>
  <c r="AL39" i="25"/>
  <c r="AK39" i="25"/>
  <c r="U39" i="25"/>
  <c r="V39" i="25" s="1"/>
  <c r="E39" i="25"/>
  <c r="F39" i="25" s="1"/>
  <c r="AK38" i="25"/>
  <c r="AL38" i="25" s="1"/>
  <c r="AM38" i="25" s="1"/>
  <c r="U38" i="25"/>
  <c r="V38" i="25" s="1"/>
  <c r="W38" i="25" s="1"/>
  <c r="E38" i="25"/>
  <c r="F38" i="25" s="1"/>
  <c r="AL37" i="25"/>
  <c r="AK37" i="25"/>
  <c r="U37" i="25"/>
  <c r="V37" i="25" s="1"/>
  <c r="E37" i="25"/>
  <c r="F37" i="25" s="1"/>
  <c r="G37" i="25" s="1"/>
  <c r="AK36" i="25"/>
  <c r="AL36" i="25" s="1"/>
  <c r="AM36" i="25" s="1"/>
  <c r="U36" i="25"/>
  <c r="V36" i="25" s="1"/>
  <c r="E36" i="25"/>
  <c r="F36" i="25" s="1"/>
  <c r="AL35" i="25"/>
  <c r="AK35" i="25"/>
  <c r="U35" i="25"/>
  <c r="V35" i="25" s="1"/>
  <c r="F35" i="25"/>
  <c r="E35" i="25"/>
  <c r="AK34" i="25"/>
  <c r="AL34" i="25" s="1"/>
  <c r="V34" i="25"/>
  <c r="W34" i="25" s="1"/>
  <c r="U34" i="25"/>
  <c r="E34" i="25"/>
  <c r="F34" i="25" s="1"/>
  <c r="AK33" i="25"/>
  <c r="AL33" i="25" s="1"/>
  <c r="U33" i="25"/>
  <c r="V33" i="25" s="1"/>
  <c r="W32" i="25" s="1"/>
  <c r="E33" i="25"/>
  <c r="F33" i="25" s="1"/>
  <c r="G32" i="25" s="1"/>
  <c r="AK32" i="25"/>
  <c r="AL32" i="25" s="1"/>
  <c r="V32" i="25"/>
  <c r="U32" i="25"/>
  <c r="E32" i="25"/>
  <c r="F32" i="25" s="1"/>
  <c r="AK31" i="25"/>
  <c r="AL31" i="25" s="1"/>
  <c r="AM30" i="25" s="1"/>
  <c r="U31" i="25"/>
  <c r="V31" i="25" s="1"/>
  <c r="E31" i="25"/>
  <c r="F31" i="25" s="1"/>
  <c r="G30" i="25" s="1"/>
  <c r="AK30" i="25"/>
  <c r="AL30" i="25" s="1"/>
  <c r="V30" i="25"/>
  <c r="U30" i="25"/>
  <c r="E30" i="25"/>
  <c r="F30" i="25" s="1"/>
  <c r="AL29" i="25"/>
  <c r="AM28" i="25" s="1"/>
  <c r="AK29" i="25"/>
  <c r="U29" i="25"/>
  <c r="V29" i="25" s="1"/>
  <c r="E29" i="25"/>
  <c r="F29" i="25" s="1"/>
  <c r="G28" i="25" s="1"/>
  <c r="AL28" i="25"/>
  <c r="AK28" i="25"/>
  <c r="V28" i="25"/>
  <c r="U28" i="25"/>
  <c r="E28" i="25"/>
  <c r="F28" i="25" s="1"/>
  <c r="AK27" i="25"/>
  <c r="AL27" i="25" s="1"/>
  <c r="AM26" i="25" s="1"/>
  <c r="U27" i="25"/>
  <c r="V27" i="25" s="1"/>
  <c r="E27" i="25"/>
  <c r="F27" i="25" s="1"/>
  <c r="G26" i="25" s="1"/>
  <c r="AK26" i="25"/>
  <c r="AL26" i="25" s="1"/>
  <c r="V26" i="25"/>
  <c r="U26" i="25"/>
  <c r="E26" i="25"/>
  <c r="F26" i="25" s="1"/>
  <c r="AK25" i="25"/>
  <c r="AL25" i="25" s="1"/>
  <c r="U25" i="25"/>
  <c r="V25" i="25" s="1"/>
  <c r="W24" i="25" s="1"/>
  <c r="E25" i="25"/>
  <c r="F25" i="25" s="1"/>
  <c r="G24" i="25" s="1"/>
  <c r="AK24" i="25"/>
  <c r="AL24" i="25" s="1"/>
  <c r="V24" i="25"/>
  <c r="U24" i="25"/>
  <c r="E24" i="25"/>
  <c r="F24" i="25" s="1"/>
  <c r="AK23" i="25"/>
  <c r="AL23" i="25" s="1"/>
  <c r="U23" i="25"/>
  <c r="V23" i="25" s="1"/>
  <c r="W22" i="25" s="1"/>
  <c r="E23" i="25"/>
  <c r="F23" i="25" s="1"/>
  <c r="G22" i="25" s="1"/>
  <c r="AK22" i="25"/>
  <c r="AL22" i="25" s="1"/>
  <c r="AM21" i="25" s="1"/>
  <c r="V22" i="25"/>
  <c r="U22" i="25"/>
  <c r="E22" i="25"/>
  <c r="F22" i="25" s="1"/>
  <c r="AL21" i="25"/>
  <c r="AM20" i="25" s="1"/>
  <c r="AK21" i="25"/>
  <c r="U21" i="25"/>
  <c r="V21" i="25" s="1"/>
  <c r="W20" i="25" s="1"/>
  <c r="E21" i="25"/>
  <c r="F21" i="25" s="1"/>
  <c r="G20" i="25" s="1"/>
  <c r="AL20" i="25"/>
  <c r="AK20" i="25"/>
  <c r="V20" i="25"/>
  <c r="U20" i="25"/>
  <c r="E20" i="25"/>
  <c r="F20" i="25" s="1"/>
  <c r="AK19" i="25"/>
  <c r="AL19" i="25" s="1"/>
  <c r="U19" i="25"/>
  <c r="V19" i="25" s="1"/>
  <c r="W18" i="25" s="1"/>
  <c r="E19" i="25"/>
  <c r="F19" i="25" s="1"/>
  <c r="G18" i="25" s="1"/>
  <c r="AK18" i="25"/>
  <c r="AL18" i="25" s="1"/>
  <c r="V18" i="25"/>
  <c r="U18" i="25"/>
  <c r="E18" i="25"/>
  <c r="F18" i="25" s="1"/>
  <c r="AK17" i="25"/>
  <c r="AL17" i="25" s="1"/>
  <c r="AM16" i="25" s="1"/>
  <c r="U17" i="25"/>
  <c r="V17" i="25" s="1"/>
  <c r="W16" i="25" s="1"/>
  <c r="E17" i="25"/>
  <c r="F17" i="25" s="1"/>
  <c r="G16" i="25" s="1"/>
  <c r="AK16" i="25"/>
  <c r="AL16" i="25" s="1"/>
  <c r="V16" i="25"/>
  <c r="U16" i="25"/>
  <c r="E16" i="25"/>
  <c r="F16" i="25" s="1"/>
  <c r="AK15" i="25"/>
  <c r="AL15" i="25" s="1"/>
  <c r="AM14" i="25" s="1"/>
  <c r="U15" i="25"/>
  <c r="V15" i="25" s="1"/>
  <c r="W14" i="25" s="1"/>
  <c r="E15" i="25"/>
  <c r="F15" i="25" s="1"/>
  <c r="G14" i="25" s="1"/>
  <c r="AK14" i="25"/>
  <c r="AL14" i="25" s="1"/>
  <c r="AM13" i="25" s="1"/>
  <c r="V14" i="25"/>
  <c r="U14" i="25"/>
  <c r="E14" i="25"/>
  <c r="F14" i="25" s="1"/>
  <c r="AL13" i="25"/>
  <c r="AM12" i="25" s="1"/>
  <c r="AK13" i="25"/>
  <c r="U13" i="25"/>
  <c r="V13" i="25" s="1"/>
  <c r="W12" i="25" s="1"/>
  <c r="E13" i="25"/>
  <c r="F13" i="25" s="1"/>
  <c r="G12" i="25" s="1"/>
  <c r="AL12" i="25"/>
  <c r="AK12" i="25"/>
  <c r="V12" i="25"/>
  <c r="W11" i="25" s="1"/>
  <c r="U12" i="25"/>
  <c r="E12" i="25"/>
  <c r="F12" i="25" s="1"/>
  <c r="G11" i="25" s="1"/>
  <c r="AN11" i="25"/>
  <c r="AO11" i="25" s="1"/>
  <c r="AK11" i="25"/>
  <c r="AL11" i="25" s="1"/>
  <c r="AR11" i="25" s="1"/>
  <c r="X11" i="25"/>
  <c r="Y11" i="25" s="1"/>
  <c r="AA11" i="25" s="1"/>
  <c r="V11" i="25"/>
  <c r="AB11" i="25" s="1"/>
  <c r="U11" i="25"/>
  <c r="H11" i="25"/>
  <c r="I11" i="25" s="1"/>
  <c r="K11" i="25" s="1"/>
  <c r="F11" i="25"/>
  <c r="L11" i="25" s="1"/>
  <c r="E11" i="25"/>
  <c r="AI54" i="24"/>
  <c r="AI53" i="24"/>
  <c r="AI52" i="24"/>
  <c r="AI51" i="24"/>
  <c r="AI50" i="24"/>
  <c r="AI49" i="24"/>
  <c r="AI48" i="24"/>
  <c r="AI47" i="24"/>
  <c r="AI46" i="24"/>
  <c r="AI45" i="24"/>
  <c r="AI44" i="24"/>
  <c r="AI43" i="24"/>
  <c r="AI42" i="24"/>
  <c r="AI41" i="24"/>
  <c r="AI40" i="24"/>
  <c r="AI39" i="24"/>
  <c r="AI38" i="24"/>
  <c r="AI37" i="24"/>
  <c r="AI36" i="24"/>
  <c r="AI35" i="24"/>
  <c r="AI34" i="24"/>
  <c r="AI33" i="24"/>
  <c r="AI32" i="24"/>
  <c r="AI31" i="24"/>
  <c r="AI30" i="24"/>
  <c r="AI29" i="24"/>
  <c r="AI28" i="24"/>
  <c r="AI27" i="24"/>
  <c r="AI26" i="24"/>
  <c r="AI25" i="24"/>
  <c r="AI24" i="24"/>
  <c r="AI23" i="24"/>
  <c r="AI22" i="24"/>
  <c r="AI21" i="24"/>
  <c r="AI20" i="24"/>
  <c r="AI19" i="24"/>
  <c r="AI18" i="24"/>
  <c r="AI17" i="24"/>
  <c r="AI16" i="24"/>
  <c r="AI15" i="24"/>
  <c r="AI14" i="24"/>
  <c r="AI13" i="24"/>
  <c r="AI12" i="24"/>
  <c r="AI11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S46" i="24"/>
  <c r="S47" i="24"/>
  <c r="S48" i="24"/>
  <c r="S49" i="24"/>
  <c r="S50" i="24"/>
  <c r="S51" i="24"/>
  <c r="S52" i="24"/>
  <c r="S53" i="24"/>
  <c r="S54" i="24"/>
  <c r="S55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U88" i="24"/>
  <c r="V88" i="24" s="1"/>
  <c r="S88" i="24"/>
  <c r="Z87" i="24"/>
  <c r="X87" i="24"/>
  <c r="Y87" i="24" s="1"/>
  <c r="V87" i="24"/>
  <c r="U87" i="24"/>
  <c r="S87" i="24"/>
  <c r="E56" i="24"/>
  <c r="F56" i="24" s="1"/>
  <c r="V55" i="24"/>
  <c r="U55" i="24"/>
  <c r="E55" i="24"/>
  <c r="F55" i="24" s="1"/>
  <c r="G54" i="24" s="1"/>
  <c r="AK54" i="24"/>
  <c r="AL54" i="24" s="1"/>
  <c r="U54" i="24"/>
  <c r="V54" i="24" s="1"/>
  <c r="E54" i="24"/>
  <c r="F54" i="24" s="1"/>
  <c r="AK53" i="24"/>
  <c r="AL53" i="24" s="1"/>
  <c r="U53" i="24"/>
  <c r="V53" i="24" s="1"/>
  <c r="E53" i="24"/>
  <c r="F53" i="24" s="1"/>
  <c r="G52" i="24" s="1"/>
  <c r="AK52" i="24"/>
  <c r="AL52" i="24" s="1"/>
  <c r="U52" i="24"/>
  <c r="V52" i="24" s="1"/>
  <c r="E52" i="24"/>
  <c r="F52" i="24" s="1"/>
  <c r="AK51" i="24"/>
  <c r="AL51" i="24" s="1"/>
  <c r="AM50" i="24" s="1"/>
  <c r="U51" i="24"/>
  <c r="V51" i="24" s="1"/>
  <c r="E51" i="24"/>
  <c r="F51" i="24" s="1"/>
  <c r="G50" i="24" s="1"/>
  <c r="AK50" i="24"/>
  <c r="AL50" i="24" s="1"/>
  <c r="U50" i="24"/>
  <c r="V50" i="24" s="1"/>
  <c r="E50" i="24"/>
  <c r="F50" i="24" s="1"/>
  <c r="AK49" i="24"/>
  <c r="AL49" i="24" s="1"/>
  <c r="U49" i="24"/>
  <c r="V49" i="24" s="1"/>
  <c r="E49" i="24"/>
  <c r="F49" i="24" s="1"/>
  <c r="AK48" i="24"/>
  <c r="AL48" i="24" s="1"/>
  <c r="U48" i="24"/>
  <c r="V48" i="24" s="1"/>
  <c r="E48" i="24"/>
  <c r="F48" i="24" s="1"/>
  <c r="G47" i="24" s="1"/>
  <c r="AK47" i="24"/>
  <c r="AL47" i="24" s="1"/>
  <c r="U47" i="24"/>
  <c r="V47" i="24" s="1"/>
  <c r="E47" i="24"/>
  <c r="F47" i="24" s="1"/>
  <c r="G46" i="24" s="1"/>
  <c r="AK46" i="24"/>
  <c r="AL46" i="24" s="1"/>
  <c r="AM45" i="24" s="1"/>
  <c r="U46" i="24"/>
  <c r="V46" i="24" s="1"/>
  <c r="E46" i="24"/>
  <c r="F46" i="24" s="1"/>
  <c r="AK45" i="24"/>
  <c r="AL45" i="24" s="1"/>
  <c r="AM44" i="24" s="1"/>
  <c r="U45" i="24"/>
  <c r="V45" i="24" s="1"/>
  <c r="E45" i="24"/>
  <c r="F45" i="24" s="1"/>
  <c r="AK44" i="24"/>
  <c r="AL44" i="24" s="1"/>
  <c r="U44" i="24"/>
  <c r="V44" i="24" s="1"/>
  <c r="E44" i="24"/>
  <c r="F44" i="24" s="1"/>
  <c r="AK43" i="24"/>
  <c r="AL43" i="24" s="1"/>
  <c r="AM42" i="24" s="1"/>
  <c r="U43" i="24"/>
  <c r="V43" i="24" s="1"/>
  <c r="E43" i="24"/>
  <c r="F43" i="24" s="1"/>
  <c r="AK42" i="24"/>
  <c r="AL42" i="24" s="1"/>
  <c r="U42" i="24"/>
  <c r="V42" i="24" s="1"/>
  <c r="E42" i="24"/>
  <c r="F42" i="24" s="1"/>
  <c r="AK41" i="24"/>
  <c r="AL41" i="24" s="1"/>
  <c r="U41" i="24"/>
  <c r="V41" i="24" s="1"/>
  <c r="E41" i="24"/>
  <c r="F41" i="24" s="1"/>
  <c r="AK40" i="24"/>
  <c r="AL40" i="24" s="1"/>
  <c r="U40" i="24"/>
  <c r="V40" i="24" s="1"/>
  <c r="E40" i="24"/>
  <c r="F40" i="24" s="1"/>
  <c r="AK39" i="24"/>
  <c r="AL39" i="24" s="1"/>
  <c r="V39" i="24"/>
  <c r="U39" i="24"/>
  <c r="E39" i="24"/>
  <c r="F39" i="24" s="1"/>
  <c r="AK38" i="24"/>
  <c r="AL38" i="24" s="1"/>
  <c r="U38" i="24"/>
  <c r="V38" i="24" s="1"/>
  <c r="E38" i="24"/>
  <c r="F38" i="24" s="1"/>
  <c r="AK37" i="24"/>
  <c r="AL37" i="24" s="1"/>
  <c r="U37" i="24"/>
  <c r="V37" i="24" s="1"/>
  <c r="E37" i="24"/>
  <c r="F37" i="24" s="1"/>
  <c r="AK36" i="24"/>
  <c r="AL36" i="24" s="1"/>
  <c r="U36" i="24"/>
  <c r="V36" i="24" s="1"/>
  <c r="F36" i="24"/>
  <c r="E36" i="24"/>
  <c r="AK35" i="24"/>
  <c r="AL35" i="24" s="1"/>
  <c r="U35" i="24"/>
  <c r="V35" i="24" s="1"/>
  <c r="E35" i="24"/>
  <c r="F35" i="24" s="1"/>
  <c r="AK34" i="24"/>
  <c r="AL34" i="24" s="1"/>
  <c r="U34" i="24"/>
  <c r="V34" i="24" s="1"/>
  <c r="E34" i="24"/>
  <c r="F34" i="24" s="1"/>
  <c r="G33" i="24" s="1"/>
  <c r="AK33" i="24"/>
  <c r="AL33" i="24" s="1"/>
  <c r="U33" i="24"/>
  <c r="V33" i="24" s="1"/>
  <c r="F33" i="24"/>
  <c r="E33" i="24"/>
  <c r="AK32" i="24"/>
  <c r="AL32" i="24" s="1"/>
  <c r="AM31" i="24" s="1"/>
  <c r="U32" i="24"/>
  <c r="V32" i="24" s="1"/>
  <c r="F32" i="24"/>
  <c r="E32" i="24"/>
  <c r="AK31" i="24"/>
  <c r="AL31" i="24" s="1"/>
  <c r="U31" i="24"/>
  <c r="V31" i="24" s="1"/>
  <c r="F31" i="24"/>
  <c r="E31" i="24"/>
  <c r="AK30" i="24"/>
  <c r="AL30" i="24" s="1"/>
  <c r="U30" i="24"/>
  <c r="V30" i="24" s="1"/>
  <c r="F30" i="24"/>
  <c r="E30" i="24"/>
  <c r="AL29" i="24"/>
  <c r="AK29" i="24"/>
  <c r="U29" i="24"/>
  <c r="V29" i="24" s="1"/>
  <c r="F29" i="24"/>
  <c r="G28" i="24" s="1"/>
  <c r="E29" i="24"/>
  <c r="AK28" i="24"/>
  <c r="AL28" i="24" s="1"/>
  <c r="U28" i="24"/>
  <c r="V28" i="24" s="1"/>
  <c r="F28" i="24"/>
  <c r="E28" i="24"/>
  <c r="AK27" i="24"/>
  <c r="AL27" i="24" s="1"/>
  <c r="U27" i="24"/>
  <c r="V27" i="24" s="1"/>
  <c r="F27" i="24"/>
  <c r="E27" i="24"/>
  <c r="AK26" i="24"/>
  <c r="AL26" i="24" s="1"/>
  <c r="AM25" i="24" s="1"/>
  <c r="U26" i="24"/>
  <c r="V26" i="24" s="1"/>
  <c r="F26" i="24"/>
  <c r="E26" i="24"/>
  <c r="AL25" i="24"/>
  <c r="AK25" i="24"/>
  <c r="U25" i="24"/>
  <c r="V25" i="24" s="1"/>
  <c r="F25" i="24"/>
  <c r="E25" i="24"/>
  <c r="AK24" i="24"/>
  <c r="AL24" i="24" s="1"/>
  <c r="U24" i="24"/>
  <c r="V24" i="24" s="1"/>
  <c r="F24" i="24"/>
  <c r="G23" i="24" s="1"/>
  <c r="E24" i="24"/>
  <c r="AK23" i="24"/>
  <c r="AL23" i="24" s="1"/>
  <c r="AM22" i="24" s="1"/>
  <c r="V23" i="24"/>
  <c r="U23" i="24"/>
  <c r="F23" i="24"/>
  <c r="E23" i="24"/>
  <c r="AL22" i="24"/>
  <c r="AK22" i="24"/>
  <c r="U22" i="24"/>
  <c r="V22" i="24" s="1"/>
  <c r="F22" i="24"/>
  <c r="E22" i="24"/>
  <c r="AK21" i="24"/>
  <c r="AL21" i="24" s="1"/>
  <c r="U21" i="24"/>
  <c r="V21" i="24" s="1"/>
  <c r="F21" i="24"/>
  <c r="E21" i="24"/>
  <c r="AK20" i="24"/>
  <c r="AL20" i="24" s="1"/>
  <c r="U20" i="24"/>
  <c r="V20" i="24" s="1"/>
  <c r="F20" i="24"/>
  <c r="G19" i="24" s="1"/>
  <c r="E20" i="24"/>
  <c r="AK19" i="24"/>
  <c r="AL19" i="24" s="1"/>
  <c r="AM18" i="24" s="1"/>
  <c r="U19" i="24"/>
  <c r="V19" i="24" s="1"/>
  <c r="F19" i="24"/>
  <c r="E19" i="24"/>
  <c r="AL18" i="24"/>
  <c r="AK18" i="24"/>
  <c r="U18" i="24"/>
  <c r="V18" i="24" s="1"/>
  <c r="F18" i="24"/>
  <c r="E18" i="24"/>
  <c r="AK17" i="24"/>
  <c r="AL17" i="24" s="1"/>
  <c r="U17" i="24"/>
  <c r="V17" i="24" s="1"/>
  <c r="W16" i="24" s="1"/>
  <c r="F17" i="24"/>
  <c r="G16" i="24" s="1"/>
  <c r="E17" i="24"/>
  <c r="AK16" i="24"/>
  <c r="AL16" i="24" s="1"/>
  <c r="U16" i="24"/>
  <c r="V16" i="24" s="1"/>
  <c r="F16" i="24"/>
  <c r="E16" i="24"/>
  <c r="AK15" i="24"/>
  <c r="AL15" i="24" s="1"/>
  <c r="AM14" i="24" s="1"/>
  <c r="U15" i="24"/>
  <c r="V15" i="24" s="1"/>
  <c r="F15" i="24"/>
  <c r="E15" i="24"/>
  <c r="AL14" i="24"/>
  <c r="AK14" i="24"/>
  <c r="U14" i="24"/>
  <c r="V14" i="24" s="1"/>
  <c r="F14" i="24"/>
  <c r="E14" i="24"/>
  <c r="AK13" i="24"/>
  <c r="AL13" i="24" s="1"/>
  <c r="U13" i="24"/>
  <c r="V13" i="24" s="1"/>
  <c r="F13" i="24"/>
  <c r="E13" i="24"/>
  <c r="AK12" i="24"/>
  <c r="AL12" i="24" s="1"/>
  <c r="AM11" i="24" s="1"/>
  <c r="U12" i="24"/>
  <c r="V12" i="24" s="1"/>
  <c r="F12" i="24"/>
  <c r="E12" i="24"/>
  <c r="AN11" i="24"/>
  <c r="AO11" i="24" s="1"/>
  <c r="AL11" i="24"/>
  <c r="AR11" i="24" s="1"/>
  <c r="AK11" i="24"/>
  <c r="X11" i="24"/>
  <c r="Y11" i="24" s="1"/>
  <c r="U11" i="24"/>
  <c r="V11" i="24" s="1"/>
  <c r="AB11" i="24" s="1"/>
  <c r="H11" i="24"/>
  <c r="I11" i="24" s="1"/>
  <c r="E11" i="24"/>
  <c r="F11" i="24" s="1"/>
  <c r="L11" i="24" s="1"/>
  <c r="AI54" i="23"/>
  <c r="AI53" i="23"/>
  <c r="AI52" i="23"/>
  <c r="AI51" i="23"/>
  <c r="AI50" i="23"/>
  <c r="AI49" i="23"/>
  <c r="AI48" i="23"/>
  <c r="AI47" i="23"/>
  <c r="AI46" i="23"/>
  <c r="AI45" i="23"/>
  <c r="AI44" i="23"/>
  <c r="AI43" i="23"/>
  <c r="AI42" i="23"/>
  <c r="AI41" i="23"/>
  <c r="AI40" i="23"/>
  <c r="AI39" i="23"/>
  <c r="AI38" i="23"/>
  <c r="AI37" i="23"/>
  <c r="AI36" i="23"/>
  <c r="AI35" i="23"/>
  <c r="AI34" i="23"/>
  <c r="AI33" i="23"/>
  <c r="AI32" i="23"/>
  <c r="AI31" i="23"/>
  <c r="AI30" i="23"/>
  <c r="AI29" i="23"/>
  <c r="AI28" i="23"/>
  <c r="AI27" i="23"/>
  <c r="AI26" i="23"/>
  <c r="AI25" i="23"/>
  <c r="AI24" i="23"/>
  <c r="AI23" i="23"/>
  <c r="AI22" i="23"/>
  <c r="AI21" i="23"/>
  <c r="AI20" i="23"/>
  <c r="AI19" i="23"/>
  <c r="AI18" i="23"/>
  <c r="AI17" i="23"/>
  <c r="AI16" i="23"/>
  <c r="AI15" i="23"/>
  <c r="AI14" i="23"/>
  <c r="AI13" i="23"/>
  <c r="AI12" i="23"/>
  <c r="AI11" i="23"/>
  <c r="S55" i="23"/>
  <c r="S54" i="23"/>
  <c r="S53" i="23"/>
  <c r="S52" i="23"/>
  <c r="S51" i="23"/>
  <c r="S50" i="23"/>
  <c r="S49" i="23"/>
  <c r="S48" i="23"/>
  <c r="S47" i="23"/>
  <c r="S46" i="23"/>
  <c r="S45" i="23"/>
  <c r="S44" i="23"/>
  <c r="S43" i="23"/>
  <c r="S42" i="23"/>
  <c r="S41" i="23"/>
  <c r="S40" i="23"/>
  <c r="S39" i="23"/>
  <c r="S38" i="23"/>
  <c r="S37" i="23"/>
  <c r="S36" i="23"/>
  <c r="S35" i="23"/>
  <c r="S34" i="23"/>
  <c r="S33" i="23"/>
  <c r="S32" i="23"/>
  <c r="S31" i="23"/>
  <c r="S30" i="23"/>
  <c r="S29" i="23"/>
  <c r="S28" i="23"/>
  <c r="S27" i="23"/>
  <c r="S26" i="23"/>
  <c r="S25" i="23"/>
  <c r="S24" i="23"/>
  <c r="S23" i="23"/>
  <c r="S22" i="23"/>
  <c r="S21" i="23"/>
  <c r="S20" i="23"/>
  <c r="S19" i="23"/>
  <c r="S18" i="23"/>
  <c r="S17" i="23"/>
  <c r="S16" i="23"/>
  <c r="S15" i="23"/>
  <c r="S14" i="23"/>
  <c r="S13" i="23"/>
  <c r="S12" i="23"/>
  <c r="S11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V88" i="23"/>
  <c r="U88" i="23"/>
  <c r="S88" i="23"/>
  <c r="Z87" i="23"/>
  <c r="X87" i="23"/>
  <c r="Y87" i="23" s="1"/>
  <c r="AA87" i="23" s="1"/>
  <c r="U87" i="23"/>
  <c r="V87" i="23" s="1"/>
  <c r="AB87" i="23" s="1"/>
  <c r="S87" i="23"/>
  <c r="F56" i="23"/>
  <c r="G56" i="23" s="1"/>
  <c r="E56" i="23"/>
  <c r="U55" i="23"/>
  <c r="V55" i="23" s="1"/>
  <c r="F55" i="23"/>
  <c r="E55" i="23"/>
  <c r="AK54" i="23"/>
  <c r="AL54" i="23" s="1"/>
  <c r="U54" i="23"/>
  <c r="V54" i="23" s="1"/>
  <c r="E54" i="23"/>
  <c r="F54" i="23" s="1"/>
  <c r="AK53" i="23"/>
  <c r="AL53" i="23" s="1"/>
  <c r="U53" i="23"/>
  <c r="V53" i="23" s="1"/>
  <c r="F53" i="23"/>
  <c r="E53" i="23"/>
  <c r="AK52" i="23"/>
  <c r="AL52" i="23" s="1"/>
  <c r="U52" i="23"/>
  <c r="V52" i="23" s="1"/>
  <c r="E52" i="23"/>
  <c r="F52" i="23" s="1"/>
  <c r="AK51" i="23"/>
  <c r="AL51" i="23" s="1"/>
  <c r="U51" i="23"/>
  <c r="V51" i="23" s="1"/>
  <c r="E51" i="23"/>
  <c r="F51" i="23" s="1"/>
  <c r="AK50" i="23"/>
  <c r="AL50" i="23" s="1"/>
  <c r="V50" i="23"/>
  <c r="U50" i="23"/>
  <c r="E50" i="23"/>
  <c r="F50" i="23" s="1"/>
  <c r="AK49" i="23"/>
  <c r="AL49" i="23" s="1"/>
  <c r="U49" i="23"/>
  <c r="V49" i="23" s="1"/>
  <c r="E49" i="23"/>
  <c r="F49" i="23" s="1"/>
  <c r="AK48" i="23"/>
  <c r="AL48" i="23" s="1"/>
  <c r="V48" i="23"/>
  <c r="U48" i="23"/>
  <c r="E48" i="23"/>
  <c r="F48" i="23" s="1"/>
  <c r="AK47" i="23"/>
  <c r="AL47" i="23" s="1"/>
  <c r="U47" i="23"/>
  <c r="V47" i="23" s="1"/>
  <c r="F47" i="23"/>
  <c r="E47" i="23"/>
  <c r="AK46" i="23"/>
  <c r="AL46" i="23" s="1"/>
  <c r="U46" i="23"/>
  <c r="V46" i="23" s="1"/>
  <c r="E46" i="23"/>
  <c r="F46" i="23" s="1"/>
  <c r="AK45" i="23"/>
  <c r="AL45" i="23" s="1"/>
  <c r="U45" i="23"/>
  <c r="V45" i="23" s="1"/>
  <c r="E45" i="23"/>
  <c r="F45" i="23" s="1"/>
  <c r="AK44" i="23"/>
  <c r="AL44" i="23" s="1"/>
  <c r="U44" i="23"/>
  <c r="V44" i="23" s="1"/>
  <c r="E44" i="23"/>
  <c r="F44" i="23" s="1"/>
  <c r="AK43" i="23"/>
  <c r="AL43" i="23" s="1"/>
  <c r="U43" i="23"/>
  <c r="V43" i="23" s="1"/>
  <c r="E43" i="23"/>
  <c r="F43" i="23" s="1"/>
  <c r="G42" i="23" s="1"/>
  <c r="AK42" i="23"/>
  <c r="AL42" i="23" s="1"/>
  <c r="AM41" i="23" s="1"/>
  <c r="U42" i="23"/>
  <c r="V42" i="23" s="1"/>
  <c r="E42" i="23"/>
  <c r="F42" i="23" s="1"/>
  <c r="AK41" i="23"/>
  <c r="AL41" i="23" s="1"/>
  <c r="V41" i="23"/>
  <c r="W41" i="23" s="1"/>
  <c r="U41" i="23"/>
  <c r="E41" i="23"/>
  <c r="F41" i="23" s="1"/>
  <c r="AK40" i="23"/>
  <c r="AL40" i="23" s="1"/>
  <c r="AM40" i="23" s="1"/>
  <c r="U40" i="23"/>
  <c r="V40" i="23" s="1"/>
  <c r="E40" i="23"/>
  <c r="F40" i="23" s="1"/>
  <c r="AK39" i="23"/>
  <c r="AL39" i="23" s="1"/>
  <c r="V39" i="23"/>
  <c r="W39" i="23" s="1"/>
  <c r="U39" i="23"/>
  <c r="E39" i="23"/>
  <c r="F39" i="23" s="1"/>
  <c r="AK38" i="23"/>
  <c r="AL38" i="23" s="1"/>
  <c r="AM38" i="23" s="1"/>
  <c r="U38" i="23"/>
  <c r="V38" i="23" s="1"/>
  <c r="W38" i="23" s="1"/>
  <c r="G38" i="23"/>
  <c r="E38" i="23"/>
  <c r="F38" i="23" s="1"/>
  <c r="AK37" i="23"/>
  <c r="AL37" i="23" s="1"/>
  <c r="AM36" i="23" s="1"/>
  <c r="U37" i="23"/>
  <c r="V37" i="23" s="1"/>
  <c r="E37" i="23"/>
  <c r="F37" i="23" s="1"/>
  <c r="AK36" i="23"/>
  <c r="AL36" i="23" s="1"/>
  <c r="U36" i="23"/>
  <c r="V36" i="23" s="1"/>
  <c r="E36" i="23"/>
  <c r="F36" i="23" s="1"/>
  <c r="AK35" i="23"/>
  <c r="AL35" i="23" s="1"/>
  <c r="AM34" i="23" s="1"/>
  <c r="U35" i="23"/>
  <c r="V35" i="23" s="1"/>
  <c r="E35" i="23"/>
  <c r="F35" i="23" s="1"/>
  <c r="AK34" i="23"/>
  <c r="AL34" i="23" s="1"/>
  <c r="U34" i="23"/>
  <c r="V34" i="23" s="1"/>
  <c r="E34" i="23"/>
  <c r="F34" i="23" s="1"/>
  <c r="AL33" i="23"/>
  <c r="AK33" i="23"/>
  <c r="U33" i="23"/>
  <c r="V33" i="23" s="1"/>
  <c r="E33" i="23"/>
  <c r="F33" i="23" s="1"/>
  <c r="G32" i="23" s="1"/>
  <c r="AK32" i="23"/>
  <c r="AL32" i="23" s="1"/>
  <c r="V32" i="23"/>
  <c r="W31" i="23" s="1"/>
  <c r="U32" i="23"/>
  <c r="E32" i="23"/>
  <c r="F32" i="23" s="1"/>
  <c r="AL31" i="23"/>
  <c r="AM30" i="23" s="1"/>
  <c r="AK31" i="23"/>
  <c r="U31" i="23"/>
  <c r="V31" i="23" s="1"/>
  <c r="F31" i="23"/>
  <c r="E31" i="23"/>
  <c r="AK30" i="23"/>
  <c r="AL30" i="23" s="1"/>
  <c r="U30" i="23"/>
  <c r="V30" i="23" s="1"/>
  <c r="E30" i="23"/>
  <c r="F30" i="23" s="1"/>
  <c r="AK29" i="23"/>
  <c r="AL29" i="23" s="1"/>
  <c r="U29" i="23"/>
  <c r="V29" i="23" s="1"/>
  <c r="E29" i="23"/>
  <c r="F29" i="23" s="1"/>
  <c r="AK28" i="23"/>
  <c r="AL28" i="23" s="1"/>
  <c r="U28" i="23"/>
  <c r="V28" i="23" s="1"/>
  <c r="E28" i="23"/>
  <c r="F28" i="23" s="1"/>
  <c r="AK27" i="23"/>
  <c r="AL27" i="23" s="1"/>
  <c r="U27" i="23"/>
  <c r="V27" i="23" s="1"/>
  <c r="E27" i="23"/>
  <c r="F27" i="23" s="1"/>
  <c r="AK26" i="23"/>
  <c r="AL26" i="23" s="1"/>
  <c r="U26" i="23"/>
  <c r="V26" i="23" s="1"/>
  <c r="E26" i="23"/>
  <c r="F26" i="23" s="1"/>
  <c r="AM25" i="23"/>
  <c r="AK25" i="23"/>
  <c r="AL25" i="23" s="1"/>
  <c r="U25" i="23"/>
  <c r="V25" i="23" s="1"/>
  <c r="W24" i="23" s="1"/>
  <c r="G25" i="23"/>
  <c r="E25" i="23"/>
  <c r="F25" i="23" s="1"/>
  <c r="AK24" i="23"/>
  <c r="AL24" i="23" s="1"/>
  <c r="U24" i="23"/>
  <c r="V24" i="23" s="1"/>
  <c r="E24" i="23"/>
  <c r="F24" i="23" s="1"/>
  <c r="G23" i="23" s="1"/>
  <c r="AM23" i="23"/>
  <c r="AK23" i="23"/>
  <c r="AL23" i="23" s="1"/>
  <c r="U23" i="23"/>
  <c r="V23" i="23" s="1"/>
  <c r="E23" i="23"/>
  <c r="F23" i="23" s="1"/>
  <c r="AK22" i="23"/>
  <c r="AL22" i="23" s="1"/>
  <c r="AM21" i="23" s="1"/>
  <c r="U22" i="23"/>
  <c r="V22" i="23" s="1"/>
  <c r="W22" i="23" s="1"/>
  <c r="E22" i="23"/>
  <c r="F22" i="23" s="1"/>
  <c r="G21" i="23" s="1"/>
  <c r="AK21" i="23"/>
  <c r="AL21" i="23" s="1"/>
  <c r="U21" i="23"/>
  <c r="V21" i="23" s="1"/>
  <c r="E21" i="23"/>
  <c r="F21" i="23" s="1"/>
  <c r="AK20" i="23"/>
  <c r="AL20" i="23" s="1"/>
  <c r="AM19" i="23" s="1"/>
  <c r="U20" i="23"/>
  <c r="V20" i="23" s="1"/>
  <c r="W20" i="23" s="1"/>
  <c r="E20" i="23"/>
  <c r="F20" i="23" s="1"/>
  <c r="AK19" i="23"/>
  <c r="AL19" i="23" s="1"/>
  <c r="U19" i="23"/>
  <c r="V19" i="23" s="1"/>
  <c r="E19" i="23"/>
  <c r="F19" i="23" s="1"/>
  <c r="G19" i="23" s="1"/>
  <c r="AK18" i="23"/>
  <c r="AL18" i="23" s="1"/>
  <c r="U18" i="23"/>
  <c r="V18" i="23" s="1"/>
  <c r="W18" i="23" s="1"/>
  <c r="E18" i="23"/>
  <c r="F18" i="23" s="1"/>
  <c r="AM17" i="23"/>
  <c r="AK17" i="23"/>
  <c r="AL17" i="23" s="1"/>
  <c r="U17" i="23"/>
  <c r="V17" i="23" s="1"/>
  <c r="W16" i="23" s="1"/>
  <c r="G17" i="23"/>
  <c r="E17" i="23"/>
  <c r="F17" i="23" s="1"/>
  <c r="AK16" i="23"/>
  <c r="AL16" i="23" s="1"/>
  <c r="U16" i="23"/>
  <c r="V16" i="23" s="1"/>
  <c r="E16" i="23"/>
  <c r="F16" i="23" s="1"/>
  <c r="G15" i="23" s="1"/>
  <c r="AM15" i="23"/>
  <c r="AK15" i="23"/>
  <c r="AL15" i="23" s="1"/>
  <c r="U15" i="23"/>
  <c r="V15" i="23" s="1"/>
  <c r="W14" i="23" s="1"/>
  <c r="E15" i="23"/>
  <c r="F15" i="23" s="1"/>
  <c r="AK14" i="23"/>
  <c r="AL14" i="23" s="1"/>
  <c r="U14" i="23"/>
  <c r="V14" i="23" s="1"/>
  <c r="E14" i="23"/>
  <c r="F14" i="23" s="1"/>
  <c r="G13" i="23" s="1"/>
  <c r="AM13" i="23"/>
  <c r="AK13" i="23"/>
  <c r="AL13" i="23" s="1"/>
  <c r="U13" i="23"/>
  <c r="V13" i="23" s="1"/>
  <c r="E13" i="23"/>
  <c r="F13" i="23" s="1"/>
  <c r="AK12" i="23"/>
  <c r="AL12" i="23" s="1"/>
  <c r="AM11" i="23" s="1"/>
  <c r="U12" i="23"/>
  <c r="V12" i="23" s="1"/>
  <c r="W12" i="23" s="1"/>
  <c r="E12" i="23"/>
  <c r="F12" i="23" s="1"/>
  <c r="AN11" i="23"/>
  <c r="AO11" i="23" s="1"/>
  <c r="AK11" i="23"/>
  <c r="AL11" i="23" s="1"/>
  <c r="AR11" i="23" s="1"/>
  <c r="X11" i="23"/>
  <c r="Y11" i="23" s="1"/>
  <c r="AA11" i="23" s="1"/>
  <c r="U11" i="23"/>
  <c r="V11" i="23" s="1"/>
  <c r="AB11" i="23" s="1"/>
  <c r="H11" i="23"/>
  <c r="I11" i="23" s="1"/>
  <c r="K11" i="23" s="1"/>
  <c r="G11" i="23"/>
  <c r="E11" i="23"/>
  <c r="F11" i="23" s="1"/>
  <c r="L11" i="23" s="1"/>
  <c r="AI54" i="22"/>
  <c r="AI53" i="22"/>
  <c r="AI52" i="22"/>
  <c r="AI51" i="22"/>
  <c r="AI50" i="22"/>
  <c r="AI49" i="22"/>
  <c r="AI48" i="22"/>
  <c r="AI47" i="22"/>
  <c r="AI46" i="22"/>
  <c r="AI45" i="22"/>
  <c r="AI44" i="22"/>
  <c r="AI43" i="22"/>
  <c r="AI42" i="22"/>
  <c r="AI41" i="22"/>
  <c r="AI40" i="22"/>
  <c r="AI39" i="22"/>
  <c r="AI38" i="22"/>
  <c r="AI37" i="22"/>
  <c r="AI36" i="22"/>
  <c r="AI35" i="22"/>
  <c r="AI34" i="22"/>
  <c r="AI33" i="22"/>
  <c r="AI32" i="22"/>
  <c r="AI31" i="22"/>
  <c r="AI30" i="22"/>
  <c r="AI29" i="22"/>
  <c r="AI28" i="22"/>
  <c r="AI27" i="22"/>
  <c r="AI26" i="22"/>
  <c r="AI25" i="22"/>
  <c r="AI24" i="22"/>
  <c r="AI23" i="22"/>
  <c r="AI22" i="22"/>
  <c r="AI21" i="22"/>
  <c r="AI20" i="22"/>
  <c r="AI19" i="22"/>
  <c r="AI18" i="22"/>
  <c r="AI17" i="22"/>
  <c r="AI16" i="22"/>
  <c r="AI15" i="22"/>
  <c r="AI14" i="22"/>
  <c r="AI13" i="22"/>
  <c r="AI12" i="22"/>
  <c r="AI11" i="22"/>
  <c r="S55" i="22"/>
  <c r="S54" i="22"/>
  <c r="S53" i="22"/>
  <c r="S52" i="22"/>
  <c r="S51" i="22"/>
  <c r="S50" i="22"/>
  <c r="S49" i="22"/>
  <c r="S48" i="22"/>
  <c r="S47" i="22"/>
  <c r="S46" i="22"/>
  <c r="S45" i="22"/>
  <c r="S44" i="22"/>
  <c r="S43" i="22"/>
  <c r="S42" i="22"/>
  <c r="S41" i="22"/>
  <c r="S40" i="22"/>
  <c r="S39" i="22"/>
  <c r="S38" i="22"/>
  <c r="S37" i="22"/>
  <c r="S36" i="22"/>
  <c r="S35" i="22"/>
  <c r="S34" i="22"/>
  <c r="S33" i="22"/>
  <c r="S32" i="22"/>
  <c r="S31" i="22"/>
  <c r="S30" i="22"/>
  <c r="S29" i="22"/>
  <c r="S28" i="22"/>
  <c r="S27" i="22"/>
  <c r="S26" i="22"/>
  <c r="S25" i="22"/>
  <c r="S24" i="22"/>
  <c r="S23" i="22"/>
  <c r="S22" i="22"/>
  <c r="S21" i="22"/>
  <c r="S20" i="22"/>
  <c r="S19" i="22"/>
  <c r="S18" i="22"/>
  <c r="S17" i="22"/>
  <c r="S16" i="22"/>
  <c r="S15" i="22"/>
  <c r="S14" i="22"/>
  <c r="S13" i="22"/>
  <c r="S12" i="22"/>
  <c r="S11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V88" i="22"/>
  <c r="U88" i="22"/>
  <c r="S88" i="22"/>
  <c r="Z87" i="22"/>
  <c r="X87" i="22"/>
  <c r="Y87" i="22" s="1"/>
  <c r="AA87" i="22" s="1"/>
  <c r="U87" i="22"/>
  <c r="V87" i="22" s="1"/>
  <c r="AB87" i="22" s="1"/>
  <c r="S87" i="22"/>
  <c r="E56" i="22"/>
  <c r="F56" i="22" s="1"/>
  <c r="U55" i="22"/>
  <c r="V55" i="22" s="1"/>
  <c r="W55" i="22" s="1"/>
  <c r="E55" i="22"/>
  <c r="F55" i="22" s="1"/>
  <c r="AK54" i="22"/>
  <c r="AL54" i="22" s="1"/>
  <c r="AM54" i="22" s="1"/>
  <c r="V54" i="22"/>
  <c r="U54" i="22"/>
  <c r="E54" i="22"/>
  <c r="F54" i="22" s="1"/>
  <c r="AK53" i="22"/>
  <c r="AL53" i="22" s="1"/>
  <c r="AM53" i="22" s="1"/>
  <c r="U53" i="22"/>
  <c r="V53" i="22" s="1"/>
  <c r="W52" i="22" s="1"/>
  <c r="E53" i="22"/>
  <c r="F53" i="22" s="1"/>
  <c r="AK52" i="22"/>
  <c r="AL52" i="22" s="1"/>
  <c r="V52" i="22"/>
  <c r="U52" i="22"/>
  <c r="E52" i="22"/>
  <c r="F52" i="22" s="1"/>
  <c r="AL51" i="22"/>
  <c r="AM51" i="22" s="1"/>
  <c r="AK51" i="22"/>
  <c r="U51" i="22"/>
  <c r="V51" i="22" s="1"/>
  <c r="W50" i="22" s="1"/>
  <c r="F51" i="22"/>
  <c r="E51" i="22"/>
  <c r="AK50" i="22"/>
  <c r="AL50" i="22" s="1"/>
  <c r="V50" i="22"/>
  <c r="U50" i="22"/>
  <c r="E50" i="22"/>
  <c r="F50" i="22" s="1"/>
  <c r="G49" i="22" s="1"/>
  <c r="AL49" i="22"/>
  <c r="AM49" i="22" s="1"/>
  <c r="AK49" i="22"/>
  <c r="U49" i="22"/>
  <c r="V49" i="22" s="1"/>
  <c r="W48" i="22" s="1"/>
  <c r="F49" i="22"/>
  <c r="E49" i="22"/>
  <c r="AK48" i="22"/>
  <c r="AL48" i="22" s="1"/>
  <c r="V48" i="22"/>
  <c r="U48" i="22"/>
  <c r="E48" i="22"/>
  <c r="F48" i="22" s="1"/>
  <c r="G47" i="22" s="1"/>
  <c r="AL47" i="22"/>
  <c r="AM47" i="22" s="1"/>
  <c r="AK47" i="22"/>
  <c r="U47" i="22"/>
  <c r="V47" i="22" s="1"/>
  <c r="F47" i="22"/>
  <c r="E47" i="22"/>
  <c r="AK46" i="22"/>
  <c r="AL46" i="22" s="1"/>
  <c r="U46" i="22"/>
  <c r="V46" i="22" s="1"/>
  <c r="W45" i="22" s="1"/>
  <c r="E46" i="22"/>
  <c r="F46" i="22" s="1"/>
  <c r="AL45" i="22"/>
  <c r="AK45" i="22"/>
  <c r="U45" i="22"/>
  <c r="V45" i="22" s="1"/>
  <c r="E45" i="22"/>
  <c r="F45" i="22" s="1"/>
  <c r="G44" i="22" s="1"/>
  <c r="AM44" i="22"/>
  <c r="AK44" i="22"/>
  <c r="AL44" i="22" s="1"/>
  <c r="U44" i="22"/>
  <c r="V44" i="22" s="1"/>
  <c r="W43" i="22" s="1"/>
  <c r="E44" i="22"/>
  <c r="F44" i="22" s="1"/>
  <c r="AL43" i="22"/>
  <c r="AM42" i="22" s="1"/>
  <c r="AK43" i="22"/>
  <c r="U43" i="22"/>
  <c r="V43" i="22" s="1"/>
  <c r="F43" i="22"/>
  <c r="G42" i="22" s="1"/>
  <c r="E43" i="22"/>
  <c r="AK42" i="22"/>
  <c r="AL42" i="22" s="1"/>
  <c r="U42" i="22"/>
  <c r="V42" i="22" s="1"/>
  <c r="E42" i="22"/>
  <c r="F42" i="22" s="1"/>
  <c r="AK41" i="22"/>
  <c r="AL41" i="22" s="1"/>
  <c r="AM40" i="22" s="1"/>
  <c r="U41" i="22"/>
  <c r="V41" i="22" s="1"/>
  <c r="E41" i="22"/>
  <c r="F41" i="22" s="1"/>
  <c r="G40" i="22" s="1"/>
  <c r="AK40" i="22"/>
  <c r="AL40" i="22" s="1"/>
  <c r="U40" i="22"/>
  <c r="V40" i="22" s="1"/>
  <c r="E40" i="22"/>
  <c r="F40" i="22" s="1"/>
  <c r="AK39" i="22"/>
  <c r="AL39" i="22" s="1"/>
  <c r="U39" i="22"/>
  <c r="V39" i="22" s="1"/>
  <c r="G39" i="22"/>
  <c r="E39" i="22"/>
  <c r="F39" i="22" s="1"/>
  <c r="AK38" i="22"/>
  <c r="AL38" i="22" s="1"/>
  <c r="AM37" i="22" s="1"/>
  <c r="U38" i="22"/>
  <c r="V38" i="22" s="1"/>
  <c r="E38" i="22"/>
  <c r="F38" i="22" s="1"/>
  <c r="AK37" i="22"/>
  <c r="AL37" i="22" s="1"/>
  <c r="U37" i="22"/>
  <c r="V37" i="22" s="1"/>
  <c r="E37" i="22"/>
  <c r="F37" i="22" s="1"/>
  <c r="AK36" i="22"/>
  <c r="AL36" i="22" s="1"/>
  <c r="W36" i="22"/>
  <c r="U36" i="22"/>
  <c r="V36" i="22" s="1"/>
  <c r="E36" i="22"/>
  <c r="F36" i="22" s="1"/>
  <c r="G35" i="22" s="1"/>
  <c r="AK35" i="22"/>
  <c r="AL35" i="22" s="1"/>
  <c r="U35" i="22"/>
  <c r="V35" i="22" s="1"/>
  <c r="E35" i="22"/>
  <c r="F35" i="22" s="1"/>
  <c r="AK34" i="22"/>
  <c r="AL34" i="22" s="1"/>
  <c r="U34" i="22"/>
  <c r="V34" i="22" s="1"/>
  <c r="E34" i="22"/>
  <c r="F34" i="22" s="1"/>
  <c r="AK33" i="22"/>
  <c r="AL33" i="22" s="1"/>
  <c r="U33" i="22"/>
  <c r="V33" i="22" s="1"/>
  <c r="W32" i="22" s="1"/>
  <c r="F33" i="22"/>
  <c r="E33" i="22"/>
  <c r="AK32" i="22"/>
  <c r="AL32" i="22" s="1"/>
  <c r="V32" i="22"/>
  <c r="W31" i="22" s="1"/>
  <c r="U32" i="22"/>
  <c r="E32" i="22"/>
  <c r="F32" i="22" s="1"/>
  <c r="AL31" i="22"/>
  <c r="AK31" i="22"/>
  <c r="U31" i="22"/>
  <c r="V31" i="22" s="1"/>
  <c r="F31" i="22"/>
  <c r="E31" i="22"/>
  <c r="AK30" i="22"/>
  <c r="AL30" i="22" s="1"/>
  <c r="AM29" i="22" s="1"/>
  <c r="V30" i="22"/>
  <c r="U30" i="22"/>
  <c r="E30" i="22"/>
  <c r="F30" i="22" s="1"/>
  <c r="AL29" i="22"/>
  <c r="AK29" i="22"/>
  <c r="U29" i="22"/>
  <c r="V29" i="22" s="1"/>
  <c r="E29" i="22"/>
  <c r="F29" i="22" s="1"/>
  <c r="AK28" i="22"/>
  <c r="AL28" i="22" s="1"/>
  <c r="U28" i="22"/>
  <c r="V28" i="22" s="1"/>
  <c r="E28" i="22"/>
  <c r="F28" i="22" s="1"/>
  <c r="AK27" i="22"/>
  <c r="AL27" i="22" s="1"/>
  <c r="U27" i="22"/>
  <c r="V27" i="22" s="1"/>
  <c r="F27" i="22"/>
  <c r="G26" i="22" s="1"/>
  <c r="E27" i="22"/>
  <c r="AK26" i="22"/>
  <c r="AL26" i="22" s="1"/>
  <c r="U26" i="22"/>
  <c r="V26" i="22" s="1"/>
  <c r="E26" i="22"/>
  <c r="F26" i="22" s="1"/>
  <c r="AK25" i="22"/>
  <c r="AL25" i="22" s="1"/>
  <c r="AM24" i="22" s="1"/>
  <c r="V25" i="22"/>
  <c r="W24" i="22" s="1"/>
  <c r="U25" i="22"/>
  <c r="E25" i="22"/>
  <c r="F25" i="22" s="1"/>
  <c r="AK24" i="22"/>
  <c r="AL24" i="22" s="1"/>
  <c r="V24" i="22"/>
  <c r="U24" i="22"/>
  <c r="E24" i="22"/>
  <c r="F24" i="22" s="1"/>
  <c r="AL23" i="22"/>
  <c r="AK23" i="22"/>
  <c r="U23" i="22"/>
  <c r="V23" i="22" s="1"/>
  <c r="E23" i="22"/>
  <c r="F23" i="22" s="1"/>
  <c r="AK22" i="22"/>
  <c r="AL22" i="22" s="1"/>
  <c r="U22" i="22"/>
  <c r="V22" i="22" s="1"/>
  <c r="E22" i="22"/>
  <c r="F22" i="22" s="1"/>
  <c r="AK21" i="22"/>
  <c r="AL21" i="22" s="1"/>
  <c r="AM20" i="22" s="1"/>
  <c r="U21" i="22"/>
  <c r="V21" i="22" s="1"/>
  <c r="F21" i="22"/>
  <c r="E21" i="22"/>
  <c r="AK20" i="22"/>
  <c r="AL20" i="22" s="1"/>
  <c r="U20" i="22"/>
  <c r="V20" i="22" s="1"/>
  <c r="W19" i="22" s="1"/>
  <c r="E20" i="22"/>
  <c r="F20" i="22" s="1"/>
  <c r="G19" i="22" s="1"/>
  <c r="AK19" i="22"/>
  <c r="AL19" i="22" s="1"/>
  <c r="U19" i="22"/>
  <c r="V19" i="22" s="1"/>
  <c r="W18" i="22" s="1"/>
  <c r="E19" i="22"/>
  <c r="F19" i="22" s="1"/>
  <c r="AK18" i="22"/>
  <c r="AL18" i="22" s="1"/>
  <c r="V18" i="22"/>
  <c r="U18" i="22"/>
  <c r="E18" i="22"/>
  <c r="F18" i="22" s="1"/>
  <c r="AK17" i="22"/>
  <c r="AL17" i="22" s="1"/>
  <c r="U17" i="22"/>
  <c r="V17" i="22" s="1"/>
  <c r="E17" i="22"/>
  <c r="F17" i="22" s="1"/>
  <c r="G16" i="22" s="1"/>
  <c r="AK16" i="22"/>
  <c r="AL16" i="22" s="1"/>
  <c r="U16" i="22"/>
  <c r="V16" i="22" s="1"/>
  <c r="E16" i="22"/>
  <c r="F16" i="22" s="1"/>
  <c r="G15" i="22" s="1"/>
  <c r="AK15" i="22"/>
  <c r="AL15" i="22" s="1"/>
  <c r="AM14" i="22" s="1"/>
  <c r="U15" i="22"/>
  <c r="V15" i="22" s="1"/>
  <c r="E15" i="22"/>
  <c r="F15" i="22" s="1"/>
  <c r="AK14" i="22"/>
  <c r="AL14" i="22" s="1"/>
  <c r="U14" i="22"/>
  <c r="V14" i="22" s="1"/>
  <c r="W13" i="22" s="1"/>
  <c r="E14" i="22"/>
  <c r="F14" i="22" s="1"/>
  <c r="G13" i="22" s="1"/>
  <c r="AM13" i="22"/>
  <c r="AK13" i="22"/>
  <c r="AL13" i="22" s="1"/>
  <c r="U13" i="22"/>
  <c r="V13" i="22" s="1"/>
  <c r="E13" i="22"/>
  <c r="F13" i="22" s="1"/>
  <c r="AK12" i="22"/>
  <c r="AL12" i="22" s="1"/>
  <c r="W12" i="22"/>
  <c r="U12" i="22"/>
  <c r="V12" i="22" s="1"/>
  <c r="E12" i="22"/>
  <c r="F12" i="22" s="1"/>
  <c r="G11" i="22" s="1"/>
  <c r="AN11" i="22"/>
  <c r="AO11" i="22" s="1"/>
  <c r="AK11" i="22"/>
  <c r="AL11" i="22" s="1"/>
  <c r="AR11" i="22" s="1"/>
  <c r="X11" i="22"/>
  <c r="Y11" i="22" s="1"/>
  <c r="AA11" i="22" s="1"/>
  <c r="U11" i="22"/>
  <c r="V11" i="22" s="1"/>
  <c r="AB11" i="22" s="1"/>
  <c r="H11" i="22"/>
  <c r="I11" i="22" s="1"/>
  <c r="E11" i="22"/>
  <c r="F11" i="22" s="1"/>
  <c r="L11" i="22" s="1"/>
  <c r="AI54" i="21"/>
  <c r="AI53" i="21"/>
  <c r="AI52" i="21"/>
  <c r="AI51" i="21"/>
  <c r="AI50" i="21"/>
  <c r="AI49" i="21"/>
  <c r="AI48" i="21"/>
  <c r="AI47" i="21"/>
  <c r="AI46" i="21"/>
  <c r="AI45" i="21"/>
  <c r="AI44" i="21"/>
  <c r="AI43" i="21"/>
  <c r="AI42" i="21"/>
  <c r="AI41" i="21"/>
  <c r="AI40" i="21"/>
  <c r="AI39" i="21"/>
  <c r="AI38" i="21"/>
  <c r="AI37" i="21"/>
  <c r="AI36" i="21"/>
  <c r="AI35" i="21"/>
  <c r="AI34" i="21"/>
  <c r="AI33" i="21"/>
  <c r="AI32" i="21"/>
  <c r="AI31" i="21"/>
  <c r="AI30" i="21"/>
  <c r="AI29" i="21"/>
  <c r="AI28" i="21"/>
  <c r="AI27" i="21"/>
  <c r="AI26" i="21"/>
  <c r="AI25" i="21"/>
  <c r="AI24" i="21"/>
  <c r="AI23" i="21"/>
  <c r="AI22" i="21"/>
  <c r="AI21" i="21"/>
  <c r="AI20" i="21"/>
  <c r="AI19" i="21"/>
  <c r="AI18" i="21"/>
  <c r="AI17" i="21"/>
  <c r="AI16" i="21"/>
  <c r="AI15" i="21"/>
  <c r="AI14" i="21"/>
  <c r="AI13" i="21"/>
  <c r="AI12" i="21"/>
  <c r="AI11" i="21"/>
  <c r="S55" i="21"/>
  <c r="S54" i="21"/>
  <c r="S53" i="21"/>
  <c r="S52" i="21"/>
  <c r="S51" i="21"/>
  <c r="S50" i="21"/>
  <c r="S49" i="21"/>
  <c r="S48" i="21"/>
  <c r="S47" i="21"/>
  <c r="S46" i="21"/>
  <c r="S45" i="21"/>
  <c r="S44" i="21"/>
  <c r="S43" i="21"/>
  <c r="S42" i="21"/>
  <c r="S41" i="21"/>
  <c r="S40" i="21"/>
  <c r="S39" i="21"/>
  <c r="S38" i="21"/>
  <c r="S37" i="21"/>
  <c r="S36" i="21"/>
  <c r="S35" i="21"/>
  <c r="S34" i="21"/>
  <c r="S33" i="21"/>
  <c r="S32" i="21"/>
  <c r="S31" i="21"/>
  <c r="S30" i="21"/>
  <c r="S29" i="21"/>
  <c r="S28" i="21"/>
  <c r="S27" i="21"/>
  <c r="S26" i="21"/>
  <c r="S25" i="21"/>
  <c r="S24" i="21"/>
  <c r="S23" i="21"/>
  <c r="S22" i="21"/>
  <c r="S21" i="21"/>
  <c r="S20" i="21"/>
  <c r="S19" i="21"/>
  <c r="S18" i="21"/>
  <c r="S17" i="21"/>
  <c r="S16" i="21"/>
  <c r="S15" i="21"/>
  <c r="S14" i="21"/>
  <c r="S13" i="21"/>
  <c r="S12" i="21"/>
  <c r="S11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V88" i="21"/>
  <c r="U88" i="21"/>
  <c r="S88" i="21"/>
  <c r="Z87" i="21"/>
  <c r="U87" i="21"/>
  <c r="V87" i="21" s="1"/>
  <c r="S87" i="21"/>
  <c r="E56" i="21"/>
  <c r="F56" i="21" s="1"/>
  <c r="G56" i="21" s="1"/>
  <c r="U55" i="21"/>
  <c r="V55" i="21" s="1"/>
  <c r="F55" i="21"/>
  <c r="E55" i="21"/>
  <c r="AK54" i="21"/>
  <c r="AL54" i="21" s="1"/>
  <c r="V54" i="21"/>
  <c r="U54" i="21"/>
  <c r="E54" i="21"/>
  <c r="F54" i="21" s="1"/>
  <c r="AL53" i="21"/>
  <c r="AK53" i="21"/>
  <c r="U53" i="21"/>
  <c r="V53" i="21" s="1"/>
  <c r="E53" i="21"/>
  <c r="F53" i="21" s="1"/>
  <c r="AK52" i="21"/>
  <c r="AL52" i="21" s="1"/>
  <c r="AM51" i="21" s="1"/>
  <c r="V52" i="21"/>
  <c r="U52" i="21"/>
  <c r="E52" i="21"/>
  <c r="F52" i="21" s="1"/>
  <c r="AL51" i="21"/>
  <c r="AK51" i="21"/>
  <c r="U51" i="21"/>
  <c r="V51" i="21" s="1"/>
  <c r="W50" i="21" s="1"/>
  <c r="E51" i="21"/>
  <c r="F51" i="21" s="1"/>
  <c r="AK50" i="21"/>
  <c r="AL50" i="21" s="1"/>
  <c r="V50" i="21"/>
  <c r="U50" i="21"/>
  <c r="E50" i="21"/>
  <c r="F50" i="21" s="1"/>
  <c r="AL49" i="21"/>
  <c r="AK49" i="21"/>
  <c r="U49" i="21"/>
  <c r="V49" i="21" s="1"/>
  <c r="F49" i="21"/>
  <c r="E49" i="21"/>
  <c r="AK48" i="21"/>
  <c r="AL48" i="21" s="1"/>
  <c r="U48" i="21"/>
  <c r="V48" i="21" s="1"/>
  <c r="E48" i="21"/>
  <c r="F48" i="21" s="1"/>
  <c r="AL47" i="21"/>
  <c r="AK47" i="21"/>
  <c r="U47" i="21"/>
  <c r="V47" i="21" s="1"/>
  <c r="E47" i="21"/>
  <c r="F47" i="21" s="1"/>
  <c r="AK46" i="21"/>
  <c r="AL46" i="21" s="1"/>
  <c r="U46" i="21"/>
  <c r="V46" i="21" s="1"/>
  <c r="E46" i="21"/>
  <c r="F46" i="21" s="1"/>
  <c r="AK45" i="21"/>
  <c r="AL45" i="21" s="1"/>
  <c r="U45" i="21"/>
  <c r="V45" i="21" s="1"/>
  <c r="E45" i="21"/>
  <c r="F45" i="21" s="1"/>
  <c r="AK44" i="21"/>
  <c r="AL44" i="21" s="1"/>
  <c r="U44" i="21"/>
  <c r="V44" i="21" s="1"/>
  <c r="E44" i="21"/>
  <c r="F44" i="21" s="1"/>
  <c r="AK43" i="21"/>
  <c r="AL43" i="21" s="1"/>
  <c r="U43" i="21"/>
  <c r="V43" i="21" s="1"/>
  <c r="E43" i="21"/>
  <c r="F43" i="21" s="1"/>
  <c r="AK42" i="21"/>
  <c r="AL42" i="21" s="1"/>
  <c r="V42" i="21"/>
  <c r="U42" i="21"/>
  <c r="E42" i="21"/>
  <c r="F42" i="21" s="1"/>
  <c r="AK41" i="21"/>
  <c r="AL41" i="21" s="1"/>
  <c r="U41" i="21"/>
  <c r="V41" i="21" s="1"/>
  <c r="W41" i="21" s="1"/>
  <c r="F41" i="21"/>
  <c r="G40" i="21" s="1"/>
  <c r="E41" i="21"/>
  <c r="AK40" i="21"/>
  <c r="AL40" i="21" s="1"/>
  <c r="U40" i="21"/>
  <c r="V40" i="21" s="1"/>
  <c r="W39" i="21" s="1"/>
  <c r="E40" i="21"/>
  <c r="F40" i="21" s="1"/>
  <c r="AK39" i="21"/>
  <c r="AL39" i="21" s="1"/>
  <c r="AM38" i="21" s="1"/>
  <c r="U39" i="21"/>
  <c r="V39" i="21" s="1"/>
  <c r="E39" i="21"/>
  <c r="F39" i="21" s="1"/>
  <c r="AK38" i="21"/>
  <c r="AL38" i="21" s="1"/>
  <c r="U38" i="21"/>
  <c r="V38" i="21" s="1"/>
  <c r="W37" i="21" s="1"/>
  <c r="E38" i="21"/>
  <c r="F38" i="21" s="1"/>
  <c r="AK37" i="21"/>
  <c r="AL37" i="21" s="1"/>
  <c r="U37" i="21"/>
  <c r="V37" i="21" s="1"/>
  <c r="E37" i="21"/>
  <c r="F37" i="21" s="1"/>
  <c r="AK36" i="21"/>
  <c r="AL36" i="21" s="1"/>
  <c r="U36" i="21"/>
  <c r="V36" i="21" s="1"/>
  <c r="E36" i="21"/>
  <c r="F36" i="21" s="1"/>
  <c r="AK35" i="21"/>
  <c r="AL35" i="21" s="1"/>
  <c r="AM34" i="21" s="1"/>
  <c r="U35" i="21"/>
  <c r="V35" i="21" s="1"/>
  <c r="E35" i="21"/>
  <c r="F35" i="21" s="1"/>
  <c r="G34" i="21" s="1"/>
  <c r="AK34" i="21"/>
  <c r="AL34" i="21" s="1"/>
  <c r="U34" i="21"/>
  <c r="V34" i="21" s="1"/>
  <c r="W33" i="21" s="1"/>
  <c r="E34" i="21"/>
  <c r="F34" i="21" s="1"/>
  <c r="AK33" i="21"/>
  <c r="AL33" i="21" s="1"/>
  <c r="U33" i="21"/>
  <c r="V33" i="21" s="1"/>
  <c r="E33" i="21"/>
  <c r="F33" i="21" s="1"/>
  <c r="AK32" i="21"/>
  <c r="AL32" i="21" s="1"/>
  <c r="U32" i="21"/>
  <c r="V32" i="21" s="1"/>
  <c r="E32" i="21"/>
  <c r="F32" i="21" s="1"/>
  <c r="AK31" i="21"/>
  <c r="AL31" i="21" s="1"/>
  <c r="AM30" i="21" s="1"/>
  <c r="U31" i="21"/>
  <c r="V31" i="21" s="1"/>
  <c r="E31" i="21"/>
  <c r="F31" i="21" s="1"/>
  <c r="G30" i="21" s="1"/>
  <c r="AK30" i="21"/>
  <c r="AL30" i="21" s="1"/>
  <c r="U30" i="21"/>
  <c r="V30" i="21" s="1"/>
  <c r="E30" i="21"/>
  <c r="F30" i="21" s="1"/>
  <c r="AK29" i="21"/>
  <c r="AL29" i="21" s="1"/>
  <c r="U29" i="21"/>
  <c r="V29" i="21" s="1"/>
  <c r="E29" i="21"/>
  <c r="F29" i="21" s="1"/>
  <c r="AK28" i="21"/>
  <c r="AL28" i="21" s="1"/>
  <c r="U28" i="21"/>
  <c r="V28" i="21" s="1"/>
  <c r="E28" i="21"/>
  <c r="F28" i="21" s="1"/>
  <c r="AK27" i="21"/>
  <c r="AL27" i="21" s="1"/>
  <c r="AM26" i="21" s="1"/>
  <c r="U27" i="21"/>
  <c r="V27" i="21" s="1"/>
  <c r="E27" i="21"/>
  <c r="F27" i="21" s="1"/>
  <c r="G26" i="21" s="1"/>
  <c r="AK26" i="21"/>
  <c r="AL26" i="21" s="1"/>
  <c r="U26" i="21"/>
  <c r="V26" i="21" s="1"/>
  <c r="W25" i="21" s="1"/>
  <c r="E26" i="21"/>
  <c r="F26" i="21" s="1"/>
  <c r="AK25" i="21"/>
  <c r="AL25" i="21" s="1"/>
  <c r="U25" i="21"/>
  <c r="V25" i="21" s="1"/>
  <c r="E25" i="21"/>
  <c r="F25" i="21" s="1"/>
  <c r="AK24" i="21"/>
  <c r="AL24" i="21" s="1"/>
  <c r="U24" i="21"/>
  <c r="V24" i="21" s="1"/>
  <c r="E24" i="21"/>
  <c r="F24" i="21" s="1"/>
  <c r="AK23" i="21"/>
  <c r="AL23" i="21" s="1"/>
  <c r="AM22" i="21" s="1"/>
  <c r="U23" i="21"/>
  <c r="V23" i="21" s="1"/>
  <c r="E23" i="21"/>
  <c r="F23" i="21" s="1"/>
  <c r="G22" i="21" s="1"/>
  <c r="AK22" i="21"/>
  <c r="AL22" i="21" s="1"/>
  <c r="U22" i="21"/>
  <c r="V22" i="21" s="1"/>
  <c r="E22" i="21"/>
  <c r="F22" i="21" s="1"/>
  <c r="AK21" i="21"/>
  <c r="AL21" i="21" s="1"/>
  <c r="U21" i="21"/>
  <c r="V21" i="21" s="1"/>
  <c r="E21" i="21"/>
  <c r="F21" i="21" s="1"/>
  <c r="AK20" i="21"/>
  <c r="AL20" i="21" s="1"/>
  <c r="U20" i="21"/>
  <c r="V20" i="21" s="1"/>
  <c r="E20" i="21"/>
  <c r="F20" i="21" s="1"/>
  <c r="AK19" i="21"/>
  <c r="AL19" i="21" s="1"/>
  <c r="AM18" i="21" s="1"/>
  <c r="U19" i="21"/>
  <c r="V19" i="21" s="1"/>
  <c r="E19" i="21"/>
  <c r="F19" i="21" s="1"/>
  <c r="G18" i="21" s="1"/>
  <c r="AK18" i="21"/>
  <c r="AL18" i="21" s="1"/>
  <c r="U18" i="21"/>
  <c r="V18" i="21" s="1"/>
  <c r="W17" i="21" s="1"/>
  <c r="E18" i="21"/>
  <c r="F18" i="21" s="1"/>
  <c r="AK17" i="21"/>
  <c r="AL17" i="21" s="1"/>
  <c r="U17" i="21"/>
  <c r="V17" i="21" s="1"/>
  <c r="E17" i="21"/>
  <c r="F17" i="21" s="1"/>
  <c r="AL16" i="21"/>
  <c r="AK16" i="21"/>
  <c r="U16" i="21"/>
  <c r="V16" i="21" s="1"/>
  <c r="F16" i="21"/>
  <c r="E16" i="21"/>
  <c r="AK15" i="21"/>
  <c r="AL15" i="21" s="1"/>
  <c r="U15" i="21"/>
  <c r="V15" i="21" s="1"/>
  <c r="E15" i="21"/>
  <c r="F15" i="21" s="1"/>
  <c r="AL14" i="21"/>
  <c r="AK14" i="21"/>
  <c r="U14" i="21"/>
  <c r="V14" i="21" s="1"/>
  <c r="E14" i="21"/>
  <c r="F14" i="21" s="1"/>
  <c r="AK13" i="21"/>
  <c r="AL13" i="21" s="1"/>
  <c r="AM12" i="21" s="1"/>
  <c r="V13" i="21"/>
  <c r="U13" i="21"/>
  <c r="E13" i="21"/>
  <c r="F13" i="21" s="1"/>
  <c r="AL12" i="21"/>
  <c r="AK12" i="21"/>
  <c r="U12" i="21"/>
  <c r="V12" i="21" s="1"/>
  <c r="E12" i="21"/>
  <c r="F12" i="21" s="1"/>
  <c r="G11" i="21" s="1"/>
  <c r="AN11" i="21"/>
  <c r="AO11" i="21" s="1"/>
  <c r="AK11" i="21"/>
  <c r="AL11" i="21" s="1"/>
  <c r="AR11" i="21" s="1"/>
  <c r="X11" i="21"/>
  <c r="Y11" i="21" s="1"/>
  <c r="AA11" i="21" s="1"/>
  <c r="U11" i="21"/>
  <c r="V11" i="21" s="1"/>
  <c r="AB11" i="21" s="1"/>
  <c r="H11" i="21"/>
  <c r="I11" i="21" s="1"/>
  <c r="K11" i="21" s="1"/>
  <c r="E11" i="21"/>
  <c r="F11" i="21" s="1"/>
  <c r="L11" i="21" s="1"/>
  <c r="AI54" i="20"/>
  <c r="AI53" i="20"/>
  <c r="AI52" i="20"/>
  <c r="AI51" i="20"/>
  <c r="AI50" i="20"/>
  <c r="AI49" i="20"/>
  <c r="AI48" i="20"/>
  <c r="AI47" i="20"/>
  <c r="AI46" i="20"/>
  <c r="AI45" i="20"/>
  <c r="AI44" i="20"/>
  <c r="AI43" i="20"/>
  <c r="AI42" i="20"/>
  <c r="AI41" i="20"/>
  <c r="AI40" i="20"/>
  <c r="AI39" i="20"/>
  <c r="AI38" i="20"/>
  <c r="AI37" i="20"/>
  <c r="AI36" i="20"/>
  <c r="AI35" i="20"/>
  <c r="AI34" i="20"/>
  <c r="AI33" i="20"/>
  <c r="AI32" i="20"/>
  <c r="AI31" i="20"/>
  <c r="AI30" i="20"/>
  <c r="AI29" i="20"/>
  <c r="AI28" i="20"/>
  <c r="AI27" i="20"/>
  <c r="AI26" i="20"/>
  <c r="AI25" i="20"/>
  <c r="AI24" i="20"/>
  <c r="AI23" i="20"/>
  <c r="AI22" i="20"/>
  <c r="AI21" i="20"/>
  <c r="AI20" i="20"/>
  <c r="AI19" i="20"/>
  <c r="AI18" i="20"/>
  <c r="AI17" i="20"/>
  <c r="AI16" i="20"/>
  <c r="AI15" i="20"/>
  <c r="AI14" i="20"/>
  <c r="AI13" i="20"/>
  <c r="AI12" i="20"/>
  <c r="AI11" i="20"/>
  <c r="S54" i="20"/>
  <c r="S53" i="20"/>
  <c r="S52" i="20"/>
  <c r="S51" i="20"/>
  <c r="S50" i="20"/>
  <c r="S49" i="20"/>
  <c r="S48" i="20"/>
  <c r="S47" i="20"/>
  <c r="S46" i="20"/>
  <c r="S45" i="20"/>
  <c r="S44" i="20"/>
  <c r="S43" i="20"/>
  <c r="S42" i="20"/>
  <c r="S41" i="20"/>
  <c r="S40" i="20"/>
  <c r="S39" i="20"/>
  <c r="S38" i="20"/>
  <c r="S37" i="20"/>
  <c r="S36" i="20"/>
  <c r="S35" i="20"/>
  <c r="S34" i="20"/>
  <c r="S33" i="20"/>
  <c r="S32" i="20"/>
  <c r="S31" i="20"/>
  <c r="S30" i="20"/>
  <c r="S29" i="20"/>
  <c r="S28" i="20"/>
  <c r="S27" i="20"/>
  <c r="S26" i="20"/>
  <c r="S25" i="20"/>
  <c r="S24" i="20"/>
  <c r="S23" i="20"/>
  <c r="S22" i="20"/>
  <c r="S21" i="20"/>
  <c r="S20" i="20"/>
  <c r="S19" i="20"/>
  <c r="S18" i="20"/>
  <c r="S17" i="20"/>
  <c r="S16" i="20"/>
  <c r="S15" i="20"/>
  <c r="S14" i="20"/>
  <c r="S13" i="20"/>
  <c r="S12" i="20"/>
  <c r="S11" i="20"/>
  <c r="S55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U88" i="20"/>
  <c r="V88" i="20" s="1"/>
  <c r="S88" i="20"/>
  <c r="Z87" i="20"/>
  <c r="X87" i="20"/>
  <c r="Y87" i="20" s="1"/>
  <c r="AA87" i="20" s="1"/>
  <c r="U87" i="20"/>
  <c r="V87" i="20" s="1"/>
  <c r="AB87" i="20" s="1"/>
  <c r="S87" i="20"/>
  <c r="F56" i="20"/>
  <c r="E56" i="20"/>
  <c r="V55" i="20"/>
  <c r="W55" i="20" s="1"/>
  <c r="U55" i="20"/>
  <c r="F55" i="20"/>
  <c r="E55" i="20"/>
  <c r="AK54" i="20"/>
  <c r="AL54" i="20" s="1"/>
  <c r="AM54" i="20" s="1"/>
  <c r="U54" i="20"/>
  <c r="V54" i="20" s="1"/>
  <c r="E54" i="20"/>
  <c r="F54" i="20" s="1"/>
  <c r="G54" i="20" s="1"/>
  <c r="AL53" i="20"/>
  <c r="AK53" i="20"/>
  <c r="U53" i="20"/>
  <c r="V53" i="20" s="1"/>
  <c r="E53" i="20"/>
  <c r="F53" i="20" s="1"/>
  <c r="G52" i="20" s="1"/>
  <c r="AL52" i="20"/>
  <c r="AK52" i="20"/>
  <c r="U52" i="20"/>
  <c r="V52" i="20" s="1"/>
  <c r="F52" i="20"/>
  <c r="E52" i="20"/>
  <c r="AK51" i="20"/>
  <c r="AL51" i="20" s="1"/>
  <c r="U51" i="20"/>
  <c r="V51" i="20" s="1"/>
  <c r="F51" i="20"/>
  <c r="E51" i="20"/>
  <c r="AL50" i="20"/>
  <c r="AK50" i="20"/>
  <c r="U50" i="20"/>
  <c r="V50" i="20" s="1"/>
  <c r="E50" i="20"/>
  <c r="F50" i="20" s="1"/>
  <c r="AK49" i="20"/>
  <c r="AL49" i="20" s="1"/>
  <c r="U49" i="20"/>
  <c r="V49" i="20" s="1"/>
  <c r="W48" i="20" s="1"/>
  <c r="E49" i="20"/>
  <c r="F49" i="20" s="1"/>
  <c r="AK48" i="20"/>
  <c r="AL48" i="20" s="1"/>
  <c r="U48" i="20"/>
  <c r="V48" i="20" s="1"/>
  <c r="F48" i="20"/>
  <c r="G47" i="20" s="1"/>
  <c r="E48" i="20"/>
  <c r="AL47" i="20"/>
  <c r="AK47" i="20"/>
  <c r="U47" i="20"/>
  <c r="V47" i="20" s="1"/>
  <c r="E47" i="20"/>
  <c r="F47" i="20" s="1"/>
  <c r="G46" i="20" s="1"/>
  <c r="AL46" i="20"/>
  <c r="AM45" i="20" s="1"/>
  <c r="AK46" i="20"/>
  <c r="U46" i="20"/>
  <c r="V46" i="20" s="1"/>
  <c r="F46" i="20"/>
  <c r="E46" i="20"/>
  <c r="AK45" i="20"/>
  <c r="AL45" i="20" s="1"/>
  <c r="U45" i="20"/>
  <c r="V45" i="20" s="1"/>
  <c r="E45" i="20"/>
  <c r="F45" i="20" s="1"/>
  <c r="AL44" i="20"/>
  <c r="AK44" i="20"/>
  <c r="U44" i="20"/>
  <c r="V44" i="20" s="1"/>
  <c r="E44" i="20"/>
  <c r="F44" i="20" s="1"/>
  <c r="AK43" i="20"/>
  <c r="AL43" i="20" s="1"/>
  <c r="V43" i="20"/>
  <c r="U43" i="20"/>
  <c r="E43" i="20"/>
  <c r="F43" i="20" s="1"/>
  <c r="AL42" i="20"/>
  <c r="AK42" i="20"/>
  <c r="U42" i="20"/>
  <c r="V42" i="20" s="1"/>
  <c r="F42" i="20"/>
  <c r="G41" i="20" s="1"/>
  <c r="E42" i="20"/>
  <c r="AK41" i="20"/>
  <c r="AL41" i="20" s="1"/>
  <c r="U41" i="20"/>
  <c r="V41" i="20" s="1"/>
  <c r="F41" i="20"/>
  <c r="E41" i="20"/>
  <c r="AK40" i="20"/>
  <c r="AL40" i="20" s="1"/>
  <c r="AM39" i="20" s="1"/>
  <c r="U40" i="20"/>
  <c r="V40" i="20" s="1"/>
  <c r="F40" i="20"/>
  <c r="G39" i="20" s="1"/>
  <c r="E40" i="20"/>
  <c r="AL39" i="20"/>
  <c r="AK39" i="20"/>
  <c r="U39" i="20"/>
  <c r="V39" i="20" s="1"/>
  <c r="W38" i="20" s="1"/>
  <c r="F39" i="20"/>
  <c r="E39" i="20"/>
  <c r="AK38" i="20"/>
  <c r="AL38" i="20" s="1"/>
  <c r="U38" i="20"/>
  <c r="V38" i="20" s="1"/>
  <c r="E38" i="20"/>
  <c r="F38" i="20" s="1"/>
  <c r="G37" i="20" s="1"/>
  <c r="AK37" i="20"/>
  <c r="AL37" i="20" s="1"/>
  <c r="V37" i="20"/>
  <c r="U37" i="20"/>
  <c r="F37" i="20"/>
  <c r="E37" i="20"/>
  <c r="AL36" i="20"/>
  <c r="AK36" i="20"/>
  <c r="U36" i="20"/>
  <c r="V36" i="20" s="1"/>
  <c r="E36" i="20"/>
  <c r="F36" i="20" s="1"/>
  <c r="G35" i="20" s="1"/>
  <c r="AM35" i="20"/>
  <c r="AL35" i="20"/>
  <c r="AK35" i="20"/>
  <c r="U35" i="20"/>
  <c r="V35" i="20" s="1"/>
  <c r="E35" i="20"/>
  <c r="F35" i="20" s="1"/>
  <c r="AK34" i="20"/>
  <c r="AL34" i="20" s="1"/>
  <c r="U34" i="20"/>
  <c r="V34" i="20" s="1"/>
  <c r="E34" i="20"/>
  <c r="F34" i="20" s="1"/>
  <c r="AK33" i="20"/>
  <c r="AL33" i="20" s="1"/>
  <c r="U33" i="20"/>
  <c r="V33" i="20" s="1"/>
  <c r="E33" i="20"/>
  <c r="F33" i="20" s="1"/>
  <c r="AK32" i="20"/>
  <c r="AL32" i="20" s="1"/>
  <c r="U32" i="20"/>
  <c r="V32" i="20" s="1"/>
  <c r="E32" i="20"/>
  <c r="F32" i="20" s="1"/>
  <c r="AK31" i="20"/>
  <c r="AL31" i="20" s="1"/>
  <c r="U31" i="20"/>
  <c r="V31" i="20" s="1"/>
  <c r="E31" i="20"/>
  <c r="F31" i="20" s="1"/>
  <c r="AL30" i="20"/>
  <c r="AM30" i="20" s="1"/>
  <c r="AK30" i="20"/>
  <c r="U30" i="20"/>
  <c r="V30" i="20" s="1"/>
  <c r="F30" i="20"/>
  <c r="G30" i="20" s="1"/>
  <c r="E30" i="20"/>
  <c r="AK29" i="20"/>
  <c r="AL29" i="20" s="1"/>
  <c r="U29" i="20"/>
  <c r="V29" i="20" s="1"/>
  <c r="E29" i="20"/>
  <c r="F29" i="20" s="1"/>
  <c r="AK28" i="20"/>
  <c r="AL28" i="20" s="1"/>
  <c r="U28" i="20"/>
  <c r="V28" i="20" s="1"/>
  <c r="F28" i="20"/>
  <c r="G28" i="20" s="1"/>
  <c r="E28" i="20"/>
  <c r="AK27" i="20"/>
  <c r="AL27" i="20" s="1"/>
  <c r="V27" i="20"/>
  <c r="U27" i="20"/>
  <c r="G27" i="20"/>
  <c r="E27" i="20"/>
  <c r="F27" i="20" s="1"/>
  <c r="AL26" i="20"/>
  <c r="AM25" i="20" s="1"/>
  <c r="AK26" i="20"/>
  <c r="U26" i="20"/>
  <c r="V26" i="20" s="1"/>
  <c r="F26" i="20"/>
  <c r="G26" i="20" s="1"/>
  <c r="E26" i="20"/>
  <c r="AK25" i="20"/>
  <c r="AL25" i="20" s="1"/>
  <c r="U25" i="20"/>
  <c r="V25" i="20" s="1"/>
  <c r="W24" i="20" s="1"/>
  <c r="G25" i="20"/>
  <c r="E25" i="20"/>
  <c r="F25" i="20" s="1"/>
  <c r="AK24" i="20"/>
  <c r="AL24" i="20" s="1"/>
  <c r="AM23" i="20" s="1"/>
  <c r="U24" i="20"/>
  <c r="V24" i="20" s="1"/>
  <c r="E24" i="20"/>
  <c r="F24" i="20" s="1"/>
  <c r="G23" i="20" s="1"/>
  <c r="AK23" i="20"/>
  <c r="AL23" i="20" s="1"/>
  <c r="U23" i="20"/>
  <c r="V23" i="20" s="1"/>
  <c r="W22" i="20" s="1"/>
  <c r="E23" i="20"/>
  <c r="F23" i="20" s="1"/>
  <c r="AK22" i="20"/>
  <c r="AL22" i="20" s="1"/>
  <c r="AM21" i="20" s="1"/>
  <c r="U22" i="20"/>
  <c r="V22" i="20" s="1"/>
  <c r="F22" i="20"/>
  <c r="G21" i="20" s="1"/>
  <c r="E22" i="20"/>
  <c r="AK21" i="20"/>
  <c r="AL21" i="20" s="1"/>
  <c r="U21" i="20"/>
  <c r="V21" i="20" s="1"/>
  <c r="E21" i="20"/>
  <c r="F21" i="20" s="1"/>
  <c r="AK20" i="20"/>
  <c r="AL20" i="20" s="1"/>
  <c r="AM19" i="20" s="1"/>
  <c r="U20" i="20"/>
  <c r="V20" i="20" s="1"/>
  <c r="E20" i="20"/>
  <c r="F20" i="20" s="1"/>
  <c r="G19" i="20" s="1"/>
  <c r="AK19" i="20"/>
  <c r="AL19" i="20" s="1"/>
  <c r="V19" i="20"/>
  <c r="W18" i="20" s="1"/>
  <c r="U19" i="20"/>
  <c r="E19" i="20"/>
  <c r="F19" i="20" s="1"/>
  <c r="AK18" i="20"/>
  <c r="AL18" i="20" s="1"/>
  <c r="AM17" i="20" s="1"/>
  <c r="U18" i="20"/>
  <c r="V18" i="20" s="1"/>
  <c r="E18" i="20"/>
  <c r="F18" i="20" s="1"/>
  <c r="G17" i="20" s="1"/>
  <c r="AK17" i="20"/>
  <c r="AL17" i="20" s="1"/>
  <c r="U17" i="20"/>
  <c r="V17" i="20" s="1"/>
  <c r="E17" i="20"/>
  <c r="F17" i="20" s="1"/>
  <c r="AK16" i="20"/>
  <c r="AL16" i="20" s="1"/>
  <c r="AM15" i="20" s="1"/>
  <c r="U16" i="20"/>
  <c r="V16" i="20" s="1"/>
  <c r="E16" i="20"/>
  <c r="F16" i="20" s="1"/>
  <c r="G15" i="20" s="1"/>
  <c r="AK15" i="20"/>
  <c r="AL15" i="20" s="1"/>
  <c r="V15" i="20"/>
  <c r="W14" i="20" s="1"/>
  <c r="U15" i="20"/>
  <c r="E15" i="20"/>
  <c r="F15" i="20" s="1"/>
  <c r="AK14" i="20"/>
  <c r="AL14" i="20" s="1"/>
  <c r="AM13" i="20" s="1"/>
  <c r="U14" i="20"/>
  <c r="V14" i="20" s="1"/>
  <c r="F14" i="20"/>
  <c r="G13" i="20" s="1"/>
  <c r="E14" i="20"/>
  <c r="AK13" i="20"/>
  <c r="AL13" i="20" s="1"/>
  <c r="U13" i="20"/>
  <c r="V13" i="20" s="1"/>
  <c r="E13" i="20"/>
  <c r="F13" i="20" s="1"/>
  <c r="AK12" i="20"/>
  <c r="AL12" i="20" s="1"/>
  <c r="AM11" i="20" s="1"/>
  <c r="U12" i="20"/>
  <c r="V12" i="20" s="1"/>
  <c r="E12" i="20"/>
  <c r="F12" i="20" s="1"/>
  <c r="AN11" i="20"/>
  <c r="AO11" i="20" s="1"/>
  <c r="AQ11" i="20" s="1"/>
  <c r="AK11" i="20"/>
  <c r="AL11" i="20" s="1"/>
  <c r="AR11" i="20" s="1"/>
  <c r="X11" i="20"/>
  <c r="Y11" i="20" s="1"/>
  <c r="U11" i="20"/>
  <c r="V11" i="20" s="1"/>
  <c r="W11" i="20" s="1"/>
  <c r="H11" i="20"/>
  <c r="I11" i="20" s="1"/>
  <c r="E11" i="20"/>
  <c r="F11" i="20" s="1"/>
  <c r="L11" i="20" s="1"/>
  <c r="AI54" i="19"/>
  <c r="AI53" i="19"/>
  <c r="AI52" i="19"/>
  <c r="AI51" i="19"/>
  <c r="AI50" i="19"/>
  <c r="AI49" i="19"/>
  <c r="AI48" i="19"/>
  <c r="AI47" i="19"/>
  <c r="AI46" i="19"/>
  <c r="AI45" i="19"/>
  <c r="AI44" i="19"/>
  <c r="AI43" i="19"/>
  <c r="AI42" i="19"/>
  <c r="AI41" i="19"/>
  <c r="AI40" i="19"/>
  <c r="AI39" i="19"/>
  <c r="AI38" i="19"/>
  <c r="AI37" i="19"/>
  <c r="AI36" i="19"/>
  <c r="AI35" i="19"/>
  <c r="AI34" i="19"/>
  <c r="AI33" i="19"/>
  <c r="AI32" i="19"/>
  <c r="AI31" i="19"/>
  <c r="AI30" i="19"/>
  <c r="AI29" i="19"/>
  <c r="AI28" i="19"/>
  <c r="AI27" i="19"/>
  <c r="AI26" i="19"/>
  <c r="AI25" i="19"/>
  <c r="AI24" i="19"/>
  <c r="AI23" i="19"/>
  <c r="AI22" i="19"/>
  <c r="AI21" i="19"/>
  <c r="AI20" i="19"/>
  <c r="AI19" i="19"/>
  <c r="AI18" i="19"/>
  <c r="AI17" i="19"/>
  <c r="AI16" i="19"/>
  <c r="AI15" i="19"/>
  <c r="AI14" i="19"/>
  <c r="AI13" i="19"/>
  <c r="AI12" i="19"/>
  <c r="AI11" i="19"/>
  <c r="S55" i="19"/>
  <c r="S54" i="19"/>
  <c r="S53" i="19"/>
  <c r="S52" i="19"/>
  <c r="S51" i="19"/>
  <c r="S50" i="19"/>
  <c r="S49" i="19"/>
  <c r="S48" i="19"/>
  <c r="S47" i="19"/>
  <c r="S46" i="19"/>
  <c r="S45" i="19"/>
  <c r="S44" i="19"/>
  <c r="S43" i="19"/>
  <c r="S42" i="19"/>
  <c r="S41" i="19"/>
  <c r="S40" i="19"/>
  <c r="S39" i="19"/>
  <c r="S38" i="19"/>
  <c r="S37" i="19"/>
  <c r="S36" i="19"/>
  <c r="S35" i="19"/>
  <c r="S34" i="19"/>
  <c r="S33" i="19"/>
  <c r="S32" i="19"/>
  <c r="S31" i="19"/>
  <c r="S30" i="19"/>
  <c r="S29" i="19"/>
  <c r="S28" i="19"/>
  <c r="S27" i="19"/>
  <c r="S26" i="19"/>
  <c r="S25" i="19"/>
  <c r="S24" i="19"/>
  <c r="S23" i="19"/>
  <c r="S22" i="19"/>
  <c r="S21" i="19"/>
  <c r="S20" i="19"/>
  <c r="S19" i="19"/>
  <c r="S18" i="19"/>
  <c r="S17" i="19"/>
  <c r="S16" i="19"/>
  <c r="S15" i="19"/>
  <c r="S14" i="19"/>
  <c r="S13" i="19"/>
  <c r="S12" i="19"/>
  <c r="S11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V88" i="19"/>
  <c r="U88" i="19"/>
  <c r="S88" i="19"/>
  <c r="Z87" i="19"/>
  <c r="X87" i="19"/>
  <c r="Y87" i="19" s="1"/>
  <c r="AA87" i="19" s="1"/>
  <c r="U87" i="19"/>
  <c r="V87" i="19" s="1"/>
  <c r="AB87" i="19" s="1"/>
  <c r="S87" i="19"/>
  <c r="E56" i="19"/>
  <c r="F56" i="19" s="1"/>
  <c r="U55" i="19"/>
  <c r="V55" i="19" s="1"/>
  <c r="W55" i="19" s="1"/>
  <c r="F55" i="19"/>
  <c r="E55" i="19"/>
  <c r="AK54" i="19"/>
  <c r="AL54" i="19" s="1"/>
  <c r="AM54" i="19" s="1"/>
  <c r="U54" i="19"/>
  <c r="V54" i="19" s="1"/>
  <c r="E54" i="19"/>
  <c r="F54" i="19" s="1"/>
  <c r="G53" i="19" s="1"/>
  <c r="AK53" i="19"/>
  <c r="AL53" i="19" s="1"/>
  <c r="U53" i="19"/>
  <c r="V53" i="19" s="1"/>
  <c r="F53" i="19"/>
  <c r="E53" i="19"/>
  <c r="AK52" i="19"/>
  <c r="AL52" i="19" s="1"/>
  <c r="AM51" i="19" s="1"/>
  <c r="U52" i="19"/>
  <c r="V52" i="19" s="1"/>
  <c r="E52" i="19"/>
  <c r="F52" i="19" s="1"/>
  <c r="G51" i="19" s="1"/>
  <c r="AL51" i="19"/>
  <c r="AK51" i="19"/>
  <c r="U51" i="19"/>
  <c r="V51" i="19" s="1"/>
  <c r="F51" i="19"/>
  <c r="E51" i="19"/>
  <c r="AK50" i="19"/>
  <c r="AL50" i="19" s="1"/>
  <c r="V50" i="19"/>
  <c r="W50" i="19" s="1"/>
  <c r="U50" i="19"/>
  <c r="E50" i="19"/>
  <c r="F50" i="19" s="1"/>
  <c r="G49" i="19" s="1"/>
  <c r="AK49" i="19"/>
  <c r="AL49" i="19" s="1"/>
  <c r="AM49" i="19" s="1"/>
  <c r="U49" i="19"/>
  <c r="V49" i="19" s="1"/>
  <c r="F49" i="19"/>
  <c r="E49" i="19"/>
  <c r="AK48" i="19"/>
  <c r="AL48" i="19" s="1"/>
  <c r="AM47" i="19" s="1"/>
  <c r="U48" i="19"/>
  <c r="V48" i="19" s="1"/>
  <c r="W48" i="19" s="1"/>
  <c r="E48" i="19"/>
  <c r="F48" i="19" s="1"/>
  <c r="G47" i="19" s="1"/>
  <c r="AK47" i="19"/>
  <c r="AL47" i="19" s="1"/>
  <c r="U47" i="19"/>
  <c r="V47" i="19" s="1"/>
  <c r="W46" i="19" s="1"/>
  <c r="F47" i="19"/>
  <c r="E47" i="19"/>
  <c r="AK46" i="19"/>
  <c r="AL46" i="19" s="1"/>
  <c r="AM45" i="19" s="1"/>
  <c r="U46" i="19"/>
  <c r="V46" i="19" s="1"/>
  <c r="E46" i="19"/>
  <c r="F46" i="19" s="1"/>
  <c r="G45" i="19" s="1"/>
  <c r="AL45" i="19"/>
  <c r="AK45" i="19"/>
  <c r="U45" i="19"/>
  <c r="V45" i="19" s="1"/>
  <c r="F45" i="19"/>
  <c r="E45" i="19"/>
  <c r="AK44" i="19"/>
  <c r="AL44" i="19" s="1"/>
  <c r="U44" i="19"/>
  <c r="V44" i="19" s="1"/>
  <c r="E44" i="19"/>
  <c r="F44" i="19" s="1"/>
  <c r="G43" i="19" s="1"/>
  <c r="AM43" i="19"/>
  <c r="AL43" i="19"/>
  <c r="AK43" i="19"/>
  <c r="U43" i="19"/>
  <c r="V43" i="19" s="1"/>
  <c r="F43" i="19"/>
  <c r="E43" i="19"/>
  <c r="AK42" i="19"/>
  <c r="AL42" i="19" s="1"/>
  <c r="U42" i="19"/>
  <c r="V42" i="19" s="1"/>
  <c r="E42" i="19"/>
  <c r="F42" i="19" s="1"/>
  <c r="AK41" i="19"/>
  <c r="AL41" i="19" s="1"/>
  <c r="U41" i="19"/>
  <c r="V41" i="19" s="1"/>
  <c r="E41" i="19"/>
  <c r="F41" i="19" s="1"/>
  <c r="AL40" i="19"/>
  <c r="AK40" i="19"/>
  <c r="U40" i="19"/>
  <c r="V40" i="19" s="1"/>
  <c r="E40" i="19"/>
  <c r="F40" i="19" s="1"/>
  <c r="AK39" i="19"/>
  <c r="AL39" i="19" s="1"/>
  <c r="U39" i="19"/>
  <c r="V39" i="19" s="1"/>
  <c r="W38" i="19" s="1"/>
  <c r="E39" i="19"/>
  <c r="F39" i="19" s="1"/>
  <c r="AK38" i="19"/>
  <c r="AL38" i="19" s="1"/>
  <c r="AM37" i="19" s="1"/>
  <c r="U38" i="19"/>
  <c r="V38" i="19" s="1"/>
  <c r="F38" i="19"/>
  <c r="E38" i="19"/>
  <c r="AL37" i="19"/>
  <c r="AK37" i="19"/>
  <c r="U37" i="19"/>
  <c r="V37" i="19" s="1"/>
  <c r="E37" i="19"/>
  <c r="F37" i="19" s="1"/>
  <c r="G37" i="19" s="1"/>
  <c r="AK36" i="19"/>
  <c r="AL36" i="19" s="1"/>
  <c r="U36" i="19"/>
  <c r="V36" i="19" s="1"/>
  <c r="F36" i="19"/>
  <c r="E36" i="19"/>
  <c r="AL35" i="19"/>
  <c r="AK35" i="19"/>
  <c r="U35" i="19"/>
  <c r="V35" i="19" s="1"/>
  <c r="F35" i="19"/>
  <c r="G35" i="19" s="1"/>
  <c r="E35" i="19"/>
  <c r="AK34" i="19"/>
  <c r="AL34" i="19" s="1"/>
  <c r="U34" i="19"/>
  <c r="V34" i="19" s="1"/>
  <c r="E34" i="19"/>
  <c r="F34" i="19" s="1"/>
  <c r="AL33" i="19"/>
  <c r="AK33" i="19"/>
  <c r="U33" i="19"/>
  <c r="V33" i="19" s="1"/>
  <c r="F33" i="19"/>
  <c r="E33" i="19"/>
  <c r="AK32" i="19"/>
  <c r="AL32" i="19" s="1"/>
  <c r="U32" i="19"/>
  <c r="V32" i="19" s="1"/>
  <c r="E32" i="19"/>
  <c r="F32" i="19" s="1"/>
  <c r="AL31" i="19"/>
  <c r="AK31" i="19"/>
  <c r="U31" i="19"/>
  <c r="V31" i="19" s="1"/>
  <c r="E31" i="19"/>
  <c r="F31" i="19" s="1"/>
  <c r="AK30" i="19"/>
  <c r="AL30" i="19" s="1"/>
  <c r="V30" i="19"/>
  <c r="U30" i="19"/>
  <c r="E30" i="19"/>
  <c r="F30" i="19" s="1"/>
  <c r="AL29" i="19"/>
  <c r="AK29" i="19"/>
  <c r="U29" i="19"/>
  <c r="V29" i="19" s="1"/>
  <c r="E29" i="19"/>
  <c r="F29" i="19" s="1"/>
  <c r="AK28" i="19"/>
  <c r="AL28" i="19" s="1"/>
  <c r="U28" i="19"/>
  <c r="V28" i="19" s="1"/>
  <c r="E28" i="19"/>
  <c r="F28" i="19" s="1"/>
  <c r="AL27" i="19"/>
  <c r="AK27" i="19"/>
  <c r="U27" i="19"/>
  <c r="V27" i="19" s="1"/>
  <c r="F27" i="19"/>
  <c r="E27" i="19"/>
  <c r="AK26" i="19"/>
  <c r="AL26" i="19" s="1"/>
  <c r="U26" i="19"/>
  <c r="V26" i="19" s="1"/>
  <c r="E26" i="19"/>
  <c r="F26" i="19" s="1"/>
  <c r="AL25" i="19"/>
  <c r="AK25" i="19"/>
  <c r="U25" i="19"/>
  <c r="V25" i="19" s="1"/>
  <c r="E25" i="19"/>
  <c r="F25" i="19" s="1"/>
  <c r="G24" i="19" s="1"/>
  <c r="AK24" i="19"/>
  <c r="AL24" i="19" s="1"/>
  <c r="U24" i="19"/>
  <c r="V24" i="19" s="1"/>
  <c r="E24" i="19"/>
  <c r="F24" i="19" s="1"/>
  <c r="AK23" i="19"/>
  <c r="AL23" i="19" s="1"/>
  <c r="AM22" i="19" s="1"/>
  <c r="U23" i="19"/>
  <c r="V23" i="19" s="1"/>
  <c r="F23" i="19"/>
  <c r="G23" i="19" s="1"/>
  <c r="E23" i="19"/>
  <c r="AK22" i="19"/>
  <c r="AL22" i="19" s="1"/>
  <c r="U22" i="19"/>
  <c r="V22" i="19" s="1"/>
  <c r="W22" i="19" s="1"/>
  <c r="E22" i="19"/>
  <c r="F22" i="19" s="1"/>
  <c r="AK21" i="19"/>
  <c r="AL21" i="19" s="1"/>
  <c r="U21" i="19"/>
  <c r="V21" i="19" s="1"/>
  <c r="E21" i="19"/>
  <c r="F21" i="19" s="1"/>
  <c r="AK20" i="19"/>
  <c r="AL20" i="19" s="1"/>
  <c r="V20" i="19"/>
  <c r="U20" i="19"/>
  <c r="E20" i="19"/>
  <c r="F20" i="19" s="1"/>
  <c r="AK19" i="19"/>
  <c r="AL19" i="19" s="1"/>
  <c r="U19" i="19"/>
  <c r="V19" i="19" s="1"/>
  <c r="E19" i="19"/>
  <c r="F19" i="19" s="1"/>
  <c r="AK18" i="19"/>
  <c r="AL18" i="19" s="1"/>
  <c r="U18" i="19"/>
  <c r="V18" i="19" s="1"/>
  <c r="E18" i="19"/>
  <c r="F18" i="19" s="1"/>
  <c r="AK17" i="19"/>
  <c r="AL17" i="19" s="1"/>
  <c r="U17" i="19"/>
  <c r="V17" i="19" s="1"/>
  <c r="E17" i="19"/>
  <c r="F17" i="19" s="1"/>
  <c r="AK16" i="19"/>
  <c r="AL16" i="19" s="1"/>
  <c r="V16" i="19"/>
  <c r="U16" i="19"/>
  <c r="E16" i="19"/>
  <c r="F16" i="19" s="1"/>
  <c r="AK15" i="19"/>
  <c r="AL15" i="19" s="1"/>
  <c r="U15" i="19"/>
  <c r="V15" i="19" s="1"/>
  <c r="F15" i="19"/>
  <c r="E15" i="19"/>
  <c r="AK14" i="19"/>
  <c r="AL14" i="19" s="1"/>
  <c r="V14" i="19"/>
  <c r="U14" i="19"/>
  <c r="E14" i="19"/>
  <c r="F14" i="19" s="1"/>
  <c r="AK13" i="19"/>
  <c r="AL13" i="19" s="1"/>
  <c r="U13" i="19"/>
  <c r="V13" i="19" s="1"/>
  <c r="E13" i="19"/>
  <c r="F13" i="19" s="1"/>
  <c r="AK12" i="19"/>
  <c r="AL12" i="19" s="1"/>
  <c r="U12" i="19"/>
  <c r="V12" i="19" s="1"/>
  <c r="E12" i="19"/>
  <c r="F12" i="19" s="1"/>
  <c r="AN11" i="19"/>
  <c r="AO11" i="19" s="1"/>
  <c r="AK11" i="19"/>
  <c r="AL11" i="19" s="1"/>
  <c r="AR11" i="19" s="1"/>
  <c r="X11" i="19"/>
  <c r="Y11" i="19" s="1"/>
  <c r="AA11" i="19" s="1"/>
  <c r="U11" i="19"/>
  <c r="V11" i="19" s="1"/>
  <c r="AB11" i="19" s="1"/>
  <c r="H11" i="19"/>
  <c r="I11" i="19" s="1"/>
  <c r="K11" i="19" s="1"/>
  <c r="J12" i="19" s="1"/>
  <c r="E11" i="19"/>
  <c r="F11" i="19" s="1"/>
  <c r="L11" i="19" s="1"/>
  <c r="L47" i="29" l="1"/>
  <c r="H47" i="29"/>
  <c r="I47" i="29" s="1"/>
  <c r="K47" i="29" s="1"/>
  <c r="M47" i="29" s="1"/>
  <c r="AP48" i="29"/>
  <c r="AR48" i="29" s="1"/>
  <c r="AB47" i="29"/>
  <c r="X47" i="29"/>
  <c r="Y47" i="29" s="1"/>
  <c r="AA47" i="29" s="1"/>
  <c r="AC47" i="29" s="1"/>
  <c r="Z48" i="28"/>
  <c r="AP48" i="28"/>
  <c r="L48" i="28"/>
  <c r="H48" i="28"/>
  <c r="I48" i="28" s="1"/>
  <c r="K48" i="28" s="1"/>
  <c r="M48" i="28" s="1"/>
  <c r="L47" i="27"/>
  <c r="H47" i="27"/>
  <c r="I47" i="27" s="1"/>
  <c r="K47" i="27" s="1"/>
  <c r="Z47" i="27"/>
  <c r="AR46" i="27"/>
  <c r="AN46" i="27"/>
  <c r="AO46" i="27" s="1"/>
  <c r="AQ46" i="27" s="1"/>
  <c r="AS46" i="27" s="1"/>
  <c r="AC87" i="26"/>
  <c r="AB12" i="26"/>
  <c r="X12" i="26"/>
  <c r="Y12" i="26" s="1"/>
  <c r="AA12" i="26" s="1"/>
  <c r="AC12" i="26" s="1"/>
  <c r="Z88" i="26"/>
  <c r="J13" i="26"/>
  <c r="AP13" i="26"/>
  <c r="AM15" i="25"/>
  <c r="AM24" i="25"/>
  <c r="AM17" i="25"/>
  <c r="AM18" i="25"/>
  <c r="AM22" i="25"/>
  <c r="AM11" i="25"/>
  <c r="AM43" i="25"/>
  <c r="AM37" i="25"/>
  <c r="AM51" i="25"/>
  <c r="AM19" i="25"/>
  <c r="AM47" i="25"/>
  <c r="AM35" i="25"/>
  <c r="AQ11" i="25"/>
  <c r="AP12" i="25" s="1"/>
  <c r="AM53" i="25"/>
  <c r="W36" i="25"/>
  <c r="W35" i="25"/>
  <c r="W44" i="25"/>
  <c r="W43" i="25"/>
  <c r="W42" i="25"/>
  <c r="W17" i="25"/>
  <c r="W21" i="25"/>
  <c r="W25" i="25"/>
  <c r="W29" i="25"/>
  <c r="W50" i="25"/>
  <c r="W13" i="25"/>
  <c r="W15" i="25"/>
  <c r="W19" i="25"/>
  <c r="W23" i="25"/>
  <c r="W27" i="25"/>
  <c r="W37" i="25"/>
  <c r="W46" i="25"/>
  <c r="G13" i="25"/>
  <c r="G17" i="25"/>
  <c r="G21" i="25"/>
  <c r="G33" i="25"/>
  <c r="G15" i="25"/>
  <c r="G19" i="25"/>
  <c r="G23" i="25"/>
  <c r="G42" i="25"/>
  <c r="G43" i="25"/>
  <c r="G51" i="25"/>
  <c r="G39" i="25"/>
  <c r="G45" i="25"/>
  <c r="G53" i="25"/>
  <c r="G49" i="25"/>
  <c r="J12" i="25"/>
  <c r="M11" i="25"/>
  <c r="AC11" i="25"/>
  <c r="Z12" i="25"/>
  <c r="AM23" i="25"/>
  <c r="G31" i="25"/>
  <c r="W31" i="25"/>
  <c r="AM33" i="25"/>
  <c r="AM34" i="25"/>
  <c r="G34" i="25"/>
  <c r="G36" i="25"/>
  <c r="G35" i="25"/>
  <c r="G25" i="25"/>
  <c r="AM25" i="25"/>
  <c r="W26" i="25"/>
  <c r="G27" i="25"/>
  <c r="AM27" i="25"/>
  <c r="W28" i="25"/>
  <c r="G29" i="25"/>
  <c r="AM29" i="25"/>
  <c r="W30" i="25"/>
  <c r="AM31" i="25"/>
  <c r="AM32" i="25"/>
  <c r="W33" i="25"/>
  <c r="W39" i="25"/>
  <c r="W54" i="25"/>
  <c r="G40" i="25"/>
  <c r="Z88" i="25"/>
  <c r="AC87" i="25"/>
  <c r="G38" i="25"/>
  <c r="AM40" i="25"/>
  <c r="W87" i="25"/>
  <c r="W88" i="25"/>
  <c r="G44" i="25"/>
  <c r="AM44" i="25"/>
  <c r="W45" i="25"/>
  <c r="G46" i="25"/>
  <c r="AM46" i="25"/>
  <c r="W47" i="25"/>
  <c r="G48" i="25"/>
  <c r="AM48" i="25"/>
  <c r="W49" i="25"/>
  <c r="G50" i="25"/>
  <c r="AM50" i="25"/>
  <c r="W51" i="25"/>
  <c r="G52" i="25"/>
  <c r="AM52" i="25"/>
  <c r="W53" i="25"/>
  <c r="G54" i="25"/>
  <c r="AM23" i="24"/>
  <c r="AM48" i="24"/>
  <c r="AM52" i="24"/>
  <c r="AM19" i="24"/>
  <c r="AM15" i="24"/>
  <c r="AM26" i="24"/>
  <c r="AM27" i="24"/>
  <c r="AM13" i="24"/>
  <c r="AM21" i="24"/>
  <c r="AM34" i="24"/>
  <c r="AM36" i="24"/>
  <c r="AM38" i="24"/>
  <c r="AM17" i="24"/>
  <c r="AM24" i="24"/>
  <c r="AM28" i="24"/>
  <c r="W24" i="24"/>
  <c r="AA11" i="24"/>
  <c r="Z12" i="24" s="1"/>
  <c r="W26" i="24"/>
  <c r="W47" i="24"/>
  <c r="W49" i="24"/>
  <c r="W23" i="24"/>
  <c r="W53" i="24"/>
  <c r="W39" i="24"/>
  <c r="W43" i="24"/>
  <c r="W51" i="24"/>
  <c r="W12" i="24"/>
  <c r="W20" i="24"/>
  <c r="W32" i="24"/>
  <c r="W27" i="24"/>
  <c r="W13" i="24"/>
  <c r="W21" i="24"/>
  <c r="W25" i="24"/>
  <c r="W44" i="24"/>
  <c r="W33" i="24"/>
  <c r="W37" i="24"/>
  <c r="AB87" i="24"/>
  <c r="W17" i="24"/>
  <c r="W35" i="24"/>
  <c r="W14" i="24"/>
  <c r="W18" i="24"/>
  <c r="W22" i="24"/>
  <c r="G42" i="24"/>
  <c r="G11" i="24"/>
  <c r="G13" i="24"/>
  <c r="G17" i="24"/>
  <c r="G21" i="24"/>
  <c r="G22" i="24"/>
  <c r="G24" i="24"/>
  <c r="G26" i="24"/>
  <c r="G27" i="24"/>
  <c r="G40" i="24"/>
  <c r="G34" i="24"/>
  <c r="G36" i="24"/>
  <c r="G12" i="24"/>
  <c r="G15" i="24"/>
  <c r="G25" i="24"/>
  <c r="G38" i="24"/>
  <c r="K11" i="24"/>
  <c r="AM12" i="24"/>
  <c r="W15" i="24"/>
  <c r="G18" i="24"/>
  <c r="AM20" i="24"/>
  <c r="AQ11" i="24"/>
  <c r="W11" i="24"/>
  <c r="G14" i="24"/>
  <c r="AM16" i="24"/>
  <c r="W19" i="24"/>
  <c r="G20" i="24"/>
  <c r="G31" i="24"/>
  <c r="G32" i="24"/>
  <c r="G43" i="24"/>
  <c r="W30" i="24"/>
  <c r="W31" i="24"/>
  <c r="W28" i="24"/>
  <c r="G29" i="24"/>
  <c r="G30" i="24"/>
  <c r="W29" i="24"/>
  <c r="AM32" i="24"/>
  <c r="AM41" i="24"/>
  <c r="AM40" i="24"/>
  <c r="W42" i="24"/>
  <c r="W41" i="24"/>
  <c r="AM29" i="24"/>
  <c r="AM30" i="24"/>
  <c r="AM33" i="24"/>
  <c r="W34" i="24"/>
  <c r="G35" i="24"/>
  <c r="AM35" i="24"/>
  <c r="W36" i="24"/>
  <c r="G37" i="24"/>
  <c r="AM37" i="24"/>
  <c r="W38" i="24"/>
  <c r="G39" i="24"/>
  <c r="AM39" i="24"/>
  <c r="W40" i="24"/>
  <c r="G41" i="24"/>
  <c r="AM43" i="24"/>
  <c r="G45" i="24"/>
  <c r="W46" i="24"/>
  <c r="AM47" i="24"/>
  <c r="G56" i="24"/>
  <c r="G55" i="24"/>
  <c r="W88" i="24"/>
  <c r="W87" i="24"/>
  <c r="G44" i="24"/>
  <c r="W45" i="24"/>
  <c r="AM46" i="24"/>
  <c r="G48" i="24"/>
  <c r="AA87" i="24"/>
  <c r="Z88" i="24" s="1"/>
  <c r="W48" i="24"/>
  <c r="G49" i="24"/>
  <c r="AM49" i="24"/>
  <c r="W50" i="24"/>
  <c r="G51" i="24"/>
  <c r="AM51" i="24"/>
  <c r="W52" i="24"/>
  <c r="G53" i="24"/>
  <c r="AM53" i="24"/>
  <c r="W54" i="24"/>
  <c r="AM54" i="24"/>
  <c r="W55" i="24"/>
  <c r="AM32" i="23"/>
  <c r="AM49" i="23"/>
  <c r="AM26" i="23"/>
  <c r="AM39" i="23"/>
  <c r="AM45" i="23"/>
  <c r="AQ11" i="23"/>
  <c r="AP12" i="23" s="1"/>
  <c r="AM43" i="23"/>
  <c r="AM47" i="23"/>
  <c r="W46" i="23"/>
  <c r="W25" i="23"/>
  <c r="W27" i="23"/>
  <c r="W33" i="23"/>
  <c r="W44" i="23"/>
  <c r="W48" i="23"/>
  <c r="W37" i="23"/>
  <c r="W40" i="23"/>
  <c r="W42" i="23"/>
  <c r="W52" i="23"/>
  <c r="G36" i="23"/>
  <c r="G35" i="23"/>
  <c r="G51" i="23"/>
  <c r="G39" i="23"/>
  <c r="G47" i="23"/>
  <c r="G43" i="23"/>
  <c r="G28" i="23"/>
  <c r="G40" i="23"/>
  <c r="G45" i="23"/>
  <c r="G26" i="23"/>
  <c r="G49" i="23"/>
  <c r="W29" i="23"/>
  <c r="W30" i="23"/>
  <c r="J12" i="23"/>
  <c r="M11" i="23"/>
  <c r="G30" i="23"/>
  <c r="Z12" i="23"/>
  <c r="W26" i="23"/>
  <c r="G27" i="23"/>
  <c r="AM27" i="23"/>
  <c r="W28" i="23"/>
  <c r="G29" i="23"/>
  <c r="AM28" i="23"/>
  <c r="AM29" i="23"/>
  <c r="W11" i="23"/>
  <c r="AC11" i="23" s="1"/>
  <c r="G12" i="23"/>
  <c r="AM12" i="23"/>
  <c r="W13" i="23"/>
  <c r="G14" i="23"/>
  <c r="AM14" i="23"/>
  <c r="W15" i="23"/>
  <c r="G16" i="23"/>
  <c r="AM16" i="23"/>
  <c r="W17" i="23"/>
  <c r="G18" i="23"/>
  <c r="AM18" i="23"/>
  <c r="W19" i="23"/>
  <c r="G20" i="23"/>
  <c r="AM20" i="23"/>
  <c r="W21" i="23"/>
  <c r="G22" i="23"/>
  <c r="AM22" i="23"/>
  <c r="W23" i="23"/>
  <c r="G24" i="23"/>
  <c r="AM24" i="23"/>
  <c r="AM33" i="23"/>
  <c r="W34" i="23"/>
  <c r="G41" i="23"/>
  <c r="AM54" i="23"/>
  <c r="AM53" i="23"/>
  <c r="G31" i="23"/>
  <c r="AM31" i="23"/>
  <c r="W32" i="23"/>
  <c r="G34" i="23"/>
  <c r="W35" i="23"/>
  <c r="AM35" i="23"/>
  <c r="W36" i="23"/>
  <c r="G37" i="23"/>
  <c r="AM37" i="23"/>
  <c r="G33" i="23"/>
  <c r="W49" i="23"/>
  <c r="W50" i="23"/>
  <c r="AM50" i="23"/>
  <c r="AM51" i="23"/>
  <c r="G52" i="23"/>
  <c r="G53" i="23"/>
  <c r="W53" i="23"/>
  <c r="Z88" i="23"/>
  <c r="AM48" i="23"/>
  <c r="G50" i="23"/>
  <c r="W51" i="23"/>
  <c r="AM52" i="23"/>
  <c r="G54" i="23"/>
  <c r="W55" i="23"/>
  <c r="W54" i="23"/>
  <c r="W87" i="23"/>
  <c r="AC87" i="23" s="1"/>
  <c r="AM42" i="23"/>
  <c r="W43" i="23"/>
  <c r="G44" i="23"/>
  <c r="AM44" i="23"/>
  <c r="W45" i="23"/>
  <c r="G46" i="23"/>
  <c r="AM46" i="23"/>
  <c r="W47" i="23"/>
  <c r="G48" i="23"/>
  <c r="G55" i="23"/>
  <c r="W88" i="23"/>
  <c r="AQ11" i="22"/>
  <c r="AP12" i="22" s="1"/>
  <c r="AN12" i="22" s="1"/>
  <c r="AO12" i="22" s="1"/>
  <c r="AQ12" i="22" s="1"/>
  <c r="AS12" i="22" s="1"/>
  <c r="AM11" i="22"/>
  <c r="AM21" i="22"/>
  <c r="AM25" i="22"/>
  <c r="AM38" i="22"/>
  <c r="AM33" i="22"/>
  <c r="AM15" i="22"/>
  <c r="AM17" i="22"/>
  <c r="AM35" i="22"/>
  <c r="AM45" i="22"/>
  <c r="W46" i="22"/>
  <c r="W54" i="22"/>
  <c r="W22" i="22"/>
  <c r="W28" i="22"/>
  <c r="W38" i="22"/>
  <c r="W39" i="22"/>
  <c r="W41" i="22"/>
  <c r="W14" i="22"/>
  <c r="W16" i="22"/>
  <c r="W34" i="22"/>
  <c r="W20" i="22"/>
  <c r="G56" i="22"/>
  <c r="G55" i="22"/>
  <c r="G31" i="22"/>
  <c r="G53" i="22"/>
  <c r="G12" i="22"/>
  <c r="G27" i="22"/>
  <c r="G37" i="22"/>
  <c r="G51" i="22"/>
  <c r="G23" i="22"/>
  <c r="G30" i="22"/>
  <c r="Z12" i="22"/>
  <c r="G17" i="22"/>
  <c r="W21" i="22"/>
  <c r="AM27" i="22"/>
  <c r="G32" i="22"/>
  <c r="AM16" i="22"/>
  <c r="W17" i="22"/>
  <c r="AM23" i="22"/>
  <c r="G28" i="22"/>
  <c r="G29" i="22"/>
  <c r="AM32" i="22"/>
  <c r="W33" i="22"/>
  <c r="G20" i="22"/>
  <c r="G21" i="22"/>
  <c r="W25" i="22"/>
  <c r="W26" i="22"/>
  <c r="AM30" i="22"/>
  <c r="AM31" i="22"/>
  <c r="AM26" i="22"/>
  <c r="G33" i="22"/>
  <c r="G22" i="22"/>
  <c r="AM22" i="22"/>
  <c r="W27" i="22"/>
  <c r="K11" i="22"/>
  <c r="W11" i="22"/>
  <c r="AC11" i="22" s="1"/>
  <c r="AM12" i="22"/>
  <c r="G14" i="22"/>
  <c r="W15" i="22"/>
  <c r="G18" i="22"/>
  <c r="AM18" i="22"/>
  <c r="AM19" i="22"/>
  <c r="W23" i="22"/>
  <c r="G24" i="22"/>
  <c r="G25" i="22"/>
  <c r="AM28" i="22"/>
  <c r="W29" i="22"/>
  <c r="W30" i="22"/>
  <c r="AM41" i="22"/>
  <c r="G45" i="22"/>
  <c r="G34" i="22"/>
  <c r="AM34" i="22"/>
  <c r="W35" i="22"/>
  <c r="G36" i="22"/>
  <c r="AM36" i="22"/>
  <c r="W37" i="22"/>
  <c r="G38" i="22"/>
  <c r="W42" i="22"/>
  <c r="G43" i="22"/>
  <c r="AM43" i="22"/>
  <c r="Z88" i="22"/>
  <c r="W44" i="22"/>
  <c r="W87" i="22"/>
  <c r="AC87" i="22" s="1"/>
  <c r="AM39" i="22"/>
  <c r="W40" i="22"/>
  <c r="G41" i="22"/>
  <c r="W88" i="22"/>
  <c r="G46" i="22"/>
  <c r="AM46" i="22"/>
  <c r="W47" i="22"/>
  <c r="G48" i="22"/>
  <c r="AM48" i="22"/>
  <c r="W49" i="22"/>
  <c r="G50" i="22"/>
  <c r="AM50" i="22"/>
  <c r="W51" i="22"/>
  <c r="G52" i="22"/>
  <c r="AM52" i="22"/>
  <c r="W53" i="22"/>
  <c r="G54" i="22"/>
  <c r="AM45" i="21"/>
  <c r="AM43" i="21"/>
  <c r="AM39" i="21"/>
  <c r="AM40" i="21"/>
  <c r="AM49" i="21"/>
  <c r="AM14" i="21"/>
  <c r="AM16" i="21"/>
  <c r="AM20" i="21"/>
  <c r="AM24" i="21"/>
  <c r="AM28" i="21"/>
  <c r="AM32" i="21"/>
  <c r="AM36" i="21"/>
  <c r="AM47" i="21"/>
  <c r="W44" i="21"/>
  <c r="W19" i="21"/>
  <c r="W27" i="21"/>
  <c r="W35" i="21"/>
  <c r="W48" i="21"/>
  <c r="W52" i="21"/>
  <c r="W13" i="21"/>
  <c r="W21" i="21"/>
  <c r="W23" i="21"/>
  <c r="W29" i="21"/>
  <c r="W31" i="21"/>
  <c r="W15" i="21"/>
  <c r="W38" i="21"/>
  <c r="W42" i="21"/>
  <c r="W46" i="21"/>
  <c r="G12" i="21"/>
  <c r="G45" i="21"/>
  <c r="G14" i="21"/>
  <c r="G47" i="21"/>
  <c r="G16" i="21"/>
  <c r="G20" i="21"/>
  <c r="G24" i="21"/>
  <c r="G28" i="21"/>
  <c r="G32" i="21"/>
  <c r="G36" i="21"/>
  <c r="G41" i="21"/>
  <c r="G49" i="21"/>
  <c r="G53" i="21"/>
  <c r="M11" i="21"/>
  <c r="G38" i="21"/>
  <c r="G43" i="21"/>
  <c r="G51" i="21"/>
  <c r="Z12" i="21"/>
  <c r="J12" i="21"/>
  <c r="W14" i="21"/>
  <c r="G15" i="21"/>
  <c r="AQ11" i="21"/>
  <c r="W11" i="21"/>
  <c r="AC11" i="21" s="1"/>
  <c r="AM11" i="21"/>
  <c r="W12" i="21"/>
  <c r="G13" i="21"/>
  <c r="AM13" i="21"/>
  <c r="AM15" i="21"/>
  <c r="W16" i="21"/>
  <c r="G17" i="21"/>
  <c r="G37" i="21"/>
  <c r="AM17" i="21"/>
  <c r="W18" i="21"/>
  <c r="G19" i="21"/>
  <c r="AM19" i="21"/>
  <c r="W20" i="21"/>
  <c r="G21" i="21"/>
  <c r="AM21" i="21"/>
  <c r="W22" i="21"/>
  <c r="G23" i="21"/>
  <c r="AM23" i="21"/>
  <c r="W24" i="21"/>
  <c r="G25" i="21"/>
  <c r="AM25" i="21"/>
  <c r="W26" i="21"/>
  <c r="G27" i="21"/>
  <c r="AM27" i="21"/>
  <c r="W28" i="21"/>
  <c r="G29" i="21"/>
  <c r="AM29" i="21"/>
  <c r="W30" i="21"/>
  <c r="G31" i="21"/>
  <c r="AM31" i="21"/>
  <c r="W32" i="21"/>
  <c r="G33" i="21"/>
  <c r="AM33" i="21"/>
  <c r="W34" i="21"/>
  <c r="G35" i="21"/>
  <c r="AM35" i="21"/>
  <c r="W36" i="21"/>
  <c r="G42" i="21"/>
  <c r="AM41" i="21"/>
  <c r="AM37" i="21"/>
  <c r="G39" i="21"/>
  <c r="W40" i="21"/>
  <c r="AM54" i="21"/>
  <c r="AM53" i="21"/>
  <c r="X87" i="21"/>
  <c r="Y87" i="21" s="1"/>
  <c r="AA87" i="21" s="1"/>
  <c r="AC87" i="21" s="1"/>
  <c r="AB87" i="21"/>
  <c r="W55" i="21"/>
  <c r="W54" i="21"/>
  <c r="AM42" i="21"/>
  <c r="W43" i="21"/>
  <c r="G44" i="21"/>
  <c r="AM44" i="21"/>
  <c r="W45" i="21"/>
  <c r="G46" i="21"/>
  <c r="AM46" i="21"/>
  <c r="W47" i="21"/>
  <c r="G48" i="21"/>
  <c r="AM48" i="21"/>
  <c r="W49" i="21"/>
  <c r="G50" i="21"/>
  <c r="AM50" i="21"/>
  <c r="W51" i="21"/>
  <c r="G52" i="21"/>
  <c r="AM52" i="21"/>
  <c r="W53" i="21"/>
  <c r="G54" i="21"/>
  <c r="W87" i="21"/>
  <c r="G55" i="21"/>
  <c r="W88" i="21"/>
  <c r="AM41" i="20"/>
  <c r="AM28" i="20"/>
  <c r="AM27" i="20"/>
  <c r="AM37" i="20"/>
  <c r="AM29" i="20"/>
  <c r="AM26" i="20"/>
  <c r="AM33" i="20"/>
  <c r="AM44" i="20"/>
  <c r="AM46" i="20"/>
  <c r="AM48" i="20"/>
  <c r="AM50" i="20"/>
  <c r="AM31" i="20"/>
  <c r="AM52" i="20"/>
  <c r="AA11" i="20"/>
  <c r="AC11" i="20" s="1"/>
  <c r="W12" i="20"/>
  <c r="W30" i="20"/>
  <c r="W34" i="20"/>
  <c r="W42" i="20"/>
  <c r="W36" i="20"/>
  <c r="W40" i="20"/>
  <c r="W51" i="20"/>
  <c r="W29" i="20"/>
  <c r="W28" i="20"/>
  <c r="W53" i="20"/>
  <c r="W45" i="20"/>
  <c r="W47" i="20"/>
  <c r="W16" i="20"/>
  <c r="W20" i="20"/>
  <c r="W27" i="20"/>
  <c r="W32" i="20"/>
  <c r="W43" i="20"/>
  <c r="W26" i="20"/>
  <c r="G50" i="20"/>
  <c r="G33" i="20"/>
  <c r="G42" i="20"/>
  <c r="G29" i="20"/>
  <c r="G31" i="20"/>
  <c r="G44" i="20"/>
  <c r="AS11" i="20"/>
  <c r="AP12" i="20"/>
  <c r="G48" i="20"/>
  <c r="G53" i="20"/>
  <c r="K11" i="20"/>
  <c r="AB11" i="20"/>
  <c r="G11" i="20"/>
  <c r="AM42" i="20"/>
  <c r="W49" i="20"/>
  <c r="G12" i="20"/>
  <c r="AM12" i="20"/>
  <c r="W13" i="20"/>
  <c r="G14" i="20"/>
  <c r="AM14" i="20"/>
  <c r="W15" i="20"/>
  <c r="G16" i="20"/>
  <c r="AM16" i="20"/>
  <c r="W17" i="20"/>
  <c r="G18" i="20"/>
  <c r="AM18" i="20"/>
  <c r="W19" i="20"/>
  <c r="G20" i="20"/>
  <c r="AM20" i="20"/>
  <c r="W21" i="20"/>
  <c r="G22" i="20"/>
  <c r="AM22" i="20"/>
  <c r="W23" i="20"/>
  <c r="G24" i="20"/>
  <c r="AM24" i="20"/>
  <c r="W25" i="20"/>
  <c r="G43" i="20"/>
  <c r="AM53" i="20"/>
  <c r="W31" i="20"/>
  <c r="G32" i="20"/>
  <c r="AM32" i="20"/>
  <c r="W33" i="20"/>
  <c r="G34" i="20"/>
  <c r="W50" i="20"/>
  <c r="G56" i="20"/>
  <c r="G55" i="20"/>
  <c r="AM34" i="20"/>
  <c r="W35" i="20"/>
  <c r="G36" i="20"/>
  <c r="AM36" i="20"/>
  <c r="W37" i="20"/>
  <c r="G38" i="20"/>
  <c r="AM38" i="20"/>
  <c r="W39" i="20"/>
  <c r="G40" i="20"/>
  <c r="AM40" i="20"/>
  <c r="W41" i="20"/>
  <c r="W44" i="20"/>
  <c r="G51" i="20"/>
  <c r="AM43" i="20"/>
  <c r="G45" i="20"/>
  <c r="W46" i="20"/>
  <c r="AM47" i="20"/>
  <c r="G49" i="20"/>
  <c r="Z88" i="20"/>
  <c r="AM51" i="20"/>
  <c r="W54" i="20"/>
  <c r="W87" i="20"/>
  <c r="AC87" i="20" s="1"/>
  <c r="W88" i="20"/>
  <c r="AM49" i="20"/>
  <c r="W52" i="20"/>
  <c r="AQ11" i="19"/>
  <c r="AP12" i="19" s="1"/>
  <c r="AR12" i="19" s="1"/>
  <c r="AM21" i="19"/>
  <c r="AM11" i="19"/>
  <c r="AM13" i="19"/>
  <c r="AM17" i="19"/>
  <c r="AM19" i="19"/>
  <c r="AM15" i="19"/>
  <c r="AM53" i="19"/>
  <c r="W23" i="19"/>
  <c r="W44" i="19"/>
  <c r="W52" i="19"/>
  <c r="W14" i="19"/>
  <c r="W18" i="19"/>
  <c r="W12" i="19"/>
  <c r="W42" i="19"/>
  <c r="W16" i="19"/>
  <c r="W20" i="19"/>
  <c r="W54" i="19"/>
  <c r="G56" i="19"/>
  <c r="G55" i="19"/>
  <c r="G19" i="19"/>
  <c r="G13" i="19"/>
  <c r="G21" i="19"/>
  <c r="G11" i="19"/>
  <c r="G15" i="19"/>
  <c r="G17" i="19"/>
  <c r="G36" i="19"/>
  <c r="W13" i="19"/>
  <c r="G16" i="19"/>
  <c r="AM18" i="19"/>
  <c r="W11" i="19"/>
  <c r="G14" i="19"/>
  <c r="AM16" i="19"/>
  <c r="W19" i="19"/>
  <c r="Z12" i="19"/>
  <c r="AC11" i="19"/>
  <c r="G12" i="19"/>
  <c r="AM14" i="19"/>
  <c r="W17" i="19"/>
  <c r="G20" i="19"/>
  <c r="L12" i="19"/>
  <c r="H12" i="19"/>
  <c r="I12" i="19" s="1"/>
  <c r="K12" i="19" s="1"/>
  <c r="M12" i="19" s="1"/>
  <c r="AM12" i="19"/>
  <c r="W15" i="19"/>
  <c r="G18" i="19"/>
  <c r="AM20" i="19"/>
  <c r="W21" i="19"/>
  <c r="G22" i="19"/>
  <c r="W24" i="19"/>
  <c r="W25" i="19"/>
  <c r="G27" i="19"/>
  <c r="G28" i="19"/>
  <c r="AM29" i="19"/>
  <c r="AM30" i="19"/>
  <c r="W32" i="19"/>
  <c r="W33" i="19"/>
  <c r="W37" i="19"/>
  <c r="W36" i="19"/>
  <c r="AM23" i="19"/>
  <c r="AM24" i="19"/>
  <c r="G25" i="19"/>
  <c r="G26" i="19"/>
  <c r="AM27" i="19"/>
  <c r="AM28" i="19"/>
  <c r="W30" i="19"/>
  <c r="W31" i="19"/>
  <c r="G33" i="19"/>
  <c r="G34" i="19"/>
  <c r="AM25" i="19"/>
  <c r="AM26" i="19"/>
  <c r="W28" i="19"/>
  <c r="W29" i="19"/>
  <c r="G31" i="19"/>
  <c r="G32" i="19"/>
  <c r="AM33" i="19"/>
  <c r="AM34" i="19"/>
  <c r="AM36" i="19"/>
  <c r="AM35" i="19"/>
  <c r="M11" i="19"/>
  <c r="W26" i="19"/>
  <c r="W27" i="19"/>
  <c r="G29" i="19"/>
  <c r="G30" i="19"/>
  <c r="AM31" i="19"/>
  <c r="AM32" i="19"/>
  <c r="W35" i="19"/>
  <c r="W34" i="19"/>
  <c r="AM41" i="19"/>
  <c r="G42" i="19"/>
  <c r="G38" i="19"/>
  <c r="AM38" i="19"/>
  <c r="W39" i="19"/>
  <c r="G40" i="19"/>
  <c r="AM40" i="19"/>
  <c r="W41" i="19"/>
  <c r="G39" i="19"/>
  <c r="AM39" i="19"/>
  <c r="W40" i="19"/>
  <c r="G41" i="19"/>
  <c r="Z88" i="19"/>
  <c r="AC87" i="19"/>
  <c r="W87" i="19"/>
  <c r="W88" i="19"/>
  <c r="AM42" i="19"/>
  <c r="W43" i="19"/>
  <c r="G44" i="19"/>
  <c r="AM44" i="19"/>
  <c r="W45" i="19"/>
  <c r="G46" i="19"/>
  <c r="AM46" i="19"/>
  <c r="W47" i="19"/>
  <c r="G48" i="19"/>
  <c r="AM48" i="19"/>
  <c r="W49" i="19"/>
  <c r="G50" i="19"/>
  <c r="AM50" i="19"/>
  <c r="W51" i="19"/>
  <c r="G52" i="19"/>
  <c r="AM52" i="19"/>
  <c r="W53" i="19"/>
  <c r="G54" i="19"/>
  <c r="J48" i="29" l="1"/>
  <c r="AN48" i="29"/>
  <c r="AO48" i="29" s="1"/>
  <c r="AQ48" i="29" s="1"/>
  <c r="AS48" i="29" s="1"/>
  <c r="Z48" i="29"/>
  <c r="AB48" i="28"/>
  <c r="X48" i="28"/>
  <c r="Y48" i="28" s="1"/>
  <c r="AA48" i="28" s="1"/>
  <c r="AC48" i="28" s="1"/>
  <c r="J49" i="28"/>
  <c r="AR48" i="28"/>
  <c r="AN48" i="28"/>
  <c r="AO48" i="28" s="1"/>
  <c r="AQ48" i="28" s="1"/>
  <c r="AS48" i="28" s="1"/>
  <c r="M47" i="27"/>
  <c r="J48" i="27"/>
  <c r="AP47" i="27"/>
  <c r="AB47" i="27"/>
  <c r="X47" i="27"/>
  <c r="Y47" i="27" s="1"/>
  <c r="AA47" i="27" s="1"/>
  <c r="AC47" i="27" s="1"/>
  <c r="AR13" i="26"/>
  <c r="AN13" i="26"/>
  <c r="AO13" i="26" s="1"/>
  <c r="AQ13" i="26" s="1"/>
  <c r="AS13" i="26" s="1"/>
  <c r="L13" i="26"/>
  <c r="H13" i="26"/>
  <c r="I13" i="26" s="1"/>
  <c r="K13" i="26" s="1"/>
  <c r="M13" i="26" s="1"/>
  <c r="Z13" i="26"/>
  <c r="AB88" i="26"/>
  <c r="X88" i="26"/>
  <c r="Y88" i="26" s="1"/>
  <c r="AA88" i="26" s="1"/>
  <c r="AC88" i="26" s="1"/>
  <c r="AS11" i="25"/>
  <c r="L12" i="25"/>
  <c r="H12" i="25"/>
  <c r="I12" i="25" s="1"/>
  <c r="K12" i="25" s="1"/>
  <c r="M12" i="25" s="1"/>
  <c r="AB12" i="25"/>
  <c r="X12" i="25"/>
  <c r="Y12" i="25" s="1"/>
  <c r="AA12" i="25" s="1"/>
  <c r="AC12" i="25" s="1"/>
  <c r="AR12" i="25"/>
  <c r="AN12" i="25"/>
  <c r="AO12" i="25" s="1"/>
  <c r="AQ12" i="25" s="1"/>
  <c r="AS12" i="25" s="1"/>
  <c r="AB88" i="25"/>
  <c r="X88" i="25"/>
  <c r="Y88" i="25" s="1"/>
  <c r="AA88" i="25" s="1"/>
  <c r="AC88" i="25" s="1"/>
  <c r="AC11" i="24"/>
  <c r="M11" i="24"/>
  <c r="J12" i="24"/>
  <c r="AS11" i="24"/>
  <c r="AP12" i="24"/>
  <c r="X88" i="24"/>
  <c r="Y88" i="24" s="1"/>
  <c r="AA88" i="24" s="1"/>
  <c r="AC88" i="24" s="1"/>
  <c r="AB88" i="24"/>
  <c r="AC87" i="24"/>
  <c r="AB12" i="24"/>
  <c r="X12" i="24"/>
  <c r="Y12" i="24" s="1"/>
  <c r="AA12" i="24" s="1"/>
  <c r="AC12" i="24" s="1"/>
  <c r="AS11" i="23"/>
  <c r="AB88" i="23"/>
  <c r="X88" i="23"/>
  <c r="Y88" i="23" s="1"/>
  <c r="AA88" i="23" s="1"/>
  <c r="AC88" i="23" s="1"/>
  <c r="AR12" i="23"/>
  <c r="AN12" i="23"/>
  <c r="AO12" i="23" s="1"/>
  <c r="AQ12" i="23" s="1"/>
  <c r="AS12" i="23" s="1"/>
  <c r="L12" i="23"/>
  <c r="H12" i="23"/>
  <c r="I12" i="23" s="1"/>
  <c r="K12" i="23" s="1"/>
  <c r="M12" i="23" s="1"/>
  <c r="AB12" i="23"/>
  <c r="X12" i="23"/>
  <c r="Y12" i="23" s="1"/>
  <c r="AA12" i="23" s="1"/>
  <c r="AC12" i="23" s="1"/>
  <c r="AR12" i="22"/>
  <c r="AS11" i="22"/>
  <c r="M11" i="22"/>
  <c r="J12" i="22"/>
  <c r="AB12" i="22"/>
  <c r="X12" i="22"/>
  <c r="Y12" i="22" s="1"/>
  <c r="AA12" i="22" s="1"/>
  <c r="AC12" i="22" s="1"/>
  <c r="AB88" i="22"/>
  <c r="X88" i="22"/>
  <c r="Y88" i="22" s="1"/>
  <c r="AA88" i="22" s="1"/>
  <c r="AC88" i="22" s="1"/>
  <c r="AP13" i="22"/>
  <c r="L12" i="21"/>
  <c r="H12" i="21"/>
  <c r="I12" i="21" s="1"/>
  <c r="K12" i="21" s="1"/>
  <c r="M12" i="21" s="1"/>
  <c r="AB12" i="21"/>
  <c r="X12" i="21"/>
  <c r="Y12" i="21" s="1"/>
  <c r="AA12" i="21" s="1"/>
  <c r="AC12" i="21" s="1"/>
  <c r="Z88" i="21"/>
  <c r="AP12" i="21"/>
  <c r="AS11" i="21"/>
  <c r="Z12" i="20"/>
  <c r="AB12" i="20" s="1"/>
  <c r="AB88" i="20"/>
  <c r="X88" i="20"/>
  <c r="Y88" i="20" s="1"/>
  <c r="AA88" i="20" s="1"/>
  <c r="AC88" i="20" s="1"/>
  <c r="AR12" i="20"/>
  <c r="AN12" i="20"/>
  <c r="AO12" i="20" s="1"/>
  <c r="AQ12" i="20" s="1"/>
  <c r="AS12" i="20" s="1"/>
  <c r="M11" i="20"/>
  <c r="J12" i="20"/>
  <c r="AN12" i="19"/>
  <c r="AO12" i="19" s="1"/>
  <c r="AQ12" i="19" s="1"/>
  <c r="AS12" i="19" s="1"/>
  <c r="AS11" i="19"/>
  <c r="J13" i="19"/>
  <c r="AB88" i="19"/>
  <c r="X88" i="19"/>
  <c r="Y88" i="19" s="1"/>
  <c r="AA88" i="19" s="1"/>
  <c r="AC88" i="19" s="1"/>
  <c r="AB12" i="19"/>
  <c r="X12" i="19"/>
  <c r="Y12" i="19" s="1"/>
  <c r="AA12" i="19" s="1"/>
  <c r="AC12" i="19" s="1"/>
  <c r="H48" i="29" l="1"/>
  <c r="I48" i="29" s="1"/>
  <c r="K48" i="29" s="1"/>
  <c r="M48" i="29" s="1"/>
  <c r="L48" i="29"/>
  <c r="AP49" i="29"/>
  <c r="AN49" i="29" s="1"/>
  <c r="AO49" i="29" s="1"/>
  <c r="AQ49" i="29" s="1"/>
  <c r="AS49" i="29" s="1"/>
  <c r="AB48" i="29"/>
  <c r="X48" i="29"/>
  <c r="Y48" i="29" s="1"/>
  <c r="AA48" i="29" s="1"/>
  <c r="AC48" i="29" s="1"/>
  <c r="Z49" i="28"/>
  <c r="AP49" i="28"/>
  <c r="L49" i="28"/>
  <c r="H49" i="28"/>
  <c r="I49" i="28" s="1"/>
  <c r="K49" i="28" s="1"/>
  <c r="M49" i="28" s="1"/>
  <c r="H48" i="27"/>
  <c r="I48" i="27" s="1"/>
  <c r="K48" i="27" s="1"/>
  <c r="M48" i="27" s="1"/>
  <c r="L48" i="27"/>
  <c r="Z48" i="27"/>
  <c r="AR47" i="27"/>
  <c r="AN47" i="27"/>
  <c r="AO47" i="27" s="1"/>
  <c r="AQ47" i="27" s="1"/>
  <c r="AS47" i="27" s="1"/>
  <c r="X13" i="26"/>
  <c r="Y13" i="26" s="1"/>
  <c r="AA13" i="26" s="1"/>
  <c r="AC13" i="26" s="1"/>
  <c r="AB13" i="26"/>
  <c r="J14" i="26"/>
  <c r="AP14" i="26"/>
  <c r="Z13" i="25"/>
  <c r="AP13" i="25"/>
  <c r="J13" i="25"/>
  <c r="L12" i="24"/>
  <c r="H12" i="24"/>
  <c r="I12" i="24" s="1"/>
  <c r="K12" i="24" s="1"/>
  <c r="M12" i="24" s="1"/>
  <c r="Z13" i="24"/>
  <c r="AR12" i="24"/>
  <c r="AN12" i="24"/>
  <c r="AO12" i="24" s="1"/>
  <c r="AQ12" i="24" s="1"/>
  <c r="AS12" i="24" s="1"/>
  <c r="AP13" i="23"/>
  <c r="J13" i="23"/>
  <c r="Z13" i="23"/>
  <c r="AR13" i="22"/>
  <c r="AN13" i="22"/>
  <c r="AO13" i="22" s="1"/>
  <c r="AQ13" i="22" s="1"/>
  <c r="AS13" i="22" s="1"/>
  <c r="Z13" i="22"/>
  <c r="L12" i="22"/>
  <c r="H12" i="22"/>
  <c r="I12" i="22" s="1"/>
  <c r="K12" i="22" s="1"/>
  <c r="M12" i="22" s="1"/>
  <c r="AR12" i="21"/>
  <c r="AN12" i="21"/>
  <c r="AO12" i="21" s="1"/>
  <c r="AQ12" i="21" s="1"/>
  <c r="AS12" i="21" s="1"/>
  <c r="Z13" i="21"/>
  <c r="AB88" i="21"/>
  <c r="X88" i="21"/>
  <c r="Y88" i="21" s="1"/>
  <c r="AA88" i="21" s="1"/>
  <c r="AC88" i="21" s="1"/>
  <c r="J13" i="21"/>
  <c r="X12" i="20"/>
  <c r="Y12" i="20" s="1"/>
  <c r="AA12" i="20" s="1"/>
  <c r="AC12" i="20" s="1"/>
  <c r="AP13" i="20"/>
  <c r="AN13" i="20" s="1"/>
  <c r="AO13" i="20" s="1"/>
  <c r="AQ13" i="20" s="1"/>
  <c r="AS13" i="20" s="1"/>
  <c r="H12" i="20"/>
  <c r="I12" i="20" s="1"/>
  <c r="K12" i="20" s="1"/>
  <c r="M12" i="20" s="1"/>
  <c r="L12" i="20"/>
  <c r="AP13" i="19"/>
  <c r="AN13" i="19" s="1"/>
  <c r="AO13" i="19" s="1"/>
  <c r="AQ13" i="19" s="1"/>
  <c r="AS13" i="19" s="1"/>
  <c r="Z13" i="19"/>
  <c r="L13" i="19"/>
  <c r="H13" i="19"/>
  <c r="I13" i="19" s="1"/>
  <c r="K13" i="19" s="1"/>
  <c r="M13" i="19" s="1"/>
  <c r="J49" i="29" l="1"/>
  <c r="AR49" i="29"/>
  <c r="AP50" i="29"/>
  <c r="AR50" i="29" s="1"/>
  <c r="Z49" i="29"/>
  <c r="AB49" i="28"/>
  <c r="X49" i="28"/>
  <c r="Y49" i="28" s="1"/>
  <c r="AA49" i="28" s="1"/>
  <c r="AC49" i="28" s="1"/>
  <c r="J50" i="28"/>
  <c r="AR49" i="28"/>
  <c r="AN49" i="28"/>
  <c r="AO49" i="28" s="1"/>
  <c r="AQ49" i="28" s="1"/>
  <c r="AS49" i="28" s="1"/>
  <c r="J49" i="27"/>
  <c r="AP48" i="27"/>
  <c r="AB48" i="27"/>
  <c r="X48" i="27"/>
  <c r="Y48" i="27" s="1"/>
  <c r="AA48" i="27" s="1"/>
  <c r="AC48" i="27" s="1"/>
  <c r="AR14" i="26"/>
  <c r="AN14" i="26"/>
  <c r="AO14" i="26" s="1"/>
  <c r="AQ14" i="26" s="1"/>
  <c r="AS14" i="26" s="1"/>
  <c r="L14" i="26"/>
  <c r="H14" i="26"/>
  <c r="I14" i="26" s="1"/>
  <c r="K14" i="26" s="1"/>
  <c r="M14" i="26" s="1"/>
  <c r="Z14" i="26"/>
  <c r="AR13" i="25"/>
  <c r="AN13" i="25"/>
  <c r="AO13" i="25" s="1"/>
  <c r="AQ13" i="25" s="1"/>
  <c r="AS13" i="25" s="1"/>
  <c r="L13" i="25"/>
  <c r="H13" i="25"/>
  <c r="I13" i="25" s="1"/>
  <c r="K13" i="25" s="1"/>
  <c r="M13" i="25" s="1"/>
  <c r="AB13" i="25"/>
  <c r="X13" i="25"/>
  <c r="Y13" i="25" s="1"/>
  <c r="AA13" i="25" s="1"/>
  <c r="AC13" i="25" s="1"/>
  <c r="AB13" i="24"/>
  <c r="X13" i="24"/>
  <c r="Y13" i="24" s="1"/>
  <c r="AA13" i="24" s="1"/>
  <c r="AC13" i="24" s="1"/>
  <c r="AP13" i="24"/>
  <c r="J13" i="24"/>
  <c r="AB13" i="23"/>
  <c r="X13" i="23"/>
  <c r="Y13" i="23" s="1"/>
  <c r="AA13" i="23" s="1"/>
  <c r="AC13" i="23" s="1"/>
  <c r="AR13" i="23"/>
  <c r="AN13" i="23"/>
  <c r="AO13" i="23" s="1"/>
  <c r="AQ13" i="23" s="1"/>
  <c r="AS13" i="23" s="1"/>
  <c r="L13" i="23"/>
  <c r="H13" i="23"/>
  <c r="I13" i="23" s="1"/>
  <c r="K13" i="23" s="1"/>
  <c r="M13" i="23" s="1"/>
  <c r="AB13" i="22"/>
  <c r="X13" i="22"/>
  <c r="Y13" i="22" s="1"/>
  <c r="AA13" i="22" s="1"/>
  <c r="AC13" i="22" s="1"/>
  <c r="J13" i="22"/>
  <c r="AP14" i="22"/>
  <c r="AB13" i="21"/>
  <c r="X13" i="21"/>
  <c r="Y13" i="21" s="1"/>
  <c r="AA13" i="21" s="1"/>
  <c r="AC13" i="21" s="1"/>
  <c r="H13" i="21"/>
  <c r="I13" i="21" s="1"/>
  <c r="K13" i="21" s="1"/>
  <c r="M13" i="21" s="1"/>
  <c r="L13" i="21"/>
  <c r="AP13" i="21"/>
  <c r="Z13" i="20"/>
  <c r="X13" i="20" s="1"/>
  <c r="Y13" i="20" s="1"/>
  <c r="AA13" i="20" s="1"/>
  <c r="AC13" i="20" s="1"/>
  <c r="AR13" i="20"/>
  <c r="AP14" i="20"/>
  <c r="AR14" i="20" s="1"/>
  <c r="J13" i="20"/>
  <c r="AR13" i="19"/>
  <c r="J14" i="19"/>
  <c r="AP14" i="19"/>
  <c r="AB13" i="19"/>
  <c r="X13" i="19"/>
  <c r="Y13" i="19" s="1"/>
  <c r="AA13" i="19" s="1"/>
  <c r="AC13" i="19" s="1"/>
  <c r="AI54" i="18"/>
  <c r="AI53" i="18"/>
  <c r="AI52" i="18"/>
  <c r="AI51" i="18"/>
  <c r="AI50" i="18"/>
  <c r="AI49" i="18"/>
  <c r="AI48" i="18"/>
  <c r="AI47" i="18"/>
  <c r="AI46" i="18"/>
  <c r="AI45" i="18"/>
  <c r="AI44" i="18"/>
  <c r="AI43" i="18"/>
  <c r="AI42" i="18"/>
  <c r="AI41" i="18"/>
  <c r="AI40" i="18"/>
  <c r="AI39" i="18"/>
  <c r="AI38" i="18"/>
  <c r="AI37" i="18"/>
  <c r="AI36" i="18"/>
  <c r="AI35" i="18"/>
  <c r="AI34" i="18"/>
  <c r="AI33" i="18"/>
  <c r="AI32" i="18"/>
  <c r="AI31" i="18"/>
  <c r="AI30" i="18"/>
  <c r="AI29" i="18"/>
  <c r="AI28" i="18"/>
  <c r="AI27" i="18"/>
  <c r="AI26" i="18"/>
  <c r="AI25" i="18"/>
  <c r="AI24" i="18"/>
  <c r="AI23" i="18"/>
  <c r="AI22" i="18"/>
  <c r="AI21" i="18"/>
  <c r="AI20" i="18"/>
  <c r="AI19" i="18"/>
  <c r="AI18" i="18"/>
  <c r="AI17" i="18"/>
  <c r="AI16" i="18"/>
  <c r="AI15" i="18"/>
  <c r="AI14" i="18"/>
  <c r="AI13" i="18"/>
  <c r="AI12" i="18"/>
  <c r="AI11" i="18"/>
  <c r="S55" i="18"/>
  <c r="S54" i="18"/>
  <c r="S53" i="18"/>
  <c r="S52" i="18"/>
  <c r="S51" i="18"/>
  <c r="S50" i="18"/>
  <c r="S49" i="18"/>
  <c r="S48" i="18"/>
  <c r="S47" i="18"/>
  <c r="S46" i="18"/>
  <c r="S45" i="18"/>
  <c r="S44" i="18"/>
  <c r="S43" i="18"/>
  <c r="S42" i="18"/>
  <c r="S41" i="18"/>
  <c r="S40" i="18"/>
  <c r="S39" i="18"/>
  <c r="S38" i="18"/>
  <c r="S37" i="18"/>
  <c r="S36" i="18"/>
  <c r="S35" i="18"/>
  <c r="S34" i="18"/>
  <c r="S33" i="18"/>
  <c r="S32" i="18"/>
  <c r="S31" i="18"/>
  <c r="S30" i="18"/>
  <c r="S29" i="18"/>
  <c r="S28" i="18"/>
  <c r="S27" i="18"/>
  <c r="S26" i="18"/>
  <c r="S25" i="18"/>
  <c r="S24" i="18"/>
  <c r="S23" i="18"/>
  <c r="S22" i="18"/>
  <c r="S21" i="18"/>
  <c r="S20" i="18"/>
  <c r="S19" i="18"/>
  <c r="S18" i="18"/>
  <c r="S17" i="18"/>
  <c r="S16" i="18"/>
  <c r="S15" i="18"/>
  <c r="S14" i="18"/>
  <c r="S13" i="18"/>
  <c r="S12" i="18"/>
  <c r="S11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V88" i="18"/>
  <c r="U88" i="18"/>
  <c r="S88" i="18"/>
  <c r="Z87" i="18"/>
  <c r="X87" i="18"/>
  <c r="Y87" i="18" s="1"/>
  <c r="AA87" i="18" s="1"/>
  <c r="V87" i="18"/>
  <c r="AB87" i="18" s="1"/>
  <c r="U87" i="18"/>
  <c r="S87" i="18"/>
  <c r="F56" i="18"/>
  <c r="E56" i="18"/>
  <c r="U55" i="18"/>
  <c r="V55" i="18" s="1"/>
  <c r="W55" i="18" s="1"/>
  <c r="E55" i="18"/>
  <c r="F55" i="18" s="1"/>
  <c r="G54" i="18" s="1"/>
  <c r="AL54" i="18"/>
  <c r="AM54" i="18" s="1"/>
  <c r="AK54" i="18"/>
  <c r="U54" i="18"/>
  <c r="V54" i="18" s="1"/>
  <c r="F54" i="18"/>
  <c r="E54" i="18"/>
  <c r="AL53" i="18"/>
  <c r="AK53" i="18"/>
  <c r="U53" i="18"/>
  <c r="V53" i="18" s="1"/>
  <c r="W52" i="18" s="1"/>
  <c r="F53" i="18"/>
  <c r="E53" i="18"/>
  <c r="AK52" i="18"/>
  <c r="AL52" i="18" s="1"/>
  <c r="V52" i="18"/>
  <c r="U52" i="18"/>
  <c r="E52" i="18"/>
  <c r="F52" i="18" s="1"/>
  <c r="AL51" i="18"/>
  <c r="AK51" i="18"/>
  <c r="U51" i="18"/>
  <c r="V51" i="18" s="1"/>
  <c r="F51" i="18"/>
  <c r="E51" i="18"/>
  <c r="AK50" i="18"/>
  <c r="AL50" i="18" s="1"/>
  <c r="V50" i="18"/>
  <c r="U50" i="18"/>
  <c r="E50" i="18"/>
  <c r="F50" i="18" s="1"/>
  <c r="AK49" i="18"/>
  <c r="AL49" i="18" s="1"/>
  <c r="U49" i="18"/>
  <c r="V49" i="18" s="1"/>
  <c r="E49" i="18"/>
  <c r="F49" i="18" s="1"/>
  <c r="AK48" i="18"/>
  <c r="AL48" i="18" s="1"/>
  <c r="V48" i="18"/>
  <c r="U48" i="18"/>
  <c r="E48" i="18"/>
  <c r="F48" i="18" s="1"/>
  <c r="AK47" i="18"/>
  <c r="AL47" i="18" s="1"/>
  <c r="U47" i="18"/>
  <c r="V47" i="18" s="1"/>
  <c r="W46" i="18" s="1"/>
  <c r="E47" i="18"/>
  <c r="F47" i="18" s="1"/>
  <c r="AK46" i="18"/>
  <c r="AL46" i="18" s="1"/>
  <c r="V46" i="18"/>
  <c r="U46" i="18"/>
  <c r="E46" i="18"/>
  <c r="F46" i="18" s="1"/>
  <c r="AK45" i="18"/>
  <c r="AL45" i="18" s="1"/>
  <c r="U45" i="18"/>
  <c r="V45" i="18" s="1"/>
  <c r="W44" i="18" s="1"/>
  <c r="F45" i="18"/>
  <c r="E45" i="18"/>
  <c r="AK44" i="18"/>
  <c r="AL44" i="18" s="1"/>
  <c r="V44" i="18"/>
  <c r="U44" i="18"/>
  <c r="E44" i="18"/>
  <c r="F44" i="18" s="1"/>
  <c r="AK43" i="18"/>
  <c r="AL43" i="18" s="1"/>
  <c r="U43" i="18"/>
  <c r="V43" i="18" s="1"/>
  <c r="E43" i="18"/>
  <c r="F43" i="18" s="1"/>
  <c r="AK42" i="18"/>
  <c r="AL42" i="18" s="1"/>
  <c r="AM41" i="18" s="1"/>
  <c r="U42" i="18"/>
  <c r="V42" i="18" s="1"/>
  <c r="F42" i="18"/>
  <c r="E42" i="18"/>
  <c r="AK41" i="18"/>
  <c r="AL41" i="18" s="1"/>
  <c r="U41" i="18"/>
  <c r="V41" i="18" s="1"/>
  <c r="W40" i="18" s="1"/>
  <c r="G41" i="18"/>
  <c r="E41" i="18"/>
  <c r="F41" i="18" s="1"/>
  <c r="AK40" i="18"/>
  <c r="AL40" i="18" s="1"/>
  <c r="U40" i="18"/>
  <c r="V40" i="18" s="1"/>
  <c r="F40" i="18"/>
  <c r="G40" i="18" s="1"/>
  <c r="E40" i="18"/>
  <c r="AK39" i="18"/>
  <c r="AL39" i="18" s="1"/>
  <c r="U39" i="18"/>
  <c r="V39" i="18" s="1"/>
  <c r="E39" i="18"/>
  <c r="F39" i="18" s="1"/>
  <c r="AL38" i="18"/>
  <c r="AM37" i="18" s="1"/>
  <c r="AK38" i="18"/>
  <c r="U38" i="18"/>
  <c r="V38" i="18" s="1"/>
  <c r="F38" i="18"/>
  <c r="G37" i="18" s="1"/>
  <c r="E38" i="18"/>
  <c r="AK37" i="18"/>
  <c r="AL37" i="18" s="1"/>
  <c r="U37" i="18"/>
  <c r="V37" i="18" s="1"/>
  <c r="W36" i="18" s="1"/>
  <c r="E37" i="18"/>
  <c r="F37" i="18" s="1"/>
  <c r="AK36" i="18"/>
  <c r="AL36" i="18" s="1"/>
  <c r="AM35" i="18" s="1"/>
  <c r="U36" i="18"/>
  <c r="V36" i="18" s="1"/>
  <c r="F36" i="18"/>
  <c r="G35" i="18" s="1"/>
  <c r="E36" i="18"/>
  <c r="AK35" i="18"/>
  <c r="AL35" i="18" s="1"/>
  <c r="U35" i="18"/>
  <c r="V35" i="18" s="1"/>
  <c r="W34" i="18" s="1"/>
  <c r="E35" i="18"/>
  <c r="F35" i="18" s="1"/>
  <c r="AK34" i="18"/>
  <c r="AL34" i="18" s="1"/>
  <c r="AM33" i="18" s="1"/>
  <c r="U34" i="18"/>
  <c r="V34" i="18" s="1"/>
  <c r="E34" i="18"/>
  <c r="F34" i="18" s="1"/>
  <c r="G34" i="18" s="1"/>
  <c r="AK33" i="18"/>
  <c r="AL33" i="18" s="1"/>
  <c r="U33" i="18"/>
  <c r="V33" i="18" s="1"/>
  <c r="E33" i="18"/>
  <c r="F33" i="18" s="1"/>
  <c r="AK32" i="18"/>
  <c r="AL32" i="18" s="1"/>
  <c r="AM31" i="18" s="1"/>
  <c r="U32" i="18"/>
  <c r="V32" i="18" s="1"/>
  <c r="E32" i="18"/>
  <c r="F32" i="18" s="1"/>
  <c r="AK31" i="18"/>
  <c r="AL31" i="18" s="1"/>
  <c r="U31" i="18"/>
  <c r="V31" i="18" s="1"/>
  <c r="E31" i="18"/>
  <c r="F31" i="18" s="1"/>
  <c r="AK30" i="18"/>
  <c r="AL30" i="18" s="1"/>
  <c r="AM29" i="18" s="1"/>
  <c r="U30" i="18"/>
  <c r="V30" i="18" s="1"/>
  <c r="E30" i="18"/>
  <c r="F30" i="18" s="1"/>
  <c r="AK29" i="18"/>
  <c r="AL29" i="18" s="1"/>
  <c r="AM28" i="18" s="1"/>
  <c r="W29" i="18"/>
  <c r="U29" i="18"/>
  <c r="V29" i="18" s="1"/>
  <c r="G29" i="18"/>
  <c r="E29" i="18"/>
  <c r="F29" i="18" s="1"/>
  <c r="AK28" i="18"/>
  <c r="AL28" i="18" s="1"/>
  <c r="U28" i="18"/>
  <c r="V28" i="18" s="1"/>
  <c r="W28" i="18" s="1"/>
  <c r="E28" i="18"/>
  <c r="F28" i="18" s="1"/>
  <c r="AK27" i="18"/>
  <c r="AL27" i="18" s="1"/>
  <c r="U27" i="18"/>
  <c r="V27" i="18" s="1"/>
  <c r="E27" i="18"/>
  <c r="F27" i="18" s="1"/>
  <c r="AK26" i="18"/>
  <c r="AL26" i="18" s="1"/>
  <c r="U26" i="18"/>
  <c r="V26" i="18" s="1"/>
  <c r="W25" i="18" s="1"/>
  <c r="E26" i="18"/>
  <c r="F26" i="18" s="1"/>
  <c r="AK25" i="18"/>
  <c r="AL25" i="18" s="1"/>
  <c r="AM24" i="18" s="1"/>
  <c r="U25" i="18"/>
  <c r="V25" i="18" s="1"/>
  <c r="E25" i="18"/>
  <c r="F25" i="18" s="1"/>
  <c r="AK24" i="18"/>
  <c r="AL24" i="18" s="1"/>
  <c r="U24" i="18"/>
  <c r="V24" i="18" s="1"/>
  <c r="E24" i="18"/>
  <c r="F24" i="18" s="1"/>
  <c r="AK23" i="18"/>
  <c r="AL23" i="18" s="1"/>
  <c r="U23" i="18"/>
  <c r="V23" i="18" s="1"/>
  <c r="E23" i="18"/>
  <c r="F23" i="18" s="1"/>
  <c r="AK22" i="18"/>
  <c r="AL22" i="18" s="1"/>
  <c r="U22" i="18"/>
  <c r="V22" i="18" s="1"/>
  <c r="E22" i="18"/>
  <c r="F22" i="18" s="1"/>
  <c r="AK21" i="18"/>
  <c r="AL21" i="18" s="1"/>
  <c r="AM20" i="18" s="1"/>
  <c r="U21" i="18"/>
  <c r="V21" i="18" s="1"/>
  <c r="E21" i="18"/>
  <c r="F21" i="18" s="1"/>
  <c r="AK20" i="18"/>
  <c r="AL20" i="18" s="1"/>
  <c r="U20" i="18"/>
  <c r="V20" i="18" s="1"/>
  <c r="E20" i="18"/>
  <c r="F20" i="18" s="1"/>
  <c r="AK19" i="18"/>
  <c r="AL19" i="18" s="1"/>
  <c r="U19" i="18"/>
  <c r="V19" i="18" s="1"/>
  <c r="E19" i="18"/>
  <c r="F19" i="18" s="1"/>
  <c r="AK18" i="18"/>
  <c r="AL18" i="18" s="1"/>
  <c r="U18" i="18"/>
  <c r="V18" i="18" s="1"/>
  <c r="E18" i="18"/>
  <c r="F18" i="18" s="1"/>
  <c r="AK17" i="18"/>
  <c r="AL17" i="18" s="1"/>
  <c r="AM16" i="18" s="1"/>
  <c r="U17" i="18"/>
  <c r="V17" i="18" s="1"/>
  <c r="E17" i="18"/>
  <c r="F17" i="18" s="1"/>
  <c r="AK16" i="18"/>
  <c r="AL16" i="18" s="1"/>
  <c r="U16" i="18"/>
  <c r="V16" i="18" s="1"/>
  <c r="E16" i="18"/>
  <c r="F16" i="18" s="1"/>
  <c r="AK15" i="18"/>
  <c r="AL15" i="18" s="1"/>
  <c r="U15" i="18"/>
  <c r="V15" i="18" s="1"/>
  <c r="E15" i="18"/>
  <c r="F15" i="18" s="1"/>
  <c r="AK14" i="18"/>
  <c r="AL14" i="18" s="1"/>
  <c r="U14" i="18"/>
  <c r="V14" i="18" s="1"/>
  <c r="E14" i="18"/>
  <c r="F14" i="18" s="1"/>
  <c r="AK13" i="18"/>
  <c r="AL13" i="18" s="1"/>
  <c r="U13" i="18"/>
  <c r="V13" i="18" s="1"/>
  <c r="E13" i="18"/>
  <c r="F13" i="18" s="1"/>
  <c r="AK12" i="18"/>
  <c r="AL12" i="18" s="1"/>
  <c r="U12" i="18"/>
  <c r="V12" i="18" s="1"/>
  <c r="E12" i="18"/>
  <c r="F12" i="18" s="1"/>
  <c r="G11" i="18" s="1"/>
  <c r="AN11" i="18"/>
  <c r="AO11" i="18" s="1"/>
  <c r="AK11" i="18"/>
  <c r="AL11" i="18" s="1"/>
  <c r="AR11" i="18" s="1"/>
  <c r="X11" i="18"/>
  <c r="Y11" i="18" s="1"/>
  <c r="AA11" i="18" s="1"/>
  <c r="U11" i="18"/>
  <c r="V11" i="18" s="1"/>
  <c r="AB11" i="18" s="1"/>
  <c r="H11" i="18"/>
  <c r="I11" i="18" s="1"/>
  <c r="K11" i="18" s="1"/>
  <c r="E11" i="18"/>
  <c r="F11" i="18" s="1"/>
  <c r="L11" i="18" s="1"/>
  <c r="AI54" i="17"/>
  <c r="AI53" i="17"/>
  <c r="AI52" i="17"/>
  <c r="AI51" i="17"/>
  <c r="AI50" i="17"/>
  <c r="AI49" i="17"/>
  <c r="AI48" i="17"/>
  <c r="AI47" i="17"/>
  <c r="AI46" i="17"/>
  <c r="AI45" i="17"/>
  <c r="AI44" i="17"/>
  <c r="AI43" i="17"/>
  <c r="AI42" i="17"/>
  <c r="AI41" i="17"/>
  <c r="AI40" i="17"/>
  <c r="AI39" i="17"/>
  <c r="AI38" i="17"/>
  <c r="AI37" i="17"/>
  <c r="AI36" i="17"/>
  <c r="AI35" i="17"/>
  <c r="AI34" i="17"/>
  <c r="AI33" i="17"/>
  <c r="AI32" i="17"/>
  <c r="AI31" i="17"/>
  <c r="AI30" i="17"/>
  <c r="AI29" i="17"/>
  <c r="AI28" i="17"/>
  <c r="AI27" i="17"/>
  <c r="AI26" i="17"/>
  <c r="AI25" i="17"/>
  <c r="AI24" i="17"/>
  <c r="AI23" i="17"/>
  <c r="AI22" i="17"/>
  <c r="AI21" i="17"/>
  <c r="AI20" i="17"/>
  <c r="AI19" i="17"/>
  <c r="AI18" i="17"/>
  <c r="AI17" i="17"/>
  <c r="AI16" i="17"/>
  <c r="AI15" i="17"/>
  <c r="AI14" i="17"/>
  <c r="AI13" i="17"/>
  <c r="AI12" i="17"/>
  <c r="AI11" i="17"/>
  <c r="S55" i="17"/>
  <c r="S54" i="17"/>
  <c r="S53" i="17"/>
  <c r="S52" i="17"/>
  <c r="S51" i="17"/>
  <c r="S50" i="17"/>
  <c r="S49" i="17"/>
  <c r="S48" i="17"/>
  <c r="S47" i="17"/>
  <c r="S46" i="17"/>
  <c r="S45" i="17"/>
  <c r="S44" i="17"/>
  <c r="S43" i="17"/>
  <c r="S42" i="17"/>
  <c r="S41" i="17"/>
  <c r="S40" i="17"/>
  <c r="S39" i="17"/>
  <c r="S38" i="17"/>
  <c r="S37" i="17"/>
  <c r="S36" i="17"/>
  <c r="S35" i="17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U88" i="17"/>
  <c r="V88" i="17" s="1"/>
  <c r="S88" i="17"/>
  <c r="Z87" i="17"/>
  <c r="X87" i="17"/>
  <c r="Y87" i="17" s="1"/>
  <c r="AA87" i="17" s="1"/>
  <c r="U87" i="17"/>
  <c r="V87" i="17" s="1"/>
  <c r="AB87" i="17" s="1"/>
  <c r="S87" i="17"/>
  <c r="F56" i="17"/>
  <c r="E56" i="17"/>
  <c r="V55" i="17"/>
  <c r="W55" i="17" s="1"/>
  <c r="U55" i="17"/>
  <c r="F55" i="17"/>
  <c r="E55" i="17"/>
  <c r="AL54" i="17"/>
  <c r="AM54" i="17" s="1"/>
  <c r="AK54" i="17"/>
  <c r="U54" i="17"/>
  <c r="V54" i="17" s="1"/>
  <c r="W53" i="17" s="1"/>
  <c r="F54" i="17"/>
  <c r="E54" i="17"/>
  <c r="AL53" i="17"/>
  <c r="AK53" i="17"/>
  <c r="U53" i="17"/>
  <c r="V53" i="17" s="1"/>
  <c r="F53" i="17"/>
  <c r="E53" i="17"/>
  <c r="AK52" i="17"/>
  <c r="AL52" i="17" s="1"/>
  <c r="U52" i="17"/>
  <c r="V52" i="17" s="1"/>
  <c r="W51" i="17" s="1"/>
  <c r="F52" i="17"/>
  <c r="E52" i="17"/>
  <c r="AK51" i="17"/>
  <c r="AL51" i="17" s="1"/>
  <c r="V51" i="17"/>
  <c r="U51" i="17"/>
  <c r="F51" i="17"/>
  <c r="E51" i="17"/>
  <c r="AK50" i="17"/>
  <c r="AL50" i="17" s="1"/>
  <c r="AM49" i="17" s="1"/>
  <c r="U50" i="17"/>
  <c r="V50" i="17" s="1"/>
  <c r="W49" i="17" s="1"/>
  <c r="F50" i="17"/>
  <c r="E50" i="17"/>
  <c r="AK49" i="17"/>
  <c r="AL49" i="17" s="1"/>
  <c r="AM48" i="17" s="1"/>
  <c r="V49" i="17"/>
  <c r="U49" i="17"/>
  <c r="F49" i="17"/>
  <c r="E49" i="17"/>
  <c r="AL48" i="17"/>
  <c r="AK48" i="17"/>
  <c r="U48" i="17"/>
  <c r="V48" i="17" s="1"/>
  <c r="F48" i="17"/>
  <c r="E48" i="17"/>
  <c r="AK47" i="17"/>
  <c r="AL47" i="17" s="1"/>
  <c r="V47" i="17"/>
  <c r="U47" i="17"/>
  <c r="F47" i="17"/>
  <c r="E47" i="17"/>
  <c r="AK46" i="17"/>
  <c r="AL46" i="17" s="1"/>
  <c r="U46" i="17"/>
  <c r="V46" i="17" s="1"/>
  <c r="F46" i="17"/>
  <c r="E46" i="17"/>
  <c r="AL45" i="17"/>
  <c r="AK45" i="17"/>
  <c r="V45" i="17"/>
  <c r="U45" i="17"/>
  <c r="F45" i="17"/>
  <c r="E45" i="17"/>
  <c r="AK44" i="17"/>
  <c r="AL44" i="17" s="1"/>
  <c r="U44" i="17"/>
  <c r="V44" i="17" s="1"/>
  <c r="F44" i="17"/>
  <c r="E44" i="17"/>
  <c r="AK43" i="17"/>
  <c r="AL43" i="17" s="1"/>
  <c r="V43" i="17"/>
  <c r="W42" i="17" s="1"/>
  <c r="U43" i="17"/>
  <c r="F43" i="17"/>
  <c r="E43" i="17"/>
  <c r="AK42" i="17"/>
  <c r="AL42" i="17" s="1"/>
  <c r="AM41" i="17" s="1"/>
  <c r="U42" i="17"/>
  <c r="V42" i="17" s="1"/>
  <c r="E42" i="17"/>
  <c r="F42" i="17" s="1"/>
  <c r="G41" i="17" s="1"/>
  <c r="AK41" i="17"/>
  <c r="AL41" i="17" s="1"/>
  <c r="U41" i="17"/>
  <c r="V41" i="17" s="1"/>
  <c r="E41" i="17"/>
  <c r="F41" i="17" s="1"/>
  <c r="AK40" i="17"/>
  <c r="AL40" i="17" s="1"/>
  <c r="U40" i="17"/>
  <c r="V40" i="17" s="1"/>
  <c r="W40" i="17" s="1"/>
  <c r="E40" i="17"/>
  <c r="F40" i="17" s="1"/>
  <c r="AM39" i="17"/>
  <c r="AK39" i="17"/>
  <c r="AL39" i="17" s="1"/>
  <c r="U39" i="17"/>
  <c r="V39" i="17" s="1"/>
  <c r="G39" i="17"/>
  <c r="E39" i="17"/>
  <c r="F39" i="17" s="1"/>
  <c r="AK38" i="17"/>
  <c r="AL38" i="17" s="1"/>
  <c r="W38" i="17"/>
  <c r="U38" i="17"/>
  <c r="V38" i="17" s="1"/>
  <c r="E38" i="17"/>
  <c r="F38" i="17" s="1"/>
  <c r="AM37" i="17"/>
  <c r="AK37" i="17"/>
  <c r="AL37" i="17" s="1"/>
  <c r="U37" i="17"/>
  <c r="V37" i="17" s="1"/>
  <c r="E37" i="17"/>
  <c r="F37" i="17" s="1"/>
  <c r="G37" i="17" s="1"/>
  <c r="AK36" i="17"/>
  <c r="AL36" i="17" s="1"/>
  <c r="W36" i="17"/>
  <c r="U36" i="17"/>
  <c r="V36" i="17" s="1"/>
  <c r="E36" i="17"/>
  <c r="F36" i="17" s="1"/>
  <c r="G35" i="17" s="1"/>
  <c r="AM35" i="17"/>
  <c r="AK35" i="17"/>
  <c r="AL35" i="17" s="1"/>
  <c r="U35" i="17"/>
  <c r="V35" i="17" s="1"/>
  <c r="W34" i="17" s="1"/>
  <c r="E35" i="17"/>
  <c r="F35" i="17" s="1"/>
  <c r="AK34" i="17"/>
  <c r="AL34" i="17" s="1"/>
  <c r="U34" i="17"/>
  <c r="V34" i="17" s="1"/>
  <c r="E34" i="17"/>
  <c r="F34" i="17" s="1"/>
  <c r="AM33" i="17"/>
  <c r="AK33" i="17"/>
  <c r="AL33" i="17" s="1"/>
  <c r="AM32" i="17" s="1"/>
  <c r="W33" i="17"/>
  <c r="U33" i="17"/>
  <c r="V33" i="17" s="1"/>
  <c r="G33" i="17"/>
  <c r="E33" i="17"/>
  <c r="F33" i="17" s="1"/>
  <c r="AK32" i="17"/>
  <c r="AL32" i="17" s="1"/>
  <c r="U32" i="17"/>
  <c r="V32" i="17" s="1"/>
  <c r="W32" i="17" s="1"/>
  <c r="E32" i="17"/>
  <c r="F32" i="17" s="1"/>
  <c r="AK31" i="17"/>
  <c r="AL31" i="17" s="1"/>
  <c r="U31" i="17"/>
  <c r="V31" i="17" s="1"/>
  <c r="E31" i="17"/>
  <c r="F31" i="17" s="1"/>
  <c r="G30" i="17" s="1"/>
  <c r="AK30" i="17"/>
  <c r="AL30" i="17" s="1"/>
  <c r="U30" i="17"/>
  <c r="V30" i="17" s="1"/>
  <c r="E30" i="17"/>
  <c r="F30" i="17" s="1"/>
  <c r="AK29" i="17"/>
  <c r="AL29" i="17" s="1"/>
  <c r="AM28" i="17" s="1"/>
  <c r="U29" i="17"/>
  <c r="V29" i="17" s="1"/>
  <c r="E29" i="17"/>
  <c r="F29" i="17" s="1"/>
  <c r="G28" i="17" s="1"/>
  <c r="AK28" i="17"/>
  <c r="AL28" i="17" s="1"/>
  <c r="U28" i="17"/>
  <c r="V28" i="17" s="1"/>
  <c r="E28" i="17"/>
  <c r="F28" i="17" s="1"/>
  <c r="AK27" i="17"/>
  <c r="AL27" i="17" s="1"/>
  <c r="U27" i="17"/>
  <c r="V27" i="17" s="1"/>
  <c r="E27" i="17"/>
  <c r="F27" i="17" s="1"/>
  <c r="G26" i="17" s="1"/>
  <c r="AK26" i="17"/>
  <c r="AL26" i="17" s="1"/>
  <c r="U26" i="17"/>
  <c r="V26" i="17" s="1"/>
  <c r="E26" i="17"/>
  <c r="F26" i="17" s="1"/>
  <c r="AK25" i="17"/>
  <c r="AL25" i="17" s="1"/>
  <c r="AM24" i="17" s="1"/>
  <c r="U25" i="17"/>
  <c r="V25" i="17" s="1"/>
  <c r="E25" i="17"/>
  <c r="F25" i="17" s="1"/>
  <c r="G24" i="17" s="1"/>
  <c r="AK24" i="17"/>
  <c r="AL24" i="17" s="1"/>
  <c r="U24" i="17"/>
  <c r="V24" i="17" s="1"/>
  <c r="E24" i="17"/>
  <c r="F24" i="17" s="1"/>
  <c r="AK23" i="17"/>
  <c r="AL23" i="17" s="1"/>
  <c r="U23" i="17"/>
  <c r="V23" i="17" s="1"/>
  <c r="E23" i="17"/>
  <c r="F23" i="17" s="1"/>
  <c r="G22" i="17" s="1"/>
  <c r="AK22" i="17"/>
  <c r="AL22" i="17" s="1"/>
  <c r="U22" i="17"/>
  <c r="V22" i="17" s="1"/>
  <c r="E22" i="17"/>
  <c r="F22" i="17" s="1"/>
  <c r="AK21" i="17"/>
  <c r="AL21" i="17" s="1"/>
  <c r="AM20" i="17" s="1"/>
  <c r="W21" i="17"/>
  <c r="U21" i="17"/>
  <c r="V21" i="17" s="1"/>
  <c r="E21" i="17"/>
  <c r="F21" i="17" s="1"/>
  <c r="AK20" i="17"/>
  <c r="AL20" i="17" s="1"/>
  <c r="U20" i="17"/>
  <c r="V20" i="17" s="1"/>
  <c r="E20" i="17"/>
  <c r="F20" i="17" s="1"/>
  <c r="AK19" i="17"/>
  <c r="AL19" i="17" s="1"/>
  <c r="U19" i="17"/>
  <c r="V19" i="17" s="1"/>
  <c r="E19" i="17"/>
  <c r="F19" i="17" s="1"/>
  <c r="AK18" i="17"/>
  <c r="AL18" i="17" s="1"/>
  <c r="U18" i="17"/>
  <c r="V18" i="17" s="1"/>
  <c r="E18" i="17"/>
  <c r="F18" i="17" s="1"/>
  <c r="AK17" i="17"/>
  <c r="AL17" i="17" s="1"/>
  <c r="U17" i="17"/>
  <c r="V17" i="17" s="1"/>
  <c r="E17" i="17"/>
  <c r="F17" i="17" s="1"/>
  <c r="AK16" i="17"/>
  <c r="AL16" i="17" s="1"/>
  <c r="U16" i="17"/>
  <c r="V16" i="17" s="1"/>
  <c r="E16" i="17"/>
  <c r="F16" i="17" s="1"/>
  <c r="AK15" i="17"/>
  <c r="AL15" i="17" s="1"/>
  <c r="AM14" i="17" s="1"/>
  <c r="U15" i="17"/>
  <c r="V15" i="17" s="1"/>
  <c r="E15" i="17"/>
  <c r="F15" i="17" s="1"/>
  <c r="AK14" i="17"/>
  <c r="AL14" i="17" s="1"/>
  <c r="U14" i="17"/>
  <c r="V14" i="17" s="1"/>
  <c r="E14" i="17"/>
  <c r="F14" i="17" s="1"/>
  <c r="AK13" i="17"/>
  <c r="AL13" i="17" s="1"/>
  <c r="U13" i="17"/>
  <c r="V13" i="17" s="1"/>
  <c r="E13" i="17"/>
  <c r="F13" i="17" s="1"/>
  <c r="AK12" i="17"/>
  <c r="AL12" i="17" s="1"/>
  <c r="U12" i="17"/>
  <c r="V12" i="17" s="1"/>
  <c r="E12" i="17"/>
  <c r="F12" i="17" s="1"/>
  <c r="AN11" i="17"/>
  <c r="AO11" i="17" s="1"/>
  <c r="AK11" i="17"/>
  <c r="AL11" i="17" s="1"/>
  <c r="AR11" i="17" s="1"/>
  <c r="X11" i="17"/>
  <c r="Y11" i="17" s="1"/>
  <c r="AA11" i="17" s="1"/>
  <c r="U11" i="17"/>
  <c r="V11" i="17" s="1"/>
  <c r="AB11" i="17" s="1"/>
  <c r="H11" i="17"/>
  <c r="E11" i="17"/>
  <c r="F11" i="17" s="1"/>
  <c r="L11" i="17" s="1"/>
  <c r="AI54" i="16"/>
  <c r="AI53" i="16"/>
  <c r="AI52" i="16"/>
  <c r="AI51" i="16"/>
  <c r="AI50" i="16"/>
  <c r="AI49" i="16"/>
  <c r="AI48" i="16"/>
  <c r="AI47" i="16"/>
  <c r="AI46" i="16"/>
  <c r="AI45" i="16"/>
  <c r="AI44" i="16"/>
  <c r="AI43" i="16"/>
  <c r="AI42" i="16"/>
  <c r="AI41" i="16"/>
  <c r="AI40" i="16"/>
  <c r="AI39" i="16"/>
  <c r="AI38" i="16"/>
  <c r="AI37" i="16"/>
  <c r="AI36" i="16"/>
  <c r="AI35" i="16"/>
  <c r="AI34" i="16"/>
  <c r="AI33" i="16"/>
  <c r="AI32" i="16"/>
  <c r="AI31" i="16"/>
  <c r="AI30" i="16"/>
  <c r="AI29" i="16"/>
  <c r="AI28" i="16"/>
  <c r="AI27" i="16"/>
  <c r="AI26" i="16"/>
  <c r="AI25" i="16"/>
  <c r="AI24" i="16"/>
  <c r="AI23" i="16"/>
  <c r="AI22" i="16"/>
  <c r="AI21" i="16"/>
  <c r="AI20" i="16"/>
  <c r="AI19" i="16"/>
  <c r="AI18" i="16"/>
  <c r="AI17" i="16"/>
  <c r="AI16" i="16"/>
  <c r="AI15" i="16"/>
  <c r="AI14" i="16"/>
  <c r="AI13" i="16"/>
  <c r="AI12" i="16"/>
  <c r="AI11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V88" i="16"/>
  <c r="U88" i="16"/>
  <c r="S88" i="16"/>
  <c r="Z87" i="16"/>
  <c r="X87" i="16"/>
  <c r="Y87" i="16" s="1"/>
  <c r="AA87" i="16" s="1"/>
  <c r="U87" i="16"/>
  <c r="V87" i="16" s="1"/>
  <c r="AB87" i="16" s="1"/>
  <c r="S87" i="16"/>
  <c r="F56" i="16"/>
  <c r="G56" i="16" s="1"/>
  <c r="E56" i="16"/>
  <c r="U55" i="16"/>
  <c r="V55" i="16" s="1"/>
  <c r="F55" i="16"/>
  <c r="E55" i="16"/>
  <c r="AK54" i="16"/>
  <c r="AL54" i="16" s="1"/>
  <c r="AM54" i="16" s="1"/>
  <c r="U54" i="16"/>
  <c r="V54" i="16" s="1"/>
  <c r="E54" i="16"/>
  <c r="F54" i="16" s="1"/>
  <c r="AL53" i="16"/>
  <c r="AK53" i="16"/>
  <c r="U53" i="16"/>
  <c r="V53" i="16" s="1"/>
  <c r="E53" i="16"/>
  <c r="F53" i="16" s="1"/>
  <c r="AK52" i="16"/>
  <c r="AL52" i="16" s="1"/>
  <c r="U52" i="16"/>
  <c r="V52" i="16" s="1"/>
  <c r="W52" i="16" s="1"/>
  <c r="E52" i="16"/>
  <c r="F52" i="16" s="1"/>
  <c r="G51" i="16" s="1"/>
  <c r="AK51" i="16"/>
  <c r="AL51" i="16" s="1"/>
  <c r="U51" i="16"/>
  <c r="V51" i="16" s="1"/>
  <c r="E51" i="16"/>
  <c r="F51" i="16" s="1"/>
  <c r="AK50" i="16"/>
  <c r="AL50" i="16" s="1"/>
  <c r="U50" i="16"/>
  <c r="V50" i="16" s="1"/>
  <c r="E50" i="16"/>
  <c r="F50" i="16" s="1"/>
  <c r="AK49" i="16"/>
  <c r="AL49" i="16" s="1"/>
  <c r="V49" i="16"/>
  <c r="U49" i="16"/>
  <c r="E49" i="16"/>
  <c r="F49" i="16" s="1"/>
  <c r="G49" i="16" s="1"/>
  <c r="AL48" i="16"/>
  <c r="AK48" i="16"/>
  <c r="U48" i="16"/>
  <c r="V48" i="16" s="1"/>
  <c r="E48" i="16"/>
  <c r="F48" i="16" s="1"/>
  <c r="AK47" i="16"/>
  <c r="AL47" i="16" s="1"/>
  <c r="V47" i="16"/>
  <c r="U47" i="16"/>
  <c r="E47" i="16"/>
  <c r="F47" i="16" s="1"/>
  <c r="AK46" i="16"/>
  <c r="AL46" i="16" s="1"/>
  <c r="AM45" i="16" s="1"/>
  <c r="U46" i="16"/>
  <c r="V46" i="16" s="1"/>
  <c r="W46" i="16" s="1"/>
  <c r="E46" i="16"/>
  <c r="F46" i="16" s="1"/>
  <c r="G45" i="16" s="1"/>
  <c r="AK45" i="16"/>
  <c r="AL45" i="16" s="1"/>
  <c r="V45" i="16"/>
  <c r="W44" i="16" s="1"/>
  <c r="U45" i="16"/>
  <c r="F45" i="16"/>
  <c r="E45" i="16"/>
  <c r="AK44" i="16"/>
  <c r="AL44" i="16" s="1"/>
  <c r="V44" i="16"/>
  <c r="U44" i="16"/>
  <c r="E44" i="16"/>
  <c r="F44" i="16" s="1"/>
  <c r="AK43" i="16"/>
  <c r="AL43" i="16" s="1"/>
  <c r="U43" i="16"/>
  <c r="V43" i="16" s="1"/>
  <c r="E43" i="16"/>
  <c r="F43" i="16" s="1"/>
  <c r="AK42" i="16"/>
  <c r="AL42" i="16" s="1"/>
  <c r="U42" i="16"/>
  <c r="V42" i="16" s="1"/>
  <c r="E42" i="16"/>
  <c r="F42" i="16" s="1"/>
  <c r="AK41" i="16"/>
  <c r="AL41" i="16" s="1"/>
  <c r="U41" i="16"/>
  <c r="V41" i="16" s="1"/>
  <c r="W40" i="16" s="1"/>
  <c r="E41" i="16"/>
  <c r="F41" i="16" s="1"/>
  <c r="AK40" i="16"/>
  <c r="AL40" i="16" s="1"/>
  <c r="AM39" i="16" s="1"/>
  <c r="U40" i="16"/>
  <c r="V40" i="16" s="1"/>
  <c r="E40" i="16"/>
  <c r="F40" i="16" s="1"/>
  <c r="G39" i="16" s="1"/>
  <c r="AK39" i="16"/>
  <c r="AL39" i="16" s="1"/>
  <c r="U39" i="16"/>
  <c r="V39" i="16" s="1"/>
  <c r="W38" i="16" s="1"/>
  <c r="E39" i="16"/>
  <c r="F39" i="16" s="1"/>
  <c r="AK38" i="16"/>
  <c r="AL38" i="16" s="1"/>
  <c r="U38" i="16"/>
  <c r="V38" i="16" s="1"/>
  <c r="F38" i="16"/>
  <c r="E38" i="16"/>
  <c r="AK37" i="16"/>
  <c r="AL37" i="16" s="1"/>
  <c r="V37" i="16"/>
  <c r="U37" i="16"/>
  <c r="E37" i="16"/>
  <c r="F37" i="16" s="1"/>
  <c r="AK36" i="16"/>
  <c r="AL36" i="16" s="1"/>
  <c r="U36" i="16"/>
  <c r="V36" i="16" s="1"/>
  <c r="E36" i="16"/>
  <c r="F36" i="16" s="1"/>
  <c r="AK35" i="16"/>
  <c r="AL35" i="16" s="1"/>
  <c r="AM34" i="16" s="1"/>
  <c r="U35" i="16"/>
  <c r="V35" i="16" s="1"/>
  <c r="W34" i="16" s="1"/>
  <c r="E35" i="16"/>
  <c r="F35" i="16" s="1"/>
  <c r="AK34" i="16"/>
  <c r="AL34" i="16" s="1"/>
  <c r="AM33" i="16" s="1"/>
  <c r="U34" i="16"/>
  <c r="V34" i="16" s="1"/>
  <c r="W33" i="16" s="1"/>
  <c r="E34" i="16"/>
  <c r="F34" i="16" s="1"/>
  <c r="G34" i="16" s="1"/>
  <c r="AK33" i="16"/>
  <c r="AL33" i="16" s="1"/>
  <c r="AM32" i="16" s="1"/>
  <c r="U33" i="16"/>
  <c r="V33" i="16" s="1"/>
  <c r="W32" i="16" s="1"/>
  <c r="E33" i="16"/>
  <c r="F33" i="16" s="1"/>
  <c r="G33" i="16" s="1"/>
  <c r="AK32" i="16"/>
  <c r="AL32" i="16" s="1"/>
  <c r="AM31" i="16" s="1"/>
  <c r="U32" i="16"/>
  <c r="V32" i="16" s="1"/>
  <c r="W31" i="16" s="1"/>
  <c r="E32" i="16"/>
  <c r="F32" i="16" s="1"/>
  <c r="G32" i="16" s="1"/>
  <c r="AK31" i="16"/>
  <c r="AL31" i="16" s="1"/>
  <c r="AM30" i="16" s="1"/>
  <c r="U31" i="16"/>
  <c r="V31" i="16" s="1"/>
  <c r="W30" i="16" s="1"/>
  <c r="E31" i="16"/>
  <c r="F31" i="16" s="1"/>
  <c r="G31" i="16" s="1"/>
  <c r="AK30" i="16"/>
  <c r="AL30" i="16" s="1"/>
  <c r="AM29" i="16" s="1"/>
  <c r="U30" i="16"/>
  <c r="V30" i="16" s="1"/>
  <c r="E30" i="16"/>
  <c r="F30" i="16" s="1"/>
  <c r="G30" i="16" s="1"/>
  <c r="AK29" i="16"/>
  <c r="AL29" i="16" s="1"/>
  <c r="U29" i="16"/>
  <c r="V29" i="16" s="1"/>
  <c r="E29" i="16"/>
  <c r="F29" i="16" s="1"/>
  <c r="AK28" i="16"/>
  <c r="AL28" i="16" s="1"/>
  <c r="AM27" i="16" s="1"/>
  <c r="U28" i="16"/>
  <c r="V28" i="16" s="1"/>
  <c r="E28" i="16"/>
  <c r="F28" i="16" s="1"/>
  <c r="G27" i="16" s="1"/>
  <c r="AK27" i="16"/>
  <c r="AL27" i="16" s="1"/>
  <c r="U27" i="16"/>
  <c r="V27" i="16" s="1"/>
  <c r="W26" i="16" s="1"/>
  <c r="E27" i="16"/>
  <c r="F27" i="16" s="1"/>
  <c r="AK26" i="16"/>
  <c r="AL26" i="16" s="1"/>
  <c r="U26" i="16"/>
  <c r="V26" i="16" s="1"/>
  <c r="E26" i="16"/>
  <c r="F26" i="16" s="1"/>
  <c r="AK25" i="16"/>
  <c r="AL25" i="16" s="1"/>
  <c r="U25" i="16"/>
  <c r="V25" i="16" s="1"/>
  <c r="E25" i="16"/>
  <c r="F25" i="16" s="1"/>
  <c r="AM24" i="16"/>
  <c r="AK24" i="16"/>
  <c r="AL24" i="16" s="1"/>
  <c r="U24" i="16"/>
  <c r="V24" i="16" s="1"/>
  <c r="E24" i="16"/>
  <c r="F24" i="16" s="1"/>
  <c r="AM23" i="16"/>
  <c r="AK23" i="16"/>
  <c r="AL23" i="16" s="1"/>
  <c r="W23" i="16"/>
  <c r="U23" i="16"/>
  <c r="V23" i="16" s="1"/>
  <c r="E23" i="16"/>
  <c r="F23" i="16" s="1"/>
  <c r="G23" i="16" s="1"/>
  <c r="AK22" i="16"/>
  <c r="AL22" i="16" s="1"/>
  <c r="AM22" i="16" s="1"/>
  <c r="W22" i="16"/>
  <c r="U22" i="16"/>
  <c r="V22" i="16" s="1"/>
  <c r="E22" i="16"/>
  <c r="F22" i="16" s="1"/>
  <c r="G22" i="16" s="1"/>
  <c r="AK21" i="16"/>
  <c r="AL21" i="16" s="1"/>
  <c r="AM21" i="16" s="1"/>
  <c r="W21" i="16"/>
  <c r="U21" i="16"/>
  <c r="V21" i="16" s="1"/>
  <c r="E21" i="16"/>
  <c r="F21" i="16" s="1"/>
  <c r="G21" i="16" s="1"/>
  <c r="AK20" i="16"/>
  <c r="AL20" i="16" s="1"/>
  <c r="AM19" i="16" s="1"/>
  <c r="W20" i="16"/>
  <c r="U20" i="16"/>
  <c r="V20" i="16" s="1"/>
  <c r="E20" i="16"/>
  <c r="F20" i="16" s="1"/>
  <c r="G20" i="16" s="1"/>
  <c r="AK19" i="16"/>
  <c r="AL19" i="16" s="1"/>
  <c r="W19" i="16"/>
  <c r="U19" i="16"/>
  <c r="V19" i="16" s="1"/>
  <c r="E19" i="16"/>
  <c r="F19" i="16" s="1"/>
  <c r="G19" i="16" s="1"/>
  <c r="AK18" i="16"/>
  <c r="AL18" i="16" s="1"/>
  <c r="AM18" i="16" s="1"/>
  <c r="W18" i="16"/>
  <c r="U18" i="16"/>
  <c r="V18" i="16" s="1"/>
  <c r="E18" i="16"/>
  <c r="F18" i="16" s="1"/>
  <c r="G18" i="16" s="1"/>
  <c r="AK17" i="16"/>
  <c r="AL17" i="16" s="1"/>
  <c r="AM16" i="16" s="1"/>
  <c r="W17" i="16"/>
  <c r="U17" i="16"/>
  <c r="V17" i="16" s="1"/>
  <c r="E17" i="16"/>
  <c r="F17" i="16" s="1"/>
  <c r="G17" i="16" s="1"/>
  <c r="AK16" i="16"/>
  <c r="AL16" i="16" s="1"/>
  <c r="W16" i="16"/>
  <c r="U16" i="16"/>
  <c r="V16" i="16" s="1"/>
  <c r="E16" i="16"/>
  <c r="F16" i="16" s="1"/>
  <c r="G16" i="16" s="1"/>
  <c r="AM15" i="16"/>
  <c r="AK15" i="16"/>
  <c r="AL15" i="16" s="1"/>
  <c r="W15" i="16"/>
  <c r="U15" i="16"/>
  <c r="V15" i="16" s="1"/>
  <c r="E15" i="16"/>
  <c r="F15" i="16" s="1"/>
  <c r="G15" i="16" s="1"/>
  <c r="AK14" i="16"/>
  <c r="AL14" i="16" s="1"/>
  <c r="AM14" i="16" s="1"/>
  <c r="W14" i="16"/>
  <c r="U14" i="16"/>
  <c r="V14" i="16" s="1"/>
  <c r="E14" i="16"/>
  <c r="F14" i="16" s="1"/>
  <c r="G14" i="16" s="1"/>
  <c r="AK13" i="16"/>
  <c r="AL13" i="16" s="1"/>
  <c r="AM13" i="16" s="1"/>
  <c r="W13" i="16"/>
  <c r="U13" i="16"/>
  <c r="V13" i="16" s="1"/>
  <c r="E13" i="16"/>
  <c r="F13" i="16" s="1"/>
  <c r="G13" i="16" s="1"/>
  <c r="AK12" i="16"/>
  <c r="AL12" i="16" s="1"/>
  <c r="AM11" i="16" s="1"/>
  <c r="W12" i="16"/>
  <c r="U12" i="16"/>
  <c r="V12" i="16" s="1"/>
  <c r="E12" i="16"/>
  <c r="F12" i="16" s="1"/>
  <c r="G12" i="16" s="1"/>
  <c r="AN11" i="16"/>
  <c r="AO11" i="16" s="1"/>
  <c r="AK11" i="16"/>
  <c r="AL11" i="16" s="1"/>
  <c r="AR11" i="16" s="1"/>
  <c r="X11" i="16"/>
  <c r="Y11" i="16" s="1"/>
  <c r="U11" i="16"/>
  <c r="V11" i="16" s="1"/>
  <c r="AB11" i="16" s="1"/>
  <c r="H11" i="16"/>
  <c r="I11" i="16" s="1"/>
  <c r="K11" i="16" s="1"/>
  <c r="E11" i="16"/>
  <c r="F11" i="16" s="1"/>
  <c r="G11" i="16" s="1"/>
  <c r="I11" i="17" l="1"/>
  <c r="K11" i="17" s="1"/>
  <c r="J12" i="17" s="1"/>
  <c r="AA11" i="16"/>
  <c r="AQ11" i="16"/>
  <c r="H49" i="29"/>
  <c r="I49" i="29" s="1"/>
  <c r="K49" i="29" s="1"/>
  <c r="M49" i="29" s="1"/>
  <c r="L49" i="29"/>
  <c r="AN50" i="29"/>
  <c r="AO50" i="29" s="1"/>
  <c r="AQ50" i="29" s="1"/>
  <c r="AS50" i="29" s="1"/>
  <c r="AB49" i="29"/>
  <c r="X49" i="29"/>
  <c r="Y49" i="29" s="1"/>
  <c r="AA49" i="29" s="1"/>
  <c r="AC49" i="29" s="1"/>
  <c r="Z50" i="28"/>
  <c r="AP50" i="28"/>
  <c r="AR50" i="28" s="1"/>
  <c r="L50" i="28"/>
  <c r="H50" i="28"/>
  <c r="I50" i="28" s="1"/>
  <c r="K50" i="28" s="1"/>
  <c r="M50" i="28" s="1"/>
  <c r="L49" i="27"/>
  <c r="H49" i="27"/>
  <c r="I49" i="27" s="1"/>
  <c r="K49" i="27" s="1"/>
  <c r="Z49" i="27"/>
  <c r="AR48" i="27"/>
  <c r="AN48" i="27"/>
  <c r="AO48" i="27" s="1"/>
  <c r="AQ48" i="27" s="1"/>
  <c r="AS48" i="27" s="1"/>
  <c r="J15" i="26"/>
  <c r="L15" i="26" s="1"/>
  <c r="AB14" i="26"/>
  <c r="X14" i="26"/>
  <c r="Y14" i="26" s="1"/>
  <c r="AA14" i="26" s="1"/>
  <c r="AC14" i="26" s="1"/>
  <c r="AP15" i="26"/>
  <c r="Z14" i="25"/>
  <c r="AB14" i="25" s="1"/>
  <c r="J14" i="25"/>
  <c r="L14" i="25" s="1"/>
  <c r="AP14" i="25"/>
  <c r="L13" i="24"/>
  <c r="H13" i="24"/>
  <c r="I13" i="24" s="1"/>
  <c r="K13" i="24" s="1"/>
  <c r="M13" i="24" s="1"/>
  <c r="Z14" i="24"/>
  <c r="AR13" i="24"/>
  <c r="AN13" i="24"/>
  <c r="AO13" i="24" s="1"/>
  <c r="AQ13" i="24" s="1"/>
  <c r="AS13" i="24" s="1"/>
  <c r="AP14" i="23"/>
  <c r="AR14" i="23" s="1"/>
  <c r="J14" i="23"/>
  <c r="Z14" i="23"/>
  <c r="AR14" i="22"/>
  <c r="AN14" i="22"/>
  <c r="AO14" i="22" s="1"/>
  <c r="AQ14" i="22" s="1"/>
  <c r="AS14" i="22" s="1"/>
  <c r="H13" i="22"/>
  <c r="I13" i="22" s="1"/>
  <c r="K13" i="22" s="1"/>
  <c r="M13" i="22" s="1"/>
  <c r="L13" i="22"/>
  <c r="Z14" i="22"/>
  <c r="Z14" i="21"/>
  <c r="AR13" i="21"/>
  <c r="AN13" i="21"/>
  <c r="AO13" i="21" s="1"/>
  <c r="AQ13" i="21" s="1"/>
  <c r="AS13" i="21" s="1"/>
  <c r="J14" i="21"/>
  <c r="AB13" i="20"/>
  <c r="AN14" i="20"/>
  <c r="AO14" i="20" s="1"/>
  <c r="AQ14" i="20" s="1"/>
  <c r="AS14" i="20" s="1"/>
  <c r="Z14" i="20"/>
  <c r="L13" i="20"/>
  <c r="H13" i="20"/>
  <c r="I13" i="20" s="1"/>
  <c r="K13" i="20" s="1"/>
  <c r="M13" i="20" s="1"/>
  <c r="AR14" i="19"/>
  <c r="AN14" i="19"/>
  <c r="AO14" i="19" s="1"/>
  <c r="AQ14" i="19" s="1"/>
  <c r="AS14" i="19" s="1"/>
  <c r="L14" i="19"/>
  <c r="H14" i="19"/>
  <c r="I14" i="19" s="1"/>
  <c r="K14" i="19" s="1"/>
  <c r="M14" i="19" s="1"/>
  <c r="Z14" i="19"/>
  <c r="AM40" i="18"/>
  <c r="AM39" i="18"/>
  <c r="AM43" i="18"/>
  <c r="AM45" i="18"/>
  <c r="AM47" i="18"/>
  <c r="AM49" i="18"/>
  <c r="AM11" i="18"/>
  <c r="AM51" i="18"/>
  <c r="AQ11" i="18"/>
  <c r="AS11" i="18" s="1"/>
  <c r="AM14" i="18"/>
  <c r="AM18" i="18"/>
  <c r="AM22" i="18"/>
  <c r="W39" i="18"/>
  <c r="W38" i="18"/>
  <c r="W11" i="18"/>
  <c r="W15" i="18"/>
  <c r="W30" i="18"/>
  <c r="W50" i="18"/>
  <c r="W12" i="18"/>
  <c r="W19" i="18"/>
  <c r="W23" i="18"/>
  <c r="W48" i="18"/>
  <c r="W13" i="18"/>
  <c r="W17" i="18"/>
  <c r="W21" i="18"/>
  <c r="W42" i="18"/>
  <c r="G43" i="18"/>
  <c r="G39" i="18"/>
  <c r="G42" i="18"/>
  <c r="G16" i="18"/>
  <c r="G20" i="18"/>
  <c r="G24" i="18"/>
  <c r="G31" i="18"/>
  <c r="G51" i="18"/>
  <c r="G45" i="18"/>
  <c r="G49" i="18"/>
  <c r="G14" i="18"/>
  <c r="G18" i="18"/>
  <c r="G22" i="18"/>
  <c r="G26" i="18"/>
  <c r="G47" i="18"/>
  <c r="G12" i="18"/>
  <c r="AM26" i="18"/>
  <c r="AM27" i="18"/>
  <c r="AM12" i="18"/>
  <c r="G13" i="18"/>
  <c r="AM13" i="18"/>
  <c r="G15" i="18"/>
  <c r="AM15" i="18"/>
  <c r="W16" i="18"/>
  <c r="G17" i="18"/>
  <c r="AM17" i="18"/>
  <c r="W18" i="18"/>
  <c r="G19" i="18"/>
  <c r="AM19" i="18"/>
  <c r="W20" i="18"/>
  <c r="G21" i="18"/>
  <c r="AM21" i="18"/>
  <c r="W22" i="18"/>
  <c r="G23" i="18"/>
  <c r="AM23" i="18"/>
  <c r="W24" i="18"/>
  <c r="G25" i="18"/>
  <c r="AM25" i="18"/>
  <c r="W26" i="18"/>
  <c r="W27" i="18"/>
  <c r="G27" i="18"/>
  <c r="G28" i="18"/>
  <c r="J12" i="18"/>
  <c r="M11" i="18"/>
  <c r="W14" i="18"/>
  <c r="Z12" i="18"/>
  <c r="AC11" i="18"/>
  <c r="G30" i="18"/>
  <c r="AM30" i="18"/>
  <c r="W31" i="18"/>
  <c r="G32" i="18"/>
  <c r="AM32" i="18"/>
  <c r="W33" i="18"/>
  <c r="AM34" i="18"/>
  <c r="W35" i="18"/>
  <c r="G36" i="18"/>
  <c r="AM36" i="18"/>
  <c r="W37" i="18"/>
  <c r="G38" i="18"/>
  <c r="AM38" i="18"/>
  <c r="W32" i="18"/>
  <c r="G33" i="18"/>
  <c r="W41" i="18"/>
  <c r="G56" i="18"/>
  <c r="G55" i="18"/>
  <c r="AM42" i="18"/>
  <c r="W43" i="18"/>
  <c r="G44" i="18"/>
  <c r="AM44" i="18"/>
  <c r="W45" i="18"/>
  <c r="G46" i="18"/>
  <c r="AM46" i="18"/>
  <c r="W47" i="18"/>
  <c r="G48" i="18"/>
  <c r="AM48" i="18"/>
  <c r="W49" i="18"/>
  <c r="G50" i="18"/>
  <c r="AM50" i="18"/>
  <c r="W51" i="18"/>
  <c r="G52" i="18"/>
  <c r="G53" i="18"/>
  <c r="AM52" i="18"/>
  <c r="AM53" i="18"/>
  <c r="W53" i="18"/>
  <c r="W54" i="18"/>
  <c r="W87" i="18"/>
  <c r="AC87" i="18" s="1"/>
  <c r="W88" i="18"/>
  <c r="Z88" i="18"/>
  <c r="AM50" i="17"/>
  <c r="AQ11" i="17"/>
  <c r="AS11" i="17" s="1"/>
  <c r="AM22" i="17"/>
  <c r="AM26" i="17"/>
  <c r="AM31" i="17"/>
  <c r="AM12" i="17"/>
  <c r="AM52" i="17"/>
  <c r="W52" i="17"/>
  <c r="W11" i="17"/>
  <c r="W13" i="17"/>
  <c r="W15" i="17"/>
  <c r="W23" i="17"/>
  <c r="W25" i="17"/>
  <c r="W27" i="17"/>
  <c r="W29" i="17"/>
  <c r="G12" i="17"/>
  <c r="G14" i="17"/>
  <c r="G50" i="17"/>
  <c r="G52" i="17"/>
  <c r="G54" i="17"/>
  <c r="AM16" i="17"/>
  <c r="AM17" i="17"/>
  <c r="G18" i="17"/>
  <c r="G19" i="17"/>
  <c r="W19" i="17"/>
  <c r="W20" i="17"/>
  <c r="AM11" i="17"/>
  <c r="W12" i="17"/>
  <c r="G13" i="17"/>
  <c r="W14" i="17"/>
  <c r="G15" i="17"/>
  <c r="AM15" i="17"/>
  <c r="W16" i="17"/>
  <c r="Z12" i="17"/>
  <c r="AC11" i="17"/>
  <c r="G16" i="17"/>
  <c r="G17" i="17"/>
  <c r="W18" i="17"/>
  <c r="W17" i="17"/>
  <c r="AM18" i="17"/>
  <c r="AM19" i="17"/>
  <c r="G20" i="17"/>
  <c r="G21" i="17"/>
  <c r="G11" i="17"/>
  <c r="AM13" i="17"/>
  <c r="G32" i="17"/>
  <c r="G31" i="17"/>
  <c r="AM21" i="17"/>
  <c r="W22" i="17"/>
  <c r="G23" i="17"/>
  <c r="AM23" i="17"/>
  <c r="W24" i="17"/>
  <c r="G25" i="17"/>
  <c r="AM25" i="17"/>
  <c r="W26" i="17"/>
  <c r="G27" i="17"/>
  <c r="AM27" i="17"/>
  <c r="W28" i="17"/>
  <c r="G29" i="17"/>
  <c r="AM29" i="17"/>
  <c r="W30" i="17"/>
  <c r="AM30" i="17"/>
  <c r="W31" i="17"/>
  <c r="G34" i="17"/>
  <c r="AM34" i="17"/>
  <c r="W35" i="17"/>
  <c r="G36" i="17"/>
  <c r="AM36" i="17"/>
  <c r="W37" i="17"/>
  <c r="G38" i="17"/>
  <c r="AM38" i="17"/>
  <c r="W39" i="17"/>
  <c r="G40" i="17"/>
  <c r="AM40" i="17"/>
  <c r="W41" i="17"/>
  <c r="AM46" i="17"/>
  <c r="AM47" i="17"/>
  <c r="G42" i="17"/>
  <c r="G43" i="17"/>
  <c r="G44" i="17"/>
  <c r="G45" i="17"/>
  <c r="G56" i="17"/>
  <c r="G55" i="17"/>
  <c r="AM44" i="17"/>
  <c r="AM45" i="17"/>
  <c r="W47" i="17"/>
  <c r="W48" i="17"/>
  <c r="W50" i="17"/>
  <c r="G53" i="17"/>
  <c r="W45" i="17"/>
  <c r="W46" i="17"/>
  <c r="G48" i="17"/>
  <c r="G49" i="17"/>
  <c r="G51" i="17"/>
  <c r="W87" i="17"/>
  <c r="AC87" i="17" s="1"/>
  <c r="W88" i="17"/>
  <c r="AM42" i="17"/>
  <c r="AM43" i="17"/>
  <c r="W43" i="17"/>
  <c r="W44" i="17"/>
  <c r="G46" i="17"/>
  <c r="G47" i="17"/>
  <c r="AM51" i="17"/>
  <c r="Z88" i="17"/>
  <c r="AM53" i="17"/>
  <c r="W54" i="17"/>
  <c r="AM43" i="16"/>
  <c r="AM47" i="16"/>
  <c r="AM49" i="16"/>
  <c r="AM51" i="16"/>
  <c r="AM12" i="16"/>
  <c r="AM20" i="16"/>
  <c r="AM17" i="16"/>
  <c r="AM26" i="16"/>
  <c r="AM28" i="16"/>
  <c r="AM53" i="16"/>
  <c r="AM25" i="16"/>
  <c r="W35" i="16"/>
  <c r="W48" i="16"/>
  <c r="W29" i="16"/>
  <c r="W28" i="16"/>
  <c r="W27" i="16"/>
  <c r="W11" i="16"/>
  <c r="W50" i="16"/>
  <c r="G36" i="16"/>
  <c r="G35" i="16"/>
  <c r="G47" i="16"/>
  <c r="G43" i="16"/>
  <c r="G53" i="16"/>
  <c r="G25" i="16"/>
  <c r="G26" i="16"/>
  <c r="G28" i="16"/>
  <c r="G55" i="16"/>
  <c r="G24" i="16"/>
  <c r="G29" i="16"/>
  <c r="L11" i="16"/>
  <c r="W24" i="16"/>
  <c r="W25" i="16"/>
  <c r="G41" i="16"/>
  <c r="G42" i="16"/>
  <c r="AM35" i="16"/>
  <c r="AM36" i="16"/>
  <c r="W36" i="16"/>
  <c r="W37" i="16"/>
  <c r="G37" i="16"/>
  <c r="G38" i="16"/>
  <c r="AM37" i="16"/>
  <c r="AM38" i="16"/>
  <c r="W55" i="16"/>
  <c r="W54" i="16"/>
  <c r="W39" i="16"/>
  <c r="G40" i="16"/>
  <c r="AM41" i="16"/>
  <c r="AM40" i="16"/>
  <c r="W42" i="16"/>
  <c r="W41" i="16"/>
  <c r="Z88" i="16"/>
  <c r="W87" i="16"/>
  <c r="AC87" i="16" s="1"/>
  <c r="W88" i="16"/>
  <c r="AM42" i="16"/>
  <c r="W43" i="16"/>
  <c r="G44" i="16"/>
  <c r="AM44" i="16"/>
  <c r="W45" i="16"/>
  <c r="G46" i="16"/>
  <c r="AM46" i="16"/>
  <c r="W47" i="16"/>
  <c r="G48" i="16"/>
  <c r="AM48" i="16"/>
  <c r="W49" i="16"/>
  <c r="G50" i="16"/>
  <c r="AM50" i="16"/>
  <c r="W51" i="16"/>
  <c r="G52" i="16"/>
  <c r="AM52" i="16"/>
  <c r="W53" i="16"/>
  <c r="G54" i="16"/>
  <c r="M11" i="17" l="1"/>
  <c r="AP12" i="16"/>
  <c r="AR12" i="16" s="1"/>
  <c r="AS11" i="16"/>
  <c r="AC11" i="16"/>
  <c r="Z12" i="16"/>
  <c r="AB12" i="16" s="1"/>
  <c r="M11" i="16"/>
  <c r="J12" i="16"/>
  <c r="H12" i="16" s="1"/>
  <c r="I12" i="16" s="1"/>
  <c r="J50" i="29"/>
  <c r="AP51" i="29"/>
  <c r="AR51" i="29" s="1"/>
  <c r="Z50" i="29"/>
  <c r="AB50" i="29" s="1"/>
  <c r="AB50" i="28"/>
  <c r="X50" i="28"/>
  <c r="Y50" i="28" s="1"/>
  <c r="AA50" i="28" s="1"/>
  <c r="AC50" i="28" s="1"/>
  <c r="AN50" i="28"/>
  <c r="AO50" i="28" s="1"/>
  <c r="AQ50" i="28" s="1"/>
  <c r="AS50" i="28" s="1"/>
  <c r="J51" i="28"/>
  <c r="L51" i="28" s="1"/>
  <c r="M49" i="27"/>
  <c r="J50" i="27"/>
  <c r="AP49" i="27"/>
  <c r="AB49" i="27"/>
  <c r="X49" i="27"/>
  <c r="Y49" i="27" s="1"/>
  <c r="AA49" i="27" s="1"/>
  <c r="AC49" i="27" s="1"/>
  <c r="H15" i="26"/>
  <c r="I15" i="26" s="1"/>
  <c r="K15" i="26" s="1"/>
  <c r="M15" i="26" s="1"/>
  <c r="AR15" i="26"/>
  <c r="AN15" i="26"/>
  <c r="AO15" i="26" s="1"/>
  <c r="AQ15" i="26" s="1"/>
  <c r="AS15" i="26" s="1"/>
  <c r="Z15" i="26"/>
  <c r="X14" i="25"/>
  <c r="Y14" i="25" s="1"/>
  <c r="AA14" i="25" s="1"/>
  <c r="AC14" i="25" s="1"/>
  <c r="H14" i="25"/>
  <c r="I14" i="25" s="1"/>
  <c r="K14" i="25" s="1"/>
  <c r="M14" i="25" s="1"/>
  <c r="AR14" i="25"/>
  <c r="AN14" i="25"/>
  <c r="AO14" i="25" s="1"/>
  <c r="AQ14" i="25" s="1"/>
  <c r="AS14" i="25" s="1"/>
  <c r="AP14" i="24"/>
  <c r="J14" i="24"/>
  <c r="X14" i="24"/>
  <c r="Y14" i="24" s="1"/>
  <c r="AA14" i="24" s="1"/>
  <c r="AC14" i="24" s="1"/>
  <c r="AB14" i="24"/>
  <c r="AN14" i="23"/>
  <c r="AO14" i="23" s="1"/>
  <c r="AQ14" i="23" s="1"/>
  <c r="AS14" i="23" s="1"/>
  <c r="AB14" i="23"/>
  <c r="X14" i="23"/>
  <c r="Y14" i="23" s="1"/>
  <c r="AA14" i="23" s="1"/>
  <c r="AC14" i="23" s="1"/>
  <c r="L14" i="23"/>
  <c r="H14" i="23"/>
  <c r="I14" i="23" s="1"/>
  <c r="K14" i="23" s="1"/>
  <c r="M14" i="23" s="1"/>
  <c r="J14" i="22"/>
  <c r="L14" i="22" s="1"/>
  <c r="X14" i="22"/>
  <c r="Y14" i="22" s="1"/>
  <c r="AA14" i="22" s="1"/>
  <c r="AC14" i="22" s="1"/>
  <c r="AB14" i="22"/>
  <c r="AP15" i="22"/>
  <c r="AP14" i="21"/>
  <c r="AR14" i="21" s="1"/>
  <c r="L14" i="21"/>
  <c r="H14" i="21"/>
  <c r="I14" i="21" s="1"/>
  <c r="K14" i="21" s="1"/>
  <c r="M14" i="21" s="1"/>
  <c r="X14" i="21"/>
  <c r="Y14" i="21" s="1"/>
  <c r="AA14" i="21" s="1"/>
  <c r="AC14" i="21" s="1"/>
  <c r="AB14" i="21"/>
  <c r="AP15" i="20"/>
  <c r="AR15" i="20" s="1"/>
  <c r="J14" i="20"/>
  <c r="AB14" i="20"/>
  <c r="X14" i="20"/>
  <c r="Y14" i="20" s="1"/>
  <c r="AA14" i="20" s="1"/>
  <c r="AC14" i="20" s="1"/>
  <c r="AB14" i="19"/>
  <c r="X14" i="19"/>
  <c r="Y14" i="19" s="1"/>
  <c r="AA14" i="19" s="1"/>
  <c r="AC14" i="19" s="1"/>
  <c r="J15" i="19"/>
  <c r="AP15" i="19"/>
  <c r="AP12" i="18"/>
  <c r="AR12" i="18" s="1"/>
  <c r="L12" i="18"/>
  <c r="H12" i="18"/>
  <c r="I12" i="18" s="1"/>
  <c r="K12" i="18" s="1"/>
  <c r="M12" i="18" s="1"/>
  <c r="AB12" i="18"/>
  <c r="X12" i="18"/>
  <c r="Y12" i="18" s="1"/>
  <c r="AA12" i="18" s="1"/>
  <c r="AC12" i="18" s="1"/>
  <c r="AB88" i="18"/>
  <c r="X88" i="18"/>
  <c r="Y88" i="18" s="1"/>
  <c r="AA88" i="18" s="1"/>
  <c r="AC88" i="18" s="1"/>
  <c r="AP12" i="17"/>
  <c r="AR12" i="17" s="1"/>
  <c r="AB12" i="17"/>
  <c r="X12" i="17"/>
  <c r="Y12" i="17" s="1"/>
  <c r="AA12" i="17" s="1"/>
  <c r="AC12" i="17" s="1"/>
  <c r="AB88" i="17"/>
  <c r="X88" i="17"/>
  <c r="Y88" i="17" s="1"/>
  <c r="AA88" i="17" s="1"/>
  <c r="AC88" i="17" s="1"/>
  <c r="L12" i="17"/>
  <c r="H12" i="17"/>
  <c r="I12" i="17" s="1"/>
  <c r="K12" i="17" s="1"/>
  <c r="M12" i="17" s="1"/>
  <c r="AB88" i="16"/>
  <c r="X88" i="16"/>
  <c r="Y88" i="16" s="1"/>
  <c r="AA88" i="16" s="1"/>
  <c r="AC88" i="16" s="1"/>
  <c r="AN12" i="18" l="1"/>
  <c r="AO12" i="18" s="1"/>
  <c r="AQ12" i="18" s="1"/>
  <c r="AS12" i="18" s="1"/>
  <c r="AN12" i="16"/>
  <c r="AO12" i="16" s="1"/>
  <c r="AQ12" i="16" s="1"/>
  <c r="AS12" i="16" s="1"/>
  <c r="L12" i="16"/>
  <c r="K12" i="16"/>
  <c r="X12" i="16"/>
  <c r="Y12" i="16" s="1"/>
  <c r="AA12" i="16" s="1"/>
  <c r="AC12" i="16" s="1"/>
  <c r="H50" i="29"/>
  <c r="I50" i="29" s="1"/>
  <c r="K50" i="29" s="1"/>
  <c r="M50" i="29" s="1"/>
  <c r="L50" i="29"/>
  <c r="AN51" i="29"/>
  <c r="AO51" i="29" s="1"/>
  <c r="AQ51" i="29" s="1"/>
  <c r="AS51" i="29" s="1"/>
  <c r="X50" i="29"/>
  <c r="Y50" i="29" s="1"/>
  <c r="AA50" i="29" s="1"/>
  <c r="AC50" i="29" s="1"/>
  <c r="Z51" i="28"/>
  <c r="H51" i="28"/>
  <c r="I51" i="28" s="1"/>
  <c r="K51" i="28" s="1"/>
  <c r="M51" i="28" s="1"/>
  <c r="AP51" i="28"/>
  <c r="AR51" i="28" s="1"/>
  <c r="H50" i="27"/>
  <c r="I50" i="27" s="1"/>
  <c r="K50" i="27" s="1"/>
  <c r="L50" i="27"/>
  <c r="Z50" i="27"/>
  <c r="AR49" i="27"/>
  <c r="AN49" i="27"/>
  <c r="AO49" i="27" s="1"/>
  <c r="AQ49" i="27" s="1"/>
  <c r="AS49" i="27" s="1"/>
  <c r="J16" i="26"/>
  <c r="H16" i="26" s="1"/>
  <c r="I16" i="26" s="1"/>
  <c r="K16" i="26" s="1"/>
  <c r="M16" i="26" s="1"/>
  <c r="X15" i="26"/>
  <c r="Y15" i="26" s="1"/>
  <c r="AA15" i="26" s="1"/>
  <c r="AC15" i="26" s="1"/>
  <c r="AB15" i="26"/>
  <c r="AP16" i="26"/>
  <c r="Z15" i="25"/>
  <c r="AB15" i="25" s="1"/>
  <c r="J15" i="25"/>
  <c r="L15" i="25" s="1"/>
  <c r="AP15" i="25"/>
  <c r="L14" i="24"/>
  <c r="H14" i="24"/>
  <c r="I14" i="24" s="1"/>
  <c r="K14" i="24" s="1"/>
  <c r="M14" i="24" s="1"/>
  <c r="Z15" i="24"/>
  <c r="AR14" i="24"/>
  <c r="AN14" i="24"/>
  <c r="AO14" i="24" s="1"/>
  <c r="AQ14" i="24" s="1"/>
  <c r="AS14" i="24" s="1"/>
  <c r="AP15" i="23"/>
  <c r="AR15" i="23" s="1"/>
  <c r="Z15" i="23"/>
  <c r="J15" i="23"/>
  <c r="H14" i="22"/>
  <c r="I14" i="22" s="1"/>
  <c r="K14" i="22" s="1"/>
  <c r="M14" i="22" s="1"/>
  <c r="Z15" i="22"/>
  <c r="AB15" i="22" s="1"/>
  <c r="AN15" i="22"/>
  <c r="AO15" i="22" s="1"/>
  <c r="AQ15" i="22" s="1"/>
  <c r="AS15" i="22" s="1"/>
  <c r="AR15" i="22"/>
  <c r="AN14" i="21"/>
  <c r="AO14" i="21" s="1"/>
  <c r="AQ14" i="21" s="1"/>
  <c r="AS14" i="21" s="1"/>
  <c r="Z15" i="21"/>
  <c r="AB15" i="21" s="1"/>
  <c r="J15" i="21"/>
  <c r="AN15" i="20"/>
  <c r="AO15" i="20" s="1"/>
  <c r="AQ15" i="20" s="1"/>
  <c r="AS15" i="20" s="1"/>
  <c r="Z15" i="20"/>
  <c r="H14" i="20"/>
  <c r="I14" i="20" s="1"/>
  <c r="K14" i="20" s="1"/>
  <c r="M14" i="20" s="1"/>
  <c r="L14" i="20"/>
  <c r="AR15" i="19"/>
  <c r="AN15" i="19"/>
  <c r="AO15" i="19" s="1"/>
  <c r="AQ15" i="19" s="1"/>
  <c r="AS15" i="19" s="1"/>
  <c r="L15" i="19"/>
  <c r="H15" i="19"/>
  <c r="I15" i="19" s="1"/>
  <c r="K15" i="19" s="1"/>
  <c r="M15" i="19" s="1"/>
  <c r="Z15" i="19"/>
  <c r="Z13" i="18"/>
  <c r="AB13" i="18" s="1"/>
  <c r="J13" i="18"/>
  <c r="AN12" i="17"/>
  <c r="AO12" i="17" s="1"/>
  <c r="AQ12" i="17" s="1"/>
  <c r="AS12" i="17" s="1"/>
  <c r="J13" i="17"/>
  <c r="Z13" i="17"/>
  <c r="AP13" i="18" l="1"/>
  <c r="AN13" i="18" s="1"/>
  <c r="AO13" i="18" s="1"/>
  <c r="AQ13" i="18" s="1"/>
  <c r="AS13" i="18" s="1"/>
  <c r="AP13" i="16"/>
  <c r="AN13" i="16" s="1"/>
  <c r="AO13" i="16" s="1"/>
  <c r="AQ13" i="16" s="1"/>
  <c r="AS13" i="16" s="1"/>
  <c r="M12" i="16"/>
  <c r="J13" i="16"/>
  <c r="H13" i="16" s="1"/>
  <c r="I13" i="16" s="1"/>
  <c r="Z13" i="16"/>
  <c r="AB13" i="16" s="1"/>
  <c r="J51" i="29"/>
  <c r="AP52" i="29"/>
  <c r="Z51" i="29"/>
  <c r="AB51" i="29" s="1"/>
  <c r="AB51" i="28"/>
  <c r="X51" i="28"/>
  <c r="Y51" i="28" s="1"/>
  <c r="AA51" i="28" s="1"/>
  <c r="AC51" i="28" s="1"/>
  <c r="AN51" i="28"/>
  <c r="AO51" i="28" s="1"/>
  <c r="AQ51" i="28" s="1"/>
  <c r="AS51" i="28" s="1"/>
  <c r="J52" i="28"/>
  <c r="L52" i="28" s="1"/>
  <c r="M50" i="27"/>
  <c r="J51" i="27"/>
  <c r="AP50" i="27"/>
  <c r="AB50" i="27"/>
  <c r="X50" i="27"/>
  <c r="Y50" i="27" s="1"/>
  <c r="AA50" i="27" s="1"/>
  <c r="AC50" i="27" s="1"/>
  <c r="L16" i="26"/>
  <c r="J17" i="26"/>
  <c r="AN16" i="26"/>
  <c r="AO16" i="26" s="1"/>
  <c r="AQ16" i="26" s="1"/>
  <c r="AS16" i="26" s="1"/>
  <c r="AR16" i="26"/>
  <c r="Z16" i="26"/>
  <c r="X15" i="25"/>
  <c r="Y15" i="25" s="1"/>
  <c r="AA15" i="25" s="1"/>
  <c r="AC15" i="25" s="1"/>
  <c r="H15" i="25"/>
  <c r="I15" i="25" s="1"/>
  <c r="K15" i="25" s="1"/>
  <c r="M15" i="25" s="1"/>
  <c r="AR15" i="25"/>
  <c r="AN15" i="25"/>
  <c r="AO15" i="25" s="1"/>
  <c r="AQ15" i="25" s="1"/>
  <c r="AS15" i="25" s="1"/>
  <c r="AB15" i="24"/>
  <c r="X15" i="24"/>
  <c r="Y15" i="24" s="1"/>
  <c r="AA15" i="24" s="1"/>
  <c r="AC15" i="24" s="1"/>
  <c r="AP15" i="24"/>
  <c r="J15" i="24"/>
  <c r="AN15" i="23"/>
  <c r="AO15" i="23" s="1"/>
  <c r="AQ15" i="23" s="1"/>
  <c r="AS15" i="23" s="1"/>
  <c r="L15" i="23"/>
  <c r="H15" i="23"/>
  <c r="I15" i="23" s="1"/>
  <c r="K15" i="23" s="1"/>
  <c r="M15" i="23" s="1"/>
  <c r="AB15" i="23"/>
  <c r="X15" i="23"/>
  <c r="Y15" i="23" s="1"/>
  <c r="AA15" i="23" s="1"/>
  <c r="AC15" i="23" s="1"/>
  <c r="J15" i="22"/>
  <c r="L15" i="22" s="1"/>
  <c r="X15" i="22"/>
  <c r="Y15" i="22" s="1"/>
  <c r="AA15" i="22" s="1"/>
  <c r="AC15" i="22" s="1"/>
  <c r="AP16" i="22"/>
  <c r="AP15" i="21"/>
  <c r="AN15" i="21" s="1"/>
  <c r="AO15" i="21" s="1"/>
  <c r="AQ15" i="21" s="1"/>
  <c r="AS15" i="21" s="1"/>
  <c r="X15" i="21"/>
  <c r="Y15" i="21" s="1"/>
  <c r="AA15" i="21" s="1"/>
  <c r="AC15" i="21" s="1"/>
  <c r="L15" i="21"/>
  <c r="H15" i="21"/>
  <c r="I15" i="21" s="1"/>
  <c r="K15" i="21" s="1"/>
  <c r="M15" i="21" s="1"/>
  <c r="AP16" i="20"/>
  <c r="AN16" i="20" s="1"/>
  <c r="AO16" i="20" s="1"/>
  <c r="AQ16" i="20" s="1"/>
  <c r="AS16" i="20" s="1"/>
  <c r="AB15" i="20"/>
  <c r="X15" i="20"/>
  <c r="Y15" i="20" s="1"/>
  <c r="AA15" i="20" s="1"/>
  <c r="AC15" i="20" s="1"/>
  <c r="J15" i="20"/>
  <c r="AR16" i="20"/>
  <c r="J16" i="19"/>
  <c r="AB15" i="19"/>
  <c r="X15" i="19"/>
  <c r="Y15" i="19" s="1"/>
  <c r="AA15" i="19" s="1"/>
  <c r="AC15" i="19" s="1"/>
  <c r="AP16" i="19"/>
  <c r="X13" i="18"/>
  <c r="Y13" i="18" s="1"/>
  <c r="AA13" i="18" s="1"/>
  <c r="AC13" i="18" s="1"/>
  <c r="L13" i="18"/>
  <c r="H13" i="18"/>
  <c r="I13" i="18" s="1"/>
  <c r="K13" i="18" s="1"/>
  <c r="M13" i="18" s="1"/>
  <c r="AR13" i="18"/>
  <c r="AP13" i="17"/>
  <c r="AR13" i="17" s="1"/>
  <c r="AB13" i="17"/>
  <c r="X13" i="17"/>
  <c r="Y13" i="17" s="1"/>
  <c r="AA13" i="17" s="1"/>
  <c r="AC13" i="17" s="1"/>
  <c r="L13" i="17"/>
  <c r="H13" i="17"/>
  <c r="I13" i="17" s="1"/>
  <c r="K13" i="17" s="1"/>
  <c r="M13" i="17" s="1"/>
  <c r="AR13" i="16" l="1"/>
  <c r="L13" i="16"/>
  <c r="X13" i="16"/>
  <c r="Y13" i="16" s="1"/>
  <c r="AA13" i="16" s="1"/>
  <c r="AC13" i="16" s="1"/>
  <c r="K13" i="16"/>
  <c r="L51" i="29"/>
  <c r="H51" i="29"/>
  <c r="I51" i="29" s="1"/>
  <c r="K51" i="29" s="1"/>
  <c r="M51" i="29" s="1"/>
  <c r="X51" i="29"/>
  <c r="Y51" i="29" s="1"/>
  <c r="AA51" i="29" s="1"/>
  <c r="AC51" i="29" s="1"/>
  <c r="AN52" i="29"/>
  <c r="AO52" i="29" s="1"/>
  <c r="AQ52" i="29" s="1"/>
  <c r="AR52" i="29"/>
  <c r="Z52" i="28"/>
  <c r="H52" i="28"/>
  <c r="I52" i="28" s="1"/>
  <c r="K52" i="28" s="1"/>
  <c r="M52" i="28" s="1"/>
  <c r="AP52" i="28"/>
  <c r="AR52" i="28" s="1"/>
  <c r="L51" i="27"/>
  <c r="H51" i="27"/>
  <c r="I51" i="27" s="1"/>
  <c r="K51" i="27" s="1"/>
  <c r="Z51" i="27"/>
  <c r="AR50" i="27"/>
  <c r="AN50" i="27"/>
  <c r="AO50" i="27" s="1"/>
  <c r="AQ50" i="27" s="1"/>
  <c r="AS50" i="27" s="1"/>
  <c r="AP17" i="26"/>
  <c r="AB16" i="26"/>
  <c r="X16" i="26"/>
  <c r="Y16" i="26" s="1"/>
  <c r="AA16" i="26" s="1"/>
  <c r="AC16" i="26" s="1"/>
  <c r="L17" i="26"/>
  <c r="H17" i="26"/>
  <c r="I17" i="26" s="1"/>
  <c r="K17" i="26" s="1"/>
  <c r="M17" i="26" s="1"/>
  <c r="Z16" i="25"/>
  <c r="J16" i="25"/>
  <c r="L16" i="25" s="1"/>
  <c r="AP16" i="25"/>
  <c r="AR15" i="24"/>
  <c r="AN15" i="24"/>
  <c r="AO15" i="24" s="1"/>
  <c r="AQ15" i="24" s="1"/>
  <c r="AS15" i="24" s="1"/>
  <c r="H15" i="24"/>
  <c r="I15" i="24" s="1"/>
  <c r="K15" i="24" s="1"/>
  <c r="M15" i="24" s="1"/>
  <c r="L15" i="24"/>
  <c r="Z16" i="24"/>
  <c r="AP16" i="23"/>
  <c r="AN16" i="23" s="1"/>
  <c r="AO16" i="23" s="1"/>
  <c r="AQ16" i="23" s="1"/>
  <c r="AS16" i="23" s="1"/>
  <c r="J16" i="23"/>
  <c r="Z16" i="23"/>
  <c r="H15" i="22"/>
  <c r="I15" i="22" s="1"/>
  <c r="K15" i="22" s="1"/>
  <c r="M15" i="22" s="1"/>
  <c r="Z16" i="22"/>
  <c r="X16" i="22" s="1"/>
  <c r="Y16" i="22" s="1"/>
  <c r="AA16" i="22" s="1"/>
  <c r="AC16" i="22" s="1"/>
  <c r="AN16" i="22"/>
  <c r="AO16" i="22" s="1"/>
  <c r="AQ16" i="22" s="1"/>
  <c r="AS16" i="22" s="1"/>
  <c r="AR16" i="22"/>
  <c r="AR15" i="21"/>
  <c r="Z16" i="21"/>
  <c r="X16" i="21" s="1"/>
  <c r="Y16" i="21" s="1"/>
  <c r="AA16" i="21" s="1"/>
  <c r="AC16" i="21" s="1"/>
  <c r="AP16" i="21"/>
  <c r="AR16" i="21" s="1"/>
  <c r="J16" i="21"/>
  <c r="H16" i="21" s="1"/>
  <c r="I16" i="21" s="1"/>
  <c r="K16" i="21" s="1"/>
  <c r="M16" i="21" s="1"/>
  <c r="H15" i="20"/>
  <c r="I15" i="20" s="1"/>
  <c r="K15" i="20" s="1"/>
  <c r="M15" i="20" s="1"/>
  <c r="L15" i="20"/>
  <c r="AP17" i="20"/>
  <c r="Z16" i="20"/>
  <c r="Z16" i="19"/>
  <c r="AR16" i="19"/>
  <c r="AN16" i="19"/>
  <c r="AO16" i="19" s="1"/>
  <c r="AQ16" i="19" s="1"/>
  <c r="AS16" i="19" s="1"/>
  <c r="L16" i="19"/>
  <c r="H16" i="19"/>
  <c r="I16" i="19" s="1"/>
  <c r="K16" i="19" s="1"/>
  <c r="M16" i="19" s="1"/>
  <c r="Z14" i="18"/>
  <c r="X14" i="18" s="1"/>
  <c r="Y14" i="18" s="1"/>
  <c r="AA14" i="18" s="1"/>
  <c r="AC14" i="18" s="1"/>
  <c r="J14" i="18"/>
  <c r="AP14" i="18"/>
  <c r="AN13" i="17"/>
  <c r="AO13" i="17" s="1"/>
  <c r="AQ13" i="17" s="1"/>
  <c r="AS13" i="17" s="1"/>
  <c r="Z14" i="17"/>
  <c r="AB14" i="17" s="1"/>
  <c r="J14" i="17"/>
  <c r="L14" i="17" s="1"/>
  <c r="AP14" i="16"/>
  <c r="AN14" i="16" s="1"/>
  <c r="AO14" i="16" s="1"/>
  <c r="AQ14" i="16" s="1"/>
  <c r="AS14" i="16" s="1"/>
  <c r="Z14" i="16" l="1"/>
  <c r="AB14" i="16" s="1"/>
  <c r="M13" i="16"/>
  <c r="J14" i="16"/>
  <c r="L14" i="16" s="1"/>
  <c r="J52" i="29"/>
  <c r="Z52" i="29"/>
  <c r="X52" i="29" s="1"/>
  <c r="Y52" i="29" s="1"/>
  <c r="AA52" i="29" s="1"/>
  <c r="AC52" i="29" s="1"/>
  <c r="AS52" i="29"/>
  <c r="AP53" i="29"/>
  <c r="AN52" i="28"/>
  <c r="AO52" i="28" s="1"/>
  <c r="AQ52" i="28" s="1"/>
  <c r="AS52" i="28" s="1"/>
  <c r="X52" i="28"/>
  <c r="Y52" i="28" s="1"/>
  <c r="AA52" i="28" s="1"/>
  <c r="AC52" i="28" s="1"/>
  <c r="AB52" i="28"/>
  <c r="J53" i="28"/>
  <c r="L53" i="28" s="1"/>
  <c r="M51" i="27"/>
  <c r="J52" i="27"/>
  <c r="AP51" i="27"/>
  <c r="AB51" i="27"/>
  <c r="X51" i="27"/>
  <c r="Y51" i="27" s="1"/>
  <c r="AA51" i="27" s="1"/>
  <c r="AC51" i="27" s="1"/>
  <c r="Z17" i="26"/>
  <c r="J18" i="26"/>
  <c r="AR17" i="26"/>
  <c r="AN17" i="26"/>
  <c r="AO17" i="26" s="1"/>
  <c r="AQ17" i="26" s="1"/>
  <c r="AS17" i="26" s="1"/>
  <c r="H16" i="25"/>
  <c r="I16" i="25" s="1"/>
  <c r="K16" i="25" s="1"/>
  <c r="M16" i="25" s="1"/>
  <c r="AB16" i="25"/>
  <c r="X16" i="25"/>
  <c r="Y16" i="25" s="1"/>
  <c r="AA16" i="25" s="1"/>
  <c r="AR16" i="25"/>
  <c r="AN16" i="25"/>
  <c r="AO16" i="25" s="1"/>
  <c r="AQ16" i="25" s="1"/>
  <c r="AS16" i="25" s="1"/>
  <c r="AB16" i="24"/>
  <c r="X16" i="24"/>
  <c r="Y16" i="24" s="1"/>
  <c r="AA16" i="24" s="1"/>
  <c r="AC16" i="24" s="1"/>
  <c r="J16" i="24"/>
  <c r="AP16" i="24"/>
  <c r="AR16" i="23"/>
  <c r="AP17" i="23"/>
  <c r="AB16" i="23"/>
  <c r="X16" i="23"/>
  <c r="Y16" i="23" s="1"/>
  <c r="AA16" i="23" s="1"/>
  <c r="AC16" i="23" s="1"/>
  <c r="L16" i="23"/>
  <c r="H16" i="23"/>
  <c r="I16" i="23" s="1"/>
  <c r="K16" i="23" s="1"/>
  <c r="M16" i="23" s="1"/>
  <c r="AB16" i="22"/>
  <c r="J16" i="22"/>
  <c r="L16" i="22" s="1"/>
  <c r="Z17" i="22"/>
  <c r="AP17" i="22"/>
  <c r="AB16" i="21"/>
  <c r="AN16" i="21"/>
  <c r="AO16" i="21" s="1"/>
  <c r="AQ16" i="21" s="1"/>
  <c r="AS16" i="21" s="1"/>
  <c r="L16" i="21"/>
  <c r="Z17" i="21"/>
  <c r="X17" i="21" s="1"/>
  <c r="Y17" i="21" s="1"/>
  <c r="AA17" i="21" s="1"/>
  <c r="AC17" i="21" s="1"/>
  <c r="J17" i="21"/>
  <c r="L17" i="21" s="1"/>
  <c r="AR17" i="20"/>
  <c r="AN17" i="20"/>
  <c r="AO17" i="20" s="1"/>
  <c r="AQ17" i="20" s="1"/>
  <c r="AS17" i="20" s="1"/>
  <c r="J16" i="20"/>
  <c r="X16" i="20"/>
  <c r="Y16" i="20" s="1"/>
  <c r="AA16" i="20" s="1"/>
  <c r="AC16" i="20" s="1"/>
  <c r="AB16" i="20"/>
  <c r="AP17" i="19"/>
  <c r="J17" i="19"/>
  <c r="AB16" i="19"/>
  <c r="X16" i="19"/>
  <c r="Y16" i="19" s="1"/>
  <c r="AA16" i="19" s="1"/>
  <c r="AC16" i="19" s="1"/>
  <c r="AB14" i="18"/>
  <c r="AR14" i="18"/>
  <c r="AN14" i="18"/>
  <c r="AO14" i="18" s="1"/>
  <c r="AQ14" i="18" s="1"/>
  <c r="AS14" i="18" s="1"/>
  <c r="L14" i="18"/>
  <c r="H14" i="18"/>
  <c r="I14" i="18" s="1"/>
  <c r="K14" i="18" s="1"/>
  <c r="M14" i="18" s="1"/>
  <c r="Z15" i="18"/>
  <c r="AP14" i="17"/>
  <c r="AR14" i="17" s="1"/>
  <c r="X14" i="17"/>
  <c r="Y14" i="17" s="1"/>
  <c r="AA14" i="17" s="1"/>
  <c r="AC14" i="17" s="1"/>
  <c r="H14" i="17"/>
  <c r="I14" i="17" s="1"/>
  <c r="K14" i="17" s="1"/>
  <c r="M14" i="17" s="1"/>
  <c r="AR14" i="16"/>
  <c r="AP15" i="16"/>
  <c r="AR15" i="16" s="1"/>
  <c r="H14" i="16" l="1"/>
  <c r="X14" i="16"/>
  <c r="Y14" i="16" s="1"/>
  <c r="AA14" i="16" s="1"/>
  <c r="AC14" i="16" s="1"/>
  <c r="AB52" i="29"/>
  <c r="H52" i="29"/>
  <c r="I52" i="29" s="1"/>
  <c r="K52" i="29" s="1"/>
  <c r="M52" i="29" s="1"/>
  <c r="L52" i="29"/>
  <c r="AN53" i="29"/>
  <c r="AO53" i="29" s="1"/>
  <c r="AQ53" i="29" s="1"/>
  <c r="AR53" i="29"/>
  <c r="Z53" i="29"/>
  <c r="AP53" i="28"/>
  <c r="AR53" i="28" s="1"/>
  <c r="Z53" i="28"/>
  <c r="H53" i="28"/>
  <c r="I53" i="28" s="1"/>
  <c r="K53" i="28" s="1"/>
  <c r="M53" i="28" s="1"/>
  <c r="H52" i="27"/>
  <c r="I52" i="27" s="1"/>
  <c r="K52" i="27" s="1"/>
  <c r="L52" i="27"/>
  <c r="Z52" i="27"/>
  <c r="AR51" i="27"/>
  <c r="AN51" i="27"/>
  <c r="AO51" i="27" s="1"/>
  <c r="AQ51" i="27" s="1"/>
  <c r="AS51" i="27" s="1"/>
  <c r="AP18" i="26"/>
  <c r="L18" i="26"/>
  <c r="H18" i="26"/>
  <c r="I18" i="26" s="1"/>
  <c r="K18" i="26" s="1"/>
  <c r="M18" i="26" s="1"/>
  <c r="X17" i="26"/>
  <c r="Y17" i="26" s="1"/>
  <c r="AA17" i="26" s="1"/>
  <c r="AC17" i="26" s="1"/>
  <c r="AB17" i="26"/>
  <c r="J17" i="25"/>
  <c r="H17" i="25" s="1"/>
  <c r="I17" i="25" s="1"/>
  <c r="K17" i="25" s="1"/>
  <c r="M17" i="25" s="1"/>
  <c r="AC16" i="25"/>
  <c r="Z17" i="25"/>
  <c r="AP17" i="25"/>
  <c r="Z17" i="24"/>
  <c r="L16" i="24"/>
  <c r="H16" i="24"/>
  <c r="I16" i="24" s="1"/>
  <c r="K16" i="24" s="1"/>
  <c r="M16" i="24" s="1"/>
  <c r="AR16" i="24"/>
  <c r="AN16" i="24"/>
  <c r="AO16" i="24" s="1"/>
  <c r="AQ16" i="24" s="1"/>
  <c r="AS16" i="24" s="1"/>
  <c r="Z17" i="23"/>
  <c r="J17" i="23"/>
  <c r="AR17" i="23"/>
  <c r="AN17" i="23"/>
  <c r="AO17" i="23" s="1"/>
  <c r="AQ17" i="23" s="1"/>
  <c r="AS17" i="23" s="1"/>
  <c r="H16" i="22"/>
  <c r="I16" i="22" s="1"/>
  <c r="K16" i="22" s="1"/>
  <c r="M16" i="22" s="1"/>
  <c r="AN17" i="22"/>
  <c r="AO17" i="22" s="1"/>
  <c r="AQ17" i="22" s="1"/>
  <c r="AS17" i="22" s="1"/>
  <c r="AR17" i="22"/>
  <c r="X17" i="22"/>
  <c r="Y17" i="22" s="1"/>
  <c r="AA17" i="22" s="1"/>
  <c r="AC17" i="22" s="1"/>
  <c r="AB17" i="22"/>
  <c r="AB17" i="21"/>
  <c r="AP17" i="21"/>
  <c r="AR17" i="21" s="1"/>
  <c r="H17" i="21"/>
  <c r="I17" i="21" s="1"/>
  <c r="K17" i="21" s="1"/>
  <c r="M17" i="21" s="1"/>
  <c r="Z18" i="21"/>
  <c r="AB18" i="21" s="1"/>
  <c r="AP18" i="20"/>
  <c r="L16" i="20"/>
  <c r="H16" i="20"/>
  <c r="I16" i="20" s="1"/>
  <c r="K16" i="20" s="1"/>
  <c r="M16" i="20" s="1"/>
  <c r="Z17" i="20"/>
  <c r="Z17" i="19"/>
  <c r="L17" i="19"/>
  <c r="H17" i="19"/>
  <c r="I17" i="19" s="1"/>
  <c r="K17" i="19" s="1"/>
  <c r="M17" i="19" s="1"/>
  <c r="AR17" i="19"/>
  <c r="AN17" i="19"/>
  <c r="AO17" i="19" s="1"/>
  <c r="AQ17" i="19" s="1"/>
  <c r="AS17" i="19" s="1"/>
  <c r="J15" i="18"/>
  <c r="H15" i="18" s="1"/>
  <c r="I15" i="18" s="1"/>
  <c r="K15" i="18" s="1"/>
  <c r="M15" i="18" s="1"/>
  <c r="AB15" i="18"/>
  <c r="X15" i="18"/>
  <c r="Y15" i="18" s="1"/>
  <c r="AA15" i="18" s="1"/>
  <c r="AC15" i="18" s="1"/>
  <c r="AP15" i="18"/>
  <c r="AN14" i="17"/>
  <c r="AO14" i="17" s="1"/>
  <c r="AQ14" i="17" s="1"/>
  <c r="AS14" i="17" s="1"/>
  <c r="Z15" i="17"/>
  <c r="AB15" i="17" s="1"/>
  <c r="J15" i="17"/>
  <c r="L15" i="17" s="1"/>
  <c r="AN15" i="16"/>
  <c r="AO15" i="16" s="1"/>
  <c r="AQ15" i="16" s="1"/>
  <c r="AS15" i="16" s="1"/>
  <c r="I14" i="16" l="1"/>
  <c r="K14" i="16" s="1"/>
  <c r="Z15" i="16"/>
  <c r="AB15" i="16" s="1"/>
  <c r="J53" i="29"/>
  <c r="AS53" i="29"/>
  <c r="AP54" i="29"/>
  <c r="AB53" i="29"/>
  <c r="X53" i="29"/>
  <c r="Y53" i="29" s="1"/>
  <c r="AA53" i="29" s="1"/>
  <c r="AC53" i="29" s="1"/>
  <c r="AN53" i="28"/>
  <c r="AO53" i="28" s="1"/>
  <c r="AQ53" i="28" s="1"/>
  <c r="AS53" i="28" s="1"/>
  <c r="X53" i="28"/>
  <c r="Y53" i="28" s="1"/>
  <c r="AA53" i="28" s="1"/>
  <c r="AC53" i="28" s="1"/>
  <c r="AB53" i="28"/>
  <c r="J54" i="28"/>
  <c r="L54" i="28" s="1"/>
  <c r="M52" i="27"/>
  <c r="J53" i="27"/>
  <c r="AP52" i="27"/>
  <c r="AB52" i="27"/>
  <c r="X52" i="27"/>
  <c r="Y52" i="27" s="1"/>
  <c r="AA52" i="27" s="1"/>
  <c r="AC52" i="27" s="1"/>
  <c r="J19" i="26"/>
  <c r="Z18" i="26"/>
  <c r="AR18" i="26"/>
  <c r="AN18" i="26"/>
  <c r="AO18" i="26" s="1"/>
  <c r="AQ18" i="26" s="1"/>
  <c r="AS18" i="26" s="1"/>
  <c r="L17" i="25"/>
  <c r="X17" i="25"/>
  <c r="Y17" i="25" s="1"/>
  <c r="AA17" i="25" s="1"/>
  <c r="AB17" i="25"/>
  <c r="J18" i="25"/>
  <c r="AR17" i="25"/>
  <c r="AN17" i="25"/>
  <c r="AO17" i="25" s="1"/>
  <c r="AQ17" i="25" s="1"/>
  <c r="AS17" i="25" s="1"/>
  <c r="J17" i="24"/>
  <c r="AP17" i="24"/>
  <c r="AB17" i="24"/>
  <c r="X17" i="24"/>
  <c r="Y17" i="24" s="1"/>
  <c r="AA17" i="24" s="1"/>
  <c r="AC17" i="24" s="1"/>
  <c r="AP18" i="23"/>
  <c r="AR18" i="23" s="1"/>
  <c r="L17" i="23"/>
  <c r="H17" i="23"/>
  <c r="I17" i="23" s="1"/>
  <c r="K17" i="23" s="1"/>
  <c r="M17" i="23" s="1"/>
  <c r="AB17" i="23"/>
  <c r="X17" i="23"/>
  <c r="Y17" i="23" s="1"/>
  <c r="AA17" i="23" s="1"/>
  <c r="AC17" i="23" s="1"/>
  <c r="J17" i="22"/>
  <c r="H17" i="22" s="1"/>
  <c r="I17" i="22" s="1"/>
  <c r="K17" i="22" s="1"/>
  <c r="M17" i="22" s="1"/>
  <c r="AP18" i="22"/>
  <c r="Z18" i="22"/>
  <c r="AN17" i="21"/>
  <c r="AO17" i="21" s="1"/>
  <c r="AQ17" i="21" s="1"/>
  <c r="AS17" i="21" s="1"/>
  <c r="X18" i="21"/>
  <c r="Y18" i="21" s="1"/>
  <c r="AA18" i="21" s="1"/>
  <c r="AC18" i="21" s="1"/>
  <c r="J18" i="21"/>
  <c r="L18" i="21" s="1"/>
  <c r="J17" i="20"/>
  <c r="AB17" i="20"/>
  <c r="X17" i="20"/>
  <c r="Y17" i="20" s="1"/>
  <c r="AA17" i="20" s="1"/>
  <c r="AC17" i="20" s="1"/>
  <c r="AR18" i="20"/>
  <c r="AN18" i="20"/>
  <c r="AO18" i="20" s="1"/>
  <c r="AQ18" i="20" s="1"/>
  <c r="AS18" i="20" s="1"/>
  <c r="J18" i="19"/>
  <c r="AP18" i="19"/>
  <c r="AB17" i="19"/>
  <c r="X17" i="19"/>
  <c r="Y17" i="19" s="1"/>
  <c r="AA17" i="19" s="1"/>
  <c r="AC17" i="19" s="1"/>
  <c r="L15" i="18"/>
  <c r="J16" i="18"/>
  <c r="L16" i="18" s="1"/>
  <c r="AR15" i="18"/>
  <c r="AN15" i="18"/>
  <c r="AO15" i="18" s="1"/>
  <c r="AQ15" i="18" s="1"/>
  <c r="AS15" i="18" s="1"/>
  <c r="Z16" i="18"/>
  <c r="AP15" i="17"/>
  <c r="AR15" i="17" s="1"/>
  <c r="X15" i="17"/>
  <c r="Y15" i="17" s="1"/>
  <c r="AA15" i="17" s="1"/>
  <c r="AC15" i="17" s="1"/>
  <c r="H15" i="17"/>
  <c r="I15" i="17" s="1"/>
  <c r="K15" i="17" s="1"/>
  <c r="M15" i="17" s="1"/>
  <c r="AP16" i="16"/>
  <c r="AN16" i="16" s="1"/>
  <c r="AO16" i="16" s="1"/>
  <c r="AQ16" i="16" s="1"/>
  <c r="AS16" i="16" s="1"/>
  <c r="J15" i="16" l="1"/>
  <c r="L15" i="16" s="1"/>
  <c r="M14" i="16"/>
  <c r="X15" i="16"/>
  <c r="Y15" i="16" s="1"/>
  <c r="AA15" i="16" s="1"/>
  <c r="AC15" i="16" s="1"/>
  <c r="H53" i="29"/>
  <c r="I53" i="29" s="1"/>
  <c r="K53" i="29" s="1"/>
  <c r="M53" i="29" s="1"/>
  <c r="L53" i="29"/>
  <c r="AN54" i="29"/>
  <c r="AO54" i="29" s="1"/>
  <c r="AQ54" i="29" s="1"/>
  <c r="AS54" i="29" s="1"/>
  <c r="AR54" i="29"/>
  <c r="Z54" i="29"/>
  <c r="AP54" i="28"/>
  <c r="AR54" i="28" s="1"/>
  <c r="H54" i="28"/>
  <c r="I54" i="28" s="1"/>
  <c r="K54" i="28" s="1"/>
  <c r="M54" i="28" s="1"/>
  <c r="Z54" i="28"/>
  <c r="L53" i="27"/>
  <c r="H53" i="27"/>
  <c r="I53" i="27" s="1"/>
  <c r="K53" i="27" s="1"/>
  <c r="Z53" i="27"/>
  <c r="AR52" i="27"/>
  <c r="AN52" i="27"/>
  <c r="AO52" i="27" s="1"/>
  <c r="AQ52" i="27" s="1"/>
  <c r="AS52" i="27" s="1"/>
  <c r="AP19" i="26"/>
  <c r="AB18" i="26"/>
  <c r="X18" i="26"/>
  <c r="Y18" i="26" s="1"/>
  <c r="AA18" i="26" s="1"/>
  <c r="AC18" i="26" s="1"/>
  <c r="L19" i="26"/>
  <c r="H19" i="26"/>
  <c r="I19" i="26" s="1"/>
  <c r="K19" i="26" s="1"/>
  <c r="M19" i="26" s="1"/>
  <c r="AC17" i="25"/>
  <c r="Z18" i="25"/>
  <c r="AP18" i="25"/>
  <c r="L18" i="25"/>
  <c r="H18" i="25"/>
  <c r="I18" i="25" s="1"/>
  <c r="K18" i="25" s="1"/>
  <c r="M18" i="25" s="1"/>
  <c r="Z18" i="24"/>
  <c r="AR17" i="24"/>
  <c r="AN17" i="24"/>
  <c r="AO17" i="24" s="1"/>
  <c r="AQ17" i="24" s="1"/>
  <c r="AS17" i="24" s="1"/>
  <c r="H17" i="24"/>
  <c r="I17" i="24" s="1"/>
  <c r="K17" i="24" s="1"/>
  <c r="M17" i="24" s="1"/>
  <c r="L17" i="24"/>
  <c r="AN18" i="23"/>
  <c r="AO18" i="23" s="1"/>
  <c r="AQ18" i="23" s="1"/>
  <c r="AS18" i="23" s="1"/>
  <c r="Z18" i="23"/>
  <c r="X18" i="23" s="1"/>
  <c r="Y18" i="23" s="1"/>
  <c r="AA18" i="23" s="1"/>
  <c r="AC18" i="23" s="1"/>
  <c r="J18" i="23"/>
  <c r="L17" i="22"/>
  <c r="J18" i="22"/>
  <c r="X18" i="22"/>
  <c r="Y18" i="22" s="1"/>
  <c r="AA18" i="22" s="1"/>
  <c r="AC18" i="22" s="1"/>
  <c r="AB18" i="22"/>
  <c r="AN18" i="22"/>
  <c r="AO18" i="22" s="1"/>
  <c r="AQ18" i="22" s="1"/>
  <c r="AS18" i="22" s="1"/>
  <c r="AR18" i="22"/>
  <c r="AP18" i="21"/>
  <c r="AR18" i="21" s="1"/>
  <c r="H18" i="21"/>
  <c r="I18" i="21" s="1"/>
  <c r="K18" i="21" s="1"/>
  <c r="M18" i="21" s="1"/>
  <c r="Z19" i="21"/>
  <c r="AB19" i="21" s="1"/>
  <c r="Z18" i="20"/>
  <c r="AP19" i="20"/>
  <c r="L17" i="20"/>
  <c r="H17" i="20"/>
  <c r="I17" i="20" s="1"/>
  <c r="K17" i="20" s="1"/>
  <c r="M17" i="20" s="1"/>
  <c r="Z18" i="19"/>
  <c r="AR18" i="19"/>
  <c r="AN18" i="19"/>
  <c r="AO18" i="19" s="1"/>
  <c r="AQ18" i="19" s="1"/>
  <c r="AS18" i="19" s="1"/>
  <c r="L18" i="19"/>
  <c r="H18" i="19"/>
  <c r="I18" i="19" s="1"/>
  <c r="K18" i="19" s="1"/>
  <c r="M18" i="19" s="1"/>
  <c r="H16" i="18"/>
  <c r="I16" i="18" s="1"/>
  <c r="K16" i="18" s="1"/>
  <c r="M16" i="18" s="1"/>
  <c r="AP16" i="18"/>
  <c r="AR16" i="18" s="1"/>
  <c r="AB16" i="18"/>
  <c r="X16" i="18"/>
  <c r="Y16" i="18" s="1"/>
  <c r="AA16" i="18" s="1"/>
  <c r="AC16" i="18" s="1"/>
  <c r="AN15" i="17"/>
  <c r="AO15" i="17" s="1"/>
  <c r="AQ15" i="17" s="1"/>
  <c r="AS15" i="17" s="1"/>
  <c r="Z16" i="17"/>
  <c r="AB16" i="17" s="1"/>
  <c r="J16" i="17"/>
  <c r="L16" i="17" s="1"/>
  <c r="AR16" i="16"/>
  <c r="AP17" i="16"/>
  <c r="H15" i="16" l="1"/>
  <c r="I15" i="16" s="1"/>
  <c r="K15" i="16" s="1"/>
  <c r="Z16" i="16"/>
  <c r="X16" i="16" s="1"/>
  <c r="Y16" i="16" s="1"/>
  <c r="AA16" i="16" s="1"/>
  <c r="AC16" i="16" s="1"/>
  <c r="AT11" i="29"/>
  <c r="J54" i="29"/>
  <c r="X54" i="29"/>
  <c r="Y54" i="29" s="1"/>
  <c r="AA54" i="29" s="1"/>
  <c r="AC54" i="29" s="1"/>
  <c r="AB54" i="29"/>
  <c r="AN54" i="28"/>
  <c r="AO54" i="28" s="1"/>
  <c r="AQ54" i="28" s="1"/>
  <c r="AS54" i="28" s="1"/>
  <c r="AT11" i="28" s="1"/>
  <c r="J55" i="28"/>
  <c r="L55" i="28" s="1"/>
  <c r="AB54" i="28"/>
  <c r="X54" i="28"/>
  <c r="Y54" i="28" s="1"/>
  <c r="AA54" i="28" s="1"/>
  <c r="AC54" i="28" s="1"/>
  <c r="M53" i="27"/>
  <c r="J54" i="27"/>
  <c r="AP53" i="27"/>
  <c r="AB53" i="27"/>
  <c r="X53" i="27"/>
  <c r="Y53" i="27" s="1"/>
  <c r="AA53" i="27" s="1"/>
  <c r="AC53" i="27" s="1"/>
  <c r="Z19" i="26"/>
  <c r="J20" i="26"/>
  <c r="AR19" i="26"/>
  <c r="AN19" i="26"/>
  <c r="AO19" i="26" s="1"/>
  <c r="AQ19" i="26" s="1"/>
  <c r="AS19" i="26" s="1"/>
  <c r="AB18" i="25"/>
  <c r="X18" i="25"/>
  <c r="Y18" i="25" s="1"/>
  <c r="AA18" i="25" s="1"/>
  <c r="AC18" i="25" s="1"/>
  <c r="J19" i="25"/>
  <c r="AR18" i="25"/>
  <c r="AN18" i="25"/>
  <c r="AO18" i="25" s="1"/>
  <c r="AQ18" i="25" s="1"/>
  <c r="AS18" i="25" s="1"/>
  <c r="J18" i="24"/>
  <c r="AP18" i="24"/>
  <c r="AB18" i="24"/>
  <c r="X18" i="24"/>
  <c r="Y18" i="24" s="1"/>
  <c r="AA18" i="24" s="1"/>
  <c r="AC18" i="24" s="1"/>
  <c r="AB18" i="23"/>
  <c r="AP19" i="23"/>
  <c r="AN19" i="23" s="1"/>
  <c r="AO19" i="23" s="1"/>
  <c r="AQ19" i="23" s="1"/>
  <c r="AS19" i="23" s="1"/>
  <c r="Z19" i="23"/>
  <c r="L18" i="23"/>
  <c r="H18" i="23"/>
  <c r="I18" i="23" s="1"/>
  <c r="K18" i="23" s="1"/>
  <c r="M18" i="23" s="1"/>
  <c r="H18" i="22"/>
  <c r="I18" i="22" s="1"/>
  <c r="K18" i="22" s="1"/>
  <c r="M18" i="22" s="1"/>
  <c r="L18" i="22"/>
  <c r="AP19" i="22"/>
  <c r="AR19" i="22" s="1"/>
  <c r="Z19" i="22"/>
  <c r="AN18" i="21"/>
  <c r="AO18" i="21" s="1"/>
  <c r="AQ18" i="21" s="1"/>
  <c r="AS18" i="21" s="1"/>
  <c r="J19" i="21"/>
  <c r="L19" i="21" s="1"/>
  <c r="X19" i="21"/>
  <c r="Y19" i="21" s="1"/>
  <c r="AA19" i="21" s="1"/>
  <c r="AC19" i="21" s="1"/>
  <c r="J18" i="20"/>
  <c r="AR19" i="20"/>
  <c r="AN19" i="20"/>
  <c r="AO19" i="20" s="1"/>
  <c r="AQ19" i="20" s="1"/>
  <c r="AS19" i="20" s="1"/>
  <c r="X18" i="20"/>
  <c r="Y18" i="20" s="1"/>
  <c r="AA18" i="20" s="1"/>
  <c r="AC18" i="20" s="1"/>
  <c r="AB18" i="20"/>
  <c r="AP19" i="19"/>
  <c r="J19" i="19"/>
  <c r="AB18" i="19"/>
  <c r="X18" i="19"/>
  <c r="Y18" i="19" s="1"/>
  <c r="AA18" i="19" s="1"/>
  <c r="AC18" i="19" s="1"/>
  <c r="J17" i="18"/>
  <c r="L17" i="18" s="1"/>
  <c r="AN16" i="18"/>
  <c r="AO16" i="18" s="1"/>
  <c r="AQ16" i="18" s="1"/>
  <c r="AS16" i="18" s="1"/>
  <c r="Z17" i="18"/>
  <c r="AB17" i="18" s="1"/>
  <c r="AP16" i="17"/>
  <c r="AR16" i="17" s="1"/>
  <c r="X16" i="17"/>
  <c r="Y16" i="17" s="1"/>
  <c r="AA16" i="17" s="1"/>
  <c r="AC16" i="17" s="1"/>
  <c r="H16" i="17"/>
  <c r="I16" i="17" s="1"/>
  <c r="K16" i="17" s="1"/>
  <c r="M16" i="17" s="1"/>
  <c r="AB16" i="16"/>
  <c r="AR17" i="16"/>
  <c r="AN17" i="16"/>
  <c r="AO17" i="16" s="1"/>
  <c r="AQ17" i="16" s="1"/>
  <c r="AS17" i="16" s="1"/>
  <c r="M15" i="16" l="1"/>
  <c r="J16" i="16"/>
  <c r="H16" i="16" s="1"/>
  <c r="I16" i="16" s="1"/>
  <c r="K16" i="16" s="1"/>
  <c r="Z17" i="16"/>
  <c r="X17" i="16" s="1"/>
  <c r="Y17" i="16" s="1"/>
  <c r="AA17" i="16" s="1"/>
  <c r="AC17" i="16" s="1"/>
  <c r="L16" i="16"/>
  <c r="H54" i="29"/>
  <c r="I54" i="29" s="1"/>
  <c r="K54" i="29" s="1"/>
  <c r="M54" i="29" s="1"/>
  <c r="L54" i="29"/>
  <c r="Z55" i="29"/>
  <c r="H55" i="28"/>
  <c r="I55" i="28" s="1"/>
  <c r="K55" i="28" s="1"/>
  <c r="M55" i="28" s="1"/>
  <c r="Z55" i="28"/>
  <c r="H54" i="27"/>
  <c r="I54" i="27" s="1"/>
  <c r="K54" i="27" s="1"/>
  <c r="M54" i="27" s="1"/>
  <c r="L54" i="27"/>
  <c r="Z54" i="27"/>
  <c r="AR53" i="27"/>
  <c r="AN53" i="27"/>
  <c r="AO53" i="27" s="1"/>
  <c r="AQ53" i="27" s="1"/>
  <c r="AS53" i="27" s="1"/>
  <c r="AP20" i="26"/>
  <c r="H20" i="26"/>
  <c r="I20" i="26" s="1"/>
  <c r="K20" i="26" s="1"/>
  <c r="M20" i="26" s="1"/>
  <c r="L20" i="26"/>
  <c r="AB19" i="26"/>
  <c r="X19" i="26"/>
  <c r="Y19" i="26" s="1"/>
  <c r="AA19" i="26" s="1"/>
  <c r="AC19" i="26" s="1"/>
  <c r="Z19" i="25"/>
  <c r="AP19" i="25"/>
  <c r="L19" i="25"/>
  <c r="H19" i="25"/>
  <c r="I19" i="25" s="1"/>
  <c r="K19" i="25" s="1"/>
  <c r="M19" i="25" s="1"/>
  <c r="Z19" i="24"/>
  <c r="AR18" i="24"/>
  <c r="AN18" i="24"/>
  <c r="AO18" i="24" s="1"/>
  <c r="AQ18" i="24" s="1"/>
  <c r="AS18" i="24" s="1"/>
  <c r="L18" i="24"/>
  <c r="H18" i="24"/>
  <c r="I18" i="24" s="1"/>
  <c r="K18" i="24" s="1"/>
  <c r="M18" i="24" s="1"/>
  <c r="AR19" i="23"/>
  <c r="AP20" i="23"/>
  <c r="J19" i="23"/>
  <c r="AB19" i="23"/>
  <c r="X19" i="23"/>
  <c r="Y19" i="23" s="1"/>
  <c r="AA19" i="23" s="1"/>
  <c r="AC19" i="23" s="1"/>
  <c r="AN19" i="22"/>
  <c r="AO19" i="22" s="1"/>
  <c r="AQ19" i="22" s="1"/>
  <c r="AS19" i="22" s="1"/>
  <c r="J19" i="22"/>
  <c r="X19" i="22"/>
  <c r="Y19" i="22" s="1"/>
  <c r="AA19" i="22" s="1"/>
  <c r="AC19" i="22" s="1"/>
  <c r="AB19" i="22"/>
  <c r="H19" i="21"/>
  <c r="I19" i="21" s="1"/>
  <c r="K19" i="21" s="1"/>
  <c r="M19" i="21" s="1"/>
  <c r="AP19" i="21"/>
  <c r="AR19" i="21" s="1"/>
  <c r="Z20" i="21"/>
  <c r="AB20" i="21" s="1"/>
  <c r="Z19" i="20"/>
  <c r="AP20" i="20"/>
  <c r="L18" i="20"/>
  <c r="H18" i="20"/>
  <c r="I18" i="20" s="1"/>
  <c r="K18" i="20" s="1"/>
  <c r="M18" i="20" s="1"/>
  <c r="Z19" i="19"/>
  <c r="L19" i="19"/>
  <c r="H19" i="19"/>
  <c r="I19" i="19" s="1"/>
  <c r="K19" i="19" s="1"/>
  <c r="M19" i="19" s="1"/>
  <c r="AR19" i="19"/>
  <c r="AN19" i="19"/>
  <c r="AO19" i="19" s="1"/>
  <c r="AQ19" i="19" s="1"/>
  <c r="AS19" i="19" s="1"/>
  <c r="H17" i="18"/>
  <c r="I17" i="18" s="1"/>
  <c r="K17" i="18" s="1"/>
  <c r="M17" i="18" s="1"/>
  <c r="X17" i="18"/>
  <c r="Y17" i="18" s="1"/>
  <c r="AA17" i="18" s="1"/>
  <c r="AC17" i="18" s="1"/>
  <c r="AP17" i="18"/>
  <c r="AR17" i="18" s="1"/>
  <c r="AN16" i="17"/>
  <c r="AO16" i="17" s="1"/>
  <c r="AQ16" i="17" s="1"/>
  <c r="AS16" i="17" s="1"/>
  <c r="Z17" i="17"/>
  <c r="AB17" i="17" s="1"/>
  <c r="J17" i="17"/>
  <c r="L17" i="17" s="1"/>
  <c r="AP18" i="16"/>
  <c r="AB17" i="16" l="1"/>
  <c r="M16" i="16"/>
  <c r="J17" i="16"/>
  <c r="H17" i="16" s="1"/>
  <c r="I17" i="16" s="1"/>
  <c r="J55" i="29"/>
  <c r="AB55" i="29"/>
  <c r="X55" i="29"/>
  <c r="Y55" i="29" s="1"/>
  <c r="AA55" i="29" s="1"/>
  <c r="AC55" i="29" s="1"/>
  <c r="J56" i="28"/>
  <c r="L56" i="28" s="1"/>
  <c r="AB55" i="28"/>
  <c r="X55" i="28"/>
  <c r="Y55" i="28" s="1"/>
  <c r="AA55" i="28" s="1"/>
  <c r="AC55" i="28" s="1"/>
  <c r="J55" i="27"/>
  <c r="AP54" i="27"/>
  <c r="AB54" i="27"/>
  <c r="X54" i="27"/>
  <c r="Y54" i="27" s="1"/>
  <c r="AA54" i="27" s="1"/>
  <c r="AC54" i="27" s="1"/>
  <c r="J21" i="26"/>
  <c r="Z20" i="26"/>
  <c r="AR20" i="26"/>
  <c r="AN20" i="26"/>
  <c r="AO20" i="26" s="1"/>
  <c r="AQ20" i="26" s="1"/>
  <c r="AS20" i="26" s="1"/>
  <c r="AB19" i="25"/>
  <c r="X19" i="25"/>
  <c r="Y19" i="25" s="1"/>
  <c r="AA19" i="25" s="1"/>
  <c r="J20" i="25"/>
  <c r="AR19" i="25"/>
  <c r="AN19" i="25"/>
  <c r="AO19" i="25" s="1"/>
  <c r="AQ19" i="25" s="1"/>
  <c r="AS19" i="25" s="1"/>
  <c r="AP19" i="24"/>
  <c r="J19" i="24"/>
  <c r="AB19" i="24"/>
  <c r="X19" i="24"/>
  <c r="Y19" i="24" s="1"/>
  <c r="AA19" i="24" s="1"/>
  <c r="AC19" i="24" s="1"/>
  <c r="Z20" i="23"/>
  <c r="AB20" i="23" s="1"/>
  <c r="L19" i="23"/>
  <c r="H19" i="23"/>
  <c r="I19" i="23" s="1"/>
  <c r="K19" i="23" s="1"/>
  <c r="M19" i="23" s="1"/>
  <c r="AR20" i="23"/>
  <c r="AN20" i="23"/>
  <c r="AO20" i="23" s="1"/>
  <c r="AQ20" i="23" s="1"/>
  <c r="AS20" i="23" s="1"/>
  <c r="AP20" i="22"/>
  <c r="AR20" i="22" s="1"/>
  <c r="L19" i="22"/>
  <c r="H19" i="22"/>
  <c r="I19" i="22" s="1"/>
  <c r="K19" i="22" s="1"/>
  <c r="M19" i="22" s="1"/>
  <c r="Z20" i="22"/>
  <c r="J20" i="21"/>
  <c r="L20" i="21" s="1"/>
  <c r="AN19" i="21"/>
  <c r="AO19" i="21" s="1"/>
  <c r="AQ19" i="21" s="1"/>
  <c r="AS19" i="21" s="1"/>
  <c r="X20" i="21"/>
  <c r="Y20" i="21" s="1"/>
  <c r="AA20" i="21" s="1"/>
  <c r="AC20" i="21" s="1"/>
  <c r="J19" i="20"/>
  <c r="AR20" i="20"/>
  <c r="AN20" i="20"/>
  <c r="AO20" i="20" s="1"/>
  <c r="AQ20" i="20" s="1"/>
  <c r="AS20" i="20" s="1"/>
  <c r="AB19" i="20"/>
  <c r="X19" i="20"/>
  <c r="Y19" i="20" s="1"/>
  <c r="AA19" i="20" s="1"/>
  <c r="AC19" i="20" s="1"/>
  <c r="J20" i="19"/>
  <c r="AP20" i="19"/>
  <c r="AB19" i="19"/>
  <c r="X19" i="19"/>
  <c r="Y19" i="19" s="1"/>
  <c r="AA19" i="19" s="1"/>
  <c r="AC19" i="19" s="1"/>
  <c r="J18" i="18"/>
  <c r="L18" i="18" s="1"/>
  <c r="AN17" i="18"/>
  <c r="AO17" i="18" s="1"/>
  <c r="AQ17" i="18" s="1"/>
  <c r="AS17" i="18" s="1"/>
  <c r="Z18" i="18"/>
  <c r="AB18" i="18" s="1"/>
  <c r="AP17" i="17"/>
  <c r="AR17" i="17" s="1"/>
  <c r="X17" i="17"/>
  <c r="Y17" i="17" s="1"/>
  <c r="AA17" i="17" s="1"/>
  <c r="AC17" i="17" s="1"/>
  <c r="H17" i="17"/>
  <c r="I17" i="17" s="1"/>
  <c r="K17" i="17" s="1"/>
  <c r="Z18" i="16"/>
  <c r="AB18" i="16" s="1"/>
  <c r="AR18" i="16"/>
  <c r="AN18" i="16"/>
  <c r="AO18" i="16" s="1"/>
  <c r="AQ18" i="16" s="1"/>
  <c r="AS18" i="16" s="1"/>
  <c r="AD11" i="28" l="1"/>
  <c r="L17" i="16"/>
  <c r="K17" i="16"/>
  <c r="AD11" i="29"/>
  <c r="H55" i="29"/>
  <c r="I55" i="29" s="1"/>
  <c r="K55" i="29" s="1"/>
  <c r="M55" i="29" s="1"/>
  <c r="L55" i="29"/>
  <c r="H56" i="28"/>
  <c r="I56" i="28" s="1"/>
  <c r="K56" i="28" s="1"/>
  <c r="M56" i="28" s="1"/>
  <c r="N11" i="28" s="1"/>
  <c r="L55" i="27"/>
  <c r="H55" i="27"/>
  <c r="I55" i="27" s="1"/>
  <c r="K55" i="27" s="1"/>
  <c r="Z55" i="27"/>
  <c r="AR54" i="27"/>
  <c r="AN54" i="27"/>
  <c r="AO54" i="27" s="1"/>
  <c r="AQ54" i="27" s="1"/>
  <c r="AS54" i="27" s="1"/>
  <c r="AP21" i="26"/>
  <c r="AB20" i="26"/>
  <c r="X20" i="26"/>
  <c r="Y20" i="26" s="1"/>
  <c r="AA20" i="26" s="1"/>
  <c r="AC20" i="26" s="1"/>
  <c r="L21" i="26"/>
  <c r="H21" i="26"/>
  <c r="I21" i="26" s="1"/>
  <c r="K21" i="26" s="1"/>
  <c r="M21" i="26" s="1"/>
  <c r="AC19" i="25"/>
  <c r="Z20" i="25"/>
  <c r="AP20" i="25"/>
  <c r="L20" i="25"/>
  <c r="H20" i="25"/>
  <c r="I20" i="25" s="1"/>
  <c r="K20" i="25" s="1"/>
  <c r="M20" i="25" s="1"/>
  <c r="Z20" i="24"/>
  <c r="L19" i="24"/>
  <c r="H19" i="24"/>
  <c r="I19" i="24" s="1"/>
  <c r="K19" i="24" s="1"/>
  <c r="M19" i="24" s="1"/>
  <c r="AN19" i="24"/>
  <c r="AO19" i="24" s="1"/>
  <c r="AQ19" i="24" s="1"/>
  <c r="AS19" i="24" s="1"/>
  <c r="AR19" i="24"/>
  <c r="X20" i="23"/>
  <c r="Y20" i="23" s="1"/>
  <c r="AA20" i="23" s="1"/>
  <c r="AC20" i="23" s="1"/>
  <c r="AP21" i="23"/>
  <c r="AR21" i="23" s="1"/>
  <c r="J20" i="23"/>
  <c r="AN20" i="22"/>
  <c r="AO20" i="22" s="1"/>
  <c r="AQ20" i="22" s="1"/>
  <c r="AS20" i="22" s="1"/>
  <c r="J20" i="22"/>
  <c r="X20" i="22"/>
  <c r="Y20" i="22" s="1"/>
  <c r="AA20" i="22" s="1"/>
  <c r="AC20" i="22" s="1"/>
  <c r="AB20" i="22"/>
  <c r="H20" i="21"/>
  <c r="I20" i="21" s="1"/>
  <c r="K20" i="21" s="1"/>
  <c r="M20" i="21" s="1"/>
  <c r="AP20" i="21"/>
  <c r="AR20" i="21" s="1"/>
  <c r="Z21" i="21"/>
  <c r="AB21" i="21" s="1"/>
  <c r="AP21" i="20"/>
  <c r="Z20" i="20"/>
  <c r="L19" i="20"/>
  <c r="H19" i="20"/>
  <c r="I19" i="20" s="1"/>
  <c r="K19" i="20" s="1"/>
  <c r="M19" i="20" s="1"/>
  <c r="Z20" i="19"/>
  <c r="AR20" i="19"/>
  <c r="AN20" i="19"/>
  <c r="AO20" i="19" s="1"/>
  <c r="AQ20" i="19" s="1"/>
  <c r="AS20" i="19" s="1"/>
  <c r="L20" i="19"/>
  <c r="H20" i="19"/>
  <c r="I20" i="19" s="1"/>
  <c r="K20" i="19" s="1"/>
  <c r="M20" i="19" s="1"/>
  <c r="H18" i="18"/>
  <c r="I18" i="18" s="1"/>
  <c r="K18" i="18" s="1"/>
  <c r="M18" i="18" s="1"/>
  <c r="AP18" i="18"/>
  <c r="AR18" i="18" s="1"/>
  <c r="X18" i="18"/>
  <c r="Y18" i="18" s="1"/>
  <c r="AA18" i="18" s="1"/>
  <c r="AC18" i="18" s="1"/>
  <c r="AN17" i="17"/>
  <c r="AO17" i="17" s="1"/>
  <c r="AQ17" i="17" s="1"/>
  <c r="AS17" i="17" s="1"/>
  <c r="Z18" i="17"/>
  <c r="X18" i="17" s="1"/>
  <c r="Y18" i="17" s="1"/>
  <c r="AA18" i="17" s="1"/>
  <c r="AC18" i="17" s="1"/>
  <c r="M17" i="17"/>
  <c r="J18" i="17"/>
  <c r="X18" i="16"/>
  <c r="Y18" i="16" s="1"/>
  <c r="AA18" i="16" s="1"/>
  <c r="AC18" i="16" s="1"/>
  <c r="AP19" i="16"/>
  <c r="AR19" i="16" s="1"/>
  <c r="AT11" i="27" l="1"/>
  <c r="M17" i="16"/>
  <c r="J18" i="16"/>
  <c r="L18" i="16" s="1"/>
  <c r="J56" i="29"/>
  <c r="G1" i="28"/>
  <c r="M55" i="27"/>
  <c r="J56" i="27"/>
  <c r="AB55" i="27"/>
  <c r="X55" i="27"/>
  <c r="Y55" i="27" s="1"/>
  <c r="AA55" i="27" s="1"/>
  <c r="AC55" i="27" s="1"/>
  <c r="Z21" i="26"/>
  <c r="J22" i="26"/>
  <c r="AR21" i="26"/>
  <c r="AN21" i="26"/>
  <c r="AO21" i="26" s="1"/>
  <c r="AQ21" i="26" s="1"/>
  <c r="AS21" i="26" s="1"/>
  <c r="X20" i="25"/>
  <c r="Y20" i="25" s="1"/>
  <c r="AA20" i="25" s="1"/>
  <c r="AB20" i="25"/>
  <c r="AR20" i="25"/>
  <c r="AN20" i="25"/>
  <c r="AO20" i="25" s="1"/>
  <c r="AQ20" i="25" s="1"/>
  <c r="AS20" i="25" s="1"/>
  <c r="J21" i="25"/>
  <c r="J20" i="24"/>
  <c r="AP20" i="24"/>
  <c r="AB20" i="24"/>
  <c r="X20" i="24"/>
  <c r="Y20" i="24" s="1"/>
  <c r="AA20" i="24" s="1"/>
  <c r="AC20" i="24" s="1"/>
  <c r="Z21" i="23"/>
  <c r="AB21" i="23" s="1"/>
  <c r="AN21" i="23"/>
  <c r="AO21" i="23" s="1"/>
  <c r="AQ21" i="23" s="1"/>
  <c r="AS21" i="23" s="1"/>
  <c r="L20" i="23"/>
  <c r="H20" i="23"/>
  <c r="I20" i="23" s="1"/>
  <c r="K20" i="23" s="1"/>
  <c r="M20" i="23" s="1"/>
  <c r="AP21" i="22"/>
  <c r="AR21" i="22" s="1"/>
  <c r="H20" i="22"/>
  <c r="I20" i="22" s="1"/>
  <c r="K20" i="22" s="1"/>
  <c r="M20" i="22" s="1"/>
  <c r="L20" i="22"/>
  <c r="Z21" i="22"/>
  <c r="J21" i="21"/>
  <c r="L21" i="21" s="1"/>
  <c r="AN20" i="21"/>
  <c r="AO20" i="21" s="1"/>
  <c r="AQ20" i="21" s="1"/>
  <c r="AS20" i="21" s="1"/>
  <c r="X21" i="21"/>
  <c r="Y21" i="21" s="1"/>
  <c r="AA21" i="21" s="1"/>
  <c r="AC21" i="21" s="1"/>
  <c r="X20" i="20"/>
  <c r="Y20" i="20" s="1"/>
  <c r="AA20" i="20" s="1"/>
  <c r="AC20" i="20" s="1"/>
  <c r="AB20" i="20"/>
  <c r="J20" i="20"/>
  <c r="AR21" i="20"/>
  <c r="AN21" i="20"/>
  <c r="AO21" i="20" s="1"/>
  <c r="AQ21" i="20" s="1"/>
  <c r="AS21" i="20" s="1"/>
  <c r="AP21" i="19"/>
  <c r="J21" i="19"/>
  <c r="AB20" i="19"/>
  <c r="X20" i="19"/>
  <c r="Y20" i="19" s="1"/>
  <c r="AA20" i="19" s="1"/>
  <c r="AC20" i="19" s="1"/>
  <c r="J19" i="18"/>
  <c r="L19" i="18" s="1"/>
  <c r="AN18" i="18"/>
  <c r="AO18" i="18" s="1"/>
  <c r="AQ18" i="18" s="1"/>
  <c r="AS18" i="18" s="1"/>
  <c r="Z19" i="18"/>
  <c r="AB19" i="18" s="1"/>
  <c r="AP18" i="17"/>
  <c r="AN18" i="17" s="1"/>
  <c r="AO18" i="17" s="1"/>
  <c r="AQ18" i="17" s="1"/>
  <c r="AS18" i="17" s="1"/>
  <c r="AB18" i="17"/>
  <c r="L18" i="17"/>
  <c r="H18" i="17"/>
  <c r="I18" i="17" s="1"/>
  <c r="K18" i="17" s="1"/>
  <c r="Z19" i="17"/>
  <c r="AN19" i="16"/>
  <c r="AO19" i="16" s="1"/>
  <c r="AQ19" i="16" s="1"/>
  <c r="AS19" i="16" s="1"/>
  <c r="Z19" i="16"/>
  <c r="AB19" i="16" s="1"/>
  <c r="AD11" i="27" l="1"/>
  <c r="H18" i="16"/>
  <c r="H56" i="29"/>
  <c r="I56" i="29" s="1"/>
  <c r="K56" i="29" s="1"/>
  <c r="M56" i="29" s="1"/>
  <c r="L56" i="29"/>
  <c r="H56" i="27"/>
  <c r="I56" i="27" s="1"/>
  <c r="K56" i="27" s="1"/>
  <c r="M56" i="27" s="1"/>
  <c r="L56" i="27"/>
  <c r="AP22" i="26"/>
  <c r="L22" i="26"/>
  <c r="H22" i="26"/>
  <c r="I22" i="26" s="1"/>
  <c r="K22" i="26" s="1"/>
  <c r="M22" i="26" s="1"/>
  <c r="AB21" i="26"/>
  <c r="X21" i="26"/>
  <c r="Y21" i="26" s="1"/>
  <c r="AA21" i="26" s="1"/>
  <c r="AC21" i="26" s="1"/>
  <c r="AC20" i="25"/>
  <c r="Z21" i="25"/>
  <c r="L21" i="25"/>
  <c r="H21" i="25"/>
  <c r="I21" i="25" s="1"/>
  <c r="K21" i="25" s="1"/>
  <c r="M21" i="25" s="1"/>
  <c r="AP21" i="25"/>
  <c r="Z21" i="24"/>
  <c r="AR20" i="24"/>
  <c r="AN20" i="24"/>
  <c r="AO20" i="24" s="1"/>
  <c r="AQ20" i="24" s="1"/>
  <c r="AS20" i="24" s="1"/>
  <c r="L20" i="24"/>
  <c r="H20" i="24"/>
  <c r="I20" i="24" s="1"/>
  <c r="K20" i="24" s="1"/>
  <c r="M20" i="24" s="1"/>
  <c r="X21" i="23"/>
  <c r="Y21" i="23" s="1"/>
  <c r="AA21" i="23" s="1"/>
  <c r="AC21" i="23" s="1"/>
  <c r="AP22" i="23"/>
  <c r="J21" i="23"/>
  <c r="H21" i="23" s="1"/>
  <c r="I21" i="23" s="1"/>
  <c r="K21" i="23" s="1"/>
  <c r="M21" i="23" s="1"/>
  <c r="AN21" i="22"/>
  <c r="AO21" i="22" s="1"/>
  <c r="AQ21" i="22" s="1"/>
  <c r="AS21" i="22" s="1"/>
  <c r="J21" i="22"/>
  <c r="X21" i="22"/>
  <c r="Y21" i="22" s="1"/>
  <c r="AA21" i="22" s="1"/>
  <c r="AC21" i="22" s="1"/>
  <c r="AB21" i="22"/>
  <c r="H21" i="21"/>
  <c r="I21" i="21" s="1"/>
  <c r="K21" i="21" s="1"/>
  <c r="M21" i="21" s="1"/>
  <c r="AP21" i="21"/>
  <c r="AR21" i="21" s="1"/>
  <c r="Z22" i="21"/>
  <c r="AB22" i="21" s="1"/>
  <c r="L20" i="20"/>
  <c r="H20" i="20"/>
  <c r="I20" i="20" s="1"/>
  <c r="K20" i="20" s="1"/>
  <c r="M20" i="20" s="1"/>
  <c r="Z21" i="20"/>
  <c r="AP22" i="20"/>
  <c r="Z21" i="19"/>
  <c r="L21" i="19"/>
  <c r="H21" i="19"/>
  <c r="I21" i="19" s="1"/>
  <c r="K21" i="19" s="1"/>
  <c r="M21" i="19" s="1"/>
  <c r="AR21" i="19"/>
  <c r="AN21" i="19"/>
  <c r="AO21" i="19" s="1"/>
  <c r="AQ21" i="19" s="1"/>
  <c r="AS21" i="19" s="1"/>
  <c r="H19" i="18"/>
  <c r="I19" i="18" s="1"/>
  <c r="K19" i="18" s="1"/>
  <c r="M19" i="18" s="1"/>
  <c r="AP19" i="18"/>
  <c r="AN19" i="18" s="1"/>
  <c r="AO19" i="18" s="1"/>
  <c r="AQ19" i="18" s="1"/>
  <c r="AS19" i="18" s="1"/>
  <c r="X19" i="18"/>
  <c r="Y19" i="18" s="1"/>
  <c r="AA19" i="18" s="1"/>
  <c r="AC19" i="18" s="1"/>
  <c r="AR18" i="17"/>
  <c r="AP19" i="17"/>
  <c r="AN19" i="17" s="1"/>
  <c r="AO19" i="17" s="1"/>
  <c r="AQ19" i="17" s="1"/>
  <c r="AS19" i="17" s="1"/>
  <c r="M18" i="17"/>
  <c r="J19" i="17"/>
  <c r="AB19" i="17"/>
  <c r="X19" i="17"/>
  <c r="Y19" i="17" s="1"/>
  <c r="AA19" i="17" s="1"/>
  <c r="AC19" i="17" s="1"/>
  <c r="X19" i="16"/>
  <c r="Y19" i="16" s="1"/>
  <c r="AA19" i="16" s="1"/>
  <c r="AC19" i="16" s="1"/>
  <c r="AP20" i="16"/>
  <c r="AR20" i="16" s="1"/>
  <c r="N11" i="27" l="1"/>
  <c r="G1" i="27" s="1"/>
  <c r="I18" i="16"/>
  <c r="K18" i="16" s="1"/>
  <c r="N11" i="29"/>
  <c r="G1" i="29" s="1"/>
  <c r="J23" i="26"/>
  <c r="Z22" i="26"/>
  <c r="AR22" i="26"/>
  <c r="AN22" i="26"/>
  <c r="AO22" i="26" s="1"/>
  <c r="AQ22" i="26" s="1"/>
  <c r="AS22" i="26" s="1"/>
  <c r="AB21" i="25"/>
  <c r="X21" i="25"/>
  <c r="Y21" i="25" s="1"/>
  <c r="AA21" i="25" s="1"/>
  <c r="J22" i="25"/>
  <c r="AR21" i="25"/>
  <c r="AN21" i="25"/>
  <c r="AO21" i="25" s="1"/>
  <c r="AQ21" i="25" s="1"/>
  <c r="AS21" i="25" s="1"/>
  <c r="AP21" i="24"/>
  <c r="J21" i="24"/>
  <c r="AB21" i="24"/>
  <c r="X21" i="24"/>
  <c r="Y21" i="24" s="1"/>
  <c r="AA21" i="24" s="1"/>
  <c r="AC21" i="24" s="1"/>
  <c r="Z22" i="23"/>
  <c r="X22" i="23" s="1"/>
  <c r="Y22" i="23" s="1"/>
  <c r="AA22" i="23" s="1"/>
  <c r="AC22" i="23" s="1"/>
  <c r="AR22" i="23"/>
  <c r="AN22" i="23"/>
  <c r="AO22" i="23" s="1"/>
  <c r="AQ22" i="23" s="1"/>
  <c r="L21" i="23"/>
  <c r="J22" i="23"/>
  <c r="AP22" i="22"/>
  <c r="AN22" i="22" s="1"/>
  <c r="AO22" i="22" s="1"/>
  <c r="AQ22" i="22" s="1"/>
  <c r="AS22" i="22" s="1"/>
  <c r="H21" i="22"/>
  <c r="I21" i="22" s="1"/>
  <c r="K21" i="22" s="1"/>
  <c r="M21" i="22" s="1"/>
  <c r="L21" i="22"/>
  <c r="Z22" i="22"/>
  <c r="J22" i="21"/>
  <c r="L22" i="21" s="1"/>
  <c r="AN21" i="21"/>
  <c r="AO21" i="21" s="1"/>
  <c r="AQ21" i="21" s="1"/>
  <c r="AS21" i="21" s="1"/>
  <c r="X22" i="21"/>
  <c r="Y22" i="21" s="1"/>
  <c r="AA22" i="21" s="1"/>
  <c r="AC22" i="21" s="1"/>
  <c r="AB21" i="20"/>
  <c r="X21" i="20"/>
  <c r="Y21" i="20" s="1"/>
  <c r="AA21" i="20" s="1"/>
  <c r="AC21" i="20" s="1"/>
  <c r="AR22" i="20"/>
  <c r="AN22" i="20"/>
  <c r="AO22" i="20" s="1"/>
  <c r="AQ22" i="20" s="1"/>
  <c r="AS22" i="20" s="1"/>
  <c r="J21" i="20"/>
  <c r="J22" i="19"/>
  <c r="AP22" i="19"/>
  <c r="AB21" i="19"/>
  <c r="X21" i="19"/>
  <c r="Y21" i="19" s="1"/>
  <c r="AA21" i="19" s="1"/>
  <c r="AC21" i="19" s="1"/>
  <c r="J20" i="18"/>
  <c r="L20" i="18" s="1"/>
  <c r="AR19" i="18"/>
  <c r="AP20" i="18"/>
  <c r="AR20" i="18" s="1"/>
  <c r="Z20" i="18"/>
  <c r="AB20" i="18" s="1"/>
  <c r="AP20" i="17"/>
  <c r="AR20" i="17" s="1"/>
  <c r="AR19" i="17"/>
  <c r="H19" i="17"/>
  <c r="I19" i="17" s="1"/>
  <c r="K19" i="17" s="1"/>
  <c r="M19" i="17" s="1"/>
  <c r="L19" i="17"/>
  <c r="Z20" i="17"/>
  <c r="AN20" i="16"/>
  <c r="AO20" i="16" s="1"/>
  <c r="AQ20" i="16" s="1"/>
  <c r="AS20" i="16" s="1"/>
  <c r="Z20" i="16"/>
  <c r="X20" i="16" s="1"/>
  <c r="Y20" i="16" s="1"/>
  <c r="AA20" i="16" s="1"/>
  <c r="AC20" i="16" s="1"/>
  <c r="M18" i="16" l="1"/>
  <c r="J19" i="16"/>
  <c r="H19" i="16" s="1"/>
  <c r="I19" i="16" s="1"/>
  <c r="K19" i="16" s="1"/>
  <c r="AP23" i="26"/>
  <c r="AB22" i="26"/>
  <c r="X22" i="26"/>
  <c r="Y22" i="26" s="1"/>
  <c r="AA22" i="26" s="1"/>
  <c r="AC22" i="26" s="1"/>
  <c r="L23" i="26"/>
  <c r="H23" i="26"/>
  <c r="I23" i="26" s="1"/>
  <c r="K23" i="26" s="1"/>
  <c r="M23" i="26" s="1"/>
  <c r="AC21" i="25"/>
  <c r="Z22" i="25"/>
  <c r="AP22" i="25"/>
  <c r="L22" i="25"/>
  <c r="H22" i="25"/>
  <c r="I22" i="25" s="1"/>
  <c r="K22" i="25" s="1"/>
  <c r="M22" i="25" s="1"/>
  <c r="Z22" i="24"/>
  <c r="H21" i="24"/>
  <c r="I21" i="24" s="1"/>
  <c r="K21" i="24" s="1"/>
  <c r="M21" i="24" s="1"/>
  <c r="L21" i="24"/>
  <c r="AN21" i="24"/>
  <c r="AO21" i="24" s="1"/>
  <c r="AQ21" i="24" s="1"/>
  <c r="AS21" i="24" s="1"/>
  <c r="AR21" i="24"/>
  <c r="AB22" i="23"/>
  <c r="Z23" i="23"/>
  <c r="X23" i="23" s="1"/>
  <c r="Y23" i="23" s="1"/>
  <c r="AA23" i="23" s="1"/>
  <c r="AC23" i="23" s="1"/>
  <c r="AS22" i="23"/>
  <c r="AP23" i="23"/>
  <c r="L22" i="23"/>
  <c r="H22" i="23"/>
  <c r="I22" i="23" s="1"/>
  <c r="K22" i="23" s="1"/>
  <c r="M22" i="23" s="1"/>
  <c r="AR22" i="22"/>
  <c r="J22" i="22"/>
  <c r="AP23" i="22"/>
  <c r="X22" i="22"/>
  <c r="Y22" i="22" s="1"/>
  <c r="AA22" i="22" s="1"/>
  <c r="AC22" i="22" s="1"/>
  <c r="AB22" i="22"/>
  <c r="H22" i="21"/>
  <c r="I22" i="21" s="1"/>
  <c r="K22" i="21" s="1"/>
  <c r="M22" i="21" s="1"/>
  <c r="AP22" i="21"/>
  <c r="AR22" i="21" s="1"/>
  <c r="Z23" i="21"/>
  <c r="AB23" i="21" s="1"/>
  <c r="AP23" i="20"/>
  <c r="L21" i="20"/>
  <c r="H21" i="20"/>
  <c r="I21" i="20" s="1"/>
  <c r="K21" i="20" s="1"/>
  <c r="M21" i="20" s="1"/>
  <c r="Z22" i="20"/>
  <c r="Z22" i="19"/>
  <c r="AR22" i="19"/>
  <c r="AN22" i="19"/>
  <c r="AO22" i="19" s="1"/>
  <c r="AQ22" i="19" s="1"/>
  <c r="AS22" i="19" s="1"/>
  <c r="L22" i="19"/>
  <c r="H22" i="19"/>
  <c r="I22" i="19" s="1"/>
  <c r="K22" i="19" s="1"/>
  <c r="M22" i="19" s="1"/>
  <c r="H20" i="18"/>
  <c r="I20" i="18" s="1"/>
  <c r="K20" i="18" s="1"/>
  <c r="M20" i="18" s="1"/>
  <c r="AN20" i="18"/>
  <c r="AO20" i="18" s="1"/>
  <c r="AQ20" i="18" s="1"/>
  <c r="AS20" i="18" s="1"/>
  <c r="X20" i="18"/>
  <c r="Y20" i="18" s="1"/>
  <c r="AA20" i="18" s="1"/>
  <c r="AC20" i="18" s="1"/>
  <c r="AN20" i="17"/>
  <c r="AO20" i="17" s="1"/>
  <c r="AQ20" i="17" s="1"/>
  <c r="AS20" i="17" s="1"/>
  <c r="J20" i="17"/>
  <c r="AB20" i="17"/>
  <c r="X20" i="17"/>
  <c r="Y20" i="17" s="1"/>
  <c r="AA20" i="17" s="1"/>
  <c r="AC20" i="17" s="1"/>
  <c r="AB20" i="16"/>
  <c r="AP21" i="16"/>
  <c r="Z21" i="16"/>
  <c r="X21" i="16" s="1"/>
  <c r="Y21" i="16" s="1"/>
  <c r="AA21" i="16" s="1"/>
  <c r="AC21" i="16" s="1"/>
  <c r="L19" i="16" l="1"/>
  <c r="M19" i="16"/>
  <c r="J20" i="16"/>
  <c r="L20" i="16" s="1"/>
  <c r="Z23" i="26"/>
  <c r="J24" i="26"/>
  <c r="AR23" i="26"/>
  <c r="AN23" i="26"/>
  <c r="AO23" i="26" s="1"/>
  <c r="AQ23" i="26" s="1"/>
  <c r="AS23" i="26" s="1"/>
  <c r="X22" i="25"/>
  <c r="Y22" i="25" s="1"/>
  <c r="AA22" i="25" s="1"/>
  <c r="AB22" i="25"/>
  <c r="J23" i="25"/>
  <c r="AR22" i="25"/>
  <c r="AN22" i="25"/>
  <c r="AO22" i="25" s="1"/>
  <c r="AQ22" i="25" s="1"/>
  <c r="AS22" i="25" s="1"/>
  <c r="J22" i="24"/>
  <c r="AP22" i="24"/>
  <c r="X22" i="24"/>
  <c r="Y22" i="24" s="1"/>
  <c r="AA22" i="24" s="1"/>
  <c r="AC22" i="24" s="1"/>
  <c r="AB22" i="24"/>
  <c r="AB23" i="23"/>
  <c r="Z24" i="23"/>
  <c r="X24" i="23" s="1"/>
  <c r="Y24" i="23" s="1"/>
  <c r="AA24" i="23" s="1"/>
  <c r="AC24" i="23" s="1"/>
  <c r="AR23" i="23"/>
  <c r="AN23" i="23"/>
  <c r="AO23" i="23" s="1"/>
  <c r="AQ23" i="23" s="1"/>
  <c r="J23" i="23"/>
  <c r="AB24" i="23"/>
  <c r="H22" i="22"/>
  <c r="I22" i="22" s="1"/>
  <c r="K22" i="22" s="1"/>
  <c r="M22" i="22" s="1"/>
  <c r="L22" i="22"/>
  <c r="Z23" i="22"/>
  <c r="X23" i="22" s="1"/>
  <c r="Y23" i="22" s="1"/>
  <c r="AA23" i="22" s="1"/>
  <c r="AC23" i="22" s="1"/>
  <c r="AN23" i="22"/>
  <c r="AO23" i="22" s="1"/>
  <c r="AQ23" i="22" s="1"/>
  <c r="AS23" i="22" s="1"/>
  <c r="AR23" i="22"/>
  <c r="J23" i="21"/>
  <c r="L23" i="21" s="1"/>
  <c r="AN22" i="21"/>
  <c r="AO22" i="21" s="1"/>
  <c r="AQ22" i="21" s="1"/>
  <c r="AS22" i="21" s="1"/>
  <c r="X23" i="21"/>
  <c r="Y23" i="21" s="1"/>
  <c r="AA23" i="21" s="1"/>
  <c r="AC23" i="21" s="1"/>
  <c r="J22" i="20"/>
  <c r="AB22" i="20"/>
  <c r="X22" i="20"/>
  <c r="Y22" i="20" s="1"/>
  <c r="AA22" i="20" s="1"/>
  <c r="AC22" i="20" s="1"/>
  <c r="AR23" i="20"/>
  <c r="AN23" i="20"/>
  <c r="AO23" i="20" s="1"/>
  <c r="AQ23" i="20" s="1"/>
  <c r="AS23" i="20" s="1"/>
  <c r="AP23" i="19"/>
  <c r="J23" i="19"/>
  <c r="AB22" i="19"/>
  <c r="X22" i="19"/>
  <c r="Y22" i="19" s="1"/>
  <c r="AA22" i="19" s="1"/>
  <c r="AC22" i="19" s="1"/>
  <c r="J21" i="18"/>
  <c r="AP21" i="18"/>
  <c r="AN21" i="18" s="1"/>
  <c r="AO21" i="18" s="1"/>
  <c r="AQ21" i="18" s="1"/>
  <c r="AS21" i="18" s="1"/>
  <c r="Z21" i="18"/>
  <c r="X21" i="18" s="1"/>
  <c r="Y21" i="18" s="1"/>
  <c r="AA21" i="18" s="1"/>
  <c r="AC21" i="18" s="1"/>
  <c r="AP21" i="17"/>
  <c r="AR21" i="17" s="1"/>
  <c r="H20" i="17"/>
  <c r="I20" i="17" s="1"/>
  <c r="K20" i="17" s="1"/>
  <c r="M20" i="17" s="1"/>
  <c r="L20" i="17"/>
  <c r="Z21" i="17"/>
  <c r="AR21" i="16"/>
  <c r="AN21" i="16"/>
  <c r="AO21" i="16" s="1"/>
  <c r="AQ21" i="16" s="1"/>
  <c r="AB21" i="16"/>
  <c r="Z22" i="16"/>
  <c r="AB22" i="16" s="1"/>
  <c r="H20" i="16" l="1"/>
  <c r="I20" i="16" s="1"/>
  <c r="AP24" i="26"/>
  <c r="L24" i="26"/>
  <c r="H24" i="26"/>
  <c r="I24" i="26" s="1"/>
  <c r="K24" i="26" s="1"/>
  <c r="M24" i="26" s="1"/>
  <c r="AB23" i="26"/>
  <c r="X23" i="26"/>
  <c r="Y23" i="26" s="1"/>
  <c r="AA23" i="26" s="1"/>
  <c r="AC23" i="26" s="1"/>
  <c r="AC22" i="25"/>
  <c r="Z23" i="25"/>
  <c r="AP23" i="25"/>
  <c r="L23" i="25"/>
  <c r="H23" i="25"/>
  <c r="I23" i="25" s="1"/>
  <c r="K23" i="25" s="1"/>
  <c r="M23" i="25" s="1"/>
  <c r="Z23" i="24"/>
  <c r="AB23" i="24" s="1"/>
  <c r="AR22" i="24"/>
  <c r="AN22" i="24"/>
  <c r="AO22" i="24" s="1"/>
  <c r="AQ22" i="24" s="1"/>
  <c r="AS22" i="24" s="1"/>
  <c r="L22" i="24"/>
  <c r="H22" i="24"/>
  <c r="I22" i="24" s="1"/>
  <c r="K22" i="24" s="1"/>
  <c r="M22" i="24" s="1"/>
  <c r="AS23" i="23"/>
  <c r="AP24" i="23"/>
  <c r="Z25" i="23"/>
  <c r="L23" i="23"/>
  <c r="H23" i="23"/>
  <c r="I23" i="23" s="1"/>
  <c r="K23" i="23" s="1"/>
  <c r="M23" i="23" s="1"/>
  <c r="AB23" i="22"/>
  <c r="J23" i="22"/>
  <c r="AP24" i="22"/>
  <c r="Z24" i="22"/>
  <c r="H23" i="21"/>
  <c r="I23" i="21" s="1"/>
  <c r="K23" i="21" s="1"/>
  <c r="M23" i="21" s="1"/>
  <c r="AP23" i="21"/>
  <c r="AR23" i="21" s="1"/>
  <c r="Z24" i="21"/>
  <c r="X24" i="21" s="1"/>
  <c r="Y24" i="21" s="1"/>
  <c r="AA24" i="21" s="1"/>
  <c r="AC24" i="21" s="1"/>
  <c r="Z23" i="20"/>
  <c r="AP24" i="20"/>
  <c r="L22" i="20"/>
  <c r="H22" i="20"/>
  <c r="I22" i="20" s="1"/>
  <c r="K22" i="20" s="1"/>
  <c r="M22" i="20" s="1"/>
  <c r="Z23" i="19"/>
  <c r="L23" i="19"/>
  <c r="H23" i="19"/>
  <c r="I23" i="19" s="1"/>
  <c r="K23" i="19" s="1"/>
  <c r="M23" i="19" s="1"/>
  <c r="AR23" i="19"/>
  <c r="AN23" i="19"/>
  <c r="AO23" i="19" s="1"/>
  <c r="AQ23" i="19" s="1"/>
  <c r="AS23" i="19" s="1"/>
  <c r="L21" i="18"/>
  <c r="H21" i="18"/>
  <c r="I21" i="18" s="1"/>
  <c r="K21" i="18" s="1"/>
  <c r="AB21" i="18"/>
  <c r="AR21" i="18"/>
  <c r="AP22" i="18"/>
  <c r="AR22" i="18" s="1"/>
  <c r="Z22" i="18"/>
  <c r="AB22" i="18" s="1"/>
  <c r="AN21" i="17"/>
  <c r="AO21" i="17" s="1"/>
  <c r="AQ21" i="17" s="1"/>
  <c r="AS21" i="17" s="1"/>
  <c r="J21" i="17"/>
  <c r="AB21" i="17"/>
  <c r="X21" i="17"/>
  <c r="Y21" i="17" s="1"/>
  <c r="AA21" i="17" s="1"/>
  <c r="AC21" i="17" s="1"/>
  <c r="AS21" i="16"/>
  <c r="AP22" i="16"/>
  <c r="X22" i="16"/>
  <c r="Y22" i="16" s="1"/>
  <c r="AA22" i="16" s="1"/>
  <c r="AC22" i="16" s="1"/>
  <c r="K20" i="16" l="1"/>
  <c r="Z24" i="26"/>
  <c r="J25" i="26"/>
  <c r="AN24" i="26"/>
  <c r="AO24" i="26" s="1"/>
  <c r="AQ24" i="26" s="1"/>
  <c r="AS24" i="26" s="1"/>
  <c r="AR24" i="26"/>
  <c r="AB23" i="25"/>
  <c r="X23" i="25"/>
  <c r="Y23" i="25" s="1"/>
  <c r="AA23" i="25" s="1"/>
  <c r="J24" i="25"/>
  <c r="AR23" i="25"/>
  <c r="AN23" i="25"/>
  <c r="AO23" i="25" s="1"/>
  <c r="AQ23" i="25" s="1"/>
  <c r="AS23" i="25" s="1"/>
  <c r="X23" i="24"/>
  <c r="Y23" i="24" s="1"/>
  <c r="AA23" i="24" s="1"/>
  <c r="AC23" i="24" s="1"/>
  <c r="AP23" i="24"/>
  <c r="AR23" i="24" s="1"/>
  <c r="J23" i="24"/>
  <c r="AR24" i="23"/>
  <c r="AN24" i="23"/>
  <c r="AO24" i="23" s="1"/>
  <c r="AQ24" i="23" s="1"/>
  <c r="J24" i="23"/>
  <c r="AB25" i="23"/>
  <c r="X25" i="23"/>
  <c r="Y25" i="23" s="1"/>
  <c r="AA25" i="23" s="1"/>
  <c r="AC25" i="23" s="1"/>
  <c r="L23" i="22"/>
  <c r="H23" i="22"/>
  <c r="I23" i="22" s="1"/>
  <c r="K23" i="22" s="1"/>
  <c r="M23" i="22" s="1"/>
  <c r="AN24" i="22"/>
  <c r="AO24" i="22" s="1"/>
  <c r="AQ24" i="22" s="1"/>
  <c r="AS24" i="22" s="1"/>
  <c r="AR24" i="22"/>
  <c r="X24" i="22"/>
  <c r="Y24" i="22" s="1"/>
  <c r="AA24" i="22" s="1"/>
  <c r="AC24" i="22" s="1"/>
  <c r="AB24" i="22"/>
  <c r="J24" i="21"/>
  <c r="H24" i="21" s="1"/>
  <c r="I24" i="21" s="1"/>
  <c r="K24" i="21" s="1"/>
  <c r="M24" i="21" s="1"/>
  <c r="AN23" i="21"/>
  <c r="AO23" i="21" s="1"/>
  <c r="AQ23" i="21" s="1"/>
  <c r="AP24" i="21" s="1"/>
  <c r="AB24" i="21"/>
  <c r="Z25" i="21"/>
  <c r="AB25" i="21" s="1"/>
  <c r="J23" i="20"/>
  <c r="AR24" i="20"/>
  <c r="AN24" i="20"/>
  <c r="AO24" i="20" s="1"/>
  <c r="AQ24" i="20" s="1"/>
  <c r="AS24" i="20" s="1"/>
  <c r="AB23" i="20"/>
  <c r="X23" i="20"/>
  <c r="Y23" i="20" s="1"/>
  <c r="AA23" i="20" s="1"/>
  <c r="AC23" i="20" s="1"/>
  <c r="J24" i="19"/>
  <c r="AP24" i="19"/>
  <c r="AB23" i="19"/>
  <c r="X23" i="19"/>
  <c r="Y23" i="19" s="1"/>
  <c r="AA23" i="19" s="1"/>
  <c r="AC23" i="19" s="1"/>
  <c r="M21" i="18"/>
  <c r="J22" i="18"/>
  <c r="AN22" i="18"/>
  <c r="AO22" i="18" s="1"/>
  <c r="AQ22" i="18" s="1"/>
  <c r="AS22" i="18" s="1"/>
  <c r="X22" i="18"/>
  <c r="Y22" i="18" s="1"/>
  <c r="AA22" i="18" s="1"/>
  <c r="AC22" i="18" s="1"/>
  <c r="AP22" i="17"/>
  <c r="AN22" i="17" s="1"/>
  <c r="AO22" i="17" s="1"/>
  <c r="AQ22" i="17" s="1"/>
  <c r="AS22" i="17" s="1"/>
  <c r="L21" i="17"/>
  <c r="H21" i="17"/>
  <c r="I21" i="17" s="1"/>
  <c r="K21" i="17" s="1"/>
  <c r="M21" i="17" s="1"/>
  <c r="Z22" i="17"/>
  <c r="AR22" i="16"/>
  <c r="AN22" i="16"/>
  <c r="AO22" i="16" s="1"/>
  <c r="AQ22" i="16" s="1"/>
  <c r="AS22" i="16" s="1"/>
  <c r="Z23" i="16"/>
  <c r="AB23" i="16" s="1"/>
  <c r="M20" i="16" l="1"/>
  <c r="J21" i="16"/>
  <c r="L25" i="26"/>
  <c r="H25" i="26"/>
  <c r="I25" i="26" s="1"/>
  <c r="K25" i="26" s="1"/>
  <c r="M25" i="26" s="1"/>
  <c r="AP25" i="26"/>
  <c r="AB24" i="26"/>
  <c r="X24" i="26"/>
  <c r="Y24" i="26" s="1"/>
  <c r="AA24" i="26" s="1"/>
  <c r="AC24" i="26" s="1"/>
  <c r="AC23" i="25"/>
  <c r="Z24" i="25"/>
  <c r="AP24" i="25"/>
  <c r="L24" i="25"/>
  <c r="H24" i="25"/>
  <c r="I24" i="25" s="1"/>
  <c r="K24" i="25" s="1"/>
  <c r="M24" i="25" s="1"/>
  <c r="AN23" i="24"/>
  <c r="AO23" i="24" s="1"/>
  <c r="AQ23" i="24" s="1"/>
  <c r="AS23" i="24" s="1"/>
  <c r="Z24" i="24"/>
  <c r="X24" i="24" s="1"/>
  <c r="Y24" i="24" s="1"/>
  <c r="AA24" i="24" s="1"/>
  <c r="AC24" i="24" s="1"/>
  <c r="L23" i="24"/>
  <c r="H23" i="24"/>
  <c r="I23" i="24" s="1"/>
  <c r="K23" i="24" s="1"/>
  <c r="M23" i="24" s="1"/>
  <c r="AS24" i="23"/>
  <c r="AP25" i="23"/>
  <c r="Z26" i="23"/>
  <c r="L24" i="23"/>
  <c r="H24" i="23"/>
  <c r="I24" i="23" s="1"/>
  <c r="K24" i="23" s="1"/>
  <c r="M24" i="23" s="1"/>
  <c r="J24" i="22"/>
  <c r="Z25" i="22"/>
  <c r="X25" i="22" s="1"/>
  <c r="Y25" i="22" s="1"/>
  <c r="AA25" i="22" s="1"/>
  <c r="AC25" i="22" s="1"/>
  <c r="AP25" i="22"/>
  <c r="J25" i="21"/>
  <c r="H25" i="21" s="1"/>
  <c r="I25" i="21" s="1"/>
  <c r="K25" i="21" s="1"/>
  <c r="M25" i="21" s="1"/>
  <c r="L24" i="21"/>
  <c r="AS23" i="21"/>
  <c r="X25" i="21"/>
  <c r="Y25" i="21" s="1"/>
  <c r="AA25" i="21" s="1"/>
  <c r="AC25" i="21" s="1"/>
  <c r="AR24" i="21"/>
  <c r="AN24" i="21"/>
  <c r="AO24" i="21" s="1"/>
  <c r="AQ24" i="21" s="1"/>
  <c r="AP25" i="20"/>
  <c r="Z24" i="20"/>
  <c r="L23" i="20"/>
  <c r="H23" i="20"/>
  <c r="I23" i="20" s="1"/>
  <c r="K23" i="20" s="1"/>
  <c r="M23" i="20" s="1"/>
  <c r="Z24" i="19"/>
  <c r="AR24" i="19"/>
  <c r="AN24" i="19"/>
  <c r="AO24" i="19" s="1"/>
  <c r="AQ24" i="19" s="1"/>
  <c r="AS24" i="19" s="1"/>
  <c r="L24" i="19"/>
  <c r="H24" i="19"/>
  <c r="I24" i="19" s="1"/>
  <c r="K24" i="19" s="1"/>
  <c r="M24" i="19" s="1"/>
  <c r="L22" i="18"/>
  <c r="H22" i="18"/>
  <c r="I22" i="18" s="1"/>
  <c r="K22" i="18" s="1"/>
  <c r="AP23" i="18"/>
  <c r="AR23" i="18" s="1"/>
  <c r="Z23" i="18"/>
  <c r="X23" i="18" s="1"/>
  <c r="Y23" i="18" s="1"/>
  <c r="AA23" i="18" s="1"/>
  <c r="AC23" i="18" s="1"/>
  <c r="AR22" i="17"/>
  <c r="J22" i="17"/>
  <c r="AB22" i="17"/>
  <c r="X22" i="17"/>
  <c r="Y22" i="17" s="1"/>
  <c r="AA22" i="17" s="1"/>
  <c r="AC22" i="17" s="1"/>
  <c r="AP23" i="17"/>
  <c r="AR23" i="17" s="1"/>
  <c r="X23" i="16"/>
  <c r="Y23" i="16" s="1"/>
  <c r="AA23" i="16" s="1"/>
  <c r="AC23" i="16" s="1"/>
  <c r="AP23" i="16"/>
  <c r="L21" i="16" l="1"/>
  <c r="H21" i="16"/>
  <c r="I21" i="16" s="1"/>
  <c r="AR25" i="26"/>
  <c r="AN25" i="26"/>
  <c r="AO25" i="26" s="1"/>
  <c r="AQ25" i="26" s="1"/>
  <c r="AS25" i="26" s="1"/>
  <c r="Z25" i="26"/>
  <c r="J26" i="26"/>
  <c r="AB24" i="25"/>
  <c r="X24" i="25"/>
  <c r="Y24" i="25" s="1"/>
  <c r="AA24" i="25" s="1"/>
  <c r="J25" i="25"/>
  <c r="AN24" i="25"/>
  <c r="AO24" i="25" s="1"/>
  <c r="AQ24" i="25" s="1"/>
  <c r="AS24" i="25" s="1"/>
  <c r="AR24" i="25"/>
  <c r="AP24" i="24"/>
  <c r="AR24" i="24" s="1"/>
  <c r="Z25" i="24"/>
  <c r="AB25" i="24" s="1"/>
  <c r="AB24" i="24"/>
  <c r="J24" i="24"/>
  <c r="AN25" i="23"/>
  <c r="AO25" i="23" s="1"/>
  <c r="AQ25" i="23" s="1"/>
  <c r="AR25" i="23"/>
  <c r="J25" i="23"/>
  <c r="AB26" i="23"/>
  <c r="X26" i="23"/>
  <c r="Y26" i="23" s="1"/>
  <c r="AA26" i="23" s="1"/>
  <c r="AC26" i="23" s="1"/>
  <c r="H24" i="22"/>
  <c r="I24" i="22" s="1"/>
  <c r="K24" i="22" s="1"/>
  <c r="M24" i="22" s="1"/>
  <c r="L24" i="22"/>
  <c r="Z26" i="22"/>
  <c r="X26" i="22" s="1"/>
  <c r="Y26" i="22" s="1"/>
  <c r="AA26" i="22" s="1"/>
  <c r="AB25" i="22"/>
  <c r="AN25" i="22"/>
  <c r="AO25" i="22" s="1"/>
  <c r="AQ25" i="22" s="1"/>
  <c r="AS25" i="22" s="1"/>
  <c r="AR25" i="22"/>
  <c r="L25" i="21"/>
  <c r="Z26" i="21"/>
  <c r="AS24" i="21"/>
  <c r="AP25" i="21"/>
  <c r="J26" i="21"/>
  <c r="J24" i="20"/>
  <c r="AB24" i="20"/>
  <c r="X24" i="20"/>
  <c r="Y24" i="20" s="1"/>
  <c r="AA24" i="20" s="1"/>
  <c r="AC24" i="20" s="1"/>
  <c r="AR25" i="20"/>
  <c r="AN25" i="20"/>
  <c r="AO25" i="20" s="1"/>
  <c r="AQ25" i="20" s="1"/>
  <c r="AS25" i="20" s="1"/>
  <c r="AP25" i="19"/>
  <c r="J25" i="19"/>
  <c r="AB24" i="19"/>
  <c r="X24" i="19"/>
  <c r="Y24" i="19" s="1"/>
  <c r="AA24" i="19" s="1"/>
  <c r="AC24" i="19" s="1"/>
  <c r="M22" i="18"/>
  <c r="J23" i="18"/>
  <c r="AN23" i="18"/>
  <c r="AO23" i="18" s="1"/>
  <c r="AQ23" i="18" s="1"/>
  <c r="AS23" i="18" s="1"/>
  <c r="AB23" i="18"/>
  <c r="Z24" i="18"/>
  <c r="L22" i="17"/>
  <c r="H22" i="17"/>
  <c r="I22" i="17" s="1"/>
  <c r="K22" i="17" s="1"/>
  <c r="M22" i="17" s="1"/>
  <c r="Z23" i="17"/>
  <c r="AN23" i="17"/>
  <c r="AO23" i="17" s="1"/>
  <c r="AQ23" i="17" s="1"/>
  <c r="AS23" i="17" s="1"/>
  <c r="Z24" i="16"/>
  <c r="X24" i="16" s="1"/>
  <c r="Y24" i="16" s="1"/>
  <c r="AA24" i="16" s="1"/>
  <c r="AC24" i="16" s="1"/>
  <c r="AR23" i="16"/>
  <c r="AN23" i="16"/>
  <c r="AO23" i="16" s="1"/>
  <c r="AQ23" i="16" s="1"/>
  <c r="K21" i="16" l="1"/>
  <c r="X25" i="26"/>
  <c r="Y25" i="26" s="1"/>
  <c r="AA25" i="26" s="1"/>
  <c r="AC25" i="26" s="1"/>
  <c r="AB25" i="26"/>
  <c r="H26" i="26"/>
  <c r="I26" i="26" s="1"/>
  <c r="K26" i="26" s="1"/>
  <c r="M26" i="26" s="1"/>
  <c r="L26" i="26"/>
  <c r="AP26" i="26"/>
  <c r="AC24" i="25"/>
  <c r="Z25" i="25"/>
  <c r="AP25" i="25"/>
  <c r="AR25" i="25" s="1"/>
  <c r="L25" i="25"/>
  <c r="H25" i="25"/>
  <c r="I25" i="25" s="1"/>
  <c r="K25" i="25" s="1"/>
  <c r="M25" i="25" s="1"/>
  <c r="AN24" i="24"/>
  <c r="AO24" i="24" s="1"/>
  <c r="AQ24" i="24" s="1"/>
  <c r="AS24" i="24" s="1"/>
  <c r="X25" i="24"/>
  <c r="Y25" i="24" s="1"/>
  <c r="AA25" i="24" s="1"/>
  <c r="AC25" i="24" s="1"/>
  <c r="L24" i="24"/>
  <c r="H24" i="24"/>
  <c r="I24" i="24" s="1"/>
  <c r="K24" i="24" s="1"/>
  <c r="M24" i="24" s="1"/>
  <c r="AS25" i="23"/>
  <c r="AP26" i="23"/>
  <c r="Z27" i="23"/>
  <c r="L25" i="23"/>
  <c r="H25" i="23"/>
  <c r="I25" i="23" s="1"/>
  <c r="K25" i="23" s="1"/>
  <c r="M25" i="23" s="1"/>
  <c r="J25" i="22"/>
  <c r="AC26" i="22"/>
  <c r="Z27" i="22"/>
  <c r="X27" i="22" s="1"/>
  <c r="Y27" i="22" s="1"/>
  <c r="AA27" i="22" s="1"/>
  <c r="AC27" i="22" s="1"/>
  <c r="AB26" i="22"/>
  <c r="AP26" i="22"/>
  <c r="AB26" i="21"/>
  <c r="X26" i="21"/>
  <c r="Y26" i="21" s="1"/>
  <c r="AA26" i="21" s="1"/>
  <c r="AN25" i="21"/>
  <c r="AO25" i="21" s="1"/>
  <c r="AQ25" i="21" s="1"/>
  <c r="AS25" i="21" s="1"/>
  <c r="AR25" i="21"/>
  <c r="L26" i="21"/>
  <c r="H26" i="21"/>
  <c r="I26" i="21" s="1"/>
  <c r="K26" i="21" s="1"/>
  <c r="M26" i="21" s="1"/>
  <c r="Z25" i="20"/>
  <c r="AP26" i="20"/>
  <c r="L24" i="20"/>
  <c r="H24" i="20"/>
  <c r="I24" i="20" s="1"/>
  <c r="K24" i="20" s="1"/>
  <c r="M24" i="20" s="1"/>
  <c r="Z25" i="19"/>
  <c r="L25" i="19"/>
  <c r="H25" i="19"/>
  <c r="I25" i="19" s="1"/>
  <c r="K25" i="19" s="1"/>
  <c r="M25" i="19" s="1"/>
  <c r="AR25" i="19"/>
  <c r="AN25" i="19"/>
  <c r="AO25" i="19" s="1"/>
  <c r="AQ25" i="19" s="1"/>
  <c r="AS25" i="19" s="1"/>
  <c r="L23" i="18"/>
  <c r="H23" i="18"/>
  <c r="I23" i="18" s="1"/>
  <c r="K23" i="18" s="1"/>
  <c r="AP24" i="18"/>
  <c r="AN24" i="18" s="1"/>
  <c r="AO24" i="18" s="1"/>
  <c r="AQ24" i="18" s="1"/>
  <c r="AS24" i="18" s="1"/>
  <c r="AB24" i="18"/>
  <c r="X24" i="18"/>
  <c r="Y24" i="18" s="1"/>
  <c r="AA24" i="18" s="1"/>
  <c r="AC24" i="18" s="1"/>
  <c r="J23" i="17"/>
  <c r="AP24" i="17"/>
  <c r="AR24" i="17" s="1"/>
  <c r="AB23" i="17"/>
  <c r="X23" i="17"/>
  <c r="Y23" i="17" s="1"/>
  <c r="AA23" i="17" s="1"/>
  <c r="AC23" i="17" s="1"/>
  <c r="AB24" i="16"/>
  <c r="Z25" i="16"/>
  <c r="X25" i="16" s="1"/>
  <c r="Y25" i="16" s="1"/>
  <c r="AA25" i="16" s="1"/>
  <c r="AC25" i="16" s="1"/>
  <c r="AS23" i="16"/>
  <c r="AP24" i="16"/>
  <c r="M21" i="16" l="1"/>
  <c r="J22" i="16"/>
  <c r="AN26" i="26"/>
  <c r="AO26" i="26" s="1"/>
  <c r="AQ26" i="26" s="1"/>
  <c r="AS26" i="26" s="1"/>
  <c r="AR26" i="26"/>
  <c r="Z26" i="26"/>
  <c r="J27" i="26"/>
  <c r="AB25" i="25"/>
  <c r="X25" i="25"/>
  <c r="Y25" i="25" s="1"/>
  <c r="AA25" i="25" s="1"/>
  <c r="AN25" i="25"/>
  <c r="AO25" i="25" s="1"/>
  <c r="AQ25" i="25" s="1"/>
  <c r="AS25" i="25" s="1"/>
  <c r="J26" i="25"/>
  <c r="L26" i="25" s="1"/>
  <c r="AP25" i="24"/>
  <c r="AR25" i="24" s="1"/>
  <c r="Z26" i="24"/>
  <c r="J25" i="24"/>
  <c r="AR26" i="23"/>
  <c r="AN26" i="23"/>
  <c r="AO26" i="23" s="1"/>
  <c r="AQ26" i="23" s="1"/>
  <c r="J26" i="23"/>
  <c r="AB27" i="23"/>
  <c r="X27" i="23"/>
  <c r="Y27" i="23" s="1"/>
  <c r="AA27" i="23" s="1"/>
  <c r="AC27" i="23" s="1"/>
  <c r="L25" i="22"/>
  <c r="H25" i="22"/>
  <c r="I25" i="22" s="1"/>
  <c r="K25" i="22" s="1"/>
  <c r="M25" i="22" s="1"/>
  <c r="AB27" i="22"/>
  <c r="Z28" i="22"/>
  <c r="AN26" i="22"/>
  <c r="AO26" i="22" s="1"/>
  <c r="AQ26" i="22" s="1"/>
  <c r="AS26" i="22" s="1"/>
  <c r="AR26" i="22"/>
  <c r="AC26" i="21"/>
  <c r="Z27" i="21"/>
  <c r="AP26" i="21"/>
  <c r="J27" i="21"/>
  <c r="L27" i="21" s="1"/>
  <c r="J25" i="20"/>
  <c r="AR26" i="20"/>
  <c r="AN26" i="20"/>
  <c r="AO26" i="20" s="1"/>
  <c r="AQ26" i="20" s="1"/>
  <c r="AS26" i="20" s="1"/>
  <c r="AB25" i="20"/>
  <c r="X25" i="20"/>
  <c r="Y25" i="20" s="1"/>
  <c r="AA25" i="20" s="1"/>
  <c r="AC25" i="20" s="1"/>
  <c r="J26" i="19"/>
  <c r="AP26" i="19"/>
  <c r="AB25" i="19"/>
  <c r="X25" i="19"/>
  <c r="Y25" i="19" s="1"/>
  <c r="AA25" i="19" s="1"/>
  <c r="AC25" i="19" s="1"/>
  <c r="AR24" i="18"/>
  <c r="M23" i="18"/>
  <c r="J24" i="18"/>
  <c r="Z25" i="18"/>
  <c r="AP25" i="18"/>
  <c r="AN24" i="17"/>
  <c r="AO24" i="17" s="1"/>
  <c r="AQ24" i="17" s="1"/>
  <c r="AS24" i="17" s="1"/>
  <c r="L23" i="17"/>
  <c r="H23" i="17"/>
  <c r="I23" i="17" s="1"/>
  <c r="K23" i="17" s="1"/>
  <c r="M23" i="17" s="1"/>
  <c r="Z24" i="17"/>
  <c r="AB25" i="16"/>
  <c r="AR24" i="16"/>
  <c r="AN24" i="16"/>
  <c r="AO24" i="16" s="1"/>
  <c r="AQ24" i="16" s="1"/>
  <c r="AS24" i="16" s="1"/>
  <c r="Z26" i="16"/>
  <c r="L22" i="16" l="1"/>
  <c r="H22" i="16"/>
  <c r="I22" i="16" s="1"/>
  <c r="AB26" i="26"/>
  <c r="X26" i="26"/>
  <c r="Y26" i="26" s="1"/>
  <c r="AA26" i="26" s="1"/>
  <c r="AC26" i="26" s="1"/>
  <c r="AP27" i="26"/>
  <c r="L27" i="26"/>
  <c r="H27" i="26"/>
  <c r="I27" i="26" s="1"/>
  <c r="K27" i="26" s="1"/>
  <c r="M27" i="26" s="1"/>
  <c r="AC25" i="25"/>
  <c r="Z26" i="25"/>
  <c r="H26" i="25"/>
  <c r="I26" i="25" s="1"/>
  <c r="K26" i="25" s="1"/>
  <c r="M26" i="25" s="1"/>
  <c r="AP26" i="25"/>
  <c r="AN25" i="24"/>
  <c r="AO25" i="24" s="1"/>
  <c r="AQ25" i="24" s="1"/>
  <c r="AS25" i="24" s="1"/>
  <c r="AB26" i="24"/>
  <c r="X26" i="24"/>
  <c r="Y26" i="24" s="1"/>
  <c r="AA26" i="24" s="1"/>
  <c r="L25" i="24"/>
  <c r="H25" i="24"/>
  <c r="I25" i="24" s="1"/>
  <c r="K25" i="24" s="1"/>
  <c r="M25" i="24" s="1"/>
  <c r="AS26" i="23"/>
  <c r="AP27" i="23"/>
  <c r="Z28" i="23"/>
  <c r="L26" i="23"/>
  <c r="H26" i="23"/>
  <c r="I26" i="23" s="1"/>
  <c r="K26" i="23" s="1"/>
  <c r="M26" i="23" s="1"/>
  <c r="J26" i="22"/>
  <c r="AP27" i="22"/>
  <c r="X28" i="22"/>
  <c r="Y28" i="22" s="1"/>
  <c r="AA28" i="22" s="1"/>
  <c r="AC28" i="22" s="1"/>
  <c r="AB28" i="22"/>
  <c r="AB27" i="21"/>
  <c r="X27" i="21"/>
  <c r="Y27" i="21" s="1"/>
  <c r="AA27" i="21" s="1"/>
  <c r="AR26" i="21"/>
  <c r="AN26" i="21"/>
  <c r="AO26" i="21" s="1"/>
  <c r="AQ26" i="21" s="1"/>
  <c r="AS26" i="21" s="1"/>
  <c r="H27" i="21"/>
  <c r="I27" i="21" s="1"/>
  <c r="K27" i="21" s="1"/>
  <c r="M27" i="21" s="1"/>
  <c r="AP27" i="20"/>
  <c r="Z26" i="20"/>
  <c r="L25" i="20"/>
  <c r="H25" i="20"/>
  <c r="I25" i="20" s="1"/>
  <c r="K25" i="20" s="1"/>
  <c r="M25" i="20" s="1"/>
  <c r="Z26" i="19"/>
  <c r="AR26" i="19"/>
  <c r="AN26" i="19"/>
  <c r="AO26" i="19" s="1"/>
  <c r="AQ26" i="19" s="1"/>
  <c r="AS26" i="19" s="1"/>
  <c r="L26" i="19"/>
  <c r="H26" i="19"/>
  <c r="I26" i="19" s="1"/>
  <c r="K26" i="19" s="1"/>
  <c r="M26" i="19" s="1"/>
  <c r="L24" i="18"/>
  <c r="H24" i="18"/>
  <c r="I24" i="18" s="1"/>
  <c r="K24" i="18" s="1"/>
  <c r="AR25" i="18"/>
  <c r="AN25" i="18"/>
  <c r="AO25" i="18" s="1"/>
  <c r="AQ25" i="18" s="1"/>
  <c r="AS25" i="18" s="1"/>
  <c r="AB25" i="18"/>
  <c r="X25" i="18"/>
  <c r="Y25" i="18" s="1"/>
  <c r="AA25" i="18" s="1"/>
  <c r="AC25" i="18" s="1"/>
  <c r="AP25" i="17"/>
  <c r="AR25" i="17" s="1"/>
  <c r="J24" i="17"/>
  <c r="X24" i="17"/>
  <c r="Y24" i="17" s="1"/>
  <c r="AA24" i="17" s="1"/>
  <c r="AC24" i="17" s="1"/>
  <c r="AB24" i="17"/>
  <c r="AP25" i="16"/>
  <c r="X26" i="16"/>
  <c r="Y26" i="16" s="1"/>
  <c r="AA26" i="16" s="1"/>
  <c r="AC26" i="16" s="1"/>
  <c r="AB26" i="16"/>
  <c r="K22" i="16" l="1"/>
  <c r="AR27" i="26"/>
  <c r="AN27" i="26"/>
  <c r="AO27" i="26" s="1"/>
  <c r="AQ27" i="26" s="1"/>
  <c r="AS27" i="26" s="1"/>
  <c r="J28" i="26"/>
  <c r="Z27" i="26"/>
  <c r="AB26" i="25"/>
  <c r="X26" i="25"/>
  <c r="Y26" i="25" s="1"/>
  <c r="AA26" i="25" s="1"/>
  <c r="AC26" i="25" s="1"/>
  <c r="J27" i="25"/>
  <c r="L27" i="25" s="1"/>
  <c r="AR26" i="25"/>
  <c r="AN26" i="25"/>
  <c r="AO26" i="25" s="1"/>
  <c r="AQ26" i="25" s="1"/>
  <c r="AP26" i="24"/>
  <c r="AN26" i="24" s="1"/>
  <c r="AO26" i="24" s="1"/>
  <c r="AQ26" i="24" s="1"/>
  <c r="AS26" i="24" s="1"/>
  <c r="AC26" i="24"/>
  <c r="Z27" i="24"/>
  <c r="J26" i="24"/>
  <c r="AN27" i="23"/>
  <c r="AO27" i="23" s="1"/>
  <c r="AQ27" i="23" s="1"/>
  <c r="AR27" i="23"/>
  <c r="J27" i="23"/>
  <c r="AB28" i="23"/>
  <c r="X28" i="23"/>
  <c r="Y28" i="23" s="1"/>
  <c r="AA28" i="23" s="1"/>
  <c r="AC28" i="23" s="1"/>
  <c r="H26" i="22"/>
  <c r="I26" i="22" s="1"/>
  <c r="K26" i="22" s="1"/>
  <c r="M26" i="22" s="1"/>
  <c r="L26" i="22"/>
  <c r="Z29" i="22"/>
  <c r="X29" i="22" s="1"/>
  <c r="Y29" i="22" s="1"/>
  <c r="AA29" i="22" s="1"/>
  <c r="AC29" i="22" s="1"/>
  <c r="AN27" i="22"/>
  <c r="AO27" i="22" s="1"/>
  <c r="AQ27" i="22" s="1"/>
  <c r="AS27" i="22" s="1"/>
  <c r="AR27" i="22"/>
  <c r="AC27" i="21"/>
  <c r="Z28" i="21"/>
  <c r="AP27" i="21"/>
  <c r="J28" i="21"/>
  <c r="L28" i="21" s="1"/>
  <c r="J26" i="20"/>
  <c r="AB26" i="20"/>
  <c r="X26" i="20"/>
  <c r="Y26" i="20" s="1"/>
  <c r="AA26" i="20" s="1"/>
  <c r="AC26" i="20" s="1"/>
  <c r="AR27" i="20"/>
  <c r="AN27" i="20"/>
  <c r="AO27" i="20" s="1"/>
  <c r="AQ27" i="20" s="1"/>
  <c r="AS27" i="20" s="1"/>
  <c r="AP27" i="19"/>
  <c r="J27" i="19"/>
  <c r="AB26" i="19"/>
  <c r="X26" i="19"/>
  <c r="Y26" i="19" s="1"/>
  <c r="AA26" i="19" s="1"/>
  <c r="AC26" i="19" s="1"/>
  <c r="M24" i="18"/>
  <c r="J25" i="18"/>
  <c r="AP26" i="18"/>
  <c r="Z26" i="18"/>
  <c r="AN25" i="17"/>
  <c r="AO25" i="17" s="1"/>
  <c r="AQ25" i="17" s="1"/>
  <c r="AS25" i="17" s="1"/>
  <c r="H24" i="17"/>
  <c r="I24" i="17" s="1"/>
  <c r="K24" i="17" s="1"/>
  <c r="M24" i="17" s="1"/>
  <c r="L24" i="17"/>
  <c r="Z25" i="17"/>
  <c r="AR25" i="16"/>
  <c r="AN25" i="16"/>
  <c r="AO25" i="16" s="1"/>
  <c r="AQ25" i="16" s="1"/>
  <c r="AS25" i="16" s="1"/>
  <c r="Z27" i="16"/>
  <c r="M22" i="16" l="1"/>
  <c r="J23" i="16"/>
  <c r="H28" i="26"/>
  <c r="I28" i="26" s="1"/>
  <c r="K28" i="26" s="1"/>
  <c r="M28" i="26" s="1"/>
  <c r="L28" i="26"/>
  <c r="X27" i="26"/>
  <c r="Y27" i="26" s="1"/>
  <c r="AA27" i="26" s="1"/>
  <c r="AC27" i="26" s="1"/>
  <c r="AB27" i="26"/>
  <c r="AP28" i="26"/>
  <c r="H27" i="25"/>
  <c r="I27" i="25" s="1"/>
  <c r="K27" i="25" s="1"/>
  <c r="M27" i="25" s="1"/>
  <c r="Z27" i="25"/>
  <c r="AS26" i="25"/>
  <c r="AP27" i="25"/>
  <c r="AR26" i="24"/>
  <c r="AB27" i="24"/>
  <c r="X27" i="24"/>
  <c r="Y27" i="24" s="1"/>
  <c r="AA27" i="24" s="1"/>
  <c r="AC27" i="24" s="1"/>
  <c r="AP27" i="24"/>
  <c r="L26" i="24"/>
  <c r="H26" i="24"/>
  <c r="I26" i="24" s="1"/>
  <c r="K26" i="24" s="1"/>
  <c r="M26" i="24" s="1"/>
  <c r="AS27" i="23"/>
  <c r="AP28" i="23"/>
  <c r="Z29" i="23"/>
  <c r="L27" i="23"/>
  <c r="H27" i="23"/>
  <c r="I27" i="23" s="1"/>
  <c r="K27" i="23" s="1"/>
  <c r="M27" i="23" s="1"/>
  <c r="J27" i="22"/>
  <c r="AB29" i="22"/>
  <c r="AP28" i="22"/>
  <c r="AN28" i="22" s="1"/>
  <c r="AO28" i="22" s="1"/>
  <c r="AQ28" i="22" s="1"/>
  <c r="AS28" i="22" s="1"/>
  <c r="Z30" i="22"/>
  <c r="AB28" i="21"/>
  <c r="X28" i="21"/>
  <c r="Y28" i="21" s="1"/>
  <c r="AA28" i="21" s="1"/>
  <c r="AC28" i="21" s="1"/>
  <c r="H28" i="21"/>
  <c r="I28" i="21" s="1"/>
  <c r="K28" i="21" s="1"/>
  <c r="M28" i="21" s="1"/>
  <c r="AN27" i="21"/>
  <c r="AO27" i="21" s="1"/>
  <c r="AQ27" i="21" s="1"/>
  <c r="AS27" i="21" s="1"/>
  <c r="AR27" i="21"/>
  <c r="Z27" i="20"/>
  <c r="AP28" i="20"/>
  <c r="L26" i="20"/>
  <c r="H26" i="20"/>
  <c r="I26" i="20" s="1"/>
  <c r="K26" i="20" s="1"/>
  <c r="M26" i="20" s="1"/>
  <c r="Z27" i="19"/>
  <c r="L27" i="19"/>
  <c r="H27" i="19"/>
  <c r="I27" i="19" s="1"/>
  <c r="K27" i="19" s="1"/>
  <c r="M27" i="19" s="1"/>
  <c r="AR27" i="19"/>
  <c r="AN27" i="19"/>
  <c r="AO27" i="19" s="1"/>
  <c r="AQ27" i="19" s="1"/>
  <c r="AS27" i="19" s="1"/>
  <c r="H25" i="18"/>
  <c r="I25" i="18" s="1"/>
  <c r="K25" i="18" s="1"/>
  <c r="M25" i="18" s="1"/>
  <c r="L25" i="18"/>
  <c r="AB26" i="18"/>
  <c r="X26" i="18"/>
  <c r="Y26" i="18" s="1"/>
  <c r="AA26" i="18" s="1"/>
  <c r="AC26" i="18" s="1"/>
  <c r="AR26" i="18"/>
  <c r="AN26" i="18"/>
  <c r="AO26" i="18" s="1"/>
  <c r="AQ26" i="18" s="1"/>
  <c r="AS26" i="18" s="1"/>
  <c r="AP26" i="17"/>
  <c r="AR26" i="17" s="1"/>
  <c r="J25" i="17"/>
  <c r="AB25" i="17"/>
  <c r="X25" i="17"/>
  <c r="Y25" i="17" s="1"/>
  <c r="AA25" i="17" s="1"/>
  <c r="AC25" i="17" s="1"/>
  <c r="AP26" i="16"/>
  <c r="AB27" i="16"/>
  <c r="X27" i="16"/>
  <c r="Y27" i="16" s="1"/>
  <c r="AA27" i="16" s="1"/>
  <c r="AC27" i="16" s="1"/>
  <c r="L23" i="16" l="1"/>
  <c r="H23" i="16"/>
  <c r="I23" i="16" s="1"/>
  <c r="Z28" i="26"/>
  <c r="AR28" i="26"/>
  <c r="AN28" i="26"/>
  <c r="AO28" i="26" s="1"/>
  <c r="AQ28" i="26" s="1"/>
  <c r="AS28" i="26" s="1"/>
  <c r="J29" i="26"/>
  <c r="J28" i="25"/>
  <c r="L28" i="25" s="1"/>
  <c r="X27" i="25"/>
  <c r="Y27" i="25" s="1"/>
  <c r="AA27" i="25" s="1"/>
  <c r="AB27" i="25"/>
  <c r="AR27" i="25"/>
  <c r="AN27" i="25"/>
  <c r="AO27" i="25" s="1"/>
  <c r="AQ27" i="25" s="1"/>
  <c r="Z28" i="24"/>
  <c r="J27" i="24"/>
  <c r="AR27" i="24"/>
  <c r="AN27" i="24"/>
  <c r="AO27" i="24" s="1"/>
  <c r="AQ27" i="24" s="1"/>
  <c r="AS27" i="24" s="1"/>
  <c r="AR28" i="23"/>
  <c r="AN28" i="23"/>
  <c r="AO28" i="23" s="1"/>
  <c r="AQ28" i="23" s="1"/>
  <c r="J28" i="23"/>
  <c r="AB29" i="23"/>
  <c r="X29" i="23"/>
  <c r="Y29" i="23" s="1"/>
  <c r="AA29" i="23" s="1"/>
  <c r="AC29" i="23" s="1"/>
  <c r="AR28" i="22"/>
  <c r="L27" i="22"/>
  <c r="H27" i="22"/>
  <c r="I27" i="22" s="1"/>
  <c r="K27" i="22" s="1"/>
  <c r="M27" i="22" s="1"/>
  <c r="AP29" i="22"/>
  <c r="X30" i="22"/>
  <c r="Y30" i="22" s="1"/>
  <c r="AA30" i="22" s="1"/>
  <c r="AC30" i="22" s="1"/>
  <c r="AB30" i="22"/>
  <c r="Z29" i="21"/>
  <c r="J29" i="21"/>
  <c r="L29" i="21" s="1"/>
  <c r="AP28" i="21"/>
  <c r="J27" i="20"/>
  <c r="AR28" i="20"/>
  <c r="AN28" i="20"/>
  <c r="AO28" i="20" s="1"/>
  <c r="AQ28" i="20" s="1"/>
  <c r="AS28" i="20" s="1"/>
  <c r="AB27" i="20"/>
  <c r="X27" i="20"/>
  <c r="Y27" i="20" s="1"/>
  <c r="AA27" i="20" s="1"/>
  <c r="AC27" i="20" s="1"/>
  <c r="J28" i="19"/>
  <c r="AP28" i="19"/>
  <c r="AB27" i="19"/>
  <c r="X27" i="19"/>
  <c r="Y27" i="19" s="1"/>
  <c r="AA27" i="19" s="1"/>
  <c r="AC27" i="19" s="1"/>
  <c r="J26" i="18"/>
  <c r="Z27" i="18"/>
  <c r="AP27" i="18"/>
  <c r="AN26" i="17"/>
  <c r="AO26" i="17" s="1"/>
  <c r="AQ26" i="17" s="1"/>
  <c r="AS26" i="17" s="1"/>
  <c r="L25" i="17"/>
  <c r="H25" i="17"/>
  <c r="I25" i="17" s="1"/>
  <c r="K25" i="17" s="1"/>
  <c r="M25" i="17" s="1"/>
  <c r="Z26" i="17"/>
  <c r="AN26" i="16"/>
  <c r="AO26" i="16" s="1"/>
  <c r="AQ26" i="16" s="1"/>
  <c r="AS26" i="16" s="1"/>
  <c r="AR26" i="16"/>
  <c r="Z28" i="16"/>
  <c r="H28" i="25" l="1"/>
  <c r="I28" i="25" s="1"/>
  <c r="K28" i="25" s="1"/>
  <c r="M28" i="25" s="1"/>
  <c r="K23" i="16"/>
  <c r="AP29" i="26"/>
  <c r="L29" i="26"/>
  <c r="H29" i="26"/>
  <c r="I29" i="26" s="1"/>
  <c r="K29" i="26" s="1"/>
  <c r="M29" i="26" s="1"/>
  <c r="AB28" i="26"/>
  <c r="X28" i="26"/>
  <c r="Y28" i="26" s="1"/>
  <c r="AA28" i="26" s="1"/>
  <c r="AC28" i="26" s="1"/>
  <c r="AC27" i="25"/>
  <c r="Z28" i="25"/>
  <c r="AS27" i="25"/>
  <c r="AP28" i="25"/>
  <c r="X28" i="24"/>
  <c r="Y28" i="24" s="1"/>
  <c r="AA28" i="24" s="1"/>
  <c r="AC28" i="24" s="1"/>
  <c r="AB28" i="24"/>
  <c r="AP28" i="24"/>
  <c r="H27" i="24"/>
  <c r="I27" i="24" s="1"/>
  <c r="K27" i="24" s="1"/>
  <c r="M27" i="24" s="1"/>
  <c r="L27" i="24"/>
  <c r="AS28" i="23"/>
  <c r="AP29" i="23"/>
  <c r="Z30" i="23"/>
  <c r="L28" i="23"/>
  <c r="H28" i="23"/>
  <c r="I28" i="23" s="1"/>
  <c r="K28" i="23" s="1"/>
  <c r="M28" i="23" s="1"/>
  <c r="J28" i="22"/>
  <c r="Z31" i="22"/>
  <c r="AN29" i="22"/>
  <c r="AO29" i="22" s="1"/>
  <c r="AQ29" i="22" s="1"/>
  <c r="AS29" i="22" s="1"/>
  <c r="AR29" i="22"/>
  <c r="H29" i="21"/>
  <c r="I29" i="21" s="1"/>
  <c r="K29" i="21" s="1"/>
  <c r="M29" i="21" s="1"/>
  <c r="AB29" i="21"/>
  <c r="X29" i="21"/>
  <c r="Y29" i="21" s="1"/>
  <c r="AA29" i="21" s="1"/>
  <c r="AC29" i="21" s="1"/>
  <c r="AR28" i="21"/>
  <c r="AN28" i="21"/>
  <c r="AO28" i="21" s="1"/>
  <c r="AQ28" i="21" s="1"/>
  <c r="AS28" i="21" s="1"/>
  <c r="AP29" i="20"/>
  <c r="Z28" i="20"/>
  <c r="L27" i="20"/>
  <c r="H27" i="20"/>
  <c r="I27" i="20" s="1"/>
  <c r="K27" i="20" s="1"/>
  <c r="M27" i="20" s="1"/>
  <c r="Z28" i="19"/>
  <c r="AR28" i="19"/>
  <c r="AN28" i="19"/>
  <c r="AO28" i="19" s="1"/>
  <c r="AQ28" i="19" s="1"/>
  <c r="AS28" i="19" s="1"/>
  <c r="L28" i="19"/>
  <c r="H28" i="19"/>
  <c r="I28" i="19" s="1"/>
  <c r="K28" i="19" s="1"/>
  <c r="M28" i="19" s="1"/>
  <c r="L26" i="18"/>
  <c r="H26" i="18"/>
  <c r="I26" i="18" s="1"/>
  <c r="K26" i="18" s="1"/>
  <c r="M26" i="18" s="1"/>
  <c r="AR27" i="18"/>
  <c r="AN27" i="18"/>
  <c r="AO27" i="18" s="1"/>
  <c r="AQ27" i="18" s="1"/>
  <c r="AS27" i="18" s="1"/>
  <c r="AB27" i="18"/>
  <c r="X27" i="18"/>
  <c r="Y27" i="18" s="1"/>
  <c r="AA27" i="18" s="1"/>
  <c r="AC27" i="18" s="1"/>
  <c r="AP27" i="17"/>
  <c r="J26" i="17"/>
  <c r="X26" i="17"/>
  <c r="Y26" i="17" s="1"/>
  <c r="AA26" i="17" s="1"/>
  <c r="AC26" i="17" s="1"/>
  <c r="AB26" i="17"/>
  <c r="AP27" i="16"/>
  <c r="X28" i="16"/>
  <c r="Y28" i="16" s="1"/>
  <c r="AA28" i="16" s="1"/>
  <c r="AC28" i="16" s="1"/>
  <c r="AB28" i="16"/>
  <c r="J29" i="25" l="1"/>
  <c r="M23" i="16"/>
  <c r="J24" i="16"/>
  <c r="J30" i="26"/>
  <c r="Z29" i="26"/>
  <c r="AR29" i="26"/>
  <c r="AN29" i="26"/>
  <c r="AO29" i="26" s="1"/>
  <c r="AQ29" i="26" s="1"/>
  <c r="AS29" i="26" s="1"/>
  <c r="X28" i="25"/>
  <c r="Y28" i="25" s="1"/>
  <c r="AA28" i="25" s="1"/>
  <c r="AC28" i="25" s="1"/>
  <c r="AB28" i="25"/>
  <c r="AN28" i="25"/>
  <c r="AO28" i="25" s="1"/>
  <c r="AQ28" i="25" s="1"/>
  <c r="AS28" i="25" s="1"/>
  <c r="AR28" i="25"/>
  <c r="L29" i="25"/>
  <c r="H29" i="25"/>
  <c r="I29" i="25" s="1"/>
  <c r="K29" i="25" s="1"/>
  <c r="M29" i="25" s="1"/>
  <c r="Z29" i="24"/>
  <c r="J28" i="24"/>
  <c r="AN28" i="24"/>
  <c r="AO28" i="24" s="1"/>
  <c r="AQ28" i="24" s="1"/>
  <c r="AS28" i="24" s="1"/>
  <c r="AR28" i="24"/>
  <c r="AN29" i="23"/>
  <c r="AO29" i="23" s="1"/>
  <c r="AQ29" i="23" s="1"/>
  <c r="AR29" i="23"/>
  <c r="J29" i="23"/>
  <c r="AB30" i="23"/>
  <c r="X30" i="23"/>
  <c r="Y30" i="23" s="1"/>
  <c r="AA30" i="23" s="1"/>
  <c r="AC30" i="23" s="1"/>
  <c r="H28" i="22"/>
  <c r="I28" i="22" s="1"/>
  <c r="K28" i="22" s="1"/>
  <c r="M28" i="22" s="1"/>
  <c r="L28" i="22"/>
  <c r="AP30" i="22"/>
  <c r="X31" i="22"/>
  <c r="Y31" i="22" s="1"/>
  <c r="AA31" i="22" s="1"/>
  <c r="AC31" i="22" s="1"/>
  <c r="AB31" i="22"/>
  <c r="J30" i="21"/>
  <c r="H30" i="21" s="1"/>
  <c r="I30" i="21" s="1"/>
  <c r="K30" i="21" s="1"/>
  <c r="Z30" i="21"/>
  <c r="AP29" i="21"/>
  <c r="J28" i="20"/>
  <c r="AB28" i="20"/>
  <c r="X28" i="20"/>
  <c r="Y28" i="20" s="1"/>
  <c r="AA28" i="20" s="1"/>
  <c r="AC28" i="20" s="1"/>
  <c r="AR29" i="20"/>
  <c r="AN29" i="20"/>
  <c r="AO29" i="20" s="1"/>
  <c r="AQ29" i="20" s="1"/>
  <c r="AS29" i="20" s="1"/>
  <c r="AP29" i="19"/>
  <c r="J29" i="19"/>
  <c r="AB28" i="19"/>
  <c r="X28" i="19"/>
  <c r="Y28" i="19" s="1"/>
  <c r="AA28" i="19" s="1"/>
  <c r="AC28" i="19" s="1"/>
  <c r="J27" i="18"/>
  <c r="AP28" i="18"/>
  <c r="Z28" i="18"/>
  <c r="AN27" i="17"/>
  <c r="AO27" i="17" s="1"/>
  <c r="AQ27" i="17" s="1"/>
  <c r="AR27" i="17"/>
  <c r="H26" i="17"/>
  <c r="I26" i="17" s="1"/>
  <c r="K26" i="17" s="1"/>
  <c r="M26" i="17" s="1"/>
  <c r="L26" i="17"/>
  <c r="Z27" i="17"/>
  <c r="AN27" i="16"/>
  <c r="AO27" i="16" s="1"/>
  <c r="AQ27" i="16" s="1"/>
  <c r="AS27" i="16" s="1"/>
  <c r="AR27" i="16"/>
  <c r="Z29" i="16"/>
  <c r="L24" i="16" l="1"/>
  <c r="H24" i="16"/>
  <c r="I24" i="16" s="1"/>
  <c r="AP30" i="26"/>
  <c r="AB29" i="26"/>
  <c r="X29" i="26"/>
  <c r="Y29" i="26" s="1"/>
  <c r="AA29" i="26" s="1"/>
  <c r="AC29" i="26" s="1"/>
  <c r="L30" i="26"/>
  <c r="H30" i="26"/>
  <c r="I30" i="26" s="1"/>
  <c r="K30" i="26" s="1"/>
  <c r="M30" i="26" s="1"/>
  <c r="Z29" i="25"/>
  <c r="AP29" i="25"/>
  <c r="J30" i="25"/>
  <c r="X29" i="24"/>
  <c r="Y29" i="24" s="1"/>
  <c r="AA29" i="24" s="1"/>
  <c r="AC29" i="24" s="1"/>
  <c r="AB29" i="24"/>
  <c r="AP29" i="24"/>
  <c r="H28" i="24"/>
  <c r="I28" i="24" s="1"/>
  <c r="K28" i="24" s="1"/>
  <c r="M28" i="24" s="1"/>
  <c r="L28" i="24"/>
  <c r="AS29" i="23"/>
  <c r="AP30" i="23"/>
  <c r="Z31" i="23"/>
  <c r="L29" i="23"/>
  <c r="H29" i="23"/>
  <c r="I29" i="23" s="1"/>
  <c r="K29" i="23" s="1"/>
  <c r="M29" i="23" s="1"/>
  <c r="J29" i="22"/>
  <c r="Z32" i="22"/>
  <c r="AN30" i="22"/>
  <c r="AO30" i="22" s="1"/>
  <c r="AQ30" i="22" s="1"/>
  <c r="AS30" i="22" s="1"/>
  <c r="AR30" i="22"/>
  <c r="L30" i="21"/>
  <c r="AB30" i="21"/>
  <c r="X30" i="21"/>
  <c r="Y30" i="21" s="1"/>
  <c r="AA30" i="21" s="1"/>
  <c r="AC30" i="21" s="1"/>
  <c r="AR29" i="21"/>
  <c r="AN29" i="21"/>
  <c r="AO29" i="21" s="1"/>
  <c r="AQ29" i="21" s="1"/>
  <c r="AS29" i="21" s="1"/>
  <c r="M30" i="21"/>
  <c r="J31" i="21"/>
  <c r="Z29" i="20"/>
  <c r="AP30" i="20"/>
  <c r="L28" i="20"/>
  <c r="H28" i="20"/>
  <c r="I28" i="20" s="1"/>
  <c r="K28" i="20" s="1"/>
  <c r="M28" i="20" s="1"/>
  <c r="Z29" i="19"/>
  <c r="L29" i="19"/>
  <c r="H29" i="19"/>
  <c r="I29" i="19" s="1"/>
  <c r="K29" i="19" s="1"/>
  <c r="M29" i="19" s="1"/>
  <c r="AR29" i="19"/>
  <c r="AN29" i="19"/>
  <c r="AO29" i="19" s="1"/>
  <c r="AQ29" i="19" s="1"/>
  <c r="AS29" i="19" s="1"/>
  <c r="H27" i="18"/>
  <c r="I27" i="18" s="1"/>
  <c r="K27" i="18" s="1"/>
  <c r="M27" i="18" s="1"/>
  <c r="L27" i="18"/>
  <c r="AB28" i="18"/>
  <c r="X28" i="18"/>
  <c r="Y28" i="18" s="1"/>
  <c r="AA28" i="18" s="1"/>
  <c r="AC28" i="18" s="1"/>
  <c r="AR28" i="18"/>
  <c r="AN28" i="18"/>
  <c r="AO28" i="18" s="1"/>
  <c r="AQ28" i="18" s="1"/>
  <c r="AS28" i="18" s="1"/>
  <c r="AS27" i="17"/>
  <c r="AP28" i="17"/>
  <c r="J27" i="17"/>
  <c r="X27" i="17"/>
  <c r="Y27" i="17" s="1"/>
  <c r="AA27" i="17" s="1"/>
  <c r="AC27" i="17" s="1"/>
  <c r="AB27" i="17"/>
  <c r="AP28" i="16"/>
  <c r="AB29" i="16"/>
  <c r="X29" i="16"/>
  <c r="Y29" i="16" s="1"/>
  <c r="AA29" i="16" s="1"/>
  <c r="AC29" i="16" s="1"/>
  <c r="K24" i="16" l="1"/>
  <c r="J31" i="26"/>
  <c r="Z30" i="26"/>
  <c r="AN30" i="26"/>
  <c r="AO30" i="26" s="1"/>
  <c r="AQ30" i="26" s="1"/>
  <c r="AS30" i="26" s="1"/>
  <c r="AR30" i="26"/>
  <c r="X29" i="25"/>
  <c r="Y29" i="25" s="1"/>
  <c r="AA29" i="25" s="1"/>
  <c r="AC29" i="25" s="1"/>
  <c r="AB29" i="25"/>
  <c r="AR29" i="25"/>
  <c r="AN29" i="25"/>
  <c r="AO29" i="25" s="1"/>
  <c r="AQ29" i="25" s="1"/>
  <c r="AS29" i="25" s="1"/>
  <c r="H30" i="25"/>
  <c r="I30" i="25" s="1"/>
  <c r="K30" i="25" s="1"/>
  <c r="M30" i="25" s="1"/>
  <c r="L30" i="25"/>
  <c r="Z30" i="24"/>
  <c r="J29" i="24"/>
  <c r="AR29" i="24"/>
  <c r="AN29" i="24"/>
  <c r="AO29" i="24" s="1"/>
  <c r="AQ29" i="24" s="1"/>
  <c r="AS29" i="24" s="1"/>
  <c r="AN30" i="23"/>
  <c r="AO30" i="23" s="1"/>
  <c r="AQ30" i="23" s="1"/>
  <c r="AR30" i="23"/>
  <c r="J30" i="23"/>
  <c r="L30" i="23" s="1"/>
  <c r="X31" i="23"/>
  <c r="Y31" i="23" s="1"/>
  <c r="AA31" i="23" s="1"/>
  <c r="AC31" i="23" s="1"/>
  <c r="AB31" i="23"/>
  <c r="L29" i="22"/>
  <c r="H29" i="22"/>
  <c r="I29" i="22" s="1"/>
  <c r="K29" i="22" s="1"/>
  <c r="M29" i="22" s="1"/>
  <c r="X32" i="22"/>
  <c r="Y32" i="22" s="1"/>
  <c r="AA32" i="22" s="1"/>
  <c r="AC32" i="22" s="1"/>
  <c r="AB32" i="22"/>
  <c r="AP31" i="22"/>
  <c r="Z31" i="21"/>
  <c r="AP30" i="21"/>
  <c r="L31" i="21"/>
  <c r="H31" i="21"/>
  <c r="I31" i="21" s="1"/>
  <c r="K31" i="21" s="1"/>
  <c r="J29" i="20"/>
  <c r="AR30" i="20"/>
  <c r="AN30" i="20"/>
  <c r="AO30" i="20" s="1"/>
  <c r="AQ30" i="20" s="1"/>
  <c r="AS30" i="20" s="1"/>
  <c r="AB29" i="20"/>
  <c r="X29" i="20"/>
  <c r="Y29" i="20" s="1"/>
  <c r="AA29" i="20" s="1"/>
  <c r="AC29" i="20" s="1"/>
  <c r="J30" i="19"/>
  <c r="AP30" i="19"/>
  <c r="AB29" i="19"/>
  <c r="X29" i="19"/>
  <c r="Y29" i="19" s="1"/>
  <c r="AA29" i="19" s="1"/>
  <c r="AC29" i="19" s="1"/>
  <c r="J28" i="18"/>
  <c r="Z29" i="18"/>
  <c r="AP29" i="18"/>
  <c r="AR28" i="17"/>
  <c r="AN28" i="17"/>
  <c r="AO28" i="17" s="1"/>
  <c r="AQ28" i="17" s="1"/>
  <c r="L27" i="17"/>
  <c r="H27" i="17"/>
  <c r="I27" i="17" s="1"/>
  <c r="K27" i="17" s="1"/>
  <c r="M27" i="17" s="1"/>
  <c r="Z28" i="17"/>
  <c r="AN28" i="16"/>
  <c r="AO28" i="16" s="1"/>
  <c r="AQ28" i="16" s="1"/>
  <c r="AS28" i="16" s="1"/>
  <c r="AR28" i="16"/>
  <c r="Z30" i="16"/>
  <c r="M24" i="16" l="1"/>
  <c r="J25" i="16"/>
  <c r="AB30" i="26"/>
  <c r="X30" i="26"/>
  <c r="Y30" i="26" s="1"/>
  <c r="AA30" i="26" s="1"/>
  <c r="AC30" i="26" s="1"/>
  <c r="AP31" i="26"/>
  <c r="L31" i="26"/>
  <c r="H31" i="26"/>
  <c r="I31" i="26" s="1"/>
  <c r="K31" i="26" s="1"/>
  <c r="M31" i="26" s="1"/>
  <c r="Z30" i="25"/>
  <c r="AP30" i="25"/>
  <c r="J31" i="25"/>
  <c r="X30" i="24"/>
  <c r="Y30" i="24" s="1"/>
  <c r="AA30" i="24" s="1"/>
  <c r="AC30" i="24" s="1"/>
  <c r="AB30" i="24"/>
  <c r="AP30" i="24"/>
  <c r="L29" i="24"/>
  <c r="H29" i="24"/>
  <c r="I29" i="24" s="1"/>
  <c r="K29" i="24" s="1"/>
  <c r="M29" i="24" s="1"/>
  <c r="H30" i="23"/>
  <c r="I30" i="23" s="1"/>
  <c r="K30" i="23" s="1"/>
  <c r="M30" i="23" s="1"/>
  <c r="AS30" i="23"/>
  <c r="AP31" i="23"/>
  <c r="Z32" i="23"/>
  <c r="J30" i="22"/>
  <c r="AN31" i="22"/>
  <c r="AO31" i="22" s="1"/>
  <c r="AQ31" i="22" s="1"/>
  <c r="AS31" i="22" s="1"/>
  <c r="AR31" i="22"/>
  <c r="Z33" i="22"/>
  <c r="AB31" i="21"/>
  <c r="X31" i="21"/>
  <c r="Y31" i="21" s="1"/>
  <c r="AA31" i="21" s="1"/>
  <c r="AC31" i="21" s="1"/>
  <c r="AR30" i="21"/>
  <c r="AN30" i="21"/>
  <c r="AO30" i="21" s="1"/>
  <c r="AQ30" i="21" s="1"/>
  <c r="AS30" i="21" s="1"/>
  <c r="M31" i="21"/>
  <c r="J32" i="21"/>
  <c r="AP31" i="20"/>
  <c r="Z30" i="20"/>
  <c r="L29" i="20"/>
  <c r="H29" i="20"/>
  <c r="I29" i="20" s="1"/>
  <c r="K29" i="20" s="1"/>
  <c r="M29" i="20" s="1"/>
  <c r="Z30" i="19"/>
  <c r="AR30" i="19"/>
  <c r="AN30" i="19"/>
  <c r="AO30" i="19" s="1"/>
  <c r="AQ30" i="19" s="1"/>
  <c r="AS30" i="19" s="1"/>
  <c r="L30" i="19"/>
  <c r="H30" i="19"/>
  <c r="I30" i="19" s="1"/>
  <c r="K30" i="19" s="1"/>
  <c r="M30" i="19" s="1"/>
  <c r="H28" i="18"/>
  <c r="I28" i="18" s="1"/>
  <c r="K28" i="18" s="1"/>
  <c r="M28" i="18" s="1"/>
  <c r="L28" i="18"/>
  <c r="AR29" i="18"/>
  <c r="AN29" i="18"/>
  <c r="AO29" i="18" s="1"/>
  <c r="AQ29" i="18" s="1"/>
  <c r="AS29" i="18" s="1"/>
  <c r="AB29" i="18"/>
  <c r="X29" i="18"/>
  <c r="Y29" i="18" s="1"/>
  <c r="AA29" i="18" s="1"/>
  <c r="AC29" i="18" s="1"/>
  <c r="AS28" i="17"/>
  <c r="AP29" i="17"/>
  <c r="J28" i="17"/>
  <c r="AB28" i="17"/>
  <c r="X28" i="17"/>
  <c r="Y28" i="17" s="1"/>
  <c r="AA28" i="17" s="1"/>
  <c r="AC28" i="17" s="1"/>
  <c r="AP29" i="16"/>
  <c r="AB30" i="16"/>
  <c r="X30" i="16"/>
  <c r="Y30" i="16" s="1"/>
  <c r="AA30" i="16" s="1"/>
  <c r="AC30" i="16" s="1"/>
  <c r="H25" i="16" l="1"/>
  <c r="I25" i="16" s="1"/>
  <c r="L25" i="16"/>
  <c r="AR31" i="26"/>
  <c r="AN31" i="26"/>
  <c r="AO31" i="26" s="1"/>
  <c r="AQ31" i="26" s="1"/>
  <c r="AS31" i="26" s="1"/>
  <c r="J32" i="26"/>
  <c r="Z31" i="26"/>
  <c r="X30" i="25"/>
  <c r="Y30" i="25" s="1"/>
  <c r="AA30" i="25" s="1"/>
  <c r="AC30" i="25" s="1"/>
  <c r="AB30" i="25"/>
  <c r="AN30" i="25"/>
  <c r="AO30" i="25" s="1"/>
  <c r="AQ30" i="25" s="1"/>
  <c r="AS30" i="25" s="1"/>
  <c r="AR30" i="25"/>
  <c r="L31" i="25"/>
  <c r="H31" i="25"/>
  <c r="I31" i="25" s="1"/>
  <c r="K31" i="25" s="1"/>
  <c r="M31" i="25" s="1"/>
  <c r="Z31" i="24"/>
  <c r="J30" i="24"/>
  <c r="AR30" i="24"/>
  <c r="AN30" i="24"/>
  <c r="AO30" i="24" s="1"/>
  <c r="AQ30" i="24" s="1"/>
  <c r="AS30" i="24" s="1"/>
  <c r="J31" i="23"/>
  <c r="L31" i="23" s="1"/>
  <c r="AN31" i="23"/>
  <c r="AO31" i="23" s="1"/>
  <c r="AQ31" i="23" s="1"/>
  <c r="AR31" i="23"/>
  <c r="AB32" i="23"/>
  <c r="X32" i="23"/>
  <c r="Y32" i="23" s="1"/>
  <c r="AA32" i="23" s="1"/>
  <c r="AC32" i="23" s="1"/>
  <c r="H30" i="22"/>
  <c r="I30" i="22" s="1"/>
  <c r="K30" i="22" s="1"/>
  <c r="M30" i="22" s="1"/>
  <c r="L30" i="22"/>
  <c r="X33" i="22"/>
  <c r="Y33" i="22" s="1"/>
  <c r="AA33" i="22" s="1"/>
  <c r="AC33" i="22" s="1"/>
  <c r="AB33" i="22"/>
  <c r="AP32" i="22"/>
  <c r="Z32" i="21"/>
  <c r="AP31" i="21"/>
  <c r="L32" i="21"/>
  <c r="H32" i="21"/>
  <c r="I32" i="21" s="1"/>
  <c r="K32" i="21" s="1"/>
  <c r="J30" i="20"/>
  <c r="AB30" i="20"/>
  <c r="X30" i="20"/>
  <c r="Y30" i="20" s="1"/>
  <c r="AA30" i="20" s="1"/>
  <c r="AC30" i="20" s="1"/>
  <c r="AR31" i="20"/>
  <c r="AN31" i="20"/>
  <c r="AO31" i="20" s="1"/>
  <c r="AQ31" i="20" s="1"/>
  <c r="AS31" i="20" s="1"/>
  <c r="AP31" i="19"/>
  <c r="J31" i="19"/>
  <c r="AB30" i="19"/>
  <c r="X30" i="19"/>
  <c r="Y30" i="19" s="1"/>
  <c r="AA30" i="19" s="1"/>
  <c r="AC30" i="19" s="1"/>
  <c r="J29" i="18"/>
  <c r="AP30" i="18"/>
  <c r="Z30" i="18"/>
  <c r="AR29" i="17"/>
  <c r="AN29" i="17"/>
  <c r="AO29" i="17" s="1"/>
  <c r="AQ29" i="17" s="1"/>
  <c r="L28" i="17"/>
  <c r="H28" i="17"/>
  <c r="I28" i="17" s="1"/>
  <c r="K28" i="17" s="1"/>
  <c r="M28" i="17" s="1"/>
  <c r="Z29" i="17"/>
  <c r="AN29" i="16"/>
  <c r="AO29" i="16" s="1"/>
  <c r="AQ29" i="16" s="1"/>
  <c r="AS29" i="16" s="1"/>
  <c r="AR29" i="16"/>
  <c r="Z31" i="16"/>
  <c r="K25" i="16" l="1"/>
  <c r="L32" i="26"/>
  <c r="H32" i="26"/>
  <c r="I32" i="26" s="1"/>
  <c r="K32" i="26" s="1"/>
  <c r="M32" i="26" s="1"/>
  <c r="AB31" i="26"/>
  <c r="X31" i="26"/>
  <c r="Y31" i="26" s="1"/>
  <c r="AA31" i="26" s="1"/>
  <c r="AC31" i="26" s="1"/>
  <c r="AP32" i="26"/>
  <c r="Z31" i="25"/>
  <c r="AP31" i="25"/>
  <c r="J32" i="25"/>
  <c r="AB31" i="24"/>
  <c r="X31" i="24"/>
  <c r="Y31" i="24" s="1"/>
  <c r="AA31" i="24" s="1"/>
  <c r="AC31" i="24" s="1"/>
  <c r="AP31" i="24"/>
  <c r="L30" i="24"/>
  <c r="H30" i="24"/>
  <c r="I30" i="24" s="1"/>
  <c r="K30" i="24" s="1"/>
  <c r="M30" i="24" s="1"/>
  <c r="H31" i="23"/>
  <c r="I31" i="23" s="1"/>
  <c r="K31" i="23" s="1"/>
  <c r="M31" i="23" s="1"/>
  <c r="AS31" i="23"/>
  <c r="AP32" i="23"/>
  <c r="Z33" i="23"/>
  <c r="J31" i="22"/>
  <c r="AN32" i="22"/>
  <c r="AO32" i="22" s="1"/>
  <c r="AQ32" i="22" s="1"/>
  <c r="AS32" i="22" s="1"/>
  <c r="AR32" i="22"/>
  <c r="Z34" i="22"/>
  <c r="AB32" i="21"/>
  <c r="X32" i="21"/>
  <c r="Y32" i="21" s="1"/>
  <c r="AA32" i="21" s="1"/>
  <c r="AC32" i="21" s="1"/>
  <c r="AR31" i="21"/>
  <c r="AN31" i="21"/>
  <c r="AO31" i="21" s="1"/>
  <c r="AQ31" i="21" s="1"/>
  <c r="AS31" i="21" s="1"/>
  <c r="M32" i="21"/>
  <c r="J33" i="21"/>
  <c r="Z31" i="20"/>
  <c r="AP32" i="20"/>
  <c r="L30" i="20"/>
  <c r="H30" i="20"/>
  <c r="I30" i="20" s="1"/>
  <c r="K30" i="20" s="1"/>
  <c r="M30" i="20" s="1"/>
  <c r="Z31" i="19"/>
  <c r="L31" i="19"/>
  <c r="H31" i="19"/>
  <c r="I31" i="19" s="1"/>
  <c r="K31" i="19" s="1"/>
  <c r="M31" i="19" s="1"/>
  <c r="AR31" i="19"/>
  <c r="AN31" i="19"/>
  <c r="AO31" i="19" s="1"/>
  <c r="AQ31" i="19" s="1"/>
  <c r="AS31" i="19" s="1"/>
  <c r="H29" i="18"/>
  <c r="I29" i="18" s="1"/>
  <c r="K29" i="18" s="1"/>
  <c r="M29" i="18" s="1"/>
  <c r="L29" i="18"/>
  <c r="AB30" i="18"/>
  <c r="X30" i="18"/>
  <c r="Y30" i="18" s="1"/>
  <c r="AA30" i="18" s="1"/>
  <c r="AC30" i="18" s="1"/>
  <c r="AR30" i="18"/>
  <c r="AN30" i="18"/>
  <c r="AO30" i="18" s="1"/>
  <c r="AQ30" i="18" s="1"/>
  <c r="AS30" i="18" s="1"/>
  <c r="AS29" i="17"/>
  <c r="AP30" i="17"/>
  <c r="J29" i="17"/>
  <c r="X29" i="17"/>
  <c r="Y29" i="17" s="1"/>
  <c r="AA29" i="17" s="1"/>
  <c r="AC29" i="17" s="1"/>
  <c r="AB29" i="17"/>
  <c r="AP30" i="16"/>
  <c r="AB31" i="16"/>
  <c r="X31" i="16"/>
  <c r="Y31" i="16" s="1"/>
  <c r="AA31" i="16" s="1"/>
  <c r="AC31" i="16" s="1"/>
  <c r="M25" i="16" l="1"/>
  <c r="J26" i="16"/>
  <c r="Z32" i="26"/>
  <c r="AR32" i="26"/>
  <c r="AN32" i="26"/>
  <c r="AO32" i="26" s="1"/>
  <c r="AQ32" i="26" s="1"/>
  <c r="AS32" i="26" s="1"/>
  <c r="J33" i="26"/>
  <c r="AB31" i="25"/>
  <c r="X31" i="25"/>
  <c r="Y31" i="25" s="1"/>
  <c r="AA31" i="25" s="1"/>
  <c r="AC31" i="25" s="1"/>
  <c r="AR31" i="25"/>
  <c r="AN31" i="25"/>
  <c r="AO31" i="25" s="1"/>
  <c r="AQ31" i="25" s="1"/>
  <c r="AS31" i="25" s="1"/>
  <c r="L32" i="25"/>
  <c r="H32" i="25"/>
  <c r="I32" i="25" s="1"/>
  <c r="K32" i="25" s="1"/>
  <c r="M32" i="25" s="1"/>
  <c r="Z32" i="24"/>
  <c r="AR31" i="24"/>
  <c r="AN31" i="24"/>
  <c r="AO31" i="24" s="1"/>
  <c r="AQ31" i="24" s="1"/>
  <c r="AS31" i="24" s="1"/>
  <c r="J31" i="24"/>
  <c r="J32" i="23"/>
  <c r="AR32" i="23"/>
  <c r="AN32" i="23"/>
  <c r="AO32" i="23" s="1"/>
  <c r="AQ32" i="23" s="1"/>
  <c r="AS32" i="23" s="1"/>
  <c r="X33" i="23"/>
  <c r="Y33" i="23" s="1"/>
  <c r="AA33" i="23" s="1"/>
  <c r="AC33" i="23" s="1"/>
  <c r="AB33" i="23"/>
  <c r="H31" i="22"/>
  <c r="I31" i="22" s="1"/>
  <c r="K31" i="22" s="1"/>
  <c r="M31" i="22" s="1"/>
  <c r="L31" i="22"/>
  <c r="X34" i="22"/>
  <c r="Y34" i="22" s="1"/>
  <c r="AA34" i="22" s="1"/>
  <c r="AC34" i="22" s="1"/>
  <c r="AB34" i="22"/>
  <c r="AP33" i="22"/>
  <c r="Z33" i="21"/>
  <c r="AP32" i="21"/>
  <c r="L33" i="21"/>
  <c r="H33" i="21"/>
  <c r="I33" i="21" s="1"/>
  <c r="K33" i="21" s="1"/>
  <c r="M33" i="21" s="1"/>
  <c r="J31" i="20"/>
  <c r="AR32" i="20"/>
  <c r="AN32" i="20"/>
  <c r="AO32" i="20" s="1"/>
  <c r="AQ32" i="20" s="1"/>
  <c r="AS32" i="20" s="1"/>
  <c r="AB31" i="20"/>
  <c r="X31" i="20"/>
  <c r="Y31" i="20" s="1"/>
  <c r="AA31" i="20" s="1"/>
  <c r="AC31" i="20" s="1"/>
  <c r="J32" i="19"/>
  <c r="AP32" i="19"/>
  <c r="AB31" i="19"/>
  <c r="X31" i="19"/>
  <c r="Y31" i="19" s="1"/>
  <c r="AA31" i="19" s="1"/>
  <c r="AC31" i="19" s="1"/>
  <c r="J30" i="18"/>
  <c r="Z31" i="18"/>
  <c r="AP31" i="18"/>
  <c r="AR30" i="17"/>
  <c r="AN30" i="17"/>
  <c r="AO30" i="17" s="1"/>
  <c r="AQ30" i="17" s="1"/>
  <c r="H29" i="17"/>
  <c r="I29" i="17" s="1"/>
  <c r="K29" i="17" s="1"/>
  <c r="M29" i="17" s="1"/>
  <c r="L29" i="17"/>
  <c r="Z30" i="17"/>
  <c r="AR30" i="16"/>
  <c r="AN30" i="16"/>
  <c r="AO30" i="16" s="1"/>
  <c r="AQ30" i="16" s="1"/>
  <c r="AS30" i="16" s="1"/>
  <c r="Z32" i="16"/>
  <c r="L26" i="16" l="1"/>
  <c r="H26" i="16"/>
  <c r="I26" i="16" s="1"/>
  <c r="AP33" i="26"/>
  <c r="L33" i="26"/>
  <c r="H33" i="26"/>
  <c r="I33" i="26" s="1"/>
  <c r="K33" i="26" s="1"/>
  <c r="M33" i="26" s="1"/>
  <c r="AB32" i="26"/>
  <c r="X32" i="26"/>
  <c r="Y32" i="26" s="1"/>
  <c r="AA32" i="26" s="1"/>
  <c r="AC32" i="26" s="1"/>
  <c r="Z32" i="25"/>
  <c r="AP32" i="25"/>
  <c r="J33" i="25"/>
  <c r="AB32" i="24"/>
  <c r="X32" i="24"/>
  <c r="Y32" i="24" s="1"/>
  <c r="AA32" i="24" s="1"/>
  <c r="AC32" i="24" s="1"/>
  <c r="L31" i="24"/>
  <c r="H31" i="24"/>
  <c r="I31" i="24" s="1"/>
  <c r="K31" i="24" s="1"/>
  <c r="M31" i="24" s="1"/>
  <c r="AP32" i="24"/>
  <c r="L32" i="23"/>
  <c r="H32" i="23"/>
  <c r="I32" i="23" s="1"/>
  <c r="K32" i="23" s="1"/>
  <c r="AP33" i="23"/>
  <c r="Z34" i="23"/>
  <c r="J32" i="22"/>
  <c r="AN33" i="22"/>
  <c r="AO33" i="22" s="1"/>
  <c r="AQ33" i="22" s="1"/>
  <c r="AS33" i="22" s="1"/>
  <c r="AR33" i="22"/>
  <c r="Z35" i="22"/>
  <c r="AB33" i="21"/>
  <c r="X33" i="21"/>
  <c r="Y33" i="21" s="1"/>
  <c r="AA33" i="21" s="1"/>
  <c r="AC33" i="21" s="1"/>
  <c r="AR32" i="21"/>
  <c r="AN32" i="21"/>
  <c r="AO32" i="21" s="1"/>
  <c r="AQ32" i="21" s="1"/>
  <c r="AS32" i="21" s="1"/>
  <c r="J34" i="21"/>
  <c r="AP33" i="20"/>
  <c r="Z32" i="20"/>
  <c r="L31" i="20"/>
  <c r="H31" i="20"/>
  <c r="I31" i="20" s="1"/>
  <c r="K31" i="20" s="1"/>
  <c r="M31" i="20" s="1"/>
  <c r="Z32" i="19"/>
  <c r="AR32" i="19"/>
  <c r="AN32" i="19"/>
  <c r="AO32" i="19" s="1"/>
  <c r="AQ32" i="19" s="1"/>
  <c r="AS32" i="19" s="1"/>
  <c r="L32" i="19"/>
  <c r="H32" i="19"/>
  <c r="I32" i="19" s="1"/>
  <c r="K32" i="19" s="1"/>
  <c r="M32" i="19" s="1"/>
  <c r="H30" i="18"/>
  <c r="I30" i="18" s="1"/>
  <c r="K30" i="18" s="1"/>
  <c r="M30" i="18" s="1"/>
  <c r="L30" i="18"/>
  <c r="AR31" i="18"/>
  <c r="AN31" i="18"/>
  <c r="AO31" i="18" s="1"/>
  <c r="AQ31" i="18" s="1"/>
  <c r="AS31" i="18" s="1"/>
  <c r="AB31" i="18"/>
  <c r="X31" i="18"/>
  <c r="Y31" i="18" s="1"/>
  <c r="AA31" i="18" s="1"/>
  <c r="AC31" i="18" s="1"/>
  <c r="AS30" i="17"/>
  <c r="AP31" i="17"/>
  <c r="J30" i="17"/>
  <c r="AB30" i="17"/>
  <c r="X30" i="17"/>
  <c r="Y30" i="17" s="1"/>
  <c r="AA30" i="17" s="1"/>
  <c r="AC30" i="17" s="1"/>
  <c r="AP31" i="16"/>
  <c r="AB32" i="16"/>
  <c r="X32" i="16"/>
  <c r="Y32" i="16" s="1"/>
  <c r="AA32" i="16" s="1"/>
  <c r="AC32" i="16" s="1"/>
  <c r="K26" i="16" l="1"/>
  <c r="J34" i="26"/>
  <c r="Z33" i="26"/>
  <c r="AN33" i="26"/>
  <c r="AO33" i="26" s="1"/>
  <c r="AQ33" i="26" s="1"/>
  <c r="AS33" i="26" s="1"/>
  <c r="AR33" i="26"/>
  <c r="AB32" i="25"/>
  <c r="X32" i="25"/>
  <c r="Y32" i="25" s="1"/>
  <c r="AA32" i="25" s="1"/>
  <c r="AC32" i="25" s="1"/>
  <c r="AR32" i="25"/>
  <c r="AN32" i="25"/>
  <c r="AO32" i="25" s="1"/>
  <c r="AQ32" i="25" s="1"/>
  <c r="AS32" i="25" s="1"/>
  <c r="H33" i="25"/>
  <c r="I33" i="25" s="1"/>
  <c r="K33" i="25" s="1"/>
  <c r="M33" i="25" s="1"/>
  <c r="L33" i="25"/>
  <c r="Z33" i="24"/>
  <c r="AR32" i="24"/>
  <c r="AN32" i="24"/>
  <c r="AO32" i="24" s="1"/>
  <c r="AQ32" i="24" s="1"/>
  <c r="AS32" i="24" s="1"/>
  <c r="J32" i="24"/>
  <c r="M32" i="23"/>
  <c r="J33" i="23"/>
  <c r="AR33" i="23"/>
  <c r="AN33" i="23"/>
  <c r="AO33" i="23" s="1"/>
  <c r="AQ33" i="23" s="1"/>
  <c r="AB34" i="23"/>
  <c r="X34" i="23"/>
  <c r="Y34" i="23" s="1"/>
  <c r="AA34" i="23" s="1"/>
  <c r="AC34" i="23" s="1"/>
  <c r="H32" i="22"/>
  <c r="I32" i="22" s="1"/>
  <c r="K32" i="22" s="1"/>
  <c r="M32" i="22" s="1"/>
  <c r="L32" i="22"/>
  <c r="AB35" i="22"/>
  <c r="X35" i="22"/>
  <c r="Y35" i="22" s="1"/>
  <c r="AA35" i="22" s="1"/>
  <c r="AC35" i="22" s="1"/>
  <c r="AP34" i="22"/>
  <c r="Z34" i="21"/>
  <c r="AP33" i="21"/>
  <c r="L34" i="21"/>
  <c r="H34" i="21"/>
  <c r="I34" i="21" s="1"/>
  <c r="K34" i="21" s="1"/>
  <c r="J32" i="20"/>
  <c r="AB32" i="20"/>
  <c r="X32" i="20"/>
  <c r="Y32" i="20" s="1"/>
  <c r="AA32" i="20" s="1"/>
  <c r="AC32" i="20" s="1"/>
  <c r="AR33" i="20"/>
  <c r="AN33" i="20"/>
  <c r="AO33" i="20" s="1"/>
  <c r="AQ33" i="20" s="1"/>
  <c r="AS33" i="20" s="1"/>
  <c r="AP33" i="19"/>
  <c r="J33" i="19"/>
  <c r="AB32" i="19"/>
  <c r="X32" i="19"/>
  <c r="Y32" i="19" s="1"/>
  <c r="AA32" i="19" s="1"/>
  <c r="AC32" i="19" s="1"/>
  <c r="J31" i="18"/>
  <c r="AP32" i="18"/>
  <c r="Z32" i="18"/>
  <c r="AN31" i="17"/>
  <c r="AO31" i="17" s="1"/>
  <c r="AQ31" i="17" s="1"/>
  <c r="AR31" i="17"/>
  <c r="L30" i="17"/>
  <c r="H30" i="17"/>
  <c r="I30" i="17" s="1"/>
  <c r="K30" i="17" s="1"/>
  <c r="M30" i="17" s="1"/>
  <c r="Z31" i="17"/>
  <c r="AN31" i="16"/>
  <c r="AO31" i="16" s="1"/>
  <c r="AQ31" i="16" s="1"/>
  <c r="AS31" i="16" s="1"/>
  <c r="AR31" i="16"/>
  <c r="Z33" i="16"/>
  <c r="M26" i="16" l="1"/>
  <c r="J27" i="16"/>
  <c r="AP34" i="26"/>
  <c r="X33" i="26"/>
  <c r="Y33" i="26" s="1"/>
  <c r="AA33" i="26" s="1"/>
  <c r="AC33" i="26" s="1"/>
  <c r="AB33" i="26"/>
  <c r="H34" i="26"/>
  <c r="I34" i="26" s="1"/>
  <c r="K34" i="26" s="1"/>
  <c r="M34" i="26" s="1"/>
  <c r="L34" i="26"/>
  <c r="Z33" i="25"/>
  <c r="AP33" i="25"/>
  <c r="J34" i="25"/>
  <c r="X33" i="24"/>
  <c r="Y33" i="24" s="1"/>
  <c r="AA33" i="24" s="1"/>
  <c r="AC33" i="24" s="1"/>
  <c r="AB33" i="24"/>
  <c r="L32" i="24"/>
  <c r="H32" i="24"/>
  <c r="I32" i="24" s="1"/>
  <c r="K32" i="24" s="1"/>
  <c r="M32" i="24" s="1"/>
  <c r="AP33" i="24"/>
  <c r="L33" i="23"/>
  <c r="H33" i="23"/>
  <c r="I33" i="23" s="1"/>
  <c r="K33" i="23" s="1"/>
  <c r="M33" i="23" s="1"/>
  <c r="AS33" i="23"/>
  <c r="AP34" i="23"/>
  <c r="Z35" i="23"/>
  <c r="J33" i="22"/>
  <c r="Z36" i="22"/>
  <c r="AR34" i="22"/>
  <c r="AN34" i="22"/>
  <c r="AO34" i="22" s="1"/>
  <c r="AQ34" i="22" s="1"/>
  <c r="AS34" i="22" s="1"/>
  <c r="AB34" i="21"/>
  <c r="X34" i="21"/>
  <c r="Y34" i="21" s="1"/>
  <c r="AA34" i="21" s="1"/>
  <c r="AC34" i="21" s="1"/>
  <c r="AR33" i="21"/>
  <c r="AN33" i="21"/>
  <c r="AO33" i="21" s="1"/>
  <c r="AQ33" i="21" s="1"/>
  <c r="AS33" i="21" s="1"/>
  <c r="M34" i="21"/>
  <c r="J35" i="21"/>
  <c r="Z33" i="20"/>
  <c r="AP34" i="20"/>
  <c r="L32" i="20"/>
  <c r="H32" i="20"/>
  <c r="I32" i="20" s="1"/>
  <c r="K32" i="20" s="1"/>
  <c r="M32" i="20" s="1"/>
  <c r="Z33" i="19"/>
  <c r="L33" i="19"/>
  <c r="H33" i="19"/>
  <c r="I33" i="19" s="1"/>
  <c r="K33" i="19" s="1"/>
  <c r="M33" i="19" s="1"/>
  <c r="AR33" i="19"/>
  <c r="AN33" i="19"/>
  <c r="AO33" i="19" s="1"/>
  <c r="AQ33" i="19" s="1"/>
  <c r="AS33" i="19" s="1"/>
  <c r="H31" i="18"/>
  <c r="I31" i="18" s="1"/>
  <c r="K31" i="18" s="1"/>
  <c r="M31" i="18" s="1"/>
  <c r="L31" i="18"/>
  <c r="AB32" i="18"/>
  <c r="X32" i="18"/>
  <c r="Y32" i="18" s="1"/>
  <c r="AA32" i="18" s="1"/>
  <c r="AC32" i="18" s="1"/>
  <c r="AR32" i="18"/>
  <c r="AN32" i="18"/>
  <c r="AO32" i="18" s="1"/>
  <c r="AQ32" i="18" s="1"/>
  <c r="AS32" i="18" s="1"/>
  <c r="AS31" i="17"/>
  <c r="AP32" i="17"/>
  <c r="J31" i="17"/>
  <c r="X31" i="17"/>
  <c r="Y31" i="17" s="1"/>
  <c r="AA31" i="17" s="1"/>
  <c r="AC31" i="17" s="1"/>
  <c r="AB31" i="17"/>
  <c r="AP32" i="16"/>
  <c r="AB33" i="16"/>
  <c r="X33" i="16"/>
  <c r="Y33" i="16" s="1"/>
  <c r="AA33" i="16" s="1"/>
  <c r="AC33" i="16" s="1"/>
  <c r="L27" i="16" l="1"/>
  <c r="H27" i="16"/>
  <c r="I27" i="16" s="1"/>
  <c r="Z34" i="26"/>
  <c r="J35" i="26"/>
  <c r="AN34" i="26"/>
  <c r="AO34" i="26" s="1"/>
  <c r="AQ34" i="26" s="1"/>
  <c r="AS34" i="26" s="1"/>
  <c r="AR34" i="26"/>
  <c r="X33" i="25"/>
  <c r="Y33" i="25" s="1"/>
  <c r="AA33" i="25" s="1"/>
  <c r="AC33" i="25" s="1"/>
  <c r="AB33" i="25"/>
  <c r="AN33" i="25"/>
  <c r="AO33" i="25" s="1"/>
  <c r="AQ33" i="25" s="1"/>
  <c r="AS33" i="25" s="1"/>
  <c r="AR33" i="25"/>
  <c r="L34" i="25"/>
  <c r="H34" i="25"/>
  <c r="I34" i="25" s="1"/>
  <c r="K34" i="25" s="1"/>
  <c r="M34" i="25" s="1"/>
  <c r="Z34" i="24"/>
  <c r="AN33" i="24"/>
  <c r="AO33" i="24" s="1"/>
  <c r="AQ33" i="24" s="1"/>
  <c r="AS33" i="24" s="1"/>
  <c r="AR33" i="24"/>
  <c r="J33" i="24"/>
  <c r="J34" i="23"/>
  <c r="AN34" i="23"/>
  <c r="AO34" i="23" s="1"/>
  <c r="AQ34" i="23" s="1"/>
  <c r="AR34" i="23"/>
  <c r="AB35" i="23"/>
  <c r="X35" i="23"/>
  <c r="Y35" i="23" s="1"/>
  <c r="AA35" i="23" s="1"/>
  <c r="AC35" i="23" s="1"/>
  <c r="L33" i="22"/>
  <c r="H33" i="22"/>
  <c r="I33" i="22" s="1"/>
  <c r="K33" i="22" s="1"/>
  <c r="M33" i="22" s="1"/>
  <c r="AP35" i="22"/>
  <c r="AB36" i="22"/>
  <c r="X36" i="22"/>
  <c r="Y36" i="22" s="1"/>
  <c r="AA36" i="22" s="1"/>
  <c r="AC36" i="22" s="1"/>
  <c r="Z35" i="21"/>
  <c r="AP34" i="21"/>
  <c r="H35" i="21"/>
  <c r="I35" i="21" s="1"/>
  <c r="K35" i="21" s="1"/>
  <c r="M35" i="21" s="1"/>
  <c r="L35" i="21"/>
  <c r="J33" i="20"/>
  <c r="AR34" i="20"/>
  <c r="AN34" i="20"/>
  <c r="AO34" i="20" s="1"/>
  <c r="AQ34" i="20" s="1"/>
  <c r="AS34" i="20" s="1"/>
  <c r="AB33" i="20"/>
  <c r="X33" i="20"/>
  <c r="Y33" i="20" s="1"/>
  <c r="AA33" i="20" s="1"/>
  <c r="AC33" i="20" s="1"/>
  <c r="J34" i="19"/>
  <c r="AP34" i="19"/>
  <c r="AB33" i="19"/>
  <c r="X33" i="19"/>
  <c r="Y33" i="19" s="1"/>
  <c r="AA33" i="19" s="1"/>
  <c r="AC33" i="19" s="1"/>
  <c r="J32" i="18"/>
  <c r="Z33" i="18"/>
  <c r="AP33" i="18"/>
  <c r="AN32" i="17"/>
  <c r="AO32" i="17" s="1"/>
  <c r="AQ32" i="17" s="1"/>
  <c r="AR32" i="17"/>
  <c r="L31" i="17"/>
  <c r="H31" i="17"/>
  <c r="I31" i="17" s="1"/>
  <c r="K31" i="17" s="1"/>
  <c r="M31" i="17" s="1"/>
  <c r="Z32" i="17"/>
  <c r="AN32" i="16"/>
  <c r="AO32" i="16" s="1"/>
  <c r="AQ32" i="16" s="1"/>
  <c r="AS32" i="16" s="1"/>
  <c r="AR32" i="16"/>
  <c r="Z34" i="16"/>
  <c r="K27" i="16" l="1"/>
  <c r="AP35" i="26"/>
  <c r="H35" i="26"/>
  <c r="I35" i="26" s="1"/>
  <c r="K35" i="26" s="1"/>
  <c r="M35" i="26" s="1"/>
  <c r="L35" i="26"/>
  <c r="X34" i="26"/>
  <c r="Y34" i="26" s="1"/>
  <c r="AA34" i="26" s="1"/>
  <c r="AC34" i="26" s="1"/>
  <c r="AB34" i="26"/>
  <c r="Z34" i="25"/>
  <c r="AP34" i="25"/>
  <c r="J35" i="25"/>
  <c r="X34" i="24"/>
  <c r="Y34" i="24" s="1"/>
  <c r="AA34" i="24" s="1"/>
  <c r="AC34" i="24" s="1"/>
  <c r="AB34" i="24"/>
  <c r="H33" i="24"/>
  <c r="I33" i="24" s="1"/>
  <c r="K33" i="24" s="1"/>
  <c r="M33" i="24" s="1"/>
  <c r="L33" i="24"/>
  <c r="AP34" i="24"/>
  <c r="L34" i="23"/>
  <c r="H34" i="23"/>
  <c r="I34" i="23" s="1"/>
  <c r="K34" i="23" s="1"/>
  <c r="AS34" i="23"/>
  <c r="AP35" i="23"/>
  <c r="Z36" i="23"/>
  <c r="J34" i="22"/>
  <c r="Z37" i="22"/>
  <c r="AR35" i="22"/>
  <c r="AN35" i="22"/>
  <c r="AO35" i="22" s="1"/>
  <c r="AQ35" i="22" s="1"/>
  <c r="AS35" i="22" s="1"/>
  <c r="AB35" i="21"/>
  <c r="X35" i="21"/>
  <c r="Y35" i="21" s="1"/>
  <c r="AA35" i="21" s="1"/>
  <c r="AC35" i="21" s="1"/>
  <c r="AR34" i="21"/>
  <c r="AN34" i="21"/>
  <c r="AO34" i="21" s="1"/>
  <c r="AQ34" i="21" s="1"/>
  <c r="AS34" i="21" s="1"/>
  <c r="J36" i="21"/>
  <c r="AP35" i="20"/>
  <c r="Z34" i="20"/>
  <c r="L33" i="20"/>
  <c r="H33" i="20"/>
  <c r="I33" i="20" s="1"/>
  <c r="K33" i="20" s="1"/>
  <c r="M33" i="20" s="1"/>
  <c r="Z34" i="19"/>
  <c r="AR34" i="19"/>
  <c r="AN34" i="19"/>
  <c r="AO34" i="19" s="1"/>
  <c r="AQ34" i="19" s="1"/>
  <c r="AS34" i="19" s="1"/>
  <c r="L34" i="19"/>
  <c r="H34" i="19"/>
  <c r="I34" i="19" s="1"/>
  <c r="K34" i="19" s="1"/>
  <c r="M34" i="19" s="1"/>
  <c r="H32" i="18"/>
  <c r="I32" i="18" s="1"/>
  <c r="K32" i="18" s="1"/>
  <c r="M32" i="18" s="1"/>
  <c r="L32" i="18"/>
  <c r="AR33" i="18"/>
  <c r="AN33" i="18"/>
  <c r="AO33" i="18" s="1"/>
  <c r="AQ33" i="18" s="1"/>
  <c r="AS33" i="18" s="1"/>
  <c r="AB33" i="18"/>
  <c r="X33" i="18"/>
  <c r="Y33" i="18" s="1"/>
  <c r="AA33" i="18" s="1"/>
  <c r="AC33" i="18" s="1"/>
  <c r="AS32" i="17"/>
  <c r="AP33" i="17"/>
  <c r="J32" i="17"/>
  <c r="X32" i="17"/>
  <c r="Y32" i="17" s="1"/>
  <c r="AA32" i="17" s="1"/>
  <c r="AC32" i="17" s="1"/>
  <c r="AB32" i="17"/>
  <c r="AP33" i="16"/>
  <c r="AB34" i="16"/>
  <c r="X34" i="16"/>
  <c r="Y34" i="16" s="1"/>
  <c r="AA34" i="16" s="1"/>
  <c r="AC34" i="16" s="1"/>
  <c r="M27" i="16" l="1"/>
  <c r="J28" i="16"/>
  <c r="J36" i="26"/>
  <c r="Z35" i="26"/>
  <c r="AN35" i="26"/>
  <c r="AO35" i="26" s="1"/>
  <c r="AQ35" i="26" s="1"/>
  <c r="AS35" i="26" s="1"/>
  <c r="AR35" i="26"/>
  <c r="AB34" i="25"/>
  <c r="X34" i="25"/>
  <c r="Y34" i="25" s="1"/>
  <c r="AA34" i="25" s="1"/>
  <c r="AC34" i="25" s="1"/>
  <c r="AR34" i="25"/>
  <c r="AN34" i="25"/>
  <c r="AO34" i="25" s="1"/>
  <c r="AQ34" i="25" s="1"/>
  <c r="AS34" i="25" s="1"/>
  <c r="L35" i="25"/>
  <c r="H35" i="25"/>
  <c r="I35" i="25" s="1"/>
  <c r="K35" i="25" s="1"/>
  <c r="M35" i="25" s="1"/>
  <c r="Z35" i="24"/>
  <c r="AR34" i="24"/>
  <c r="AN34" i="24"/>
  <c r="AO34" i="24" s="1"/>
  <c r="AQ34" i="24" s="1"/>
  <c r="AS34" i="24" s="1"/>
  <c r="J34" i="24"/>
  <c r="M34" i="23"/>
  <c r="J35" i="23"/>
  <c r="AR35" i="23"/>
  <c r="AN35" i="23"/>
  <c r="AO35" i="23" s="1"/>
  <c r="AQ35" i="23" s="1"/>
  <c r="AB36" i="23"/>
  <c r="X36" i="23"/>
  <c r="Y36" i="23" s="1"/>
  <c r="AA36" i="23" s="1"/>
  <c r="AC36" i="23" s="1"/>
  <c r="H34" i="22"/>
  <c r="I34" i="22" s="1"/>
  <c r="K34" i="22" s="1"/>
  <c r="M34" i="22" s="1"/>
  <c r="L34" i="22"/>
  <c r="AP36" i="22"/>
  <c r="AB37" i="22"/>
  <c r="X37" i="22"/>
  <c r="Y37" i="22" s="1"/>
  <c r="AA37" i="22" s="1"/>
  <c r="AC37" i="22" s="1"/>
  <c r="Z36" i="21"/>
  <c r="AP35" i="21"/>
  <c r="L36" i="21"/>
  <c r="H36" i="21"/>
  <c r="I36" i="21" s="1"/>
  <c r="K36" i="21" s="1"/>
  <c r="M36" i="21" s="1"/>
  <c r="J34" i="20"/>
  <c r="AB34" i="20"/>
  <c r="X34" i="20"/>
  <c r="Y34" i="20" s="1"/>
  <c r="AA34" i="20" s="1"/>
  <c r="AC34" i="20" s="1"/>
  <c r="AN35" i="20"/>
  <c r="AO35" i="20" s="1"/>
  <c r="AQ35" i="20" s="1"/>
  <c r="AS35" i="20" s="1"/>
  <c r="AR35" i="20"/>
  <c r="AP35" i="19"/>
  <c r="J35" i="19"/>
  <c r="AB34" i="19"/>
  <c r="X34" i="19"/>
  <c r="Y34" i="19" s="1"/>
  <c r="AA34" i="19" s="1"/>
  <c r="AC34" i="19" s="1"/>
  <c r="J33" i="18"/>
  <c r="AP34" i="18"/>
  <c r="Z34" i="18"/>
  <c r="AR33" i="17"/>
  <c r="AN33" i="17"/>
  <c r="AO33" i="17" s="1"/>
  <c r="AQ33" i="17" s="1"/>
  <c r="L32" i="17"/>
  <c r="H32" i="17"/>
  <c r="I32" i="17" s="1"/>
  <c r="K32" i="17" s="1"/>
  <c r="M32" i="17" s="1"/>
  <c r="Z33" i="17"/>
  <c r="AN33" i="16"/>
  <c r="AO33" i="16" s="1"/>
  <c r="AQ33" i="16" s="1"/>
  <c r="AS33" i="16" s="1"/>
  <c r="AR33" i="16"/>
  <c r="Z35" i="16"/>
  <c r="L28" i="16" l="1"/>
  <c r="H28" i="16"/>
  <c r="I28" i="16" s="1"/>
  <c r="AP36" i="26"/>
  <c r="X35" i="26"/>
  <c r="Y35" i="26" s="1"/>
  <c r="AA35" i="26" s="1"/>
  <c r="AC35" i="26" s="1"/>
  <c r="AB35" i="26"/>
  <c r="H36" i="26"/>
  <c r="I36" i="26" s="1"/>
  <c r="K36" i="26" s="1"/>
  <c r="M36" i="26" s="1"/>
  <c r="L36" i="26"/>
  <c r="Z35" i="25"/>
  <c r="AP35" i="25"/>
  <c r="J36" i="25"/>
  <c r="AB35" i="24"/>
  <c r="X35" i="24"/>
  <c r="Y35" i="24" s="1"/>
  <c r="AA35" i="24" s="1"/>
  <c r="AC35" i="24" s="1"/>
  <c r="L34" i="24"/>
  <c r="H34" i="24"/>
  <c r="I34" i="24" s="1"/>
  <c r="K34" i="24" s="1"/>
  <c r="M34" i="24" s="1"/>
  <c r="AP35" i="24"/>
  <c r="L35" i="23"/>
  <c r="H35" i="23"/>
  <c r="I35" i="23" s="1"/>
  <c r="K35" i="23" s="1"/>
  <c r="M35" i="23" s="1"/>
  <c r="AS35" i="23"/>
  <c r="AP36" i="23"/>
  <c r="Z37" i="23"/>
  <c r="J35" i="22"/>
  <c r="Z38" i="22"/>
  <c r="AR36" i="22"/>
  <c r="AN36" i="22"/>
  <c r="AO36" i="22" s="1"/>
  <c r="AQ36" i="22" s="1"/>
  <c r="AS36" i="22" s="1"/>
  <c r="AB36" i="21"/>
  <c r="X36" i="21"/>
  <c r="Y36" i="21" s="1"/>
  <c r="AA36" i="21" s="1"/>
  <c r="AC36" i="21" s="1"/>
  <c r="AN35" i="21"/>
  <c r="AO35" i="21" s="1"/>
  <c r="AQ35" i="21" s="1"/>
  <c r="AS35" i="21" s="1"/>
  <c r="AR35" i="21"/>
  <c r="J37" i="21"/>
  <c r="Z35" i="20"/>
  <c r="AP36" i="20"/>
  <c r="L34" i="20"/>
  <c r="H34" i="20"/>
  <c r="I34" i="20" s="1"/>
  <c r="K34" i="20" s="1"/>
  <c r="M34" i="20" s="1"/>
  <c r="Z35" i="19"/>
  <c r="L35" i="19"/>
  <c r="H35" i="19"/>
  <c r="I35" i="19" s="1"/>
  <c r="K35" i="19" s="1"/>
  <c r="M35" i="19" s="1"/>
  <c r="AR35" i="19"/>
  <c r="AN35" i="19"/>
  <c r="AO35" i="19" s="1"/>
  <c r="AQ35" i="19" s="1"/>
  <c r="AS35" i="19" s="1"/>
  <c r="H33" i="18"/>
  <c r="I33" i="18" s="1"/>
  <c r="K33" i="18" s="1"/>
  <c r="M33" i="18" s="1"/>
  <c r="L33" i="18"/>
  <c r="X34" i="18"/>
  <c r="Y34" i="18" s="1"/>
  <c r="AA34" i="18" s="1"/>
  <c r="AC34" i="18" s="1"/>
  <c r="AB34" i="18"/>
  <c r="AR34" i="18"/>
  <c r="AN34" i="18"/>
  <c r="AO34" i="18" s="1"/>
  <c r="AQ34" i="18" s="1"/>
  <c r="AS34" i="18" s="1"/>
  <c r="AS33" i="17"/>
  <c r="AP34" i="17"/>
  <c r="J33" i="17"/>
  <c r="AB33" i="17"/>
  <c r="X33" i="17"/>
  <c r="Y33" i="17" s="1"/>
  <c r="AA33" i="17" s="1"/>
  <c r="AC33" i="17" s="1"/>
  <c r="AP34" i="16"/>
  <c r="AB35" i="16"/>
  <c r="X35" i="16"/>
  <c r="Y35" i="16" s="1"/>
  <c r="AA35" i="16" s="1"/>
  <c r="AC35" i="16" s="1"/>
  <c r="K28" i="16" l="1"/>
  <c r="J37" i="26"/>
  <c r="Z36" i="26"/>
  <c r="AN36" i="26"/>
  <c r="AO36" i="26" s="1"/>
  <c r="AQ36" i="26" s="1"/>
  <c r="AS36" i="26" s="1"/>
  <c r="AR36" i="26"/>
  <c r="AB35" i="25"/>
  <c r="X35" i="25"/>
  <c r="Y35" i="25" s="1"/>
  <c r="AA35" i="25" s="1"/>
  <c r="AC35" i="25" s="1"/>
  <c r="AR35" i="25"/>
  <c r="AN35" i="25"/>
  <c r="AO35" i="25" s="1"/>
  <c r="AQ35" i="25" s="1"/>
  <c r="AS35" i="25" s="1"/>
  <c r="L36" i="25"/>
  <c r="H36" i="25"/>
  <c r="I36" i="25" s="1"/>
  <c r="K36" i="25" s="1"/>
  <c r="M36" i="25" s="1"/>
  <c r="Z36" i="24"/>
  <c r="AN35" i="24"/>
  <c r="AO35" i="24" s="1"/>
  <c r="AQ35" i="24" s="1"/>
  <c r="AS35" i="24" s="1"/>
  <c r="AR35" i="24"/>
  <c r="J35" i="24"/>
  <c r="J36" i="23"/>
  <c r="AN36" i="23"/>
  <c r="AO36" i="23" s="1"/>
  <c r="AQ36" i="23" s="1"/>
  <c r="AR36" i="23"/>
  <c r="AB37" i="23"/>
  <c r="X37" i="23"/>
  <c r="Y37" i="23" s="1"/>
  <c r="AA37" i="23" s="1"/>
  <c r="AC37" i="23" s="1"/>
  <c r="L35" i="22"/>
  <c r="H35" i="22"/>
  <c r="I35" i="22" s="1"/>
  <c r="K35" i="22" s="1"/>
  <c r="M35" i="22" s="1"/>
  <c r="AP37" i="22"/>
  <c r="AB38" i="22"/>
  <c r="X38" i="22"/>
  <c r="Y38" i="22" s="1"/>
  <c r="AA38" i="22" s="1"/>
  <c r="AC38" i="22" s="1"/>
  <c r="Z37" i="21"/>
  <c r="AP36" i="21"/>
  <c r="L37" i="21"/>
  <c r="H37" i="21"/>
  <c r="I37" i="21" s="1"/>
  <c r="K37" i="21" s="1"/>
  <c r="M37" i="21" s="1"/>
  <c r="J35" i="20"/>
  <c r="AR36" i="20"/>
  <c r="AN36" i="20"/>
  <c r="AO36" i="20" s="1"/>
  <c r="AQ36" i="20" s="1"/>
  <c r="AS36" i="20" s="1"/>
  <c r="AB35" i="20"/>
  <c r="X35" i="20"/>
  <c r="Y35" i="20" s="1"/>
  <c r="AA35" i="20" s="1"/>
  <c r="AC35" i="20" s="1"/>
  <c r="AP36" i="19"/>
  <c r="J36" i="19"/>
  <c r="AB35" i="19"/>
  <c r="X35" i="19"/>
  <c r="Y35" i="19" s="1"/>
  <c r="AA35" i="19" s="1"/>
  <c r="AC35" i="19" s="1"/>
  <c r="J34" i="18"/>
  <c r="Z35" i="18"/>
  <c r="AP35" i="18"/>
  <c r="AR34" i="17"/>
  <c r="AN34" i="17"/>
  <c r="AO34" i="17" s="1"/>
  <c r="AQ34" i="17" s="1"/>
  <c r="L33" i="17"/>
  <c r="H33" i="17"/>
  <c r="I33" i="17" s="1"/>
  <c r="K33" i="17" s="1"/>
  <c r="M33" i="17" s="1"/>
  <c r="Z34" i="17"/>
  <c r="AN34" i="16"/>
  <c r="AO34" i="16" s="1"/>
  <c r="AQ34" i="16" s="1"/>
  <c r="AS34" i="16" s="1"/>
  <c r="AR34" i="16"/>
  <c r="Z36" i="16"/>
  <c r="M28" i="16" l="1"/>
  <c r="J29" i="16"/>
  <c r="AB36" i="26"/>
  <c r="X36" i="26"/>
  <c r="Y36" i="26" s="1"/>
  <c r="AA36" i="26" s="1"/>
  <c r="AC36" i="26" s="1"/>
  <c r="AP37" i="26"/>
  <c r="L37" i="26"/>
  <c r="H37" i="26"/>
  <c r="I37" i="26" s="1"/>
  <c r="K37" i="26" s="1"/>
  <c r="M37" i="26" s="1"/>
  <c r="Z36" i="25"/>
  <c r="AP36" i="25"/>
  <c r="J37" i="25"/>
  <c r="X36" i="24"/>
  <c r="Y36" i="24" s="1"/>
  <c r="AA36" i="24" s="1"/>
  <c r="AC36" i="24" s="1"/>
  <c r="AB36" i="24"/>
  <c r="H35" i="24"/>
  <c r="I35" i="24" s="1"/>
  <c r="K35" i="24" s="1"/>
  <c r="M35" i="24" s="1"/>
  <c r="L35" i="24"/>
  <c r="AP36" i="24"/>
  <c r="L36" i="23"/>
  <c r="H36" i="23"/>
  <c r="I36" i="23" s="1"/>
  <c r="K36" i="23" s="1"/>
  <c r="AS36" i="23"/>
  <c r="AP37" i="23"/>
  <c r="Z38" i="23"/>
  <c r="J36" i="22"/>
  <c r="Z39" i="22"/>
  <c r="AB39" i="22" s="1"/>
  <c r="AR37" i="22"/>
  <c r="AN37" i="22"/>
  <c r="AO37" i="22" s="1"/>
  <c r="AQ37" i="22" s="1"/>
  <c r="AS37" i="22" s="1"/>
  <c r="AB37" i="21"/>
  <c r="X37" i="21"/>
  <c r="Y37" i="21" s="1"/>
  <c r="AA37" i="21" s="1"/>
  <c r="AC37" i="21" s="1"/>
  <c r="AN36" i="21"/>
  <c r="AO36" i="21" s="1"/>
  <c r="AQ36" i="21" s="1"/>
  <c r="AS36" i="21" s="1"/>
  <c r="AR36" i="21"/>
  <c r="J38" i="21"/>
  <c r="L38" i="21" s="1"/>
  <c r="AP37" i="20"/>
  <c r="Z36" i="20"/>
  <c r="L35" i="20"/>
  <c r="H35" i="20"/>
  <c r="I35" i="20" s="1"/>
  <c r="K35" i="20" s="1"/>
  <c r="M35" i="20" s="1"/>
  <c r="Z36" i="19"/>
  <c r="L36" i="19"/>
  <c r="H36" i="19"/>
  <c r="I36" i="19" s="1"/>
  <c r="K36" i="19" s="1"/>
  <c r="M36" i="19" s="1"/>
  <c r="AR36" i="19"/>
  <c r="AN36" i="19"/>
  <c r="AO36" i="19" s="1"/>
  <c r="AQ36" i="19" s="1"/>
  <c r="AS36" i="19" s="1"/>
  <c r="H34" i="18"/>
  <c r="I34" i="18" s="1"/>
  <c r="K34" i="18" s="1"/>
  <c r="M34" i="18" s="1"/>
  <c r="L34" i="18"/>
  <c r="AN35" i="18"/>
  <c r="AO35" i="18" s="1"/>
  <c r="AQ35" i="18" s="1"/>
  <c r="AS35" i="18" s="1"/>
  <c r="AR35" i="18"/>
  <c r="AB35" i="18"/>
  <c r="X35" i="18"/>
  <c r="Y35" i="18" s="1"/>
  <c r="AA35" i="18" s="1"/>
  <c r="AC35" i="18" s="1"/>
  <c r="AS34" i="17"/>
  <c r="AP35" i="17"/>
  <c r="J34" i="17"/>
  <c r="AB34" i="17"/>
  <c r="X34" i="17"/>
  <c r="Y34" i="17" s="1"/>
  <c r="AA34" i="17" s="1"/>
  <c r="AC34" i="17" s="1"/>
  <c r="AP35" i="16"/>
  <c r="X36" i="16"/>
  <c r="Y36" i="16" s="1"/>
  <c r="AA36" i="16" s="1"/>
  <c r="AC36" i="16" s="1"/>
  <c r="AB36" i="16"/>
  <c r="L29" i="16" l="1"/>
  <c r="H29" i="16"/>
  <c r="I29" i="16" s="1"/>
  <c r="AR37" i="26"/>
  <c r="AN37" i="26"/>
  <c r="AO37" i="26" s="1"/>
  <c r="AQ37" i="26" s="1"/>
  <c r="AS37" i="26" s="1"/>
  <c r="J38" i="26"/>
  <c r="Z37" i="26"/>
  <c r="X36" i="25"/>
  <c r="Y36" i="25" s="1"/>
  <c r="AA36" i="25" s="1"/>
  <c r="AC36" i="25" s="1"/>
  <c r="AB36" i="25"/>
  <c r="AR36" i="25"/>
  <c r="AN36" i="25"/>
  <c r="AO36" i="25" s="1"/>
  <c r="AQ36" i="25" s="1"/>
  <c r="AS36" i="25" s="1"/>
  <c r="L37" i="25"/>
  <c r="H37" i="25"/>
  <c r="I37" i="25" s="1"/>
  <c r="K37" i="25" s="1"/>
  <c r="M37" i="25" s="1"/>
  <c r="Z37" i="24"/>
  <c r="J36" i="24"/>
  <c r="AR36" i="24"/>
  <c r="AN36" i="24"/>
  <c r="AO36" i="24" s="1"/>
  <c r="AQ36" i="24" s="1"/>
  <c r="AS36" i="24" s="1"/>
  <c r="M36" i="23"/>
  <c r="J37" i="23"/>
  <c r="AR37" i="23"/>
  <c r="AN37" i="23"/>
  <c r="AO37" i="23" s="1"/>
  <c r="AQ37" i="23" s="1"/>
  <c r="AB38" i="23"/>
  <c r="X38" i="23"/>
  <c r="Y38" i="23" s="1"/>
  <c r="AA38" i="23" s="1"/>
  <c r="AC38" i="23" s="1"/>
  <c r="X39" i="22"/>
  <c r="Y39" i="22" s="1"/>
  <c r="AA39" i="22" s="1"/>
  <c r="AC39" i="22" s="1"/>
  <c r="H36" i="22"/>
  <c r="I36" i="22" s="1"/>
  <c r="K36" i="22" s="1"/>
  <c r="M36" i="22" s="1"/>
  <c r="L36" i="22"/>
  <c r="AP38" i="22"/>
  <c r="AR38" i="22" s="1"/>
  <c r="Z38" i="21"/>
  <c r="AP37" i="21"/>
  <c r="H38" i="21"/>
  <c r="I38" i="21" s="1"/>
  <c r="K38" i="21" s="1"/>
  <c r="M38" i="21" s="1"/>
  <c r="J36" i="20"/>
  <c r="X36" i="20"/>
  <c r="Y36" i="20" s="1"/>
  <c r="AA36" i="20" s="1"/>
  <c r="AC36" i="20" s="1"/>
  <c r="AB36" i="20"/>
  <c r="AN37" i="20"/>
  <c r="AO37" i="20" s="1"/>
  <c r="AQ37" i="20" s="1"/>
  <c r="AS37" i="20" s="1"/>
  <c r="AR37" i="20"/>
  <c r="J37" i="19"/>
  <c r="AP37" i="19"/>
  <c r="X36" i="19"/>
  <c r="Y36" i="19" s="1"/>
  <c r="AA36" i="19" s="1"/>
  <c r="AC36" i="19" s="1"/>
  <c r="AB36" i="19"/>
  <c r="J35" i="18"/>
  <c r="AP36" i="18"/>
  <c r="Z36" i="18"/>
  <c r="AR35" i="17"/>
  <c r="AN35" i="17"/>
  <c r="AO35" i="17" s="1"/>
  <c r="AQ35" i="17" s="1"/>
  <c r="L34" i="17"/>
  <c r="H34" i="17"/>
  <c r="I34" i="17" s="1"/>
  <c r="K34" i="17" s="1"/>
  <c r="M34" i="17" s="1"/>
  <c r="Z35" i="17"/>
  <c r="AR35" i="16"/>
  <c r="AN35" i="16"/>
  <c r="AO35" i="16" s="1"/>
  <c r="AQ35" i="16" s="1"/>
  <c r="AS35" i="16" s="1"/>
  <c r="Z37" i="16"/>
  <c r="K29" i="16" l="1"/>
  <c r="H38" i="26"/>
  <c r="I38" i="26" s="1"/>
  <c r="K38" i="26" s="1"/>
  <c r="M38" i="26" s="1"/>
  <c r="L38" i="26"/>
  <c r="X37" i="26"/>
  <c r="Y37" i="26" s="1"/>
  <c r="AA37" i="26" s="1"/>
  <c r="AC37" i="26" s="1"/>
  <c r="AB37" i="26"/>
  <c r="AP38" i="26"/>
  <c r="Z37" i="25"/>
  <c r="AP37" i="25"/>
  <c r="J38" i="25"/>
  <c r="AB37" i="24"/>
  <c r="X37" i="24"/>
  <c r="Y37" i="24" s="1"/>
  <c r="AA37" i="24" s="1"/>
  <c r="AC37" i="24" s="1"/>
  <c r="L36" i="24"/>
  <c r="H36" i="24"/>
  <c r="I36" i="24" s="1"/>
  <c r="K36" i="24" s="1"/>
  <c r="M36" i="24" s="1"/>
  <c r="AP37" i="24"/>
  <c r="L37" i="23"/>
  <c r="H37" i="23"/>
  <c r="I37" i="23" s="1"/>
  <c r="K37" i="23" s="1"/>
  <c r="M37" i="23" s="1"/>
  <c r="AS37" i="23"/>
  <c r="AP38" i="23"/>
  <c r="Z39" i="23"/>
  <c r="J37" i="22"/>
  <c r="L37" i="22" s="1"/>
  <c r="AN38" i="22"/>
  <c r="AO38" i="22" s="1"/>
  <c r="AQ38" i="22" s="1"/>
  <c r="AS38" i="22" s="1"/>
  <c r="Z40" i="22"/>
  <c r="AB40" i="22" s="1"/>
  <c r="X38" i="21"/>
  <c r="Y38" i="21" s="1"/>
  <c r="AA38" i="21" s="1"/>
  <c r="AC38" i="21" s="1"/>
  <c r="AB38" i="21"/>
  <c r="AR37" i="21"/>
  <c r="AN37" i="21"/>
  <c r="AO37" i="21" s="1"/>
  <c r="AQ37" i="21" s="1"/>
  <c r="AS37" i="21" s="1"/>
  <c r="J39" i="21"/>
  <c r="L39" i="21" s="1"/>
  <c r="Z37" i="20"/>
  <c r="AP38" i="20"/>
  <c r="L36" i="20"/>
  <c r="H36" i="20"/>
  <c r="I36" i="20" s="1"/>
  <c r="K36" i="20" s="1"/>
  <c r="M36" i="20" s="1"/>
  <c r="Z37" i="19"/>
  <c r="AR37" i="19"/>
  <c r="AN37" i="19"/>
  <c r="AO37" i="19" s="1"/>
  <c r="AQ37" i="19" s="1"/>
  <c r="AS37" i="19" s="1"/>
  <c r="H37" i="19"/>
  <c r="I37" i="19" s="1"/>
  <c r="K37" i="19" s="1"/>
  <c r="M37" i="19" s="1"/>
  <c r="L37" i="19"/>
  <c r="L35" i="18"/>
  <c r="H35" i="18"/>
  <c r="I35" i="18" s="1"/>
  <c r="K35" i="18" s="1"/>
  <c r="M35" i="18" s="1"/>
  <c r="X36" i="18"/>
  <c r="Y36" i="18" s="1"/>
  <c r="AA36" i="18" s="1"/>
  <c r="AC36" i="18" s="1"/>
  <c r="AB36" i="18"/>
  <c r="AR36" i="18"/>
  <c r="AN36" i="18"/>
  <c r="AO36" i="18" s="1"/>
  <c r="AQ36" i="18" s="1"/>
  <c r="AS36" i="18" s="1"/>
  <c r="AS35" i="17"/>
  <c r="AP36" i="17"/>
  <c r="J35" i="17"/>
  <c r="X35" i="17"/>
  <c r="Y35" i="17" s="1"/>
  <c r="AA35" i="17" s="1"/>
  <c r="AC35" i="17" s="1"/>
  <c r="AB35" i="17"/>
  <c r="AP36" i="16"/>
  <c r="AB37" i="16"/>
  <c r="X37" i="16"/>
  <c r="Y37" i="16" s="1"/>
  <c r="AA37" i="16" s="1"/>
  <c r="AC37" i="16" s="1"/>
  <c r="M29" i="16" l="1"/>
  <c r="J30" i="16"/>
  <c r="AN38" i="26"/>
  <c r="AO38" i="26" s="1"/>
  <c r="AQ38" i="26" s="1"/>
  <c r="AS38" i="26" s="1"/>
  <c r="AR38" i="26"/>
  <c r="J39" i="26"/>
  <c r="Z38" i="26"/>
  <c r="AB37" i="25"/>
  <c r="X37" i="25"/>
  <c r="Y37" i="25" s="1"/>
  <c r="AA37" i="25" s="1"/>
  <c r="AC37" i="25" s="1"/>
  <c r="AN37" i="25"/>
  <c r="AO37" i="25" s="1"/>
  <c r="AQ37" i="25" s="1"/>
  <c r="AS37" i="25" s="1"/>
  <c r="AR37" i="25"/>
  <c r="L38" i="25"/>
  <c r="H38" i="25"/>
  <c r="I38" i="25" s="1"/>
  <c r="K38" i="25" s="1"/>
  <c r="M38" i="25" s="1"/>
  <c r="Z38" i="24"/>
  <c r="AN37" i="24"/>
  <c r="AO37" i="24" s="1"/>
  <c r="AQ37" i="24" s="1"/>
  <c r="AS37" i="24" s="1"/>
  <c r="AR37" i="24"/>
  <c r="J37" i="24"/>
  <c r="J38" i="23"/>
  <c r="AN38" i="23"/>
  <c r="AO38" i="23" s="1"/>
  <c r="AQ38" i="23" s="1"/>
  <c r="AR38" i="23"/>
  <c r="AB39" i="23"/>
  <c r="X39" i="23"/>
  <c r="Y39" i="23" s="1"/>
  <c r="AA39" i="23" s="1"/>
  <c r="AC39" i="23" s="1"/>
  <c r="H37" i="22"/>
  <c r="I37" i="22" s="1"/>
  <c r="K37" i="22" s="1"/>
  <c r="M37" i="22" s="1"/>
  <c r="AP39" i="22"/>
  <c r="AR39" i="22" s="1"/>
  <c r="X40" i="22"/>
  <c r="Y40" i="22" s="1"/>
  <c r="AA40" i="22" s="1"/>
  <c r="AC40" i="22" s="1"/>
  <c r="Z39" i="21"/>
  <c r="H39" i="21"/>
  <c r="I39" i="21" s="1"/>
  <c r="K39" i="21" s="1"/>
  <c r="M39" i="21" s="1"/>
  <c r="AP38" i="21"/>
  <c r="J37" i="20"/>
  <c r="AR38" i="20"/>
  <c r="AN38" i="20"/>
  <c r="AO38" i="20" s="1"/>
  <c r="AQ38" i="20" s="1"/>
  <c r="AS38" i="20" s="1"/>
  <c r="AB37" i="20"/>
  <c r="X37" i="20"/>
  <c r="Y37" i="20" s="1"/>
  <c r="AA37" i="20" s="1"/>
  <c r="AC37" i="20" s="1"/>
  <c r="AP38" i="19"/>
  <c r="J38" i="19"/>
  <c r="AB37" i="19"/>
  <c r="X37" i="19"/>
  <c r="Y37" i="19" s="1"/>
  <c r="AA37" i="19" s="1"/>
  <c r="AC37" i="19" s="1"/>
  <c r="J36" i="18"/>
  <c r="Z37" i="18"/>
  <c r="AP37" i="18"/>
  <c r="AN36" i="17"/>
  <c r="AO36" i="17" s="1"/>
  <c r="AQ36" i="17" s="1"/>
  <c r="AS36" i="17" s="1"/>
  <c r="AR36" i="17"/>
  <c r="H35" i="17"/>
  <c r="I35" i="17" s="1"/>
  <c r="K35" i="17" s="1"/>
  <c r="M35" i="17" s="1"/>
  <c r="L35" i="17"/>
  <c r="Z36" i="17"/>
  <c r="AR36" i="16"/>
  <c r="AN36" i="16"/>
  <c r="AO36" i="16" s="1"/>
  <c r="AQ36" i="16" s="1"/>
  <c r="AS36" i="16" s="1"/>
  <c r="Z38" i="16"/>
  <c r="L30" i="16" l="1"/>
  <c r="H30" i="16"/>
  <c r="I30" i="16" s="1"/>
  <c r="AB38" i="26"/>
  <c r="X38" i="26"/>
  <c r="Y38" i="26" s="1"/>
  <c r="AA38" i="26" s="1"/>
  <c r="AC38" i="26" s="1"/>
  <c r="L39" i="26"/>
  <c r="H39" i="26"/>
  <c r="I39" i="26" s="1"/>
  <c r="K39" i="26" s="1"/>
  <c r="M39" i="26" s="1"/>
  <c r="AP39" i="26"/>
  <c r="Z38" i="25"/>
  <c r="AP38" i="25"/>
  <c r="J39" i="25"/>
  <c r="AB38" i="24"/>
  <c r="X38" i="24"/>
  <c r="Y38" i="24" s="1"/>
  <c r="AA38" i="24" s="1"/>
  <c r="AC38" i="24" s="1"/>
  <c r="H37" i="24"/>
  <c r="I37" i="24" s="1"/>
  <c r="K37" i="24" s="1"/>
  <c r="M37" i="24" s="1"/>
  <c r="L37" i="24"/>
  <c r="AP38" i="24"/>
  <c r="L38" i="23"/>
  <c r="H38" i="23"/>
  <c r="I38" i="23" s="1"/>
  <c r="K38" i="23" s="1"/>
  <c r="AS38" i="23"/>
  <c r="AP39" i="23"/>
  <c r="Z40" i="23"/>
  <c r="AN39" i="22"/>
  <c r="AO39" i="22" s="1"/>
  <c r="AQ39" i="22" s="1"/>
  <c r="AS39" i="22" s="1"/>
  <c r="J38" i="22"/>
  <c r="L38" i="22" s="1"/>
  <c r="Z41" i="22"/>
  <c r="X41" i="22" s="1"/>
  <c r="Y41" i="22" s="1"/>
  <c r="AA41" i="22" s="1"/>
  <c r="AC41" i="22" s="1"/>
  <c r="AB39" i="21"/>
  <c r="X39" i="21"/>
  <c r="Y39" i="21" s="1"/>
  <c r="AA39" i="21" s="1"/>
  <c r="AC39" i="21" s="1"/>
  <c r="J40" i="21"/>
  <c r="H40" i="21" s="1"/>
  <c r="I40" i="21" s="1"/>
  <c r="K40" i="21" s="1"/>
  <c r="AN38" i="21"/>
  <c r="AO38" i="21" s="1"/>
  <c r="AQ38" i="21" s="1"/>
  <c r="AS38" i="21" s="1"/>
  <c r="AR38" i="21"/>
  <c r="AP39" i="20"/>
  <c r="Z38" i="20"/>
  <c r="H37" i="20"/>
  <c r="I37" i="20" s="1"/>
  <c r="K37" i="20" s="1"/>
  <c r="M37" i="20" s="1"/>
  <c r="L37" i="20"/>
  <c r="Z38" i="19"/>
  <c r="L38" i="19"/>
  <c r="H38" i="19"/>
  <c r="I38" i="19" s="1"/>
  <c r="K38" i="19" s="1"/>
  <c r="M38" i="19" s="1"/>
  <c r="AR38" i="19"/>
  <c r="AN38" i="19"/>
  <c r="AO38" i="19" s="1"/>
  <c r="AQ38" i="19" s="1"/>
  <c r="AS38" i="19" s="1"/>
  <c r="H36" i="18"/>
  <c r="I36" i="18" s="1"/>
  <c r="K36" i="18" s="1"/>
  <c r="M36" i="18" s="1"/>
  <c r="L36" i="18"/>
  <c r="AN37" i="18"/>
  <c r="AO37" i="18" s="1"/>
  <c r="AQ37" i="18" s="1"/>
  <c r="AS37" i="18" s="1"/>
  <c r="AR37" i="18"/>
  <c r="AB37" i="18"/>
  <c r="X37" i="18"/>
  <c r="Y37" i="18" s="1"/>
  <c r="AA37" i="18" s="1"/>
  <c r="AC37" i="18" s="1"/>
  <c r="AP37" i="17"/>
  <c r="J36" i="17"/>
  <c r="X36" i="17"/>
  <c r="Y36" i="17" s="1"/>
  <c r="AA36" i="17" s="1"/>
  <c r="AC36" i="17" s="1"/>
  <c r="AB36" i="17"/>
  <c r="AP37" i="16"/>
  <c r="X38" i="16"/>
  <c r="Y38" i="16" s="1"/>
  <c r="AA38" i="16" s="1"/>
  <c r="AC38" i="16" s="1"/>
  <c r="AB38" i="16"/>
  <c r="K30" i="16" l="1"/>
  <c r="J40" i="26"/>
  <c r="AR39" i="26"/>
  <c r="AN39" i="26"/>
  <c r="AO39" i="26" s="1"/>
  <c r="AQ39" i="26" s="1"/>
  <c r="AS39" i="26" s="1"/>
  <c r="Z39" i="26"/>
  <c r="X38" i="25"/>
  <c r="Y38" i="25" s="1"/>
  <c r="AA38" i="25" s="1"/>
  <c r="AC38" i="25" s="1"/>
  <c r="AB38" i="25"/>
  <c r="AR38" i="25"/>
  <c r="AN38" i="25"/>
  <c r="AO38" i="25" s="1"/>
  <c r="AQ38" i="25" s="1"/>
  <c r="AS38" i="25" s="1"/>
  <c r="L39" i="25"/>
  <c r="H39" i="25"/>
  <c r="I39" i="25" s="1"/>
  <c r="K39" i="25" s="1"/>
  <c r="M39" i="25" s="1"/>
  <c r="Z39" i="24"/>
  <c r="AR38" i="24"/>
  <c r="AN38" i="24"/>
  <c r="AO38" i="24" s="1"/>
  <c r="AQ38" i="24" s="1"/>
  <c r="AS38" i="24" s="1"/>
  <c r="J38" i="24"/>
  <c r="M38" i="23"/>
  <c r="J39" i="23"/>
  <c r="AN39" i="23"/>
  <c r="AO39" i="23" s="1"/>
  <c r="AQ39" i="23" s="1"/>
  <c r="AR39" i="23"/>
  <c r="AB40" i="23"/>
  <c r="X40" i="23"/>
  <c r="Y40" i="23" s="1"/>
  <c r="AA40" i="23" s="1"/>
  <c r="AC40" i="23" s="1"/>
  <c r="AP40" i="22"/>
  <c r="AR40" i="22" s="1"/>
  <c r="H38" i="22"/>
  <c r="I38" i="22" s="1"/>
  <c r="K38" i="22" s="1"/>
  <c r="M38" i="22" s="1"/>
  <c r="AB41" i="22"/>
  <c r="Z42" i="22"/>
  <c r="AB42" i="22" s="1"/>
  <c r="L40" i="21"/>
  <c r="Z40" i="21"/>
  <c r="AP39" i="21"/>
  <c r="M40" i="21"/>
  <c r="J41" i="21"/>
  <c r="J38" i="20"/>
  <c r="X38" i="20"/>
  <c r="Y38" i="20" s="1"/>
  <c r="AA38" i="20" s="1"/>
  <c r="AC38" i="20" s="1"/>
  <c r="AB38" i="20"/>
  <c r="AN39" i="20"/>
  <c r="AO39" i="20" s="1"/>
  <c r="AQ39" i="20" s="1"/>
  <c r="AS39" i="20" s="1"/>
  <c r="AR39" i="20"/>
  <c r="J39" i="19"/>
  <c r="AP39" i="19"/>
  <c r="AB38" i="19"/>
  <c r="X38" i="19"/>
  <c r="Y38" i="19" s="1"/>
  <c r="AA38" i="19" s="1"/>
  <c r="AC38" i="19" s="1"/>
  <c r="J37" i="18"/>
  <c r="AP38" i="18"/>
  <c r="Z38" i="18"/>
  <c r="AN37" i="17"/>
  <c r="AO37" i="17" s="1"/>
  <c r="AQ37" i="17" s="1"/>
  <c r="AS37" i="17" s="1"/>
  <c r="AR37" i="17"/>
  <c r="H36" i="17"/>
  <c r="I36" i="17" s="1"/>
  <c r="K36" i="17" s="1"/>
  <c r="M36" i="17" s="1"/>
  <c r="L36" i="17"/>
  <c r="Z37" i="17"/>
  <c r="AN37" i="16"/>
  <c r="AO37" i="16" s="1"/>
  <c r="AQ37" i="16" s="1"/>
  <c r="AS37" i="16" s="1"/>
  <c r="AR37" i="16"/>
  <c r="Z39" i="16"/>
  <c r="M30" i="16" l="1"/>
  <c r="J31" i="16"/>
  <c r="AP40" i="26"/>
  <c r="X39" i="26"/>
  <c r="Y39" i="26" s="1"/>
  <c r="AA39" i="26" s="1"/>
  <c r="AC39" i="26" s="1"/>
  <c r="AB39" i="26"/>
  <c r="H40" i="26"/>
  <c r="I40" i="26" s="1"/>
  <c r="K40" i="26" s="1"/>
  <c r="M40" i="26" s="1"/>
  <c r="L40" i="26"/>
  <c r="Z39" i="25"/>
  <c r="AP39" i="25"/>
  <c r="J40" i="25"/>
  <c r="AB39" i="24"/>
  <c r="X39" i="24"/>
  <c r="Y39" i="24" s="1"/>
  <c r="AA39" i="24" s="1"/>
  <c r="AC39" i="24" s="1"/>
  <c r="L38" i="24"/>
  <c r="H38" i="24"/>
  <c r="I38" i="24" s="1"/>
  <c r="K38" i="24" s="1"/>
  <c r="M38" i="24" s="1"/>
  <c r="AP39" i="24"/>
  <c r="L39" i="23"/>
  <c r="H39" i="23"/>
  <c r="I39" i="23" s="1"/>
  <c r="K39" i="23" s="1"/>
  <c r="M39" i="23" s="1"/>
  <c r="AS39" i="23"/>
  <c r="AP40" i="23"/>
  <c r="Z41" i="23"/>
  <c r="AN40" i="22"/>
  <c r="AO40" i="22" s="1"/>
  <c r="AQ40" i="22" s="1"/>
  <c r="AS40" i="22" s="1"/>
  <c r="J39" i="22"/>
  <c r="L39" i="22" s="1"/>
  <c r="X42" i="22"/>
  <c r="Y42" i="22" s="1"/>
  <c r="AA42" i="22" s="1"/>
  <c r="AC42" i="22" s="1"/>
  <c r="X40" i="21"/>
  <c r="Y40" i="21" s="1"/>
  <c r="AA40" i="21" s="1"/>
  <c r="AC40" i="21" s="1"/>
  <c r="AB40" i="21"/>
  <c r="AR39" i="21"/>
  <c r="AN39" i="21"/>
  <c r="AO39" i="21" s="1"/>
  <c r="AQ39" i="21" s="1"/>
  <c r="AS39" i="21" s="1"/>
  <c r="L41" i="21"/>
  <c r="H41" i="21"/>
  <c r="I41" i="21" s="1"/>
  <c r="K41" i="21" s="1"/>
  <c r="M41" i="21" s="1"/>
  <c r="Z39" i="20"/>
  <c r="AP40" i="20"/>
  <c r="L38" i="20"/>
  <c r="H38" i="20"/>
  <c r="I38" i="20" s="1"/>
  <c r="K38" i="20" s="1"/>
  <c r="M38" i="20" s="1"/>
  <c r="Z39" i="19"/>
  <c r="AR39" i="19"/>
  <c r="AN39" i="19"/>
  <c r="AO39" i="19" s="1"/>
  <c r="AQ39" i="19" s="1"/>
  <c r="AS39" i="19" s="1"/>
  <c r="L39" i="19"/>
  <c r="H39" i="19"/>
  <c r="I39" i="19" s="1"/>
  <c r="K39" i="19" s="1"/>
  <c r="M39" i="19" s="1"/>
  <c r="L37" i="18"/>
  <c r="H37" i="18"/>
  <c r="I37" i="18" s="1"/>
  <c r="K37" i="18" s="1"/>
  <c r="M37" i="18" s="1"/>
  <c r="X38" i="18"/>
  <c r="Y38" i="18" s="1"/>
  <c r="AA38" i="18" s="1"/>
  <c r="AC38" i="18" s="1"/>
  <c r="AB38" i="18"/>
  <c r="AR38" i="18"/>
  <c r="AN38" i="18"/>
  <c r="AO38" i="18" s="1"/>
  <c r="AQ38" i="18" s="1"/>
  <c r="AS38" i="18" s="1"/>
  <c r="AP38" i="17"/>
  <c r="J37" i="17"/>
  <c r="AB37" i="17"/>
  <c r="X37" i="17"/>
  <c r="Y37" i="17" s="1"/>
  <c r="AA37" i="17" s="1"/>
  <c r="AC37" i="17" s="1"/>
  <c r="AP38" i="16"/>
  <c r="AB39" i="16"/>
  <c r="X39" i="16"/>
  <c r="Y39" i="16" s="1"/>
  <c r="AA39" i="16" s="1"/>
  <c r="AC39" i="16" s="1"/>
  <c r="L31" i="16" l="1"/>
  <c r="H31" i="16"/>
  <c r="I31" i="16" s="1"/>
  <c r="Z40" i="26"/>
  <c r="J41" i="26"/>
  <c r="AN40" i="26"/>
  <c r="AO40" i="26" s="1"/>
  <c r="AQ40" i="26" s="1"/>
  <c r="AS40" i="26" s="1"/>
  <c r="AR40" i="26"/>
  <c r="X39" i="25"/>
  <c r="Y39" i="25" s="1"/>
  <c r="AA39" i="25" s="1"/>
  <c r="AC39" i="25" s="1"/>
  <c r="AB39" i="25"/>
  <c r="AR39" i="25"/>
  <c r="AN39" i="25"/>
  <c r="AO39" i="25" s="1"/>
  <c r="AQ39" i="25" s="1"/>
  <c r="AS39" i="25" s="1"/>
  <c r="L40" i="25"/>
  <c r="H40" i="25"/>
  <c r="I40" i="25" s="1"/>
  <c r="K40" i="25" s="1"/>
  <c r="M40" i="25" s="1"/>
  <c r="Z40" i="24"/>
  <c r="AN39" i="24"/>
  <c r="AO39" i="24" s="1"/>
  <c r="AQ39" i="24" s="1"/>
  <c r="AS39" i="24" s="1"/>
  <c r="AR39" i="24"/>
  <c r="J39" i="24"/>
  <c r="J40" i="23"/>
  <c r="AR40" i="23"/>
  <c r="AN40" i="23"/>
  <c r="AO40" i="23" s="1"/>
  <c r="AQ40" i="23" s="1"/>
  <c r="AB41" i="23"/>
  <c r="X41" i="23"/>
  <c r="Y41" i="23" s="1"/>
  <c r="AA41" i="23" s="1"/>
  <c r="AC41" i="23" s="1"/>
  <c r="AP41" i="22"/>
  <c r="AR41" i="22" s="1"/>
  <c r="H39" i="22"/>
  <c r="I39" i="22" s="1"/>
  <c r="K39" i="22" s="1"/>
  <c r="M39" i="22" s="1"/>
  <c r="Z43" i="22"/>
  <c r="AB43" i="22" s="1"/>
  <c r="Z41" i="21"/>
  <c r="AP40" i="21"/>
  <c r="J42" i="21"/>
  <c r="J39" i="20"/>
  <c r="AR40" i="20"/>
  <c r="AN40" i="20"/>
  <c r="AO40" i="20" s="1"/>
  <c r="AQ40" i="20" s="1"/>
  <c r="AS40" i="20" s="1"/>
  <c r="AB39" i="20"/>
  <c r="X39" i="20"/>
  <c r="Y39" i="20" s="1"/>
  <c r="AA39" i="20" s="1"/>
  <c r="AC39" i="20" s="1"/>
  <c r="AP40" i="19"/>
  <c r="J40" i="19"/>
  <c r="AB39" i="19"/>
  <c r="X39" i="19"/>
  <c r="Y39" i="19" s="1"/>
  <c r="AA39" i="19" s="1"/>
  <c r="AC39" i="19" s="1"/>
  <c r="J38" i="18"/>
  <c r="Z39" i="18"/>
  <c r="AP39" i="18"/>
  <c r="AN38" i="17"/>
  <c r="AO38" i="17" s="1"/>
  <c r="AQ38" i="17" s="1"/>
  <c r="AS38" i="17" s="1"/>
  <c r="AR38" i="17"/>
  <c r="L37" i="17"/>
  <c r="H37" i="17"/>
  <c r="I37" i="17" s="1"/>
  <c r="K37" i="17" s="1"/>
  <c r="M37" i="17" s="1"/>
  <c r="Z38" i="17"/>
  <c r="AR38" i="16"/>
  <c r="AN38" i="16"/>
  <c r="AO38" i="16" s="1"/>
  <c r="AQ38" i="16" s="1"/>
  <c r="AS38" i="16" s="1"/>
  <c r="Z40" i="16"/>
  <c r="X40" i="16" s="1"/>
  <c r="Y40" i="16" s="1"/>
  <c r="AA40" i="16" s="1"/>
  <c r="AC40" i="16" s="1"/>
  <c r="K31" i="16" l="1"/>
  <c r="L41" i="26"/>
  <c r="H41" i="26"/>
  <c r="I41" i="26" s="1"/>
  <c r="K41" i="26" s="1"/>
  <c r="M41" i="26" s="1"/>
  <c r="AP41" i="26"/>
  <c r="AB40" i="26"/>
  <c r="X40" i="26"/>
  <c r="Y40" i="26" s="1"/>
  <c r="AA40" i="26" s="1"/>
  <c r="AC40" i="26" s="1"/>
  <c r="Z40" i="25"/>
  <c r="AP40" i="25"/>
  <c r="J41" i="25"/>
  <c r="AB40" i="24"/>
  <c r="X40" i="24"/>
  <c r="Y40" i="24" s="1"/>
  <c r="AA40" i="24" s="1"/>
  <c r="AC40" i="24" s="1"/>
  <c r="H39" i="24"/>
  <c r="I39" i="24" s="1"/>
  <c r="K39" i="24" s="1"/>
  <c r="M39" i="24" s="1"/>
  <c r="L39" i="24"/>
  <c r="AP40" i="24"/>
  <c r="L40" i="23"/>
  <c r="H40" i="23"/>
  <c r="I40" i="23" s="1"/>
  <c r="K40" i="23" s="1"/>
  <c r="AS40" i="23"/>
  <c r="AP41" i="23"/>
  <c r="Z42" i="23"/>
  <c r="AN41" i="22"/>
  <c r="AO41" i="22" s="1"/>
  <c r="AQ41" i="22" s="1"/>
  <c r="AS41" i="22" s="1"/>
  <c r="X43" i="22"/>
  <c r="Y43" i="22" s="1"/>
  <c r="AA43" i="22" s="1"/>
  <c r="AC43" i="22" s="1"/>
  <c r="J40" i="22"/>
  <c r="AB41" i="21"/>
  <c r="X41" i="21"/>
  <c r="Y41" i="21" s="1"/>
  <c r="AA41" i="21" s="1"/>
  <c r="AC41" i="21" s="1"/>
  <c r="AN40" i="21"/>
  <c r="AO40" i="21" s="1"/>
  <c r="AQ40" i="21" s="1"/>
  <c r="AS40" i="21" s="1"/>
  <c r="AR40" i="21"/>
  <c r="H42" i="21"/>
  <c r="I42" i="21" s="1"/>
  <c r="K42" i="21" s="1"/>
  <c r="L42" i="21"/>
  <c r="AP41" i="20"/>
  <c r="Z40" i="20"/>
  <c r="H39" i="20"/>
  <c r="I39" i="20" s="1"/>
  <c r="K39" i="20" s="1"/>
  <c r="M39" i="20" s="1"/>
  <c r="L39" i="20"/>
  <c r="Z40" i="19"/>
  <c r="L40" i="19"/>
  <c r="H40" i="19"/>
  <c r="I40" i="19" s="1"/>
  <c r="K40" i="19" s="1"/>
  <c r="M40" i="19" s="1"/>
  <c r="AR40" i="19"/>
  <c r="AN40" i="19"/>
  <c r="AO40" i="19" s="1"/>
  <c r="AQ40" i="19" s="1"/>
  <c r="AS40" i="19" s="1"/>
  <c r="H38" i="18"/>
  <c r="I38" i="18" s="1"/>
  <c r="K38" i="18" s="1"/>
  <c r="M38" i="18" s="1"/>
  <c r="L38" i="18"/>
  <c r="AN39" i="18"/>
  <c r="AO39" i="18" s="1"/>
  <c r="AQ39" i="18" s="1"/>
  <c r="AS39" i="18" s="1"/>
  <c r="AR39" i="18"/>
  <c r="AB39" i="18"/>
  <c r="X39" i="18"/>
  <c r="Y39" i="18" s="1"/>
  <c r="AA39" i="18" s="1"/>
  <c r="AC39" i="18" s="1"/>
  <c r="AP39" i="17"/>
  <c r="J38" i="17"/>
  <c r="AB38" i="17"/>
  <c r="X38" i="17"/>
  <c r="Y38" i="17" s="1"/>
  <c r="AA38" i="17" s="1"/>
  <c r="AC38" i="17" s="1"/>
  <c r="AP39" i="16"/>
  <c r="AB40" i="16"/>
  <c r="Z41" i="16"/>
  <c r="M31" i="16" l="1"/>
  <c r="J32" i="16"/>
  <c r="AR41" i="26"/>
  <c r="AN41" i="26"/>
  <c r="AO41" i="26" s="1"/>
  <c r="AQ41" i="26" s="1"/>
  <c r="AS41" i="26" s="1"/>
  <c r="Z41" i="26"/>
  <c r="J42" i="26"/>
  <c r="X40" i="25"/>
  <c r="Y40" i="25" s="1"/>
  <c r="AA40" i="25" s="1"/>
  <c r="AC40" i="25" s="1"/>
  <c r="AB40" i="25"/>
  <c r="AR40" i="25"/>
  <c r="AN40" i="25"/>
  <c r="AO40" i="25" s="1"/>
  <c r="AQ40" i="25" s="1"/>
  <c r="AS40" i="25" s="1"/>
  <c r="L41" i="25"/>
  <c r="H41" i="25"/>
  <c r="I41" i="25" s="1"/>
  <c r="K41" i="25" s="1"/>
  <c r="M41" i="25" s="1"/>
  <c r="Z41" i="24"/>
  <c r="AR40" i="24"/>
  <c r="AN40" i="24"/>
  <c r="AO40" i="24" s="1"/>
  <c r="AQ40" i="24" s="1"/>
  <c r="AS40" i="24" s="1"/>
  <c r="J40" i="24"/>
  <c r="M40" i="23"/>
  <c r="J41" i="23"/>
  <c r="AN41" i="23"/>
  <c r="AO41" i="23" s="1"/>
  <c r="AQ41" i="23" s="1"/>
  <c r="AR41" i="23"/>
  <c r="AB42" i="23"/>
  <c r="X42" i="23"/>
  <c r="Y42" i="23" s="1"/>
  <c r="AA42" i="23" s="1"/>
  <c r="AC42" i="23" s="1"/>
  <c r="AP42" i="22"/>
  <c r="AR42" i="22" s="1"/>
  <c r="Z44" i="22"/>
  <c r="X44" i="22" s="1"/>
  <c r="Y44" i="22" s="1"/>
  <c r="AA44" i="22" s="1"/>
  <c r="AC44" i="22" s="1"/>
  <c r="H40" i="22"/>
  <c r="I40" i="22" s="1"/>
  <c r="K40" i="22" s="1"/>
  <c r="L40" i="22"/>
  <c r="Z42" i="21"/>
  <c r="AP41" i="21"/>
  <c r="M42" i="21"/>
  <c r="J43" i="21"/>
  <c r="J40" i="20"/>
  <c r="X40" i="20"/>
  <c r="Y40" i="20" s="1"/>
  <c r="AA40" i="20" s="1"/>
  <c r="AC40" i="20" s="1"/>
  <c r="AB40" i="20"/>
  <c r="AN41" i="20"/>
  <c r="AO41" i="20" s="1"/>
  <c r="AQ41" i="20" s="1"/>
  <c r="AS41" i="20" s="1"/>
  <c r="AR41" i="20"/>
  <c r="J41" i="19"/>
  <c r="AP41" i="19"/>
  <c r="AB40" i="19"/>
  <c r="X40" i="19"/>
  <c r="Y40" i="19" s="1"/>
  <c r="AA40" i="19" s="1"/>
  <c r="AC40" i="19" s="1"/>
  <c r="J39" i="18"/>
  <c r="AP40" i="18"/>
  <c r="Z40" i="18"/>
  <c r="AR39" i="17"/>
  <c r="AN39" i="17"/>
  <c r="AO39" i="17" s="1"/>
  <c r="AQ39" i="17" s="1"/>
  <c r="AS39" i="17" s="1"/>
  <c r="H38" i="17"/>
  <c r="I38" i="17" s="1"/>
  <c r="K38" i="17" s="1"/>
  <c r="M38" i="17" s="1"/>
  <c r="L38" i="17"/>
  <c r="Z39" i="17"/>
  <c r="AR39" i="16"/>
  <c r="AN39" i="16"/>
  <c r="AO39" i="16" s="1"/>
  <c r="AQ39" i="16" s="1"/>
  <c r="AS39" i="16" s="1"/>
  <c r="AB41" i="16"/>
  <c r="X41" i="16"/>
  <c r="Y41" i="16" s="1"/>
  <c r="AA41" i="16" s="1"/>
  <c r="AC41" i="16" s="1"/>
  <c r="H32" i="16" l="1"/>
  <c r="I32" i="16" s="1"/>
  <c r="L32" i="16"/>
  <c r="X41" i="26"/>
  <c r="Y41" i="26" s="1"/>
  <c r="AA41" i="26" s="1"/>
  <c r="AC41" i="26" s="1"/>
  <c r="AB41" i="26"/>
  <c r="H42" i="26"/>
  <c r="I42" i="26" s="1"/>
  <c r="K42" i="26" s="1"/>
  <c r="M42" i="26" s="1"/>
  <c r="L42" i="26"/>
  <c r="AP42" i="26"/>
  <c r="Z41" i="25"/>
  <c r="AP41" i="25"/>
  <c r="J42" i="25"/>
  <c r="AB41" i="24"/>
  <c r="X41" i="24"/>
  <c r="Y41" i="24" s="1"/>
  <c r="AA41" i="24" s="1"/>
  <c r="AC41" i="24" s="1"/>
  <c r="L40" i="24"/>
  <c r="H40" i="24"/>
  <c r="I40" i="24" s="1"/>
  <c r="K40" i="24" s="1"/>
  <c r="M40" i="24" s="1"/>
  <c r="AP41" i="24"/>
  <c r="L41" i="23"/>
  <c r="H41" i="23"/>
  <c r="I41" i="23" s="1"/>
  <c r="K41" i="23" s="1"/>
  <c r="M41" i="23" s="1"/>
  <c r="AS41" i="23"/>
  <c r="AP42" i="23"/>
  <c r="Z43" i="23"/>
  <c r="AN42" i="22"/>
  <c r="AO42" i="22" s="1"/>
  <c r="AQ42" i="22" s="1"/>
  <c r="AS42" i="22" s="1"/>
  <c r="AB44" i="22"/>
  <c r="M40" i="22"/>
  <c r="J41" i="22"/>
  <c r="Z45" i="22"/>
  <c r="X45" i="22" s="1"/>
  <c r="Y45" i="22" s="1"/>
  <c r="AA45" i="22" s="1"/>
  <c r="AC45" i="22" s="1"/>
  <c r="AB42" i="21"/>
  <c r="X42" i="21"/>
  <c r="Y42" i="21" s="1"/>
  <c r="AA42" i="21" s="1"/>
  <c r="AC42" i="21" s="1"/>
  <c r="AN41" i="21"/>
  <c r="AO41" i="21" s="1"/>
  <c r="AQ41" i="21" s="1"/>
  <c r="AS41" i="21" s="1"/>
  <c r="AR41" i="21"/>
  <c r="H43" i="21"/>
  <c r="I43" i="21" s="1"/>
  <c r="K43" i="21" s="1"/>
  <c r="L43" i="21"/>
  <c r="Z41" i="20"/>
  <c r="AP42" i="20"/>
  <c r="L40" i="20"/>
  <c r="H40" i="20"/>
  <c r="I40" i="20" s="1"/>
  <c r="K40" i="20" s="1"/>
  <c r="M40" i="20" s="1"/>
  <c r="Z41" i="19"/>
  <c r="AB41" i="19" s="1"/>
  <c r="AR41" i="19"/>
  <c r="AN41" i="19"/>
  <c r="AO41" i="19" s="1"/>
  <c r="AQ41" i="19" s="1"/>
  <c r="AS41" i="19" s="1"/>
  <c r="L41" i="19"/>
  <c r="H41" i="19"/>
  <c r="I41" i="19" s="1"/>
  <c r="K41" i="19" s="1"/>
  <c r="M41" i="19" s="1"/>
  <c r="L39" i="18"/>
  <c r="H39" i="18"/>
  <c r="I39" i="18" s="1"/>
  <c r="K39" i="18" s="1"/>
  <c r="M39" i="18" s="1"/>
  <c r="X40" i="18"/>
  <c r="Y40" i="18" s="1"/>
  <c r="AA40" i="18" s="1"/>
  <c r="AC40" i="18" s="1"/>
  <c r="AB40" i="18"/>
  <c r="AR40" i="18"/>
  <c r="AN40" i="18"/>
  <c r="AO40" i="18" s="1"/>
  <c r="AQ40" i="18" s="1"/>
  <c r="AS40" i="18" s="1"/>
  <c r="AP40" i="17"/>
  <c r="J39" i="17"/>
  <c r="AB39" i="17"/>
  <c r="X39" i="17"/>
  <c r="Y39" i="17" s="1"/>
  <c r="AA39" i="17" s="1"/>
  <c r="AC39" i="17" s="1"/>
  <c r="AP40" i="16"/>
  <c r="Z42" i="16"/>
  <c r="AB42" i="16" s="1"/>
  <c r="K32" i="16" l="1"/>
  <c r="AR42" i="26"/>
  <c r="AN42" i="26"/>
  <c r="AO42" i="26" s="1"/>
  <c r="AQ42" i="26" s="1"/>
  <c r="AS42" i="26" s="1"/>
  <c r="J43" i="26"/>
  <c r="Z42" i="26"/>
  <c r="X41" i="25"/>
  <c r="Y41" i="25" s="1"/>
  <c r="AA41" i="25" s="1"/>
  <c r="AC41" i="25" s="1"/>
  <c r="AB41" i="25"/>
  <c r="AR41" i="25"/>
  <c r="AN41" i="25"/>
  <c r="AO41" i="25" s="1"/>
  <c r="AQ41" i="25" s="1"/>
  <c r="AS41" i="25" s="1"/>
  <c r="L42" i="25"/>
  <c r="H42" i="25"/>
  <c r="I42" i="25" s="1"/>
  <c r="K42" i="25" s="1"/>
  <c r="M42" i="25" s="1"/>
  <c r="Z42" i="24"/>
  <c r="J41" i="24"/>
  <c r="AN41" i="24"/>
  <c r="AO41" i="24" s="1"/>
  <c r="AQ41" i="24" s="1"/>
  <c r="AS41" i="24" s="1"/>
  <c r="AR41" i="24"/>
  <c r="J42" i="23"/>
  <c r="AN42" i="23"/>
  <c r="AO42" i="23" s="1"/>
  <c r="AQ42" i="23" s="1"/>
  <c r="AR42" i="23"/>
  <c r="X43" i="23"/>
  <c r="Y43" i="23" s="1"/>
  <c r="AA43" i="23" s="1"/>
  <c r="AC43" i="23" s="1"/>
  <c r="AB43" i="23"/>
  <c r="AP43" i="22"/>
  <c r="AN43" i="22" s="1"/>
  <c r="AO43" i="22" s="1"/>
  <c r="AQ43" i="22" s="1"/>
  <c r="AS43" i="22" s="1"/>
  <c r="H41" i="22"/>
  <c r="I41" i="22" s="1"/>
  <c r="K41" i="22" s="1"/>
  <c r="L41" i="22"/>
  <c r="AB45" i="22"/>
  <c r="Z46" i="22"/>
  <c r="Z43" i="21"/>
  <c r="AP42" i="21"/>
  <c r="M43" i="21"/>
  <c r="J44" i="21"/>
  <c r="J41" i="20"/>
  <c r="AN42" i="20"/>
  <c r="AO42" i="20" s="1"/>
  <c r="AQ42" i="20" s="1"/>
  <c r="AS42" i="20" s="1"/>
  <c r="AR42" i="20"/>
  <c r="AB41" i="20"/>
  <c r="X41" i="20"/>
  <c r="Y41" i="20" s="1"/>
  <c r="AA41" i="20" s="1"/>
  <c r="AC41" i="20" s="1"/>
  <c r="X41" i="19"/>
  <c r="Y41" i="19" s="1"/>
  <c r="AA41" i="19" s="1"/>
  <c r="AC41" i="19" s="1"/>
  <c r="J42" i="19"/>
  <c r="L42" i="19" s="1"/>
  <c r="AP42" i="19"/>
  <c r="J40" i="18"/>
  <c r="Z41" i="18"/>
  <c r="AP41" i="18"/>
  <c r="AR40" i="17"/>
  <c r="AN40" i="17"/>
  <c r="AO40" i="17" s="1"/>
  <c r="AQ40" i="17" s="1"/>
  <c r="AS40" i="17" s="1"/>
  <c r="L39" i="17"/>
  <c r="H39" i="17"/>
  <c r="I39" i="17" s="1"/>
  <c r="K39" i="17" s="1"/>
  <c r="M39" i="17" s="1"/>
  <c r="Z40" i="17"/>
  <c r="AR40" i="16"/>
  <c r="AN40" i="16"/>
  <c r="AO40" i="16" s="1"/>
  <c r="AQ40" i="16" s="1"/>
  <c r="AS40" i="16" s="1"/>
  <c r="X42" i="16"/>
  <c r="Y42" i="16" s="1"/>
  <c r="AA42" i="16" s="1"/>
  <c r="AC42" i="16" s="1"/>
  <c r="M32" i="16" l="1"/>
  <c r="J33" i="16"/>
  <c r="L43" i="26"/>
  <c r="H43" i="26"/>
  <c r="I43" i="26" s="1"/>
  <c r="K43" i="26" s="1"/>
  <c r="M43" i="26" s="1"/>
  <c r="AB42" i="26"/>
  <c r="X42" i="26"/>
  <c r="Y42" i="26" s="1"/>
  <c r="AA42" i="26" s="1"/>
  <c r="AC42" i="26" s="1"/>
  <c r="AP43" i="26"/>
  <c r="Z42" i="25"/>
  <c r="AP42" i="25"/>
  <c r="J43" i="25"/>
  <c r="AB42" i="24"/>
  <c r="X42" i="24"/>
  <c r="Y42" i="24" s="1"/>
  <c r="AA42" i="24" s="1"/>
  <c r="AC42" i="24" s="1"/>
  <c r="AP42" i="24"/>
  <c r="H41" i="24"/>
  <c r="I41" i="24" s="1"/>
  <c r="K41" i="24" s="1"/>
  <c r="M41" i="24" s="1"/>
  <c r="L41" i="24"/>
  <c r="H42" i="23"/>
  <c r="I42" i="23" s="1"/>
  <c r="K42" i="23" s="1"/>
  <c r="L42" i="23"/>
  <c r="AS42" i="23"/>
  <c r="AP43" i="23"/>
  <c r="Z44" i="23"/>
  <c r="AR43" i="22"/>
  <c r="M41" i="22"/>
  <c r="J42" i="22"/>
  <c r="AB46" i="22"/>
  <c r="X46" i="22"/>
  <c r="Y46" i="22" s="1"/>
  <c r="AA46" i="22" s="1"/>
  <c r="AC46" i="22" s="1"/>
  <c r="AP44" i="22"/>
  <c r="AB43" i="21"/>
  <c r="X43" i="21"/>
  <c r="Y43" i="21" s="1"/>
  <c r="AA43" i="21" s="1"/>
  <c r="AC43" i="21" s="1"/>
  <c r="AN42" i="21"/>
  <c r="AO42" i="21" s="1"/>
  <c r="AQ42" i="21" s="1"/>
  <c r="AS42" i="21" s="1"/>
  <c r="AR42" i="21"/>
  <c r="H44" i="21"/>
  <c r="I44" i="21" s="1"/>
  <c r="K44" i="21" s="1"/>
  <c r="M44" i="21" s="1"/>
  <c r="L44" i="21"/>
  <c r="AP43" i="20"/>
  <c r="Z42" i="20"/>
  <c r="H41" i="20"/>
  <c r="I41" i="20" s="1"/>
  <c r="K41" i="20" s="1"/>
  <c r="M41" i="20" s="1"/>
  <c r="L41" i="20"/>
  <c r="Z42" i="19"/>
  <c r="X42" i="19" s="1"/>
  <c r="Y42" i="19" s="1"/>
  <c r="AA42" i="19" s="1"/>
  <c r="AC42" i="19" s="1"/>
  <c r="H42" i="19"/>
  <c r="I42" i="19" s="1"/>
  <c r="K42" i="19" s="1"/>
  <c r="M42" i="19" s="1"/>
  <c r="AR42" i="19"/>
  <c r="AN42" i="19"/>
  <c r="AO42" i="19" s="1"/>
  <c r="AQ42" i="19" s="1"/>
  <c r="AS42" i="19" s="1"/>
  <c r="H40" i="18"/>
  <c r="I40" i="18" s="1"/>
  <c r="K40" i="18" s="1"/>
  <c r="M40" i="18" s="1"/>
  <c r="L40" i="18"/>
  <c r="AN41" i="18"/>
  <c r="AO41" i="18" s="1"/>
  <c r="AQ41" i="18" s="1"/>
  <c r="AS41" i="18" s="1"/>
  <c r="AR41" i="18"/>
  <c r="AB41" i="18"/>
  <c r="X41" i="18"/>
  <c r="Y41" i="18" s="1"/>
  <c r="AA41" i="18" s="1"/>
  <c r="AC41" i="18" s="1"/>
  <c r="AP41" i="17"/>
  <c r="J40" i="17"/>
  <c r="X40" i="17"/>
  <c r="Y40" i="17" s="1"/>
  <c r="AA40" i="17" s="1"/>
  <c r="AC40" i="17" s="1"/>
  <c r="AB40" i="17"/>
  <c r="AP41" i="16"/>
  <c r="Z43" i="16"/>
  <c r="AB43" i="16" s="1"/>
  <c r="H33" i="16" l="1"/>
  <c r="I33" i="16" s="1"/>
  <c r="L33" i="16"/>
  <c r="Z43" i="26"/>
  <c r="AR43" i="26"/>
  <c r="AN43" i="26"/>
  <c r="AO43" i="26" s="1"/>
  <c r="AQ43" i="26" s="1"/>
  <c r="AS43" i="26" s="1"/>
  <c r="J44" i="26"/>
  <c r="X42" i="25"/>
  <c r="Y42" i="25" s="1"/>
  <c r="AA42" i="25" s="1"/>
  <c r="AC42" i="25" s="1"/>
  <c r="AB42" i="25"/>
  <c r="AR42" i="25"/>
  <c r="AN42" i="25"/>
  <c r="AO42" i="25" s="1"/>
  <c r="AQ42" i="25" s="1"/>
  <c r="AS42" i="25" s="1"/>
  <c r="L43" i="25"/>
  <c r="H43" i="25"/>
  <c r="I43" i="25" s="1"/>
  <c r="K43" i="25" s="1"/>
  <c r="M43" i="25" s="1"/>
  <c r="Z43" i="24"/>
  <c r="AR42" i="24"/>
  <c r="AN42" i="24"/>
  <c r="AO42" i="24" s="1"/>
  <c r="AQ42" i="24" s="1"/>
  <c r="AS42" i="24" s="1"/>
  <c r="J42" i="24"/>
  <c r="M42" i="23"/>
  <c r="J43" i="23"/>
  <c r="AN43" i="23"/>
  <c r="AO43" i="23" s="1"/>
  <c r="AQ43" i="23" s="1"/>
  <c r="AR43" i="23"/>
  <c r="AB44" i="23"/>
  <c r="X44" i="23"/>
  <c r="Y44" i="23" s="1"/>
  <c r="AA44" i="23" s="1"/>
  <c r="AC44" i="23" s="1"/>
  <c r="L42" i="22"/>
  <c r="H42" i="22"/>
  <c r="I42" i="22" s="1"/>
  <c r="K42" i="22" s="1"/>
  <c r="AN44" i="22"/>
  <c r="AO44" i="22" s="1"/>
  <c r="AQ44" i="22" s="1"/>
  <c r="AS44" i="22" s="1"/>
  <c r="AR44" i="22"/>
  <c r="Z47" i="22"/>
  <c r="Z44" i="21"/>
  <c r="AP43" i="21"/>
  <c r="J45" i="21"/>
  <c r="J42" i="20"/>
  <c r="X42" i="20"/>
  <c r="Y42" i="20" s="1"/>
  <c r="AA42" i="20" s="1"/>
  <c r="AC42" i="20" s="1"/>
  <c r="AB42" i="20"/>
  <c r="AN43" i="20"/>
  <c r="AO43" i="20" s="1"/>
  <c r="AQ43" i="20" s="1"/>
  <c r="AS43" i="20" s="1"/>
  <c r="AR43" i="20"/>
  <c r="AB42" i="19"/>
  <c r="J43" i="19"/>
  <c r="Z43" i="19"/>
  <c r="AB43" i="19" s="1"/>
  <c r="AP43" i="19"/>
  <c r="J41" i="18"/>
  <c r="AP42" i="18"/>
  <c r="Z42" i="18"/>
  <c r="AR41" i="17"/>
  <c r="AN41" i="17"/>
  <c r="AO41" i="17" s="1"/>
  <c r="AQ41" i="17" s="1"/>
  <c r="AS41" i="17" s="1"/>
  <c r="L40" i="17"/>
  <c r="H40" i="17"/>
  <c r="I40" i="17" s="1"/>
  <c r="K40" i="17" s="1"/>
  <c r="M40" i="17" s="1"/>
  <c r="Z41" i="17"/>
  <c r="X43" i="16"/>
  <c r="Y43" i="16" s="1"/>
  <c r="AA43" i="16" s="1"/>
  <c r="AC43" i="16" s="1"/>
  <c r="AR41" i="16"/>
  <c r="AN41" i="16"/>
  <c r="AO41" i="16" s="1"/>
  <c r="AQ41" i="16" s="1"/>
  <c r="AS41" i="16" s="1"/>
  <c r="K33" i="16" l="1"/>
  <c r="AP44" i="26"/>
  <c r="L44" i="26"/>
  <c r="H44" i="26"/>
  <c r="I44" i="26" s="1"/>
  <c r="K44" i="26" s="1"/>
  <c r="M44" i="26" s="1"/>
  <c r="AB43" i="26"/>
  <c r="X43" i="26"/>
  <c r="Y43" i="26" s="1"/>
  <c r="AA43" i="26" s="1"/>
  <c r="AC43" i="26" s="1"/>
  <c r="Z43" i="25"/>
  <c r="AP43" i="25"/>
  <c r="J44" i="25"/>
  <c r="AB43" i="24"/>
  <c r="X43" i="24"/>
  <c r="Y43" i="24" s="1"/>
  <c r="AA43" i="24" s="1"/>
  <c r="AC43" i="24" s="1"/>
  <c r="AP43" i="24"/>
  <c r="L42" i="24"/>
  <c r="H42" i="24"/>
  <c r="I42" i="24" s="1"/>
  <c r="K42" i="24" s="1"/>
  <c r="M42" i="24" s="1"/>
  <c r="L43" i="23"/>
  <c r="H43" i="23"/>
  <c r="I43" i="23" s="1"/>
  <c r="K43" i="23" s="1"/>
  <c r="M43" i="23" s="1"/>
  <c r="AS43" i="23"/>
  <c r="AP44" i="23"/>
  <c r="Z45" i="23"/>
  <c r="M42" i="22"/>
  <c r="J43" i="22"/>
  <c r="AP45" i="22"/>
  <c r="AB47" i="22"/>
  <c r="X47" i="22"/>
  <c r="Y47" i="22" s="1"/>
  <c r="AA47" i="22" s="1"/>
  <c r="AC47" i="22" s="1"/>
  <c r="AB44" i="21"/>
  <c r="X44" i="21"/>
  <c r="Y44" i="21" s="1"/>
  <c r="AA44" i="21" s="1"/>
  <c r="AC44" i="21" s="1"/>
  <c r="AN43" i="21"/>
  <c r="AO43" i="21" s="1"/>
  <c r="AQ43" i="21" s="1"/>
  <c r="AS43" i="21" s="1"/>
  <c r="AR43" i="21"/>
  <c r="L45" i="21"/>
  <c r="H45" i="21"/>
  <c r="I45" i="21" s="1"/>
  <c r="K45" i="21" s="1"/>
  <c r="AP44" i="20"/>
  <c r="AR44" i="20" s="1"/>
  <c r="Z43" i="20"/>
  <c r="X43" i="20" s="1"/>
  <c r="Y43" i="20" s="1"/>
  <c r="AA43" i="20" s="1"/>
  <c r="AC43" i="20" s="1"/>
  <c r="L42" i="20"/>
  <c r="H42" i="20"/>
  <c r="I42" i="20" s="1"/>
  <c r="K42" i="20" s="1"/>
  <c r="M42" i="20" s="1"/>
  <c r="X43" i="19"/>
  <c r="Y43" i="19" s="1"/>
  <c r="AA43" i="19" s="1"/>
  <c r="AC43" i="19" s="1"/>
  <c r="L43" i="19"/>
  <c r="H43" i="19"/>
  <c r="I43" i="19" s="1"/>
  <c r="K43" i="19" s="1"/>
  <c r="AR43" i="19"/>
  <c r="AN43" i="19"/>
  <c r="AO43" i="19" s="1"/>
  <c r="AQ43" i="19" s="1"/>
  <c r="AS43" i="19" s="1"/>
  <c r="L41" i="18"/>
  <c r="H41" i="18"/>
  <c r="I41" i="18" s="1"/>
  <c r="K41" i="18" s="1"/>
  <c r="M41" i="18" s="1"/>
  <c r="AB42" i="18"/>
  <c r="X42" i="18"/>
  <c r="Y42" i="18" s="1"/>
  <c r="AA42" i="18" s="1"/>
  <c r="AC42" i="18" s="1"/>
  <c r="AR42" i="18"/>
  <c r="AN42" i="18"/>
  <c r="AO42" i="18" s="1"/>
  <c r="AQ42" i="18" s="1"/>
  <c r="AS42" i="18" s="1"/>
  <c r="AP42" i="17"/>
  <c r="J41" i="17"/>
  <c r="AB41" i="17"/>
  <c r="X41" i="17"/>
  <c r="Y41" i="17" s="1"/>
  <c r="AA41" i="17" s="1"/>
  <c r="AC41" i="17" s="1"/>
  <c r="Z44" i="16"/>
  <c r="X44" i="16" s="1"/>
  <c r="Y44" i="16" s="1"/>
  <c r="AA44" i="16" s="1"/>
  <c r="AC44" i="16" s="1"/>
  <c r="AP42" i="16"/>
  <c r="M33" i="16" l="1"/>
  <c r="J34" i="16"/>
  <c r="J45" i="26"/>
  <c r="Z44" i="26"/>
  <c r="AR44" i="26"/>
  <c r="AN44" i="26"/>
  <c r="AO44" i="26" s="1"/>
  <c r="AQ44" i="26" s="1"/>
  <c r="AS44" i="26" s="1"/>
  <c r="X43" i="25"/>
  <c r="Y43" i="25" s="1"/>
  <c r="AA43" i="25" s="1"/>
  <c r="AC43" i="25" s="1"/>
  <c r="AB43" i="25"/>
  <c r="AR43" i="25"/>
  <c r="AN43" i="25"/>
  <c r="AO43" i="25" s="1"/>
  <c r="AQ43" i="25" s="1"/>
  <c r="AS43" i="25" s="1"/>
  <c r="L44" i="25"/>
  <c r="H44" i="25"/>
  <c r="I44" i="25" s="1"/>
  <c r="K44" i="25" s="1"/>
  <c r="M44" i="25" s="1"/>
  <c r="Z44" i="24"/>
  <c r="J43" i="24"/>
  <c r="AN43" i="24"/>
  <c r="AO43" i="24" s="1"/>
  <c r="AQ43" i="24" s="1"/>
  <c r="AS43" i="24" s="1"/>
  <c r="AR43" i="24"/>
  <c r="J44" i="23"/>
  <c r="AN44" i="23"/>
  <c r="AO44" i="23" s="1"/>
  <c r="AQ44" i="23" s="1"/>
  <c r="AR44" i="23"/>
  <c r="X45" i="23"/>
  <c r="Y45" i="23" s="1"/>
  <c r="AA45" i="23" s="1"/>
  <c r="AC45" i="23" s="1"/>
  <c r="AB45" i="23"/>
  <c r="L43" i="22"/>
  <c r="H43" i="22"/>
  <c r="I43" i="22" s="1"/>
  <c r="K43" i="22" s="1"/>
  <c r="Z48" i="22"/>
  <c r="AR45" i="22"/>
  <c r="AN45" i="22"/>
  <c r="AO45" i="22" s="1"/>
  <c r="AQ45" i="22" s="1"/>
  <c r="AS45" i="22" s="1"/>
  <c r="Z45" i="21"/>
  <c r="AP44" i="21"/>
  <c r="M45" i="21"/>
  <c r="J46" i="21"/>
  <c r="AN44" i="20"/>
  <c r="AO44" i="20" s="1"/>
  <c r="AQ44" i="20" s="1"/>
  <c r="AS44" i="20" s="1"/>
  <c r="AB43" i="20"/>
  <c r="Z44" i="20"/>
  <c r="X44" i="20" s="1"/>
  <c r="Y44" i="20" s="1"/>
  <c r="AA44" i="20" s="1"/>
  <c r="AC44" i="20" s="1"/>
  <c r="J43" i="20"/>
  <c r="L43" i="20" s="1"/>
  <c r="Z44" i="19"/>
  <c r="AB44" i="19" s="1"/>
  <c r="M43" i="19"/>
  <c r="J44" i="19"/>
  <c r="AP44" i="19"/>
  <c r="J42" i="18"/>
  <c r="Z43" i="18"/>
  <c r="AP43" i="18"/>
  <c r="AR42" i="17"/>
  <c r="AN42" i="17"/>
  <c r="AO42" i="17" s="1"/>
  <c r="AQ42" i="17" s="1"/>
  <c r="AS42" i="17" s="1"/>
  <c r="L41" i="17"/>
  <c r="H41" i="17"/>
  <c r="I41" i="17" s="1"/>
  <c r="K41" i="17" s="1"/>
  <c r="M41" i="17" s="1"/>
  <c r="Z42" i="17"/>
  <c r="AB44" i="16"/>
  <c r="AN42" i="16"/>
  <c r="AO42" i="16" s="1"/>
  <c r="AQ42" i="16" s="1"/>
  <c r="AS42" i="16" s="1"/>
  <c r="AR42" i="16"/>
  <c r="Z45" i="16"/>
  <c r="AB45" i="16" s="1"/>
  <c r="H34" i="16" l="1"/>
  <c r="I34" i="16" s="1"/>
  <c r="L34" i="16"/>
  <c r="AP45" i="26"/>
  <c r="AB44" i="26"/>
  <c r="X44" i="26"/>
  <c r="Y44" i="26" s="1"/>
  <c r="AA44" i="26" s="1"/>
  <c r="AC44" i="26" s="1"/>
  <c r="L45" i="26"/>
  <c r="H45" i="26"/>
  <c r="I45" i="26" s="1"/>
  <c r="K45" i="26" s="1"/>
  <c r="M45" i="26" s="1"/>
  <c r="Z44" i="25"/>
  <c r="AP44" i="25"/>
  <c r="J45" i="25"/>
  <c r="X44" i="24"/>
  <c r="Y44" i="24" s="1"/>
  <c r="AA44" i="24" s="1"/>
  <c r="AC44" i="24" s="1"/>
  <c r="AB44" i="24"/>
  <c r="AP44" i="24"/>
  <c r="H43" i="24"/>
  <c r="I43" i="24" s="1"/>
  <c r="K43" i="24" s="1"/>
  <c r="M43" i="24" s="1"/>
  <c r="L43" i="24"/>
  <c r="H44" i="23"/>
  <c r="I44" i="23" s="1"/>
  <c r="K44" i="23" s="1"/>
  <c r="L44" i="23"/>
  <c r="AS44" i="23"/>
  <c r="AP45" i="23"/>
  <c r="Z46" i="23"/>
  <c r="M43" i="22"/>
  <c r="J44" i="22"/>
  <c r="AP46" i="22"/>
  <c r="AB48" i="22"/>
  <c r="X48" i="22"/>
  <c r="Y48" i="22" s="1"/>
  <c r="AA48" i="22" s="1"/>
  <c r="AC48" i="22" s="1"/>
  <c r="X45" i="21"/>
  <c r="Y45" i="21" s="1"/>
  <c r="AA45" i="21" s="1"/>
  <c r="AC45" i="21" s="1"/>
  <c r="AB45" i="21"/>
  <c r="AN44" i="21"/>
  <c r="AO44" i="21" s="1"/>
  <c r="AQ44" i="21" s="1"/>
  <c r="AS44" i="21" s="1"/>
  <c r="AR44" i="21"/>
  <c r="L46" i="21"/>
  <c r="H46" i="21"/>
  <c r="I46" i="21" s="1"/>
  <c r="K46" i="21" s="1"/>
  <c r="AP45" i="20"/>
  <c r="AN45" i="20" s="1"/>
  <c r="AO45" i="20" s="1"/>
  <c r="AQ45" i="20" s="1"/>
  <c r="AS45" i="20" s="1"/>
  <c r="AB44" i="20"/>
  <c r="H43" i="20"/>
  <c r="I43" i="20" s="1"/>
  <c r="K43" i="20" s="1"/>
  <c r="M43" i="20" s="1"/>
  <c r="Z45" i="20"/>
  <c r="X44" i="19"/>
  <c r="Y44" i="19" s="1"/>
  <c r="AA44" i="19" s="1"/>
  <c r="AC44" i="19" s="1"/>
  <c r="L44" i="19"/>
  <c r="H44" i="19"/>
  <c r="I44" i="19" s="1"/>
  <c r="K44" i="19" s="1"/>
  <c r="M44" i="19" s="1"/>
  <c r="AR44" i="19"/>
  <c r="AN44" i="19"/>
  <c r="AO44" i="19" s="1"/>
  <c r="AQ44" i="19" s="1"/>
  <c r="AS44" i="19" s="1"/>
  <c r="H42" i="18"/>
  <c r="I42" i="18" s="1"/>
  <c r="K42" i="18" s="1"/>
  <c r="M42" i="18" s="1"/>
  <c r="L42" i="18"/>
  <c r="AR43" i="18"/>
  <c r="AN43" i="18"/>
  <c r="AO43" i="18" s="1"/>
  <c r="AQ43" i="18" s="1"/>
  <c r="AS43" i="18" s="1"/>
  <c r="AB43" i="18"/>
  <c r="X43" i="18"/>
  <c r="Y43" i="18" s="1"/>
  <c r="AA43" i="18" s="1"/>
  <c r="AC43" i="18" s="1"/>
  <c r="AP43" i="17"/>
  <c r="J42" i="17"/>
  <c r="X42" i="17"/>
  <c r="Y42" i="17" s="1"/>
  <c r="AA42" i="17" s="1"/>
  <c r="AC42" i="17" s="1"/>
  <c r="AB42" i="17"/>
  <c r="AP43" i="16"/>
  <c r="X45" i="16"/>
  <c r="Y45" i="16" s="1"/>
  <c r="AA45" i="16" s="1"/>
  <c r="AC45" i="16" s="1"/>
  <c r="K34" i="16" l="1"/>
  <c r="Z45" i="26"/>
  <c r="J46" i="26"/>
  <c r="AR45" i="26"/>
  <c r="AN45" i="26"/>
  <c r="AO45" i="26" s="1"/>
  <c r="AQ45" i="26" s="1"/>
  <c r="AS45" i="26" s="1"/>
  <c r="X44" i="25"/>
  <c r="Y44" i="25" s="1"/>
  <c r="AA44" i="25" s="1"/>
  <c r="AC44" i="25" s="1"/>
  <c r="AB44" i="25"/>
  <c r="AN44" i="25"/>
  <c r="AO44" i="25" s="1"/>
  <c r="AQ44" i="25" s="1"/>
  <c r="AS44" i="25" s="1"/>
  <c r="AR44" i="25"/>
  <c r="L45" i="25"/>
  <c r="H45" i="25"/>
  <c r="I45" i="25" s="1"/>
  <c r="K45" i="25" s="1"/>
  <c r="M45" i="25" s="1"/>
  <c r="Z45" i="24"/>
  <c r="J44" i="24"/>
  <c r="AR44" i="24"/>
  <c r="AN44" i="24"/>
  <c r="AO44" i="24" s="1"/>
  <c r="AQ44" i="24" s="1"/>
  <c r="AS44" i="24" s="1"/>
  <c r="M44" i="23"/>
  <c r="J45" i="23"/>
  <c r="AR45" i="23"/>
  <c r="AN45" i="23"/>
  <c r="AO45" i="23" s="1"/>
  <c r="AQ45" i="23" s="1"/>
  <c r="AB46" i="23"/>
  <c r="X46" i="23"/>
  <c r="Y46" i="23" s="1"/>
  <c r="AA46" i="23" s="1"/>
  <c r="AC46" i="23" s="1"/>
  <c r="H44" i="22"/>
  <c r="I44" i="22" s="1"/>
  <c r="K44" i="22" s="1"/>
  <c r="L44" i="22"/>
  <c r="Z49" i="22"/>
  <c r="AR46" i="22"/>
  <c r="AN46" i="22"/>
  <c r="AO46" i="22" s="1"/>
  <c r="AQ46" i="22" s="1"/>
  <c r="AS46" i="22" s="1"/>
  <c r="Z46" i="21"/>
  <c r="AP45" i="21"/>
  <c r="M46" i="21"/>
  <c r="J47" i="21"/>
  <c r="AR45" i="20"/>
  <c r="J44" i="20"/>
  <c r="L44" i="20" s="1"/>
  <c r="AP46" i="20"/>
  <c r="X45" i="20"/>
  <c r="Y45" i="20" s="1"/>
  <c r="AA45" i="20" s="1"/>
  <c r="AC45" i="20" s="1"/>
  <c r="AB45" i="20"/>
  <c r="Z45" i="19"/>
  <c r="AB45" i="19" s="1"/>
  <c r="J45" i="19"/>
  <c r="AP45" i="19"/>
  <c r="J43" i="18"/>
  <c r="AP44" i="18"/>
  <c r="Z44" i="18"/>
  <c r="AR43" i="17"/>
  <c r="AN43" i="17"/>
  <c r="AO43" i="17" s="1"/>
  <c r="AQ43" i="17" s="1"/>
  <c r="AS43" i="17" s="1"/>
  <c r="L42" i="17"/>
  <c r="H42" i="17"/>
  <c r="I42" i="17" s="1"/>
  <c r="K42" i="17" s="1"/>
  <c r="M42" i="17" s="1"/>
  <c r="Z43" i="17"/>
  <c r="AR43" i="16"/>
  <c r="AN43" i="16"/>
  <c r="AO43" i="16" s="1"/>
  <c r="AQ43" i="16" s="1"/>
  <c r="AS43" i="16" s="1"/>
  <c r="Z46" i="16"/>
  <c r="X46" i="16" s="1"/>
  <c r="Y46" i="16" s="1"/>
  <c r="AA46" i="16" s="1"/>
  <c r="AC46" i="16" s="1"/>
  <c r="M34" i="16" l="1"/>
  <c r="J35" i="16"/>
  <c r="AP46" i="26"/>
  <c r="L46" i="26"/>
  <c r="H46" i="26"/>
  <c r="I46" i="26" s="1"/>
  <c r="K46" i="26" s="1"/>
  <c r="M46" i="26" s="1"/>
  <c r="AB45" i="26"/>
  <c r="X45" i="26"/>
  <c r="Y45" i="26" s="1"/>
  <c r="AA45" i="26" s="1"/>
  <c r="AC45" i="26" s="1"/>
  <c r="Z45" i="25"/>
  <c r="AP45" i="25"/>
  <c r="J46" i="25"/>
  <c r="AB45" i="24"/>
  <c r="X45" i="24"/>
  <c r="Y45" i="24" s="1"/>
  <c r="AA45" i="24" s="1"/>
  <c r="AC45" i="24" s="1"/>
  <c r="AP45" i="24"/>
  <c r="AN45" i="24" s="1"/>
  <c r="AO45" i="24" s="1"/>
  <c r="AQ45" i="24" s="1"/>
  <c r="AS45" i="24" s="1"/>
  <c r="L44" i="24"/>
  <c r="H44" i="24"/>
  <c r="I44" i="24" s="1"/>
  <c r="K44" i="24" s="1"/>
  <c r="M44" i="24" s="1"/>
  <c r="H45" i="23"/>
  <c r="I45" i="23" s="1"/>
  <c r="K45" i="23" s="1"/>
  <c r="L45" i="23"/>
  <c r="AS45" i="23"/>
  <c r="AP46" i="23"/>
  <c r="Z47" i="23"/>
  <c r="M44" i="22"/>
  <c r="J45" i="22"/>
  <c r="AP47" i="22"/>
  <c r="AR47" i="22" s="1"/>
  <c r="AB49" i="22"/>
  <c r="X49" i="22"/>
  <c r="Y49" i="22" s="1"/>
  <c r="AA49" i="22" s="1"/>
  <c r="AC49" i="22" s="1"/>
  <c r="AB46" i="21"/>
  <c r="X46" i="21"/>
  <c r="Y46" i="21" s="1"/>
  <c r="AA46" i="21" s="1"/>
  <c r="AC46" i="21" s="1"/>
  <c r="AN45" i="21"/>
  <c r="AO45" i="21" s="1"/>
  <c r="AQ45" i="21" s="1"/>
  <c r="AS45" i="21" s="1"/>
  <c r="AR45" i="21"/>
  <c r="H47" i="21"/>
  <c r="I47" i="21" s="1"/>
  <c r="K47" i="21" s="1"/>
  <c r="L47" i="21"/>
  <c r="H44" i="20"/>
  <c r="I44" i="20" s="1"/>
  <c r="K44" i="20" s="1"/>
  <c r="M44" i="20" s="1"/>
  <c r="Z46" i="20"/>
  <c r="AN46" i="20"/>
  <c r="AO46" i="20" s="1"/>
  <c r="AQ46" i="20" s="1"/>
  <c r="AS46" i="20" s="1"/>
  <c r="AR46" i="20"/>
  <c r="X45" i="19"/>
  <c r="Y45" i="19" s="1"/>
  <c r="AA45" i="19" s="1"/>
  <c r="AC45" i="19" s="1"/>
  <c r="H45" i="19"/>
  <c r="I45" i="19" s="1"/>
  <c r="K45" i="19" s="1"/>
  <c r="L45" i="19"/>
  <c r="AR45" i="19"/>
  <c r="AN45" i="19"/>
  <c r="AO45" i="19" s="1"/>
  <c r="AQ45" i="19" s="1"/>
  <c r="AS45" i="19" s="1"/>
  <c r="L43" i="18"/>
  <c r="H43" i="18"/>
  <c r="I43" i="18" s="1"/>
  <c r="K43" i="18" s="1"/>
  <c r="M43" i="18" s="1"/>
  <c r="AB44" i="18"/>
  <c r="X44" i="18"/>
  <c r="Y44" i="18" s="1"/>
  <c r="AA44" i="18" s="1"/>
  <c r="AC44" i="18" s="1"/>
  <c r="AR44" i="18"/>
  <c r="AN44" i="18"/>
  <c r="AO44" i="18" s="1"/>
  <c r="AQ44" i="18" s="1"/>
  <c r="AS44" i="18" s="1"/>
  <c r="AP44" i="17"/>
  <c r="J43" i="17"/>
  <c r="X43" i="17"/>
  <c r="Y43" i="17" s="1"/>
  <c r="AA43" i="17" s="1"/>
  <c r="AC43" i="17" s="1"/>
  <c r="AB43" i="17"/>
  <c r="AB46" i="16"/>
  <c r="AP44" i="16"/>
  <c r="Z47" i="16"/>
  <c r="L35" i="16" l="1"/>
  <c r="H35" i="16"/>
  <c r="I35" i="16" s="1"/>
  <c r="J47" i="26"/>
  <c r="Z46" i="26"/>
  <c r="AR46" i="26"/>
  <c r="AN46" i="26"/>
  <c r="AO46" i="26" s="1"/>
  <c r="AQ46" i="26" s="1"/>
  <c r="AS46" i="26" s="1"/>
  <c r="AB45" i="25"/>
  <c r="X45" i="25"/>
  <c r="Y45" i="25" s="1"/>
  <c r="AA45" i="25" s="1"/>
  <c r="AC45" i="25" s="1"/>
  <c r="AR45" i="25"/>
  <c r="AN45" i="25"/>
  <c r="AO45" i="25" s="1"/>
  <c r="AQ45" i="25" s="1"/>
  <c r="AS45" i="25" s="1"/>
  <c r="L46" i="25"/>
  <c r="H46" i="25"/>
  <c r="I46" i="25" s="1"/>
  <c r="K46" i="25" s="1"/>
  <c r="M46" i="25" s="1"/>
  <c r="Z46" i="24"/>
  <c r="AR45" i="24"/>
  <c r="J45" i="24"/>
  <c r="AP46" i="24"/>
  <c r="M45" i="23"/>
  <c r="J46" i="23"/>
  <c r="AN46" i="23"/>
  <c r="AO46" i="23" s="1"/>
  <c r="AQ46" i="23" s="1"/>
  <c r="AS46" i="23" s="1"/>
  <c r="AR46" i="23"/>
  <c r="X47" i="23"/>
  <c r="Y47" i="23" s="1"/>
  <c r="AA47" i="23" s="1"/>
  <c r="AC47" i="23" s="1"/>
  <c r="AB47" i="23"/>
  <c r="L45" i="22"/>
  <c r="H45" i="22"/>
  <c r="I45" i="22" s="1"/>
  <c r="K45" i="22" s="1"/>
  <c r="M45" i="22" s="1"/>
  <c r="AN47" i="22"/>
  <c r="AO47" i="22" s="1"/>
  <c r="AQ47" i="22" s="1"/>
  <c r="AS47" i="22" s="1"/>
  <c r="Z50" i="22"/>
  <c r="AB50" i="22" s="1"/>
  <c r="Z47" i="21"/>
  <c r="AP46" i="21"/>
  <c r="M47" i="21"/>
  <c r="J48" i="21"/>
  <c r="J45" i="20"/>
  <c r="L45" i="20" s="1"/>
  <c r="AP47" i="20"/>
  <c r="X46" i="20"/>
  <c r="Y46" i="20" s="1"/>
  <c r="AA46" i="20" s="1"/>
  <c r="AC46" i="20" s="1"/>
  <c r="AB46" i="20"/>
  <c r="Z46" i="19"/>
  <c r="AB46" i="19" s="1"/>
  <c r="M45" i="19"/>
  <c r="J46" i="19"/>
  <c r="AP46" i="19"/>
  <c r="J44" i="18"/>
  <c r="Z45" i="18"/>
  <c r="AP45" i="18"/>
  <c r="AR44" i="17"/>
  <c r="AN44" i="17"/>
  <c r="AO44" i="17" s="1"/>
  <c r="AQ44" i="17" s="1"/>
  <c r="AS44" i="17" s="1"/>
  <c r="H43" i="17"/>
  <c r="I43" i="17" s="1"/>
  <c r="K43" i="17" s="1"/>
  <c r="M43" i="17" s="1"/>
  <c r="L43" i="17"/>
  <c r="Z44" i="17"/>
  <c r="AR44" i="16"/>
  <c r="AN44" i="16"/>
  <c r="AO44" i="16" s="1"/>
  <c r="AQ44" i="16" s="1"/>
  <c r="AS44" i="16" s="1"/>
  <c r="AB47" i="16"/>
  <c r="X47" i="16"/>
  <c r="Y47" i="16" s="1"/>
  <c r="AA47" i="16" s="1"/>
  <c r="AC47" i="16" s="1"/>
  <c r="K35" i="16" l="1"/>
  <c r="AP47" i="26"/>
  <c r="AB46" i="26"/>
  <c r="X46" i="26"/>
  <c r="Y46" i="26" s="1"/>
  <c r="AA46" i="26" s="1"/>
  <c r="AC46" i="26" s="1"/>
  <c r="L47" i="26"/>
  <c r="H47" i="26"/>
  <c r="I47" i="26" s="1"/>
  <c r="K47" i="26" s="1"/>
  <c r="M47" i="26" s="1"/>
  <c r="Z46" i="25"/>
  <c r="J47" i="25"/>
  <c r="L47" i="25" s="1"/>
  <c r="AP46" i="25"/>
  <c r="X46" i="24"/>
  <c r="Y46" i="24" s="1"/>
  <c r="AA46" i="24" s="1"/>
  <c r="AC46" i="24" s="1"/>
  <c r="AB46" i="24"/>
  <c r="AR46" i="24"/>
  <c r="AN46" i="24"/>
  <c r="AO46" i="24" s="1"/>
  <c r="AQ46" i="24" s="1"/>
  <c r="AS46" i="24" s="1"/>
  <c r="H45" i="24"/>
  <c r="I45" i="24" s="1"/>
  <c r="K45" i="24" s="1"/>
  <c r="M45" i="24" s="1"/>
  <c r="L45" i="24"/>
  <c r="L46" i="23"/>
  <c r="H46" i="23"/>
  <c r="I46" i="23" s="1"/>
  <c r="K46" i="23" s="1"/>
  <c r="M46" i="23" s="1"/>
  <c r="AP47" i="23"/>
  <c r="Z48" i="23"/>
  <c r="J46" i="22"/>
  <c r="X50" i="22"/>
  <c r="Y50" i="22" s="1"/>
  <c r="AA50" i="22" s="1"/>
  <c r="AC50" i="22" s="1"/>
  <c r="AP48" i="22"/>
  <c r="AR48" i="22" s="1"/>
  <c r="AB47" i="21"/>
  <c r="X47" i="21"/>
  <c r="Y47" i="21" s="1"/>
  <c r="AA47" i="21" s="1"/>
  <c r="AC47" i="21" s="1"/>
  <c r="AR46" i="21"/>
  <c r="AN46" i="21"/>
  <c r="AO46" i="21" s="1"/>
  <c r="AQ46" i="21" s="1"/>
  <c r="AS46" i="21" s="1"/>
  <c r="L48" i="21"/>
  <c r="H48" i="21"/>
  <c r="I48" i="21" s="1"/>
  <c r="K48" i="21" s="1"/>
  <c r="H45" i="20"/>
  <c r="I45" i="20" s="1"/>
  <c r="K45" i="20" s="1"/>
  <c r="M45" i="20" s="1"/>
  <c r="AN47" i="20"/>
  <c r="AO47" i="20" s="1"/>
  <c r="AQ47" i="20" s="1"/>
  <c r="AS47" i="20" s="1"/>
  <c r="AR47" i="20"/>
  <c r="Z47" i="20"/>
  <c r="X46" i="19"/>
  <c r="Y46" i="19" s="1"/>
  <c r="AA46" i="19" s="1"/>
  <c r="AC46" i="19" s="1"/>
  <c r="L46" i="19"/>
  <c r="H46" i="19"/>
  <c r="I46" i="19" s="1"/>
  <c r="K46" i="19" s="1"/>
  <c r="M46" i="19" s="1"/>
  <c r="AR46" i="19"/>
  <c r="AN46" i="19"/>
  <c r="AO46" i="19" s="1"/>
  <c r="AQ46" i="19" s="1"/>
  <c r="AS46" i="19" s="1"/>
  <c r="L44" i="18"/>
  <c r="H44" i="18"/>
  <c r="I44" i="18" s="1"/>
  <c r="K44" i="18" s="1"/>
  <c r="M44" i="18" s="1"/>
  <c r="AR45" i="18"/>
  <c r="AN45" i="18"/>
  <c r="AO45" i="18" s="1"/>
  <c r="AQ45" i="18" s="1"/>
  <c r="AS45" i="18" s="1"/>
  <c r="AB45" i="18"/>
  <c r="X45" i="18"/>
  <c r="Y45" i="18" s="1"/>
  <c r="AA45" i="18" s="1"/>
  <c r="AC45" i="18" s="1"/>
  <c r="AP45" i="17"/>
  <c r="J44" i="17"/>
  <c r="AB44" i="17"/>
  <c r="X44" i="17"/>
  <c r="Y44" i="17" s="1"/>
  <c r="AA44" i="17" s="1"/>
  <c r="AC44" i="17" s="1"/>
  <c r="AP45" i="16"/>
  <c r="Z48" i="16"/>
  <c r="M35" i="16" l="1"/>
  <c r="J36" i="16"/>
  <c r="Z47" i="26"/>
  <c r="J48" i="26"/>
  <c r="AR47" i="26"/>
  <c r="AN47" i="26"/>
  <c r="AO47" i="26" s="1"/>
  <c r="AQ47" i="26" s="1"/>
  <c r="AS47" i="26" s="1"/>
  <c r="H47" i="25"/>
  <c r="I47" i="25" s="1"/>
  <c r="K47" i="25" s="1"/>
  <c r="M47" i="25" s="1"/>
  <c r="X46" i="25"/>
  <c r="Y46" i="25" s="1"/>
  <c r="AA46" i="25" s="1"/>
  <c r="AC46" i="25" s="1"/>
  <c r="AB46" i="25"/>
  <c r="AR46" i="25"/>
  <c r="AN46" i="25"/>
  <c r="AO46" i="25" s="1"/>
  <c r="AQ46" i="25" s="1"/>
  <c r="AS46" i="25" s="1"/>
  <c r="Z47" i="24"/>
  <c r="AP47" i="24"/>
  <c r="J46" i="24"/>
  <c r="J47" i="23"/>
  <c r="AR47" i="23"/>
  <c r="AN47" i="23"/>
  <c r="AO47" i="23" s="1"/>
  <c r="AQ47" i="23" s="1"/>
  <c r="AB48" i="23"/>
  <c r="X48" i="23"/>
  <c r="Y48" i="23" s="1"/>
  <c r="AA48" i="23" s="1"/>
  <c r="AC48" i="23" s="1"/>
  <c r="L46" i="22"/>
  <c r="H46" i="22"/>
  <c r="I46" i="22" s="1"/>
  <c r="K46" i="22" s="1"/>
  <c r="AN48" i="22"/>
  <c r="AO48" i="22" s="1"/>
  <c r="AQ48" i="22" s="1"/>
  <c r="AS48" i="22" s="1"/>
  <c r="Z51" i="22"/>
  <c r="X51" i="22" s="1"/>
  <c r="Y51" i="22" s="1"/>
  <c r="AA51" i="22" s="1"/>
  <c r="AC51" i="22" s="1"/>
  <c r="Z48" i="21"/>
  <c r="AP47" i="21"/>
  <c r="M48" i="21"/>
  <c r="J49" i="21"/>
  <c r="J46" i="20"/>
  <c r="H46" i="20" s="1"/>
  <c r="I46" i="20" s="1"/>
  <c r="K46" i="20" s="1"/>
  <c r="M46" i="20" s="1"/>
  <c r="AP48" i="20"/>
  <c r="X47" i="20"/>
  <c r="Y47" i="20" s="1"/>
  <c r="AA47" i="20" s="1"/>
  <c r="AC47" i="20" s="1"/>
  <c r="AB47" i="20"/>
  <c r="Z47" i="19"/>
  <c r="AB47" i="19" s="1"/>
  <c r="J47" i="19"/>
  <c r="AP47" i="19"/>
  <c r="J45" i="18"/>
  <c r="AP46" i="18"/>
  <c r="Z46" i="18"/>
  <c r="AN45" i="17"/>
  <c r="AO45" i="17" s="1"/>
  <c r="AQ45" i="17" s="1"/>
  <c r="AS45" i="17" s="1"/>
  <c r="AR45" i="17"/>
  <c r="L44" i="17"/>
  <c r="H44" i="17"/>
  <c r="I44" i="17" s="1"/>
  <c r="K44" i="17" s="1"/>
  <c r="M44" i="17" s="1"/>
  <c r="Z45" i="17"/>
  <c r="AR45" i="16"/>
  <c r="AN45" i="16"/>
  <c r="AO45" i="16" s="1"/>
  <c r="AQ45" i="16" s="1"/>
  <c r="AS45" i="16" s="1"/>
  <c r="X48" i="16"/>
  <c r="Y48" i="16" s="1"/>
  <c r="AA48" i="16" s="1"/>
  <c r="AC48" i="16" s="1"/>
  <c r="AB48" i="16"/>
  <c r="L36" i="16" l="1"/>
  <c r="H36" i="16"/>
  <c r="I36" i="16" s="1"/>
  <c r="AP48" i="26"/>
  <c r="L48" i="26"/>
  <c r="H48" i="26"/>
  <c r="I48" i="26" s="1"/>
  <c r="K48" i="26" s="1"/>
  <c r="M48" i="26" s="1"/>
  <c r="AB47" i="26"/>
  <c r="X47" i="26"/>
  <c r="Y47" i="26" s="1"/>
  <c r="AA47" i="26" s="1"/>
  <c r="AC47" i="26" s="1"/>
  <c r="J48" i="25"/>
  <c r="L48" i="25" s="1"/>
  <c r="Z47" i="25"/>
  <c r="AP47" i="25"/>
  <c r="AB47" i="24"/>
  <c r="X47" i="24"/>
  <c r="Y47" i="24" s="1"/>
  <c r="AA47" i="24" s="1"/>
  <c r="AC47" i="24" s="1"/>
  <c r="L46" i="24"/>
  <c r="H46" i="24"/>
  <c r="I46" i="24" s="1"/>
  <c r="K46" i="24" s="1"/>
  <c r="M46" i="24" s="1"/>
  <c r="AN47" i="24"/>
  <c r="AO47" i="24" s="1"/>
  <c r="AQ47" i="24" s="1"/>
  <c r="AS47" i="24" s="1"/>
  <c r="AR47" i="24"/>
  <c r="L47" i="23"/>
  <c r="H47" i="23"/>
  <c r="I47" i="23" s="1"/>
  <c r="K47" i="23" s="1"/>
  <c r="AS47" i="23"/>
  <c r="AP48" i="23"/>
  <c r="Z49" i="23"/>
  <c r="M46" i="22"/>
  <c r="J47" i="22"/>
  <c r="AP49" i="22"/>
  <c r="AR49" i="22" s="1"/>
  <c r="AB51" i="22"/>
  <c r="Z52" i="22"/>
  <c r="AB48" i="21"/>
  <c r="X48" i="21"/>
  <c r="Y48" i="21" s="1"/>
  <c r="AA48" i="21" s="1"/>
  <c r="AC48" i="21" s="1"/>
  <c r="AR47" i="21"/>
  <c r="AN47" i="21"/>
  <c r="AO47" i="21" s="1"/>
  <c r="AQ47" i="21" s="1"/>
  <c r="AS47" i="21" s="1"/>
  <c r="L49" i="21"/>
  <c r="H49" i="21"/>
  <c r="I49" i="21" s="1"/>
  <c r="K49" i="21" s="1"/>
  <c r="M49" i="21" s="1"/>
  <c r="L46" i="20"/>
  <c r="J47" i="20"/>
  <c r="H47" i="20" s="1"/>
  <c r="I47" i="20" s="1"/>
  <c r="K47" i="20" s="1"/>
  <c r="Z48" i="20"/>
  <c r="AN48" i="20"/>
  <c r="AO48" i="20" s="1"/>
  <c r="AQ48" i="20" s="1"/>
  <c r="AS48" i="20" s="1"/>
  <c r="AR48" i="20"/>
  <c r="X47" i="19"/>
  <c r="Y47" i="19" s="1"/>
  <c r="AA47" i="19" s="1"/>
  <c r="AC47" i="19" s="1"/>
  <c r="H47" i="19"/>
  <c r="I47" i="19" s="1"/>
  <c r="K47" i="19" s="1"/>
  <c r="L47" i="19"/>
  <c r="AR47" i="19"/>
  <c r="AN47" i="19"/>
  <c r="AO47" i="19" s="1"/>
  <c r="AQ47" i="19" s="1"/>
  <c r="AS47" i="19" s="1"/>
  <c r="H45" i="18"/>
  <c r="I45" i="18" s="1"/>
  <c r="K45" i="18" s="1"/>
  <c r="M45" i="18" s="1"/>
  <c r="L45" i="18"/>
  <c r="AB46" i="18"/>
  <c r="X46" i="18"/>
  <c r="Y46" i="18" s="1"/>
  <c r="AA46" i="18" s="1"/>
  <c r="AC46" i="18" s="1"/>
  <c r="AR46" i="18"/>
  <c r="AN46" i="18"/>
  <c r="AO46" i="18" s="1"/>
  <c r="AQ46" i="18" s="1"/>
  <c r="AS46" i="18" s="1"/>
  <c r="AP46" i="17"/>
  <c r="J45" i="17"/>
  <c r="AB45" i="17"/>
  <c r="X45" i="17"/>
  <c r="Y45" i="17" s="1"/>
  <c r="AA45" i="17" s="1"/>
  <c r="AC45" i="17" s="1"/>
  <c r="AP46" i="16"/>
  <c r="Z49" i="16"/>
  <c r="K36" i="16" l="1"/>
  <c r="J49" i="26"/>
  <c r="Z48" i="26"/>
  <c r="AR48" i="26"/>
  <c r="AN48" i="26"/>
  <c r="AO48" i="26" s="1"/>
  <c r="AQ48" i="26" s="1"/>
  <c r="AS48" i="26" s="1"/>
  <c r="H48" i="25"/>
  <c r="I48" i="25" s="1"/>
  <c r="K48" i="25" s="1"/>
  <c r="M48" i="25" s="1"/>
  <c r="X47" i="25"/>
  <c r="Y47" i="25" s="1"/>
  <c r="AA47" i="25" s="1"/>
  <c r="AC47" i="25" s="1"/>
  <c r="AB47" i="25"/>
  <c r="AR47" i="25"/>
  <c r="AN47" i="25"/>
  <c r="AO47" i="25" s="1"/>
  <c r="AQ47" i="25" s="1"/>
  <c r="AS47" i="25" s="1"/>
  <c r="Z48" i="24"/>
  <c r="AP48" i="24"/>
  <c r="J47" i="24"/>
  <c r="M47" i="23"/>
  <c r="J48" i="23"/>
  <c r="AR48" i="23"/>
  <c r="AN48" i="23"/>
  <c r="AO48" i="23" s="1"/>
  <c r="AQ48" i="23" s="1"/>
  <c r="X49" i="23"/>
  <c r="Y49" i="23" s="1"/>
  <c r="AA49" i="23" s="1"/>
  <c r="AC49" i="23" s="1"/>
  <c r="AB49" i="23"/>
  <c r="H47" i="22"/>
  <c r="I47" i="22" s="1"/>
  <c r="K47" i="22" s="1"/>
  <c r="L47" i="22"/>
  <c r="AN49" i="22"/>
  <c r="AO49" i="22" s="1"/>
  <c r="AQ49" i="22" s="1"/>
  <c r="AS49" i="22" s="1"/>
  <c r="X52" i="22"/>
  <c r="Y52" i="22" s="1"/>
  <c r="AA52" i="22" s="1"/>
  <c r="AB52" i="22"/>
  <c r="Z49" i="21"/>
  <c r="AP48" i="21"/>
  <c r="J50" i="21"/>
  <c r="L47" i="20"/>
  <c r="M47" i="20"/>
  <c r="J48" i="20"/>
  <c r="AP49" i="20"/>
  <c r="AN49" i="20" s="1"/>
  <c r="AO49" i="20" s="1"/>
  <c r="AQ49" i="20" s="1"/>
  <c r="AS49" i="20" s="1"/>
  <c r="AB48" i="20"/>
  <c r="X48" i="20"/>
  <c r="Y48" i="20" s="1"/>
  <c r="AA48" i="20" s="1"/>
  <c r="AC48" i="20" s="1"/>
  <c r="Z48" i="19"/>
  <c r="X48" i="19" s="1"/>
  <c r="Y48" i="19" s="1"/>
  <c r="AA48" i="19" s="1"/>
  <c r="AC48" i="19" s="1"/>
  <c r="M47" i="19"/>
  <c r="J48" i="19"/>
  <c r="AP48" i="19"/>
  <c r="J46" i="18"/>
  <c r="Z47" i="18"/>
  <c r="AP47" i="18"/>
  <c r="AN46" i="17"/>
  <c r="AO46" i="17" s="1"/>
  <c r="AQ46" i="17" s="1"/>
  <c r="AS46" i="17" s="1"/>
  <c r="AR46" i="17"/>
  <c r="L45" i="17"/>
  <c r="H45" i="17"/>
  <c r="I45" i="17" s="1"/>
  <c r="K45" i="17" s="1"/>
  <c r="M45" i="17" s="1"/>
  <c r="Z46" i="17"/>
  <c r="AR46" i="16"/>
  <c r="AN46" i="16"/>
  <c r="AO46" i="16" s="1"/>
  <c r="AQ46" i="16" s="1"/>
  <c r="AS46" i="16" s="1"/>
  <c r="AB49" i="16"/>
  <c r="X49" i="16"/>
  <c r="Y49" i="16" s="1"/>
  <c r="AA49" i="16" s="1"/>
  <c r="AC49" i="16" s="1"/>
  <c r="M36" i="16" l="1"/>
  <c r="J37" i="16"/>
  <c r="AP49" i="26"/>
  <c r="X48" i="26"/>
  <c r="Y48" i="26" s="1"/>
  <c r="AA48" i="26" s="1"/>
  <c r="AC48" i="26" s="1"/>
  <c r="AB48" i="26"/>
  <c r="H49" i="26"/>
  <c r="I49" i="26" s="1"/>
  <c r="K49" i="26" s="1"/>
  <c r="M49" i="26" s="1"/>
  <c r="L49" i="26"/>
  <c r="J49" i="25"/>
  <c r="H49" i="25" s="1"/>
  <c r="I49" i="25" s="1"/>
  <c r="K49" i="25" s="1"/>
  <c r="M49" i="25" s="1"/>
  <c r="Z48" i="25"/>
  <c r="AP48" i="25"/>
  <c r="AB48" i="24"/>
  <c r="X48" i="24"/>
  <c r="Y48" i="24" s="1"/>
  <c r="AA48" i="24" s="1"/>
  <c r="AC48" i="24" s="1"/>
  <c r="AR48" i="24"/>
  <c r="AN48" i="24"/>
  <c r="AO48" i="24" s="1"/>
  <c r="AQ48" i="24" s="1"/>
  <c r="AS48" i="24" s="1"/>
  <c r="H47" i="24"/>
  <c r="I47" i="24" s="1"/>
  <c r="K47" i="24" s="1"/>
  <c r="M47" i="24" s="1"/>
  <c r="L47" i="24"/>
  <c r="H48" i="23"/>
  <c r="I48" i="23" s="1"/>
  <c r="K48" i="23" s="1"/>
  <c r="M48" i="23" s="1"/>
  <c r="L48" i="23"/>
  <c r="AS48" i="23"/>
  <c r="AP49" i="23"/>
  <c r="Z50" i="23"/>
  <c r="M47" i="22"/>
  <c r="J48" i="22"/>
  <c r="AP50" i="22"/>
  <c r="AR50" i="22" s="1"/>
  <c r="AC52" i="22"/>
  <c r="Z53" i="22"/>
  <c r="X49" i="21"/>
  <c r="Y49" i="21" s="1"/>
  <c r="AA49" i="21" s="1"/>
  <c r="AC49" i="21" s="1"/>
  <c r="AB49" i="21"/>
  <c r="AN48" i="21"/>
  <c r="AO48" i="21" s="1"/>
  <c r="AQ48" i="21" s="1"/>
  <c r="AS48" i="21" s="1"/>
  <c r="AR48" i="21"/>
  <c r="L50" i="21"/>
  <c r="H50" i="21"/>
  <c r="I50" i="21" s="1"/>
  <c r="K50" i="21" s="1"/>
  <c r="M50" i="21" s="1"/>
  <c r="L48" i="20"/>
  <c r="H48" i="20"/>
  <c r="I48" i="20" s="1"/>
  <c r="K48" i="20" s="1"/>
  <c r="M48" i="20" s="1"/>
  <c r="AR49" i="20"/>
  <c r="Z49" i="20"/>
  <c r="AP50" i="20"/>
  <c r="AB48" i="19"/>
  <c r="L48" i="19"/>
  <c r="H48" i="19"/>
  <c r="I48" i="19" s="1"/>
  <c r="K48" i="19" s="1"/>
  <c r="M48" i="19" s="1"/>
  <c r="AR48" i="19"/>
  <c r="AN48" i="19"/>
  <c r="AO48" i="19" s="1"/>
  <c r="AQ48" i="19" s="1"/>
  <c r="AS48" i="19" s="1"/>
  <c r="Z49" i="19"/>
  <c r="H46" i="18"/>
  <c r="I46" i="18" s="1"/>
  <c r="K46" i="18" s="1"/>
  <c r="M46" i="18" s="1"/>
  <c r="L46" i="18"/>
  <c r="AR47" i="18"/>
  <c r="AN47" i="18"/>
  <c r="AO47" i="18" s="1"/>
  <c r="AQ47" i="18" s="1"/>
  <c r="AS47" i="18" s="1"/>
  <c r="AB47" i="18"/>
  <c r="X47" i="18"/>
  <c r="Y47" i="18" s="1"/>
  <c r="AA47" i="18" s="1"/>
  <c r="AC47" i="18" s="1"/>
  <c r="AP47" i="17"/>
  <c r="J46" i="17"/>
  <c r="AB46" i="17"/>
  <c r="X46" i="17"/>
  <c r="Y46" i="17" s="1"/>
  <c r="AA46" i="17" s="1"/>
  <c r="AC46" i="17" s="1"/>
  <c r="AP47" i="16"/>
  <c r="Z50" i="16"/>
  <c r="AI54" i="15"/>
  <c r="AI53" i="15"/>
  <c r="AI52" i="15"/>
  <c r="AI51" i="15"/>
  <c r="AI50" i="15"/>
  <c r="AI49" i="15"/>
  <c r="AI48" i="15"/>
  <c r="AI47" i="15"/>
  <c r="AI46" i="15"/>
  <c r="AI45" i="15"/>
  <c r="AI44" i="15"/>
  <c r="AI43" i="15"/>
  <c r="AI42" i="15"/>
  <c r="AI41" i="15"/>
  <c r="AI40" i="15"/>
  <c r="AI39" i="15"/>
  <c r="AI38" i="15"/>
  <c r="AI37" i="15"/>
  <c r="AI36" i="15"/>
  <c r="AI35" i="15"/>
  <c r="AI34" i="15"/>
  <c r="AI33" i="15"/>
  <c r="AI32" i="15"/>
  <c r="AI31" i="15"/>
  <c r="AI30" i="15"/>
  <c r="AI29" i="15"/>
  <c r="AI28" i="15"/>
  <c r="AI27" i="15"/>
  <c r="AI26" i="15"/>
  <c r="AI25" i="15"/>
  <c r="AI24" i="15"/>
  <c r="AI23" i="15"/>
  <c r="AI22" i="15"/>
  <c r="AI21" i="15"/>
  <c r="AI20" i="15"/>
  <c r="AI19" i="15"/>
  <c r="AI18" i="15"/>
  <c r="AI17" i="15"/>
  <c r="AI16" i="15"/>
  <c r="AI15" i="15"/>
  <c r="AI14" i="15"/>
  <c r="AI13" i="15"/>
  <c r="AI12" i="15"/>
  <c r="AI11" i="15"/>
  <c r="S55" i="15"/>
  <c r="S54" i="15"/>
  <c r="S53" i="15"/>
  <c r="S52" i="15"/>
  <c r="S51" i="15"/>
  <c r="S50" i="15"/>
  <c r="S49" i="15"/>
  <c r="S48" i="15"/>
  <c r="S47" i="15"/>
  <c r="S46" i="15"/>
  <c r="S45" i="15"/>
  <c r="S44" i="15"/>
  <c r="S43" i="15"/>
  <c r="S42" i="15"/>
  <c r="S41" i="15"/>
  <c r="S40" i="15"/>
  <c r="S39" i="15"/>
  <c r="S38" i="15"/>
  <c r="S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U88" i="15"/>
  <c r="V88" i="15" s="1"/>
  <c r="S88" i="15"/>
  <c r="Z87" i="15"/>
  <c r="X87" i="15" s="1"/>
  <c r="Y87" i="15" s="1"/>
  <c r="AA87" i="15" s="1"/>
  <c r="U87" i="15"/>
  <c r="V87" i="15" s="1"/>
  <c r="S87" i="15"/>
  <c r="F56" i="15"/>
  <c r="G56" i="15" s="1"/>
  <c r="E56" i="15"/>
  <c r="U55" i="15"/>
  <c r="V55" i="15" s="1"/>
  <c r="F55" i="15"/>
  <c r="E55" i="15"/>
  <c r="AK54" i="15"/>
  <c r="AL54" i="15" s="1"/>
  <c r="U54" i="15"/>
  <c r="V54" i="15" s="1"/>
  <c r="E54" i="15"/>
  <c r="F54" i="15" s="1"/>
  <c r="G53" i="15" s="1"/>
  <c r="AK53" i="15"/>
  <c r="AL53" i="15" s="1"/>
  <c r="U53" i="15"/>
  <c r="V53" i="15" s="1"/>
  <c r="E53" i="15"/>
  <c r="F53" i="15" s="1"/>
  <c r="AK52" i="15"/>
  <c r="AL52" i="15" s="1"/>
  <c r="AM51" i="15" s="1"/>
  <c r="U52" i="15"/>
  <c r="V52" i="15" s="1"/>
  <c r="E52" i="15"/>
  <c r="F52" i="15" s="1"/>
  <c r="AK51" i="15"/>
  <c r="AL51" i="15" s="1"/>
  <c r="U51" i="15"/>
  <c r="V51" i="15" s="1"/>
  <c r="E51" i="15"/>
  <c r="F51" i="15" s="1"/>
  <c r="AK50" i="15"/>
  <c r="AL50" i="15" s="1"/>
  <c r="AM49" i="15" s="1"/>
  <c r="U50" i="15"/>
  <c r="V50" i="15" s="1"/>
  <c r="E50" i="15"/>
  <c r="F50" i="15" s="1"/>
  <c r="G49" i="15" s="1"/>
  <c r="AK49" i="15"/>
  <c r="AL49" i="15" s="1"/>
  <c r="U49" i="15"/>
  <c r="V49" i="15" s="1"/>
  <c r="E49" i="15"/>
  <c r="F49" i="15" s="1"/>
  <c r="AK48" i="15"/>
  <c r="AL48" i="15" s="1"/>
  <c r="AM47" i="15" s="1"/>
  <c r="U48" i="15"/>
  <c r="V48" i="15" s="1"/>
  <c r="E48" i="15"/>
  <c r="F48" i="15" s="1"/>
  <c r="AK47" i="15"/>
  <c r="AL47" i="15" s="1"/>
  <c r="U47" i="15"/>
  <c r="V47" i="15" s="1"/>
  <c r="W46" i="15" s="1"/>
  <c r="E47" i="15"/>
  <c r="F47" i="15" s="1"/>
  <c r="AK46" i="15"/>
  <c r="AL46" i="15" s="1"/>
  <c r="AM45" i="15" s="1"/>
  <c r="U46" i="15"/>
  <c r="V46" i="15" s="1"/>
  <c r="E46" i="15"/>
  <c r="F46" i="15" s="1"/>
  <c r="G45" i="15" s="1"/>
  <c r="AK45" i="15"/>
  <c r="AL45" i="15" s="1"/>
  <c r="U45" i="15"/>
  <c r="V45" i="15" s="1"/>
  <c r="E45" i="15"/>
  <c r="F45" i="15" s="1"/>
  <c r="AK44" i="15"/>
  <c r="AL44" i="15" s="1"/>
  <c r="AM43" i="15" s="1"/>
  <c r="U44" i="15"/>
  <c r="V44" i="15" s="1"/>
  <c r="E44" i="15"/>
  <c r="F44" i="15" s="1"/>
  <c r="AK43" i="15"/>
  <c r="AL43" i="15" s="1"/>
  <c r="U43" i="15"/>
  <c r="V43" i="15" s="1"/>
  <c r="E43" i="15"/>
  <c r="F43" i="15" s="1"/>
  <c r="AK42" i="15"/>
  <c r="AL42" i="15" s="1"/>
  <c r="U42" i="15"/>
  <c r="V42" i="15" s="1"/>
  <c r="E42" i="15"/>
  <c r="F42" i="15" s="1"/>
  <c r="AK41" i="15"/>
  <c r="AL41" i="15" s="1"/>
  <c r="U41" i="15"/>
  <c r="V41" i="15" s="1"/>
  <c r="E41" i="15"/>
  <c r="F41" i="15" s="1"/>
  <c r="AK40" i="15"/>
  <c r="AL40" i="15" s="1"/>
  <c r="U40" i="15"/>
  <c r="V40" i="15" s="1"/>
  <c r="E40" i="15"/>
  <c r="F40" i="15" s="1"/>
  <c r="G39" i="15" s="1"/>
  <c r="AK39" i="15"/>
  <c r="AL39" i="15" s="1"/>
  <c r="U39" i="15"/>
  <c r="V39" i="15" s="1"/>
  <c r="W38" i="15" s="1"/>
  <c r="E39" i="15"/>
  <c r="F39" i="15" s="1"/>
  <c r="AK38" i="15"/>
  <c r="AL38" i="15" s="1"/>
  <c r="AM37" i="15" s="1"/>
  <c r="U38" i="15"/>
  <c r="V38" i="15" s="1"/>
  <c r="E38" i="15"/>
  <c r="F38" i="15" s="1"/>
  <c r="G38" i="15" s="1"/>
  <c r="AK37" i="15"/>
  <c r="AL37" i="15" s="1"/>
  <c r="U37" i="15"/>
  <c r="V37" i="15" s="1"/>
  <c r="E37" i="15"/>
  <c r="F37" i="15" s="1"/>
  <c r="AK36" i="15"/>
  <c r="AL36" i="15" s="1"/>
  <c r="W36" i="15"/>
  <c r="U36" i="15"/>
  <c r="V36" i="15" s="1"/>
  <c r="E36" i="15"/>
  <c r="F36" i="15" s="1"/>
  <c r="AK35" i="15"/>
  <c r="AL35" i="15" s="1"/>
  <c r="U35" i="15"/>
  <c r="V35" i="15" s="1"/>
  <c r="E35" i="15"/>
  <c r="F35" i="15" s="1"/>
  <c r="AL34" i="15"/>
  <c r="AK34" i="15"/>
  <c r="U34" i="15"/>
  <c r="V34" i="15" s="1"/>
  <c r="E34" i="15"/>
  <c r="F34" i="15" s="1"/>
  <c r="AK33" i="15"/>
  <c r="AL33" i="15" s="1"/>
  <c r="V33" i="15"/>
  <c r="U33" i="15"/>
  <c r="E33" i="15"/>
  <c r="F33" i="15" s="1"/>
  <c r="AL32" i="15"/>
  <c r="AK32" i="15"/>
  <c r="U32" i="15"/>
  <c r="V32" i="15" s="1"/>
  <c r="E32" i="15"/>
  <c r="F32" i="15" s="1"/>
  <c r="G31" i="15" s="1"/>
  <c r="AK31" i="15"/>
  <c r="AL31" i="15" s="1"/>
  <c r="U31" i="15"/>
  <c r="V31" i="15" s="1"/>
  <c r="W30" i="15" s="1"/>
  <c r="E31" i="15"/>
  <c r="F31" i="15" s="1"/>
  <c r="AK30" i="15"/>
  <c r="AL30" i="15" s="1"/>
  <c r="AM29" i="15" s="1"/>
  <c r="U30" i="15"/>
  <c r="V30" i="15" s="1"/>
  <c r="F30" i="15"/>
  <c r="G29" i="15" s="1"/>
  <c r="E30" i="15"/>
  <c r="AK29" i="15"/>
  <c r="AL29" i="15" s="1"/>
  <c r="U29" i="15"/>
  <c r="V29" i="15" s="1"/>
  <c r="W28" i="15" s="1"/>
  <c r="E29" i="15"/>
  <c r="F29" i="15" s="1"/>
  <c r="AK28" i="15"/>
  <c r="AL28" i="15" s="1"/>
  <c r="AM27" i="15" s="1"/>
  <c r="U28" i="15"/>
  <c r="V28" i="15" s="1"/>
  <c r="E28" i="15"/>
  <c r="F28" i="15" s="1"/>
  <c r="G27" i="15" s="1"/>
  <c r="AK27" i="15"/>
  <c r="AL27" i="15" s="1"/>
  <c r="U27" i="15"/>
  <c r="V27" i="15" s="1"/>
  <c r="W27" i="15" s="1"/>
  <c r="E27" i="15"/>
  <c r="F27" i="15" s="1"/>
  <c r="AL26" i="15"/>
  <c r="AM26" i="15" s="1"/>
  <c r="AK26" i="15"/>
  <c r="U26" i="15"/>
  <c r="V26" i="15" s="1"/>
  <c r="E26" i="15"/>
  <c r="F26" i="15" s="1"/>
  <c r="AK25" i="15"/>
  <c r="AL25" i="15" s="1"/>
  <c r="U25" i="15"/>
  <c r="V25" i="15" s="1"/>
  <c r="E25" i="15"/>
  <c r="F25" i="15" s="1"/>
  <c r="AK24" i="15"/>
  <c r="AL24" i="15" s="1"/>
  <c r="U24" i="15"/>
  <c r="V24" i="15" s="1"/>
  <c r="E24" i="15"/>
  <c r="F24" i="15" s="1"/>
  <c r="G23" i="15" s="1"/>
  <c r="AK23" i="15"/>
  <c r="AL23" i="15" s="1"/>
  <c r="U23" i="15"/>
  <c r="V23" i="15" s="1"/>
  <c r="E23" i="15"/>
  <c r="F23" i="15" s="1"/>
  <c r="AK22" i="15"/>
  <c r="AL22" i="15" s="1"/>
  <c r="U22" i="15"/>
  <c r="V22" i="15" s="1"/>
  <c r="E22" i="15"/>
  <c r="F22" i="15" s="1"/>
  <c r="AK21" i="15"/>
  <c r="AL21" i="15" s="1"/>
  <c r="U21" i="15"/>
  <c r="V21" i="15" s="1"/>
  <c r="E21" i="15"/>
  <c r="F21" i="15" s="1"/>
  <c r="AK20" i="15"/>
  <c r="AL20" i="15" s="1"/>
  <c r="U20" i="15"/>
  <c r="V20" i="15" s="1"/>
  <c r="E20" i="15"/>
  <c r="F20" i="15" s="1"/>
  <c r="AK19" i="15"/>
  <c r="AL19" i="15" s="1"/>
  <c r="U19" i="15"/>
  <c r="V19" i="15" s="1"/>
  <c r="E19" i="15"/>
  <c r="F19" i="15" s="1"/>
  <c r="AK18" i="15"/>
  <c r="AL18" i="15" s="1"/>
  <c r="V18" i="15"/>
  <c r="U18" i="15"/>
  <c r="E18" i="15"/>
  <c r="F18" i="15" s="1"/>
  <c r="AK17" i="15"/>
  <c r="AL17" i="15" s="1"/>
  <c r="U17" i="15"/>
  <c r="V17" i="15" s="1"/>
  <c r="E17" i="15"/>
  <c r="F17" i="15" s="1"/>
  <c r="AK16" i="15"/>
  <c r="AL16" i="15" s="1"/>
  <c r="U16" i="15"/>
  <c r="V16" i="15" s="1"/>
  <c r="E16" i="15"/>
  <c r="F16" i="15" s="1"/>
  <c r="AL15" i="15"/>
  <c r="AK15" i="15"/>
  <c r="U15" i="15"/>
  <c r="V15" i="15" s="1"/>
  <c r="E15" i="15"/>
  <c r="F15" i="15" s="1"/>
  <c r="AK14" i="15"/>
  <c r="AL14" i="15" s="1"/>
  <c r="V14" i="15"/>
  <c r="U14" i="15"/>
  <c r="E14" i="15"/>
  <c r="F14" i="15" s="1"/>
  <c r="AL13" i="15"/>
  <c r="AK13" i="15"/>
  <c r="U13" i="15"/>
  <c r="V13" i="15" s="1"/>
  <c r="W13" i="15" s="1"/>
  <c r="E13" i="15"/>
  <c r="F13" i="15" s="1"/>
  <c r="AK12" i="15"/>
  <c r="AL12" i="15" s="1"/>
  <c r="AM12" i="15" s="1"/>
  <c r="U12" i="15"/>
  <c r="V12" i="15" s="1"/>
  <c r="E12" i="15"/>
  <c r="F12" i="15" s="1"/>
  <c r="AN11" i="15"/>
  <c r="AO11" i="15" s="1"/>
  <c r="AQ11" i="15" s="1"/>
  <c r="AK11" i="15"/>
  <c r="AL11" i="15" s="1"/>
  <c r="AR11" i="15" s="1"/>
  <c r="X11" i="15"/>
  <c r="Y11" i="15" s="1"/>
  <c r="AA11" i="15" s="1"/>
  <c r="U11" i="15"/>
  <c r="V11" i="15" s="1"/>
  <c r="AB11" i="15" s="1"/>
  <c r="H11" i="15"/>
  <c r="I11" i="15" s="1"/>
  <c r="K11" i="15" s="1"/>
  <c r="E11" i="15"/>
  <c r="F11" i="15" s="1"/>
  <c r="AI54" i="14"/>
  <c r="AI53" i="14"/>
  <c r="AI52" i="14"/>
  <c r="AI51" i="14"/>
  <c r="AI50" i="14"/>
  <c r="AI49" i="14"/>
  <c r="AI48" i="14"/>
  <c r="AI47" i="14"/>
  <c r="AI46" i="14"/>
  <c r="AI45" i="14"/>
  <c r="AI44" i="14"/>
  <c r="AI43" i="14"/>
  <c r="AI42" i="14"/>
  <c r="AI41" i="14"/>
  <c r="AI40" i="14"/>
  <c r="AI39" i="14"/>
  <c r="AI38" i="14"/>
  <c r="AI37" i="14"/>
  <c r="AI36" i="14"/>
  <c r="AI35" i="14"/>
  <c r="AI34" i="14"/>
  <c r="AI33" i="14"/>
  <c r="AI32" i="14"/>
  <c r="AI31" i="14"/>
  <c r="AI30" i="14"/>
  <c r="AI29" i="14"/>
  <c r="AI28" i="14"/>
  <c r="AI27" i="14"/>
  <c r="AI26" i="14"/>
  <c r="AI25" i="14"/>
  <c r="AI24" i="14"/>
  <c r="AI23" i="14"/>
  <c r="AI22" i="14"/>
  <c r="AI21" i="14"/>
  <c r="AI20" i="14"/>
  <c r="AI19" i="14"/>
  <c r="AI18" i="14"/>
  <c r="AI17" i="14"/>
  <c r="AI16" i="14"/>
  <c r="AI15" i="14"/>
  <c r="AI14" i="14"/>
  <c r="AI13" i="14"/>
  <c r="AI12" i="14"/>
  <c r="AI11" i="14"/>
  <c r="S55" i="14"/>
  <c r="S54" i="14"/>
  <c r="S53" i="14"/>
  <c r="S52" i="14"/>
  <c r="S51" i="14"/>
  <c r="S50" i="14"/>
  <c r="S49" i="14"/>
  <c r="S48" i="14"/>
  <c r="S47" i="14"/>
  <c r="S46" i="14"/>
  <c r="S45" i="14"/>
  <c r="S44" i="14"/>
  <c r="S43" i="14"/>
  <c r="S42" i="14"/>
  <c r="S41" i="14"/>
  <c r="S40" i="14"/>
  <c r="S39" i="14"/>
  <c r="S38" i="14"/>
  <c r="S37" i="14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U88" i="14"/>
  <c r="V88" i="14" s="1"/>
  <c r="S88" i="14"/>
  <c r="Z87" i="14"/>
  <c r="V87" i="14"/>
  <c r="U87" i="14"/>
  <c r="S87" i="14"/>
  <c r="E56" i="14"/>
  <c r="F56" i="14" s="1"/>
  <c r="V55" i="14"/>
  <c r="W55" i="14" s="1"/>
  <c r="U55" i="14"/>
  <c r="E55" i="14"/>
  <c r="F55" i="14" s="1"/>
  <c r="AK54" i="14"/>
  <c r="AL54" i="14" s="1"/>
  <c r="AM54" i="14" s="1"/>
  <c r="U54" i="14"/>
  <c r="V54" i="14" s="1"/>
  <c r="E54" i="14"/>
  <c r="F54" i="14" s="1"/>
  <c r="AK53" i="14"/>
  <c r="AL53" i="14" s="1"/>
  <c r="V53" i="14"/>
  <c r="U53" i="14"/>
  <c r="E53" i="14"/>
  <c r="F53" i="14" s="1"/>
  <c r="AK52" i="14"/>
  <c r="AL52" i="14" s="1"/>
  <c r="U52" i="14"/>
  <c r="V52" i="14" s="1"/>
  <c r="E52" i="14"/>
  <c r="F52" i="14" s="1"/>
  <c r="AK51" i="14"/>
  <c r="AL51" i="14" s="1"/>
  <c r="V51" i="14"/>
  <c r="U51" i="14"/>
  <c r="E51" i="14"/>
  <c r="F51" i="14" s="1"/>
  <c r="AK50" i="14"/>
  <c r="AL50" i="14" s="1"/>
  <c r="U50" i="14"/>
  <c r="V50" i="14" s="1"/>
  <c r="F50" i="14"/>
  <c r="E50" i="14"/>
  <c r="AK49" i="14"/>
  <c r="AL49" i="14" s="1"/>
  <c r="U49" i="14"/>
  <c r="V49" i="14" s="1"/>
  <c r="E49" i="14"/>
  <c r="F49" i="14" s="1"/>
  <c r="AK48" i="14"/>
  <c r="AL48" i="14" s="1"/>
  <c r="V48" i="14"/>
  <c r="U48" i="14"/>
  <c r="E48" i="14"/>
  <c r="F48" i="14" s="1"/>
  <c r="AL47" i="14"/>
  <c r="AK47" i="14"/>
  <c r="U47" i="14"/>
  <c r="V47" i="14" s="1"/>
  <c r="W47" i="14" s="1"/>
  <c r="E47" i="14"/>
  <c r="F47" i="14" s="1"/>
  <c r="AL46" i="14"/>
  <c r="AM46" i="14" s="1"/>
  <c r="AK46" i="14"/>
  <c r="U46" i="14"/>
  <c r="V46" i="14" s="1"/>
  <c r="F46" i="14"/>
  <c r="E46" i="14"/>
  <c r="AK45" i="14"/>
  <c r="AL45" i="14" s="1"/>
  <c r="U45" i="14"/>
  <c r="V45" i="14" s="1"/>
  <c r="E45" i="14"/>
  <c r="F45" i="14" s="1"/>
  <c r="AL44" i="14"/>
  <c r="AK44" i="14"/>
  <c r="U44" i="14"/>
  <c r="V44" i="14" s="1"/>
  <c r="E44" i="14"/>
  <c r="F44" i="14" s="1"/>
  <c r="AK43" i="14"/>
  <c r="AL43" i="14" s="1"/>
  <c r="V43" i="14"/>
  <c r="U43" i="14"/>
  <c r="E43" i="14"/>
  <c r="F43" i="14" s="1"/>
  <c r="AL42" i="14"/>
  <c r="AK42" i="14"/>
  <c r="U42" i="14"/>
  <c r="V42" i="14" s="1"/>
  <c r="E42" i="14"/>
  <c r="F42" i="14" s="1"/>
  <c r="AK41" i="14"/>
  <c r="AL41" i="14" s="1"/>
  <c r="AM40" i="14" s="1"/>
  <c r="V41" i="14"/>
  <c r="U41" i="14"/>
  <c r="E41" i="14"/>
  <c r="F41" i="14" s="1"/>
  <c r="AL40" i="14"/>
  <c r="AK40" i="14"/>
  <c r="U40" i="14"/>
  <c r="V40" i="14" s="1"/>
  <c r="E40" i="14"/>
  <c r="F40" i="14" s="1"/>
  <c r="G39" i="14" s="1"/>
  <c r="AK39" i="14"/>
  <c r="AL39" i="14" s="1"/>
  <c r="U39" i="14"/>
  <c r="V39" i="14" s="1"/>
  <c r="W38" i="14" s="1"/>
  <c r="E39" i="14"/>
  <c r="F39" i="14" s="1"/>
  <c r="AK38" i="14"/>
  <c r="AL38" i="14" s="1"/>
  <c r="AM37" i="14" s="1"/>
  <c r="U38" i="14"/>
  <c r="V38" i="14" s="1"/>
  <c r="E38" i="14"/>
  <c r="F38" i="14" s="1"/>
  <c r="AK37" i="14"/>
  <c r="AL37" i="14" s="1"/>
  <c r="U37" i="14"/>
  <c r="V37" i="14" s="1"/>
  <c r="E37" i="14"/>
  <c r="F37" i="14" s="1"/>
  <c r="AK36" i="14"/>
  <c r="AL36" i="14" s="1"/>
  <c r="U36" i="14"/>
  <c r="V36" i="14" s="1"/>
  <c r="E36" i="14"/>
  <c r="F36" i="14" s="1"/>
  <c r="G35" i="14" s="1"/>
  <c r="AK35" i="14"/>
  <c r="AL35" i="14" s="1"/>
  <c r="U35" i="14"/>
  <c r="V35" i="14" s="1"/>
  <c r="E35" i="14"/>
  <c r="F35" i="14" s="1"/>
  <c r="AK34" i="14"/>
  <c r="AL34" i="14" s="1"/>
  <c r="AM33" i="14" s="1"/>
  <c r="U34" i="14"/>
  <c r="V34" i="14" s="1"/>
  <c r="E34" i="14"/>
  <c r="F34" i="14" s="1"/>
  <c r="AK33" i="14"/>
  <c r="AL33" i="14" s="1"/>
  <c r="U33" i="14"/>
  <c r="V33" i="14" s="1"/>
  <c r="E33" i="14"/>
  <c r="F33" i="14" s="1"/>
  <c r="G32" i="14" s="1"/>
  <c r="AK32" i="14"/>
  <c r="AL32" i="14" s="1"/>
  <c r="V32" i="14"/>
  <c r="U32" i="14"/>
  <c r="E32" i="14"/>
  <c r="F32" i="14" s="1"/>
  <c r="AL31" i="14"/>
  <c r="AK31" i="14"/>
  <c r="U31" i="14"/>
  <c r="V31" i="14" s="1"/>
  <c r="E31" i="14"/>
  <c r="F31" i="14" s="1"/>
  <c r="AK30" i="14"/>
  <c r="AL30" i="14" s="1"/>
  <c r="U30" i="14"/>
  <c r="V30" i="14" s="1"/>
  <c r="E30" i="14"/>
  <c r="F30" i="14" s="1"/>
  <c r="AK29" i="14"/>
  <c r="AL29" i="14" s="1"/>
  <c r="AM28" i="14" s="1"/>
  <c r="U29" i="14"/>
  <c r="V29" i="14" s="1"/>
  <c r="E29" i="14"/>
  <c r="F29" i="14" s="1"/>
  <c r="AK28" i="14"/>
  <c r="AL28" i="14" s="1"/>
  <c r="V28" i="14"/>
  <c r="U28" i="14"/>
  <c r="E28" i="14"/>
  <c r="F28" i="14" s="1"/>
  <c r="AK27" i="14"/>
  <c r="AL27" i="14" s="1"/>
  <c r="U27" i="14"/>
  <c r="V27" i="14" s="1"/>
  <c r="E27" i="14"/>
  <c r="F27" i="14" s="1"/>
  <c r="AK26" i="14"/>
  <c r="AL26" i="14" s="1"/>
  <c r="U26" i="14"/>
  <c r="V26" i="14" s="1"/>
  <c r="E26" i="14"/>
  <c r="F26" i="14" s="1"/>
  <c r="AK25" i="14"/>
  <c r="AL25" i="14" s="1"/>
  <c r="U25" i="14"/>
  <c r="V25" i="14" s="1"/>
  <c r="E25" i="14"/>
  <c r="F25" i="14" s="1"/>
  <c r="AK24" i="14"/>
  <c r="AL24" i="14" s="1"/>
  <c r="AM23" i="14" s="1"/>
  <c r="U24" i="14"/>
  <c r="V24" i="14" s="1"/>
  <c r="E24" i="14"/>
  <c r="F24" i="14" s="1"/>
  <c r="AK23" i="14"/>
  <c r="AL23" i="14" s="1"/>
  <c r="U23" i="14"/>
  <c r="V23" i="14" s="1"/>
  <c r="E23" i="14"/>
  <c r="F23" i="14" s="1"/>
  <c r="AK22" i="14"/>
  <c r="AL22" i="14" s="1"/>
  <c r="U22" i="14"/>
  <c r="V22" i="14" s="1"/>
  <c r="E22" i="14"/>
  <c r="F22" i="14" s="1"/>
  <c r="AK21" i="14"/>
  <c r="AL21" i="14" s="1"/>
  <c r="U21" i="14"/>
  <c r="V21" i="14" s="1"/>
  <c r="E21" i="14"/>
  <c r="F21" i="14" s="1"/>
  <c r="AK20" i="14"/>
  <c r="AL20" i="14" s="1"/>
  <c r="AM19" i="14" s="1"/>
  <c r="U20" i="14"/>
  <c r="V20" i="14" s="1"/>
  <c r="E20" i="14"/>
  <c r="F20" i="14" s="1"/>
  <c r="AK19" i="14"/>
  <c r="AL19" i="14" s="1"/>
  <c r="U19" i="14"/>
  <c r="V19" i="14" s="1"/>
  <c r="E19" i="14"/>
  <c r="F19" i="14" s="1"/>
  <c r="AK18" i="14"/>
  <c r="AL18" i="14" s="1"/>
  <c r="U18" i="14"/>
  <c r="V18" i="14" s="1"/>
  <c r="E18" i="14"/>
  <c r="F18" i="14" s="1"/>
  <c r="AK17" i="14"/>
  <c r="AL17" i="14" s="1"/>
  <c r="U17" i="14"/>
  <c r="V17" i="14" s="1"/>
  <c r="E17" i="14"/>
  <c r="F17" i="14" s="1"/>
  <c r="AK16" i="14"/>
  <c r="AL16" i="14" s="1"/>
  <c r="AM15" i="14" s="1"/>
  <c r="U16" i="14"/>
  <c r="V16" i="14" s="1"/>
  <c r="E16" i="14"/>
  <c r="F16" i="14" s="1"/>
  <c r="G15" i="14" s="1"/>
  <c r="AK15" i="14"/>
  <c r="AL15" i="14" s="1"/>
  <c r="U15" i="14"/>
  <c r="V15" i="14" s="1"/>
  <c r="W14" i="14" s="1"/>
  <c r="E15" i="14"/>
  <c r="F15" i="14" s="1"/>
  <c r="AK14" i="14"/>
  <c r="AL14" i="14" s="1"/>
  <c r="U14" i="14"/>
  <c r="V14" i="14" s="1"/>
  <c r="E14" i="14"/>
  <c r="F14" i="14" s="1"/>
  <c r="AK13" i="14"/>
  <c r="AL13" i="14" s="1"/>
  <c r="U13" i="14"/>
  <c r="V13" i="14" s="1"/>
  <c r="E13" i="14"/>
  <c r="F13" i="14" s="1"/>
  <c r="AK12" i="14"/>
  <c r="AL12" i="14" s="1"/>
  <c r="U12" i="14"/>
  <c r="V12" i="14" s="1"/>
  <c r="E12" i="14"/>
  <c r="F12" i="14" s="1"/>
  <c r="AN11" i="14"/>
  <c r="AO11" i="14" s="1"/>
  <c r="AQ11" i="14" s="1"/>
  <c r="AK11" i="14"/>
  <c r="AL11" i="14" s="1"/>
  <c r="AR11" i="14" s="1"/>
  <c r="X11" i="14"/>
  <c r="Y11" i="14" s="1"/>
  <c r="AA11" i="14" s="1"/>
  <c r="U11" i="14"/>
  <c r="V11" i="14" s="1"/>
  <c r="AB11" i="14" s="1"/>
  <c r="H11" i="14"/>
  <c r="I11" i="14" s="1"/>
  <c r="K11" i="14" s="1"/>
  <c r="E11" i="14"/>
  <c r="F11" i="14" s="1"/>
  <c r="L11" i="14" s="1"/>
  <c r="AI54" i="13"/>
  <c r="AI53" i="13"/>
  <c r="AI52" i="13"/>
  <c r="AI51" i="13"/>
  <c r="AI50" i="13"/>
  <c r="AI49" i="13"/>
  <c r="AI48" i="13"/>
  <c r="AI47" i="13"/>
  <c r="AI46" i="13"/>
  <c r="AI45" i="13"/>
  <c r="AI44" i="13"/>
  <c r="AI43" i="13"/>
  <c r="AI42" i="13"/>
  <c r="AI41" i="13"/>
  <c r="AI40" i="13"/>
  <c r="AI39" i="13"/>
  <c r="AI38" i="13"/>
  <c r="AI37" i="13"/>
  <c r="AI36" i="13"/>
  <c r="AI35" i="13"/>
  <c r="AI34" i="13"/>
  <c r="AI33" i="13"/>
  <c r="AI32" i="13"/>
  <c r="AI31" i="13"/>
  <c r="AI30" i="13"/>
  <c r="AI29" i="13"/>
  <c r="AI28" i="13"/>
  <c r="AI27" i="13"/>
  <c r="AI26" i="13"/>
  <c r="AI25" i="13"/>
  <c r="AI24" i="13"/>
  <c r="AI23" i="13"/>
  <c r="AI22" i="13"/>
  <c r="AI21" i="13"/>
  <c r="AI20" i="13"/>
  <c r="AI19" i="13"/>
  <c r="AI18" i="13"/>
  <c r="AI17" i="13"/>
  <c r="AI16" i="13"/>
  <c r="AI15" i="13"/>
  <c r="AI14" i="13"/>
  <c r="AI13" i="13"/>
  <c r="AI12" i="13"/>
  <c r="AI11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U88" i="13"/>
  <c r="V88" i="13" s="1"/>
  <c r="S88" i="13"/>
  <c r="Z87" i="13"/>
  <c r="X87" i="13"/>
  <c r="Y87" i="13" s="1"/>
  <c r="AA87" i="13" s="1"/>
  <c r="U87" i="13"/>
  <c r="V87" i="13" s="1"/>
  <c r="AB87" i="13" s="1"/>
  <c r="S87" i="13"/>
  <c r="F56" i="13"/>
  <c r="E56" i="13"/>
  <c r="V55" i="13"/>
  <c r="W55" i="13" s="1"/>
  <c r="U55" i="13"/>
  <c r="E55" i="13"/>
  <c r="F55" i="13" s="1"/>
  <c r="AK54" i="13"/>
  <c r="AL54" i="13" s="1"/>
  <c r="AM54" i="13" s="1"/>
  <c r="U54" i="13"/>
  <c r="V54" i="13" s="1"/>
  <c r="E54" i="13"/>
  <c r="F54" i="13" s="1"/>
  <c r="AK53" i="13"/>
  <c r="AL53" i="13" s="1"/>
  <c r="AM52" i="13" s="1"/>
  <c r="U53" i="13"/>
  <c r="V53" i="13" s="1"/>
  <c r="E53" i="13"/>
  <c r="F53" i="13" s="1"/>
  <c r="G52" i="13" s="1"/>
  <c r="AK52" i="13"/>
  <c r="AL52" i="13" s="1"/>
  <c r="U52" i="13"/>
  <c r="V52" i="13" s="1"/>
  <c r="W51" i="13" s="1"/>
  <c r="E52" i="13"/>
  <c r="F52" i="13" s="1"/>
  <c r="AK51" i="13"/>
  <c r="AL51" i="13" s="1"/>
  <c r="AM50" i="13" s="1"/>
  <c r="U51" i="13"/>
  <c r="V51" i="13" s="1"/>
  <c r="E51" i="13"/>
  <c r="F51" i="13" s="1"/>
  <c r="AK50" i="13"/>
  <c r="AL50" i="13" s="1"/>
  <c r="AM49" i="13" s="1"/>
  <c r="U50" i="13"/>
  <c r="V50" i="13" s="1"/>
  <c r="E50" i="13"/>
  <c r="F50" i="13" s="1"/>
  <c r="AK49" i="13"/>
  <c r="AL49" i="13" s="1"/>
  <c r="AM48" i="13" s="1"/>
  <c r="U49" i="13"/>
  <c r="V49" i="13" s="1"/>
  <c r="E49" i="13"/>
  <c r="F49" i="13" s="1"/>
  <c r="G48" i="13" s="1"/>
  <c r="AK48" i="13"/>
  <c r="AL48" i="13" s="1"/>
  <c r="U48" i="13"/>
  <c r="V48" i="13" s="1"/>
  <c r="W47" i="13" s="1"/>
  <c r="E48" i="13"/>
  <c r="F48" i="13" s="1"/>
  <c r="AK47" i="13"/>
  <c r="AL47" i="13" s="1"/>
  <c r="AM46" i="13" s="1"/>
  <c r="U47" i="13"/>
  <c r="V47" i="13" s="1"/>
  <c r="E47" i="13"/>
  <c r="F47" i="13" s="1"/>
  <c r="AK46" i="13"/>
  <c r="AL46" i="13" s="1"/>
  <c r="U46" i="13"/>
  <c r="V46" i="13" s="1"/>
  <c r="E46" i="13"/>
  <c r="F46" i="13" s="1"/>
  <c r="AK45" i="13"/>
  <c r="AL45" i="13" s="1"/>
  <c r="U45" i="13"/>
  <c r="V45" i="13" s="1"/>
  <c r="E45" i="13"/>
  <c r="F45" i="13" s="1"/>
  <c r="G44" i="13" s="1"/>
  <c r="AK44" i="13"/>
  <c r="AL44" i="13" s="1"/>
  <c r="U44" i="13"/>
  <c r="V44" i="13" s="1"/>
  <c r="W43" i="13" s="1"/>
  <c r="E44" i="13"/>
  <c r="F44" i="13" s="1"/>
  <c r="AK43" i="13"/>
  <c r="AL43" i="13" s="1"/>
  <c r="AM42" i="13" s="1"/>
  <c r="U43" i="13"/>
  <c r="V43" i="13" s="1"/>
  <c r="E43" i="13"/>
  <c r="F43" i="13" s="1"/>
  <c r="AK42" i="13"/>
  <c r="AL42" i="13" s="1"/>
  <c r="AM41" i="13" s="1"/>
  <c r="U42" i="13"/>
  <c r="V42" i="13" s="1"/>
  <c r="E42" i="13"/>
  <c r="F42" i="13" s="1"/>
  <c r="G41" i="13" s="1"/>
  <c r="AK41" i="13"/>
  <c r="AL41" i="13" s="1"/>
  <c r="AM40" i="13" s="1"/>
  <c r="U41" i="13"/>
  <c r="V41" i="13" s="1"/>
  <c r="E41" i="13"/>
  <c r="F41" i="13" s="1"/>
  <c r="AK40" i="13"/>
  <c r="AL40" i="13" s="1"/>
  <c r="U40" i="13"/>
  <c r="V40" i="13" s="1"/>
  <c r="E40" i="13"/>
  <c r="F40" i="13" s="1"/>
  <c r="AK39" i="13"/>
  <c r="AL39" i="13" s="1"/>
  <c r="U39" i="13"/>
  <c r="V39" i="13" s="1"/>
  <c r="E39" i="13"/>
  <c r="F39" i="13" s="1"/>
  <c r="AK38" i="13"/>
  <c r="AL38" i="13" s="1"/>
  <c r="AM37" i="13" s="1"/>
  <c r="U38" i="13"/>
  <c r="V38" i="13" s="1"/>
  <c r="E38" i="13"/>
  <c r="F38" i="13" s="1"/>
  <c r="G37" i="13" s="1"/>
  <c r="AK37" i="13"/>
  <c r="AL37" i="13" s="1"/>
  <c r="U37" i="13"/>
  <c r="V37" i="13" s="1"/>
  <c r="W36" i="13" s="1"/>
  <c r="E37" i="13"/>
  <c r="F37" i="13" s="1"/>
  <c r="AK36" i="13"/>
  <c r="AL36" i="13" s="1"/>
  <c r="AM35" i="13" s="1"/>
  <c r="V36" i="13"/>
  <c r="U36" i="13"/>
  <c r="E36" i="13"/>
  <c r="F36" i="13" s="1"/>
  <c r="AL35" i="13"/>
  <c r="AK35" i="13"/>
  <c r="U35" i="13"/>
  <c r="V35" i="13" s="1"/>
  <c r="W34" i="13" s="1"/>
  <c r="E35" i="13"/>
  <c r="F35" i="13" s="1"/>
  <c r="AL34" i="13"/>
  <c r="AM33" i="13" s="1"/>
  <c r="AK34" i="13"/>
  <c r="V34" i="13"/>
  <c r="U34" i="13"/>
  <c r="E34" i="13"/>
  <c r="F34" i="13" s="1"/>
  <c r="G33" i="13" s="1"/>
  <c r="AL33" i="13"/>
  <c r="AK33" i="13"/>
  <c r="U33" i="13"/>
  <c r="V33" i="13" s="1"/>
  <c r="W32" i="13" s="1"/>
  <c r="E33" i="13"/>
  <c r="F33" i="13" s="1"/>
  <c r="AL32" i="13"/>
  <c r="AK32" i="13"/>
  <c r="V32" i="13"/>
  <c r="U32" i="13"/>
  <c r="E32" i="13"/>
  <c r="F32" i="13" s="1"/>
  <c r="AK31" i="13"/>
  <c r="AL31" i="13" s="1"/>
  <c r="U31" i="13"/>
  <c r="V31" i="13" s="1"/>
  <c r="W30" i="13" s="1"/>
  <c r="E31" i="13"/>
  <c r="F31" i="13" s="1"/>
  <c r="AK30" i="13"/>
  <c r="AL30" i="13" s="1"/>
  <c r="V30" i="13"/>
  <c r="U30" i="13"/>
  <c r="E30" i="13"/>
  <c r="F30" i="13" s="1"/>
  <c r="G29" i="13" s="1"/>
  <c r="AK29" i="13"/>
  <c r="AL29" i="13" s="1"/>
  <c r="U29" i="13"/>
  <c r="V29" i="13" s="1"/>
  <c r="W28" i="13" s="1"/>
  <c r="E29" i="13"/>
  <c r="F29" i="13" s="1"/>
  <c r="G28" i="13" s="1"/>
  <c r="AK28" i="13"/>
  <c r="AL28" i="13" s="1"/>
  <c r="V28" i="13"/>
  <c r="U28" i="13"/>
  <c r="E28" i="13"/>
  <c r="F28" i="13" s="1"/>
  <c r="AL27" i="13"/>
  <c r="AM26" i="13" s="1"/>
  <c r="AK27" i="13"/>
  <c r="U27" i="13"/>
  <c r="V27" i="13" s="1"/>
  <c r="E27" i="13"/>
  <c r="F27" i="13" s="1"/>
  <c r="AL26" i="13"/>
  <c r="AK26" i="13"/>
  <c r="V26" i="13"/>
  <c r="U26" i="13"/>
  <c r="E26" i="13"/>
  <c r="F26" i="13" s="1"/>
  <c r="AK25" i="13"/>
  <c r="AL25" i="13" s="1"/>
  <c r="AM24" i="13" s="1"/>
  <c r="U25" i="13"/>
  <c r="V25" i="13" s="1"/>
  <c r="E25" i="13"/>
  <c r="F25" i="13" s="1"/>
  <c r="AK24" i="13"/>
  <c r="AL24" i="13" s="1"/>
  <c r="V24" i="13"/>
  <c r="U24" i="13"/>
  <c r="E24" i="13"/>
  <c r="F24" i="13" s="1"/>
  <c r="AK23" i="13"/>
  <c r="AL23" i="13" s="1"/>
  <c r="U23" i="13"/>
  <c r="V23" i="13" s="1"/>
  <c r="E23" i="13"/>
  <c r="F23" i="13" s="1"/>
  <c r="AK22" i="13"/>
  <c r="AL22" i="13" s="1"/>
  <c r="U22" i="13"/>
  <c r="V22" i="13" s="1"/>
  <c r="E22" i="13"/>
  <c r="F22" i="13" s="1"/>
  <c r="AK21" i="13"/>
  <c r="AL21" i="13" s="1"/>
  <c r="U21" i="13"/>
  <c r="V21" i="13" s="1"/>
  <c r="F21" i="13"/>
  <c r="E21" i="13"/>
  <c r="AK20" i="13"/>
  <c r="AL20" i="13" s="1"/>
  <c r="U20" i="13"/>
  <c r="V20" i="13" s="1"/>
  <c r="E20" i="13"/>
  <c r="F20" i="13" s="1"/>
  <c r="AK19" i="13"/>
  <c r="AL19" i="13" s="1"/>
  <c r="U19" i="13"/>
  <c r="V19" i="13" s="1"/>
  <c r="W18" i="13" s="1"/>
  <c r="E19" i="13"/>
  <c r="F19" i="13" s="1"/>
  <c r="AK18" i="13"/>
  <c r="AL18" i="13" s="1"/>
  <c r="V18" i="13"/>
  <c r="U18" i="13"/>
  <c r="E18" i="13"/>
  <c r="F18" i="13" s="1"/>
  <c r="AK17" i="13"/>
  <c r="AL17" i="13" s="1"/>
  <c r="U17" i="13"/>
  <c r="V17" i="13" s="1"/>
  <c r="E17" i="13"/>
  <c r="F17" i="13" s="1"/>
  <c r="AK16" i="13"/>
  <c r="AL16" i="13" s="1"/>
  <c r="V16" i="13"/>
  <c r="U16" i="13"/>
  <c r="E16" i="13"/>
  <c r="F16" i="13" s="1"/>
  <c r="AL15" i="13"/>
  <c r="AK15" i="13"/>
  <c r="U15" i="13"/>
  <c r="V15" i="13" s="1"/>
  <c r="W14" i="13" s="1"/>
  <c r="E15" i="13"/>
  <c r="F15" i="13" s="1"/>
  <c r="AK14" i="13"/>
  <c r="AL14" i="13" s="1"/>
  <c r="V14" i="13"/>
  <c r="U14" i="13"/>
  <c r="E14" i="13"/>
  <c r="F14" i="13" s="1"/>
  <c r="AL13" i="13"/>
  <c r="AK13" i="13"/>
  <c r="U13" i="13"/>
  <c r="V13" i="13" s="1"/>
  <c r="F13" i="13"/>
  <c r="E13" i="13"/>
  <c r="AK12" i="13"/>
  <c r="AL12" i="13" s="1"/>
  <c r="U12" i="13"/>
  <c r="V12" i="13" s="1"/>
  <c r="E12" i="13"/>
  <c r="F12" i="13" s="1"/>
  <c r="AN11" i="13"/>
  <c r="AO11" i="13" s="1"/>
  <c r="AL11" i="13"/>
  <c r="AR11" i="13" s="1"/>
  <c r="AK11" i="13"/>
  <c r="X11" i="13"/>
  <c r="Y11" i="13" s="1"/>
  <c r="AA11" i="13" s="1"/>
  <c r="U11" i="13"/>
  <c r="V11" i="13" s="1"/>
  <c r="AB11" i="13" s="1"/>
  <c r="H11" i="13"/>
  <c r="I11" i="13" s="1"/>
  <c r="K11" i="13" s="1"/>
  <c r="E11" i="13"/>
  <c r="F11" i="13" s="1"/>
  <c r="L11" i="13" s="1"/>
  <c r="AI54" i="12"/>
  <c r="AI53" i="12"/>
  <c r="AI52" i="12"/>
  <c r="AI51" i="12"/>
  <c r="AI50" i="12"/>
  <c r="AI49" i="12"/>
  <c r="AI48" i="12"/>
  <c r="AI47" i="12"/>
  <c r="AI46" i="12"/>
  <c r="AI45" i="12"/>
  <c r="AI44" i="12"/>
  <c r="AI43" i="12"/>
  <c r="AI42" i="12"/>
  <c r="AI41" i="12"/>
  <c r="AI40" i="12"/>
  <c r="AI39" i="12"/>
  <c r="AI38" i="12"/>
  <c r="AI37" i="12"/>
  <c r="AI36" i="12"/>
  <c r="AI35" i="12"/>
  <c r="AI34" i="12"/>
  <c r="AI33" i="12"/>
  <c r="AI32" i="12"/>
  <c r="AI31" i="12"/>
  <c r="AI30" i="12"/>
  <c r="AI29" i="12"/>
  <c r="AI28" i="12"/>
  <c r="AI27" i="12"/>
  <c r="AI26" i="12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V88" i="12"/>
  <c r="U88" i="12"/>
  <c r="S88" i="12"/>
  <c r="Z87" i="12"/>
  <c r="X87" i="12"/>
  <c r="Y87" i="12" s="1"/>
  <c r="AA87" i="12" s="1"/>
  <c r="U87" i="12"/>
  <c r="V87" i="12" s="1"/>
  <c r="AB87" i="12" s="1"/>
  <c r="S87" i="12"/>
  <c r="E56" i="12"/>
  <c r="F56" i="12" s="1"/>
  <c r="U55" i="12"/>
  <c r="V55" i="12" s="1"/>
  <c r="W55" i="12" s="1"/>
  <c r="F55" i="12"/>
  <c r="E55" i="12"/>
  <c r="AK54" i="12"/>
  <c r="AL54" i="12" s="1"/>
  <c r="AM54" i="12" s="1"/>
  <c r="U54" i="12"/>
  <c r="V54" i="12" s="1"/>
  <c r="E54" i="12"/>
  <c r="F54" i="12" s="1"/>
  <c r="G53" i="12" s="1"/>
  <c r="AL53" i="12"/>
  <c r="AK53" i="12"/>
  <c r="U53" i="12"/>
  <c r="V53" i="12" s="1"/>
  <c r="F53" i="12"/>
  <c r="E53" i="12"/>
  <c r="AK52" i="12"/>
  <c r="AL52" i="12" s="1"/>
  <c r="U52" i="12"/>
  <c r="V52" i="12" s="1"/>
  <c r="E52" i="12"/>
  <c r="F52" i="12" s="1"/>
  <c r="G51" i="12" s="1"/>
  <c r="AM51" i="12"/>
  <c r="AL51" i="12"/>
  <c r="AK51" i="12"/>
  <c r="U51" i="12"/>
  <c r="V51" i="12" s="1"/>
  <c r="F51" i="12"/>
  <c r="E51" i="12"/>
  <c r="AK50" i="12"/>
  <c r="AL50" i="12" s="1"/>
  <c r="V50" i="12"/>
  <c r="W50" i="12" s="1"/>
  <c r="U50" i="12"/>
  <c r="E50" i="12"/>
  <c r="F50" i="12" s="1"/>
  <c r="G49" i="12" s="1"/>
  <c r="AK49" i="12"/>
  <c r="AL49" i="12" s="1"/>
  <c r="AM49" i="12" s="1"/>
  <c r="U49" i="12"/>
  <c r="V49" i="12" s="1"/>
  <c r="F49" i="12"/>
  <c r="E49" i="12"/>
  <c r="AK48" i="12"/>
  <c r="AL48" i="12" s="1"/>
  <c r="AM47" i="12" s="1"/>
  <c r="U48" i="12"/>
  <c r="V48" i="12" s="1"/>
  <c r="W48" i="12" s="1"/>
  <c r="E48" i="12"/>
  <c r="F48" i="12" s="1"/>
  <c r="G47" i="12" s="1"/>
  <c r="AL47" i="12"/>
  <c r="AK47" i="12"/>
  <c r="U47" i="12"/>
  <c r="V47" i="12" s="1"/>
  <c r="F47" i="12"/>
  <c r="E47" i="12"/>
  <c r="AK46" i="12"/>
  <c r="AL46" i="12" s="1"/>
  <c r="U46" i="12"/>
  <c r="V46" i="12" s="1"/>
  <c r="E46" i="12"/>
  <c r="F46" i="12" s="1"/>
  <c r="G45" i="12" s="1"/>
  <c r="AK45" i="12"/>
  <c r="AL45" i="12" s="1"/>
  <c r="AM45" i="12" s="1"/>
  <c r="U45" i="12"/>
  <c r="V45" i="12" s="1"/>
  <c r="F45" i="12"/>
  <c r="E45" i="12"/>
  <c r="AK44" i="12"/>
  <c r="AL44" i="12" s="1"/>
  <c r="AM43" i="12" s="1"/>
  <c r="U44" i="12"/>
  <c r="V44" i="12" s="1"/>
  <c r="E44" i="12"/>
  <c r="F44" i="12" s="1"/>
  <c r="G43" i="12" s="1"/>
  <c r="AL43" i="12"/>
  <c r="AK43" i="12"/>
  <c r="U43" i="12"/>
  <c r="V43" i="12" s="1"/>
  <c r="F43" i="12"/>
  <c r="G42" i="12" s="1"/>
  <c r="E43" i="12"/>
  <c r="AK42" i="12"/>
  <c r="AL42" i="12" s="1"/>
  <c r="U42" i="12"/>
  <c r="V42" i="12" s="1"/>
  <c r="E42" i="12"/>
  <c r="F42" i="12" s="1"/>
  <c r="AK41" i="12"/>
  <c r="AL41" i="12" s="1"/>
  <c r="U41" i="12"/>
  <c r="V41" i="12" s="1"/>
  <c r="E41" i="12"/>
  <c r="F41" i="12" s="1"/>
  <c r="AK40" i="12"/>
  <c r="AL40" i="12" s="1"/>
  <c r="U40" i="12"/>
  <c r="V40" i="12" s="1"/>
  <c r="F40" i="12"/>
  <c r="E40" i="12"/>
  <c r="AK39" i="12"/>
  <c r="AL39" i="12" s="1"/>
  <c r="AM38" i="12" s="1"/>
  <c r="U39" i="12"/>
  <c r="V39" i="12" s="1"/>
  <c r="E39" i="12"/>
  <c r="F39" i="12" s="1"/>
  <c r="G38" i="12" s="1"/>
  <c r="AL38" i="12"/>
  <c r="AK38" i="12"/>
  <c r="U38" i="12"/>
  <c r="V38" i="12" s="1"/>
  <c r="F38" i="12"/>
  <c r="E38" i="12"/>
  <c r="AK37" i="12"/>
  <c r="AL37" i="12" s="1"/>
  <c r="V37" i="12"/>
  <c r="W36" i="12" s="1"/>
  <c r="U37" i="12"/>
  <c r="E37" i="12"/>
  <c r="F37" i="12" s="1"/>
  <c r="G36" i="12" s="1"/>
  <c r="AK36" i="12"/>
  <c r="AL36" i="12" s="1"/>
  <c r="AM36" i="12" s="1"/>
  <c r="U36" i="12"/>
  <c r="V36" i="12" s="1"/>
  <c r="F36" i="12"/>
  <c r="E36" i="12"/>
  <c r="AK35" i="12"/>
  <c r="AL35" i="12" s="1"/>
  <c r="U35" i="12"/>
  <c r="V35" i="12" s="1"/>
  <c r="E35" i="12"/>
  <c r="F35" i="12" s="1"/>
  <c r="AK34" i="12"/>
  <c r="AL34" i="12" s="1"/>
  <c r="U34" i="12"/>
  <c r="V34" i="12" s="1"/>
  <c r="E34" i="12"/>
  <c r="F34" i="12" s="1"/>
  <c r="AK33" i="12"/>
  <c r="AL33" i="12" s="1"/>
  <c r="U33" i="12"/>
  <c r="V33" i="12" s="1"/>
  <c r="E33" i="12"/>
  <c r="F33" i="12" s="1"/>
  <c r="AK32" i="12"/>
  <c r="AL32" i="12" s="1"/>
  <c r="U32" i="12"/>
  <c r="V32" i="12" s="1"/>
  <c r="W31" i="12" s="1"/>
  <c r="E32" i="12"/>
  <c r="F32" i="12" s="1"/>
  <c r="AK31" i="12"/>
  <c r="AL31" i="12" s="1"/>
  <c r="U31" i="12"/>
  <c r="V31" i="12" s="1"/>
  <c r="E31" i="12"/>
  <c r="F31" i="12" s="1"/>
  <c r="AK30" i="12"/>
  <c r="AL30" i="12" s="1"/>
  <c r="U30" i="12"/>
  <c r="V30" i="12" s="1"/>
  <c r="E30" i="12"/>
  <c r="F30" i="12" s="1"/>
  <c r="AK29" i="12"/>
  <c r="AL29" i="12" s="1"/>
  <c r="AM28" i="12" s="1"/>
  <c r="U29" i="12"/>
  <c r="V29" i="12" s="1"/>
  <c r="E29" i="12"/>
  <c r="F29" i="12" s="1"/>
  <c r="AK28" i="12"/>
  <c r="AL28" i="12" s="1"/>
  <c r="U28" i="12"/>
  <c r="V28" i="12" s="1"/>
  <c r="E28" i="12"/>
  <c r="F28" i="12" s="1"/>
  <c r="AK27" i="12"/>
  <c r="AL27" i="12" s="1"/>
  <c r="AM26" i="12" s="1"/>
  <c r="U27" i="12"/>
  <c r="V27" i="12" s="1"/>
  <c r="E27" i="12"/>
  <c r="F27" i="12" s="1"/>
  <c r="AK26" i="12"/>
  <c r="AL26" i="12" s="1"/>
  <c r="U26" i="12"/>
  <c r="V26" i="12" s="1"/>
  <c r="E26" i="12"/>
  <c r="F26" i="12" s="1"/>
  <c r="AK25" i="12"/>
  <c r="AL25" i="12" s="1"/>
  <c r="AM24" i="12" s="1"/>
  <c r="U25" i="12"/>
  <c r="V25" i="12" s="1"/>
  <c r="E25" i="12"/>
  <c r="F25" i="12" s="1"/>
  <c r="AK24" i="12"/>
  <c r="AL24" i="12" s="1"/>
  <c r="U24" i="12"/>
  <c r="V24" i="12" s="1"/>
  <c r="E24" i="12"/>
  <c r="F24" i="12" s="1"/>
  <c r="AK23" i="12"/>
  <c r="AL23" i="12" s="1"/>
  <c r="U23" i="12"/>
  <c r="V23" i="12" s="1"/>
  <c r="E23" i="12"/>
  <c r="F23" i="12" s="1"/>
  <c r="AK22" i="12"/>
  <c r="AL22" i="12" s="1"/>
  <c r="U22" i="12"/>
  <c r="V22" i="12" s="1"/>
  <c r="W22" i="12" s="1"/>
  <c r="E22" i="12"/>
  <c r="F22" i="12" s="1"/>
  <c r="AK21" i="12"/>
  <c r="AL21" i="12" s="1"/>
  <c r="U21" i="12"/>
  <c r="V21" i="12" s="1"/>
  <c r="W20" i="12" s="1"/>
  <c r="E21" i="12"/>
  <c r="F21" i="12" s="1"/>
  <c r="AK20" i="12"/>
  <c r="AL20" i="12" s="1"/>
  <c r="V20" i="12"/>
  <c r="U20" i="12"/>
  <c r="E20" i="12"/>
  <c r="F20" i="12" s="1"/>
  <c r="AL19" i="12"/>
  <c r="AK19" i="12"/>
  <c r="U19" i="12"/>
  <c r="V19" i="12" s="1"/>
  <c r="E19" i="12"/>
  <c r="F19" i="12" s="1"/>
  <c r="AK18" i="12"/>
  <c r="AL18" i="12" s="1"/>
  <c r="U18" i="12"/>
  <c r="V18" i="12" s="1"/>
  <c r="E18" i="12"/>
  <c r="F18" i="12" s="1"/>
  <c r="AK17" i="12"/>
  <c r="AL17" i="12" s="1"/>
  <c r="U17" i="12"/>
  <c r="V17" i="12" s="1"/>
  <c r="W16" i="12" s="1"/>
  <c r="E17" i="12"/>
  <c r="F17" i="12" s="1"/>
  <c r="AK16" i="12"/>
  <c r="AL16" i="12" s="1"/>
  <c r="V16" i="12"/>
  <c r="U16" i="12"/>
  <c r="E16" i="12"/>
  <c r="F16" i="12" s="1"/>
  <c r="AK15" i="12"/>
  <c r="AL15" i="12" s="1"/>
  <c r="U15" i="12"/>
  <c r="V15" i="12" s="1"/>
  <c r="F15" i="12"/>
  <c r="E15" i="12"/>
  <c r="AK14" i="12"/>
  <c r="AL14" i="12" s="1"/>
  <c r="U14" i="12"/>
  <c r="V14" i="12" s="1"/>
  <c r="E14" i="12"/>
  <c r="F14" i="12" s="1"/>
  <c r="AK13" i="12"/>
  <c r="AL13" i="12" s="1"/>
  <c r="U13" i="12"/>
  <c r="V13" i="12" s="1"/>
  <c r="E13" i="12"/>
  <c r="F13" i="12" s="1"/>
  <c r="AK12" i="12"/>
  <c r="AL12" i="12" s="1"/>
  <c r="V12" i="12"/>
  <c r="U12" i="12"/>
  <c r="E12" i="12"/>
  <c r="F12" i="12" s="1"/>
  <c r="AN11" i="12"/>
  <c r="AO11" i="12" s="1"/>
  <c r="AQ11" i="12" s="1"/>
  <c r="AP12" i="12" s="1"/>
  <c r="AK11" i="12"/>
  <c r="AL11" i="12" s="1"/>
  <c r="AR11" i="12" s="1"/>
  <c r="X11" i="12"/>
  <c r="Y11" i="12" s="1"/>
  <c r="AA11" i="12" s="1"/>
  <c r="U11" i="12"/>
  <c r="V11" i="12" s="1"/>
  <c r="AB11" i="12" s="1"/>
  <c r="H11" i="12"/>
  <c r="I11" i="12" s="1"/>
  <c r="K11" i="12" s="1"/>
  <c r="J12" i="12" s="1"/>
  <c r="E11" i="12"/>
  <c r="F11" i="12" s="1"/>
  <c r="L11" i="12" s="1"/>
  <c r="AI54" i="11"/>
  <c r="AI53" i="11"/>
  <c r="AI52" i="11"/>
  <c r="AI51" i="11"/>
  <c r="AI50" i="11"/>
  <c r="AI49" i="11"/>
  <c r="AI48" i="11"/>
  <c r="AI47" i="11"/>
  <c r="AI46" i="11"/>
  <c r="AI45" i="11"/>
  <c r="AI44" i="11"/>
  <c r="AI43" i="11"/>
  <c r="AI42" i="11"/>
  <c r="AI41" i="11"/>
  <c r="AI40" i="11"/>
  <c r="AI39" i="11"/>
  <c r="AI38" i="11"/>
  <c r="AI37" i="11"/>
  <c r="AI36" i="11"/>
  <c r="AI35" i="11"/>
  <c r="AI34" i="11"/>
  <c r="AI33" i="11"/>
  <c r="AI32" i="11"/>
  <c r="AI31" i="11"/>
  <c r="AI30" i="11"/>
  <c r="AI29" i="11"/>
  <c r="AI28" i="11"/>
  <c r="AI27" i="11"/>
  <c r="AI26" i="11"/>
  <c r="AI25" i="11"/>
  <c r="AI24" i="11"/>
  <c r="AI23" i="11"/>
  <c r="AI22" i="11"/>
  <c r="AI21" i="11"/>
  <c r="AI20" i="11"/>
  <c r="AI19" i="11"/>
  <c r="AI18" i="11"/>
  <c r="AI17" i="11"/>
  <c r="AI16" i="11"/>
  <c r="AI15" i="11"/>
  <c r="AI14" i="11"/>
  <c r="AI13" i="11"/>
  <c r="AI12" i="11"/>
  <c r="AI11" i="11"/>
  <c r="S55" i="1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H11" i="11"/>
  <c r="I11" i="11" s="1"/>
  <c r="K11" i="11" s="1"/>
  <c r="J12" i="11" s="1"/>
  <c r="G11" i="11"/>
  <c r="E11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H37" i="16" l="1"/>
  <c r="I37" i="16" s="1"/>
  <c r="L37" i="16"/>
  <c r="Z49" i="26"/>
  <c r="J50" i="26"/>
  <c r="AR49" i="26"/>
  <c r="AN49" i="26"/>
  <c r="AO49" i="26" s="1"/>
  <c r="AQ49" i="26" s="1"/>
  <c r="AS49" i="26" s="1"/>
  <c r="L49" i="25"/>
  <c r="AB48" i="25"/>
  <c r="X48" i="25"/>
  <c r="Y48" i="25" s="1"/>
  <c r="AA48" i="25" s="1"/>
  <c r="AC48" i="25" s="1"/>
  <c r="AR48" i="25"/>
  <c r="AN48" i="25"/>
  <c r="AO48" i="25" s="1"/>
  <c r="AQ48" i="25" s="1"/>
  <c r="AS48" i="25" s="1"/>
  <c r="J50" i="25"/>
  <c r="Z49" i="24"/>
  <c r="J48" i="24"/>
  <c r="AP49" i="24"/>
  <c r="J49" i="23"/>
  <c r="AN49" i="23"/>
  <c r="AO49" i="23" s="1"/>
  <c r="AQ49" i="23" s="1"/>
  <c r="AS49" i="23" s="1"/>
  <c r="AR49" i="23"/>
  <c r="X50" i="23"/>
  <c r="Y50" i="23" s="1"/>
  <c r="AA50" i="23" s="1"/>
  <c r="AC50" i="23" s="1"/>
  <c r="AB50" i="23"/>
  <c r="AN50" i="22"/>
  <c r="AO50" i="22" s="1"/>
  <c r="AQ50" i="22" s="1"/>
  <c r="AS50" i="22" s="1"/>
  <c r="L48" i="22"/>
  <c r="H48" i="22"/>
  <c r="I48" i="22" s="1"/>
  <c r="K48" i="22" s="1"/>
  <c r="X53" i="22"/>
  <c r="Y53" i="22" s="1"/>
  <c r="AA53" i="22" s="1"/>
  <c r="AC53" i="22" s="1"/>
  <c r="AB53" i="22"/>
  <c r="Z50" i="21"/>
  <c r="AP49" i="21"/>
  <c r="J51" i="21"/>
  <c r="J49" i="20"/>
  <c r="X49" i="20"/>
  <c r="Y49" i="20" s="1"/>
  <c r="AA49" i="20" s="1"/>
  <c r="AC49" i="20" s="1"/>
  <c r="AB49" i="20"/>
  <c r="AR50" i="20"/>
  <c r="AN50" i="20"/>
  <c r="AO50" i="20" s="1"/>
  <c r="AQ50" i="20" s="1"/>
  <c r="AS50" i="20" s="1"/>
  <c r="J49" i="19"/>
  <c r="AB49" i="19"/>
  <c r="X49" i="19"/>
  <c r="Y49" i="19" s="1"/>
  <c r="AA49" i="19" s="1"/>
  <c r="AC49" i="19" s="1"/>
  <c r="AP49" i="19"/>
  <c r="J47" i="18"/>
  <c r="AP48" i="18"/>
  <c r="Z48" i="18"/>
  <c r="AN47" i="17"/>
  <c r="AO47" i="17" s="1"/>
  <c r="AQ47" i="17" s="1"/>
  <c r="AS47" i="17" s="1"/>
  <c r="AR47" i="17"/>
  <c r="L46" i="17"/>
  <c r="H46" i="17"/>
  <c r="I46" i="17" s="1"/>
  <c r="K46" i="17" s="1"/>
  <c r="M46" i="17" s="1"/>
  <c r="Z47" i="17"/>
  <c r="AN47" i="16"/>
  <c r="AO47" i="16" s="1"/>
  <c r="AQ47" i="16" s="1"/>
  <c r="AS47" i="16" s="1"/>
  <c r="AR47" i="16"/>
  <c r="AB50" i="16"/>
  <c r="X50" i="16"/>
  <c r="Y50" i="16" s="1"/>
  <c r="AA50" i="16" s="1"/>
  <c r="AC50" i="16" s="1"/>
  <c r="AM19" i="15"/>
  <c r="AM23" i="15"/>
  <c r="AM34" i="15"/>
  <c r="AM30" i="15"/>
  <c r="AM32" i="15"/>
  <c r="AM11" i="15"/>
  <c r="AM17" i="15"/>
  <c r="AM21" i="15"/>
  <c r="AM38" i="15"/>
  <c r="W44" i="15"/>
  <c r="W48" i="15"/>
  <c r="W52" i="15"/>
  <c r="W50" i="15"/>
  <c r="W33" i="15"/>
  <c r="W31" i="15"/>
  <c r="W39" i="15"/>
  <c r="W18" i="15"/>
  <c r="W20" i="15"/>
  <c r="W22" i="15"/>
  <c r="W24" i="15"/>
  <c r="W37" i="15"/>
  <c r="G11" i="15"/>
  <c r="L11" i="15"/>
  <c r="G43" i="15"/>
  <c r="G47" i="15"/>
  <c r="G51" i="15"/>
  <c r="G14" i="15"/>
  <c r="G21" i="15"/>
  <c r="G37" i="15"/>
  <c r="G19" i="15"/>
  <c r="G34" i="15"/>
  <c r="G40" i="15"/>
  <c r="G32" i="15"/>
  <c r="J12" i="15"/>
  <c r="M11" i="15"/>
  <c r="AM16" i="15"/>
  <c r="AM15" i="15"/>
  <c r="G26" i="15"/>
  <c r="G25" i="15"/>
  <c r="Z12" i="15"/>
  <c r="W11" i="15"/>
  <c r="AC11" i="15" s="1"/>
  <c r="G12" i="15"/>
  <c r="AM14" i="15"/>
  <c r="AM13" i="15"/>
  <c r="W17" i="15"/>
  <c r="W16" i="15"/>
  <c r="G16" i="15"/>
  <c r="G15" i="15"/>
  <c r="AP12" i="15"/>
  <c r="AS11" i="15"/>
  <c r="W12" i="15"/>
  <c r="G13" i="15"/>
  <c r="W15" i="15"/>
  <c r="W14" i="15"/>
  <c r="G18" i="15"/>
  <c r="G17" i="15"/>
  <c r="AM18" i="15"/>
  <c r="W19" i="15"/>
  <c r="G20" i="15"/>
  <c r="AM20" i="15"/>
  <c r="W21" i="15"/>
  <c r="G22" i="15"/>
  <c r="AM22" i="15"/>
  <c r="W23" i="15"/>
  <c r="G24" i="15"/>
  <c r="AM24" i="15"/>
  <c r="AM25" i="15"/>
  <c r="W25" i="15"/>
  <c r="W26" i="15"/>
  <c r="AM31" i="15"/>
  <c r="W32" i="15"/>
  <c r="G33" i="15"/>
  <c r="AM33" i="15"/>
  <c r="W34" i="15"/>
  <c r="W35" i="15"/>
  <c r="G35" i="15"/>
  <c r="G36" i="15"/>
  <c r="AM41" i="15"/>
  <c r="AM40" i="15"/>
  <c r="W42" i="15"/>
  <c r="W41" i="15"/>
  <c r="G28" i="15"/>
  <c r="AM28" i="15"/>
  <c r="W29" i="15"/>
  <c r="G30" i="15"/>
  <c r="AM35" i="15"/>
  <c r="AM39" i="15"/>
  <c r="W40" i="15"/>
  <c r="G41" i="15"/>
  <c r="G42" i="15"/>
  <c r="AM36" i="15"/>
  <c r="W55" i="15"/>
  <c r="W54" i="15"/>
  <c r="AM54" i="15"/>
  <c r="AM53" i="15"/>
  <c r="Z88" i="15"/>
  <c r="AM42" i="15"/>
  <c r="W43" i="15"/>
  <c r="G44" i="15"/>
  <c r="AM44" i="15"/>
  <c r="W45" i="15"/>
  <c r="G46" i="15"/>
  <c r="AM46" i="15"/>
  <c r="W47" i="15"/>
  <c r="G48" i="15"/>
  <c r="AM48" i="15"/>
  <c r="W49" i="15"/>
  <c r="G50" i="15"/>
  <c r="AM50" i="15"/>
  <c r="W51" i="15"/>
  <c r="G52" i="15"/>
  <c r="AM52" i="15"/>
  <c r="W53" i="15"/>
  <c r="G54" i="15"/>
  <c r="AB87" i="15"/>
  <c r="W87" i="15"/>
  <c r="AC87" i="15" s="1"/>
  <c r="G55" i="15"/>
  <c r="W88" i="15"/>
  <c r="AM47" i="14"/>
  <c r="AM17" i="14"/>
  <c r="AM21" i="14"/>
  <c r="AM25" i="14"/>
  <c r="AM16" i="14"/>
  <c r="AM31" i="14"/>
  <c r="AM35" i="14"/>
  <c r="W34" i="14"/>
  <c r="W16" i="14"/>
  <c r="W18" i="14"/>
  <c r="W20" i="14"/>
  <c r="W22" i="14"/>
  <c r="W24" i="14"/>
  <c r="W26" i="14"/>
  <c r="W32" i="14"/>
  <c r="W29" i="14"/>
  <c r="W36" i="14"/>
  <c r="W11" i="14"/>
  <c r="AC11" i="14" s="1"/>
  <c r="W45" i="14"/>
  <c r="W48" i="14"/>
  <c r="G43" i="14"/>
  <c r="G54" i="14"/>
  <c r="G19" i="14"/>
  <c r="G23" i="14"/>
  <c r="G33" i="14"/>
  <c r="G37" i="14"/>
  <c r="G42" i="14"/>
  <c r="G27" i="14"/>
  <c r="G30" i="14"/>
  <c r="G12" i="14"/>
  <c r="G17" i="14"/>
  <c r="G21" i="14"/>
  <c r="G25" i="14"/>
  <c r="AP12" i="14"/>
  <c r="AS11" i="14"/>
  <c r="J12" i="14"/>
  <c r="AM12" i="14"/>
  <c r="AM13" i="14"/>
  <c r="Z12" i="14"/>
  <c r="G11" i="14"/>
  <c r="M11" i="14" s="1"/>
  <c r="AM11" i="14"/>
  <c r="W13" i="14"/>
  <c r="W12" i="14"/>
  <c r="G14" i="14"/>
  <c r="G13" i="14"/>
  <c r="W17" i="14"/>
  <c r="G18" i="14"/>
  <c r="AM18" i="14"/>
  <c r="W19" i="14"/>
  <c r="G20" i="14"/>
  <c r="AM20" i="14"/>
  <c r="W21" i="14"/>
  <c r="G22" i="14"/>
  <c r="AM22" i="14"/>
  <c r="W23" i="14"/>
  <c r="G24" i="14"/>
  <c r="AM24" i="14"/>
  <c r="W25" i="14"/>
  <c r="G26" i="14"/>
  <c r="AM26" i="14"/>
  <c r="AM27" i="14"/>
  <c r="W27" i="14"/>
  <c r="G28" i="14"/>
  <c r="AM14" i="14"/>
  <c r="W15" i="14"/>
  <c r="G16" i="14"/>
  <c r="G31" i="14"/>
  <c r="G41" i="14"/>
  <c r="G40" i="14"/>
  <c r="AM41" i="14"/>
  <c r="W28" i="14"/>
  <c r="G29" i="14"/>
  <c r="AM29" i="14"/>
  <c r="AM30" i="14"/>
  <c r="W30" i="14"/>
  <c r="W31" i="14"/>
  <c r="AM32" i="14"/>
  <c r="W33" i="14"/>
  <c r="G34" i="14"/>
  <c r="AM34" i="14"/>
  <c r="W35" i="14"/>
  <c r="G36" i="14"/>
  <c r="AM36" i="14"/>
  <c r="W37" i="14"/>
  <c r="G38" i="14"/>
  <c r="AM39" i="14"/>
  <c r="AM38" i="14"/>
  <c r="W40" i="14"/>
  <c r="W39" i="14"/>
  <c r="W42" i="14"/>
  <c r="W41" i="14"/>
  <c r="AM44" i="14"/>
  <c r="AM45" i="14"/>
  <c r="AM48" i="14"/>
  <c r="AM49" i="14"/>
  <c r="W51" i="14"/>
  <c r="W52" i="14"/>
  <c r="AM42" i="14"/>
  <c r="AM43" i="14"/>
  <c r="W49" i="14"/>
  <c r="W50" i="14"/>
  <c r="G52" i="14"/>
  <c r="G53" i="14"/>
  <c r="G56" i="14"/>
  <c r="G55" i="14"/>
  <c r="W43" i="14"/>
  <c r="W44" i="14"/>
  <c r="G46" i="14"/>
  <c r="G47" i="14"/>
  <c r="G50" i="14"/>
  <c r="G51" i="14"/>
  <c r="AM52" i="14"/>
  <c r="AM53" i="14"/>
  <c r="G44" i="14"/>
  <c r="G45" i="14"/>
  <c r="G48" i="14"/>
  <c r="G49" i="14"/>
  <c r="AM50" i="14"/>
  <c r="AM51" i="14"/>
  <c r="W53" i="14"/>
  <c r="W54" i="14"/>
  <c r="W87" i="14"/>
  <c r="W88" i="14"/>
  <c r="X87" i="14"/>
  <c r="Y87" i="14" s="1"/>
  <c r="AA87" i="14" s="1"/>
  <c r="Z88" i="14" s="1"/>
  <c r="AB87" i="14"/>
  <c r="W46" i="14"/>
  <c r="AQ11" i="13"/>
  <c r="AP12" i="13" s="1"/>
  <c r="AN12" i="13" s="1"/>
  <c r="AO12" i="13" s="1"/>
  <c r="AQ12" i="13" s="1"/>
  <c r="AS12" i="13" s="1"/>
  <c r="AM29" i="13"/>
  <c r="AM39" i="13"/>
  <c r="AM11" i="13"/>
  <c r="AM19" i="13"/>
  <c r="AM21" i="13"/>
  <c r="AM13" i="13"/>
  <c r="AM15" i="13"/>
  <c r="AM17" i="13"/>
  <c r="AM31" i="13"/>
  <c r="AM32" i="13"/>
  <c r="W40" i="13"/>
  <c r="W44" i="13"/>
  <c r="W52" i="13"/>
  <c r="W45" i="13"/>
  <c r="W49" i="13"/>
  <c r="W53" i="13"/>
  <c r="W38" i="13"/>
  <c r="W42" i="13"/>
  <c r="W22" i="13"/>
  <c r="W12" i="13"/>
  <c r="W16" i="13"/>
  <c r="W20" i="13"/>
  <c r="W25" i="13"/>
  <c r="W27" i="13"/>
  <c r="W35" i="13"/>
  <c r="G31" i="13"/>
  <c r="G35" i="13"/>
  <c r="G39" i="13"/>
  <c r="G47" i="13"/>
  <c r="G26" i="13"/>
  <c r="G30" i="13"/>
  <c r="G38" i="13"/>
  <c r="G46" i="13"/>
  <c r="G50" i="13"/>
  <c r="G54" i="13"/>
  <c r="G17" i="13"/>
  <c r="G11" i="13"/>
  <c r="M11" i="13" s="1"/>
  <c r="G19" i="13"/>
  <c r="G13" i="13"/>
  <c r="G21" i="13"/>
  <c r="G15" i="13"/>
  <c r="G23" i="13"/>
  <c r="J12" i="13"/>
  <c r="W15" i="13"/>
  <c r="AM20" i="13"/>
  <c r="W23" i="13"/>
  <c r="W13" i="13"/>
  <c r="G16" i="13"/>
  <c r="AM18" i="13"/>
  <c r="W21" i="13"/>
  <c r="AM12" i="13"/>
  <c r="G18" i="13"/>
  <c r="W11" i="13"/>
  <c r="G14" i="13"/>
  <c r="AM16" i="13"/>
  <c r="W19" i="13"/>
  <c r="G22" i="13"/>
  <c r="G24" i="13"/>
  <c r="Z12" i="13"/>
  <c r="AC11" i="13"/>
  <c r="G12" i="13"/>
  <c r="AM14" i="13"/>
  <c r="W17" i="13"/>
  <c r="G20" i="13"/>
  <c r="AM22" i="13"/>
  <c r="AM23" i="13"/>
  <c r="W24" i="13"/>
  <c r="AM27" i="13"/>
  <c r="AM30" i="13"/>
  <c r="W33" i="13"/>
  <c r="G36" i="13"/>
  <c r="AM38" i="13"/>
  <c r="W41" i="13"/>
  <c r="G42" i="13"/>
  <c r="AM28" i="13"/>
  <c r="W31" i="13"/>
  <c r="G34" i="13"/>
  <c r="AM36" i="13"/>
  <c r="W39" i="13"/>
  <c r="G56" i="13"/>
  <c r="G55" i="13"/>
  <c r="G25" i="13"/>
  <c r="AM25" i="13"/>
  <c r="W26" i="13"/>
  <c r="G27" i="13"/>
  <c r="W29" i="13"/>
  <c r="G32" i="13"/>
  <c r="AM34" i="13"/>
  <c r="W37" i="13"/>
  <c r="G40" i="13"/>
  <c r="AM44" i="13"/>
  <c r="G45" i="13"/>
  <c r="AM47" i="13"/>
  <c r="W50" i="13"/>
  <c r="G53" i="13"/>
  <c r="G43" i="13"/>
  <c r="AM43" i="13"/>
  <c r="AM45" i="13"/>
  <c r="W48" i="13"/>
  <c r="G51" i="13"/>
  <c r="W87" i="13"/>
  <c r="AC87" i="13" s="1"/>
  <c r="W88" i="13"/>
  <c r="W46" i="13"/>
  <c r="G49" i="13"/>
  <c r="AM51" i="13"/>
  <c r="Z88" i="13"/>
  <c r="AM53" i="13"/>
  <c r="W54" i="13"/>
  <c r="AM21" i="12"/>
  <c r="AM35" i="12"/>
  <c r="AM13" i="12"/>
  <c r="AM17" i="12"/>
  <c r="AM19" i="12"/>
  <c r="AM33" i="12"/>
  <c r="AM11" i="12"/>
  <c r="AM15" i="12"/>
  <c r="AM53" i="12"/>
  <c r="AM31" i="12"/>
  <c r="AM40" i="12"/>
  <c r="W44" i="12"/>
  <c r="W52" i="12"/>
  <c r="W38" i="12"/>
  <c r="W39" i="12"/>
  <c r="W46" i="12"/>
  <c r="W32" i="12"/>
  <c r="W37" i="12"/>
  <c r="W14" i="12"/>
  <c r="W18" i="12"/>
  <c r="W41" i="12"/>
  <c r="W12" i="12"/>
  <c r="W23" i="12"/>
  <c r="W25" i="12"/>
  <c r="W27" i="12"/>
  <c r="W29" i="12"/>
  <c r="W54" i="12"/>
  <c r="G56" i="12"/>
  <c r="G55" i="12"/>
  <c r="G11" i="12"/>
  <c r="G19" i="12"/>
  <c r="G23" i="12"/>
  <c r="G39" i="12"/>
  <c r="G13" i="12"/>
  <c r="G21" i="12"/>
  <c r="G26" i="12"/>
  <c r="G30" i="12"/>
  <c r="G33" i="12"/>
  <c r="G15" i="12"/>
  <c r="G40" i="12"/>
  <c r="G17" i="12"/>
  <c r="G24" i="12"/>
  <c r="G28" i="12"/>
  <c r="G31" i="12"/>
  <c r="AR12" i="12"/>
  <c r="AN12" i="12"/>
  <c r="AO12" i="12" s="1"/>
  <c r="AQ12" i="12" s="1"/>
  <c r="AS12" i="12" s="1"/>
  <c r="W13" i="12"/>
  <c r="G16" i="12"/>
  <c r="AM18" i="12"/>
  <c r="W21" i="12"/>
  <c r="W11" i="12"/>
  <c r="G14" i="12"/>
  <c r="AM16" i="12"/>
  <c r="W19" i="12"/>
  <c r="Z12" i="12"/>
  <c r="AC11" i="12"/>
  <c r="G12" i="12"/>
  <c r="AM14" i="12"/>
  <c r="W17" i="12"/>
  <c r="G20" i="12"/>
  <c r="L12" i="12"/>
  <c r="H12" i="12"/>
  <c r="I12" i="12" s="1"/>
  <c r="K12" i="12" s="1"/>
  <c r="M12" i="12" s="1"/>
  <c r="AM12" i="12"/>
  <c r="W15" i="12"/>
  <c r="G18" i="12"/>
  <c r="AM20" i="12"/>
  <c r="G22" i="12"/>
  <c r="AM23" i="12"/>
  <c r="W24" i="12"/>
  <c r="G25" i="12"/>
  <c r="AM25" i="12"/>
  <c r="W26" i="12"/>
  <c r="G27" i="12"/>
  <c r="AM27" i="12"/>
  <c r="W28" i="12"/>
  <c r="G29" i="12"/>
  <c r="AM30" i="12"/>
  <c r="AM29" i="12"/>
  <c r="W30" i="12"/>
  <c r="AM22" i="12"/>
  <c r="W35" i="12"/>
  <c r="W34" i="12"/>
  <c r="M11" i="12"/>
  <c r="AS11" i="12"/>
  <c r="G32" i="12"/>
  <c r="AM32" i="12"/>
  <c r="W33" i="12"/>
  <c r="G34" i="12"/>
  <c r="G35" i="12"/>
  <c r="AM37" i="12"/>
  <c r="W40" i="12"/>
  <c r="W42" i="12"/>
  <c r="G41" i="12"/>
  <c r="AM41" i="12"/>
  <c r="AM34" i="12"/>
  <c r="G37" i="12"/>
  <c r="AM39" i="12"/>
  <c r="Z88" i="12"/>
  <c r="AC87" i="12"/>
  <c r="W87" i="12"/>
  <c r="W88" i="12"/>
  <c r="AM42" i="12"/>
  <c r="W43" i="12"/>
  <c r="G44" i="12"/>
  <c r="AM44" i="12"/>
  <c r="W45" i="12"/>
  <c r="G46" i="12"/>
  <c r="AM46" i="12"/>
  <c r="W47" i="12"/>
  <c r="G48" i="12"/>
  <c r="AM48" i="12"/>
  <c r="W49" i="12"/>
  <c r="G50" i="12"/>
  <c r="AM50" i="12"/>
  <c r="W51" i="12"/>
  <c r="G52" i="12"/>
  <c r="AM52" i="12"/>
  <c r="W53" i="12"/>
  <c r="G54" i="12"/>
  <c r="K37" i="16" l="1"/>
  <c r="AP50" i="26"/>
  <c r="L50" i="26"/>
  <c r="H50" i="26"/>
  <c r="I50" i="26" s="1"/>
  <c r="K50" i="26" s="1"/>
  <c r="M50" i="26" s="1"/>
  <c r="AB49" i="26"/>
  <c r="X49" i="26"/>
  <c r="Y49" i="26" s="1"/>
  <c r="AA49" i="26" s="1"/>
  <c r="AC49" i="26" s="1"/>
  <c r="Z49" i="25"/>
  <c r="AP49" i="25"/>
  <c r="L50" i="25"/>
  <c r="H50" i="25"/>
  <c r="I50" i="25" s="1"/>
  <c r="K50" i="25" s="1"/>
  <c r="M50" i="25" s="1"/>
  <c r="AB49" i="24"/>
  <c r="X49" i="24"/>
  <c r="Y49" i="24" s="1"/>
  <c r="AA49" i="24" s="1"/>
  <c r="AC49" i="24" s="1"/>
  <c r="AN49" i="24"/>
  <c r="AO49" i="24" s="1"/>
  <c r="AQ49" i="24" s="1"/>
  <c r="AS49" i="24" s="1"/>
  <c r="AR49" i="24"/>
  <c r="L48" i="24"/>
  <c r="H48" i="24"/>
  <c r="I48" i="24" s="1"/>
  <c r="K48" i="24" s="1"/>
  <c r="M48" i="24" s="1"/>
  <c r="L49" i="23"/>
  <c r="H49" i="23"/>
  <c r="I49" i="23" s="1"/>
  <c r="K49" i="23" s="1"/>
  <c r="AP50" i="23"/>
  <c r="Z51" i="23"/>
  <c r="AP51" i="22"/>
  <c r="M48" i="22"/>
  <c r="J49" i="22"/>
  <c r="Z54" i="22"/>
  <c r="X50" i="21"/>
  <c r="Y50" i="21" s="1"/>
  <c r="AA50" i="21" s="1"/>
  <c r="AC50" i="21" s="1"/>
  <c r="AB50" i="21"/>
  <c r="AR49" i="21"/>
  <c r="AN49" i="21"/>
  <c r="AO49" i="21" s="1"/>
  <c r="AQ49" i="21" s="1"/>
  <c r="AS49" i="21" s="1"/>
  <c r="H51" i="21"/>
  <c r="I51" i="21" s="1"/>
  <c r="K51" i="21" s="1"/>
  <c r="M51" i="21" s="1"/>
  <c r="L51" i="21"/>
  <c r="H49" i="20"/>
  <c r="I49" i="20" s="1"/>
  <c r="K49" i="20" s="1"/>
  <c r="L49" i="20"/>
  <c r="AP51" i="20"/>
  <c r="Z50" i="20"/>
  <c r="H49" i="19"/>
  <c r="I49" i="19" s="1"/>
  <c r="K49" i="19" s="1"/>
  <c r="L49" i="19"/>
  <c r="AR49" i="19"/>
  <c r="AN49" i="19"/>
  <c r="AO49" i="19" s="1"/>
  <c r="AQ49" i="19" s="1"/>
  <c r="AS49" i="19" s="1"/>
  <c r="Z50" i="19"/>
  <c r="H47" i="18"/>
  <c r="I47" i="18" s="1"/>
  <c r="K47" i="18" s="1"/>
  <c r="M47" i="18" s="1"/>
  <c r="L47" i="18"/>
  <c r="AB48" i="18"/>
  <c r="X48" i="18"/>
  <c r="Y48" i="18" s="1"/>
  <c r="AA48" i="18" s="1"/>
  <c r="AC48" i="18" s="1"/>
  <c r="AR48" i="18"/>
  <c r="AN48" i="18"/>
  <c r="AO48" i="18" s="1"/>
  <c r="AQ48" i="18" s="1"/>
  <c r="AS48" i="18" s="1"/>
  <c r="AP48" i="17"/>
  <c r="J47" i="17"/>
  <c r="AB47" i="17"/>
  <c r="X47" i="17"/>
  <c r="Y47" i="17" s="1"/>
  <c r="AA47" i="17" s="1"/>
  <c r="AC47" i="17" s="1"/>
  <c r="AP48" i="16"/>
  <c r="Z51" i="16"/>
  <c r="L12" i="15"/>
  <c r="H12" i="15"/>
  <c r="I12" i="15" s="1"/>
  <c r="K12" i="15" s="1"/>
  <c r="M12" i="15" s="1"/>
  <c r="AB88" i="15"/>
  <c r="X88" i="15"/>
  <c r="Y88" i="15" s="1"/>
  <c r="AA88" i="15" s="1"/>
  <c r="AC88" i="15" s="1"/>
  <c r="AR12" i="15"/>
  <c r="AN12" i="15"/>
  <c r="AO12" i="15" s="1"/>
  <c r="AQ12" i="15" s="1"/>
  <c r="AS12" i="15" s="1"/>
  <c r="AB12" i="15"/>
  <c r="X12" i="15"/>
  <c r="Y12" i="15" s="1"/>
  <c r="AA12" i="15" s="1"/>
  <c r="AC12" i="15" s="1"/>
  <c r="AB88" i="14"/>
  <c r="X88" i="14"/>
  <c r="Y88" i="14" s="1"/>
  <c r="AA88" i="14" s="1"/>
  <c r="AC88" i="14" s="1"/>
  <c r="AB12" i="14"/>
  <c r="X12" i="14"/>
  <c r="Y12" i="14" s="1"/>
  <c r="AA12" i="14" s="1"/>
  <c r="AC12" i="14" s="1"/>
  <c r="L12" i="14"/>
  <c r="H12" i="14"/>
  <c r="I12" i="14" s="1"/>
  <c r="K12" i="14" s="1"/>
  <c r="M12" i="14" s="1"/>
  <c r="AC87" i="14"/>
  <c r="AR12" i="14"/>
  <c r="AN12" i="14"/>
  <c r="AO12" i="14" s="1"/>
  <c r="AQ12" i="14" s="1"/>
  <c r="AS12" i="14" s="1"/>
  <c r="AR12" i="13"/>
  <c r="AS11" i="13"/>
  <c r="AB12" i="13"/>
  <c r="X12" i="13"/>
  <c r="Y12" i="13" s="1"/>
  <c r="AA12" i="13" s="1"/>
  <c r="AC12" i="13" s="1"/>
  <c r="AP13" i="13"/>
  <c r="AB88" i="13"/>
  <c r="X88" i="13"/>
  <c r="Y88" i="13" s="1"/>
  <c r="AA88" i="13" s="1"/>
  <c r="AC88" i="13" s="1"/>
  <c r="L12" i="13"/>
  <c r="H12" i="13"/>
  <c r="I12" i="13" s="1"/>
  <c r="K12" i="13" s="1"/>
  <c r="M12" i="13" s="1"/>
  <c r="AB12" i="12"/>
  <c r="X12" i="12"/>
  <c r="Y12" i="12" s="1"/>
  <c r="AA12" i="12" s="1"/>
  <c r="AC12" i="12" s="1"/>
  <c r="AP13" i="12"/>
  <c r="AB88" i="12"/>
  <c r="X88" i="12"/>
  <c r="Y88" i="12" s="1"/>
  <c r="AA88" i="12" s="1"/>
  <c r="AC88" i="12" s="1"/>
  <c r="J13" i="12"/>
  <c r="M37" i="16" l="1"/>
  <c r="J38" i="16"/>
  <c r="J51" i="26"/>
  <c r="Z50" i="26"/>
  <c r="AR50" i="26"/>
  <c r="AN50" i="26"/>
  <c r="AO50" i="26" s="1"/>
  <c r="AQ50" i="26" s="1"/>
  <c r="AS50" i="26" s="1"/>
  <c r="AB49" i="25"/>
  <c r="X49" i="25"/>
  <c r="Y49" i="25" s="1"/>
  <c r="AA49" i="25" s="1"/>
  <c r="AC49" i="25" s="1"/>
  <c r="AR49" i="25"/>
  <c r="AN49" i="25"/>
  <c r="AO49" i="25" s="1"/>
  <c r="AQ49" i="25" s="1"/>
  <c r="AS49" i="25" s="1"/>
  <c r="J51" i="25"/>
  <c r="Z50" i="24"/>
  <c r="AP50" i="24"/>
  <c r="J49" i="24"/>
  <c r="M49" i="23"/>
  <c r="J50" i="23"/>
  <c r="AR50" i="23"/>
  <c r="AN50" i="23"/>
  <c r="AO50" i="23" s="1"/>
  <c r="AQ50" i="23" s="1"/>
  <c r="X51" i="23"/>
  <c r="Y51" i="23" s="1"/>
  <c r="AA51" i="23" s="1"/>
  <c r="AC51" i="23" s="1"/>
  <c r="AB51" i="23"/>
  <c r="AN51" i="22"/>
  <c r="AO51" i="22" s="1"/>
  <c r="AQ51" i="22" s="1"/>
  <c r="AR51" i="22"/>
  <c r="L49" i="22"/>
  <c r="H49" i="22"/>
  <c r="I49" i="22" s="1"/>
  <c r="K49" i="22" s="1"/>
  <c r="AB54" i="22"/>
  <c r="X54" i="22"/>
  <c r="Y54" i="22" s="1"/>
  <c r="AA54" i="22" s="1"/>
  <c r="AC54" i="22" s="1"/>
  <c r="Z51" i="21"/>
  <c r="AP50" i="21"/>
  <c r="J52" i="21"/>
  <c r="M49" i="20"/>
  <c r="J50" i="20"/>
  <c r="AB50" i="20"/>
  <c r="X50" i="20"/>
  <c r="Y50" i="20" s="1"/>
  <c r="AA50" i="20" s="1"/>
  <c r="AC50" i="20" s="1"/>
  <c r="AR51" i="20"/>
  <c r="AN51" i="20"/>
  <c r="AO51" i="20" s="1"/>
  <c r="AQ51" i="20" s="1"/>
  <c r="AS51" i="20" s="1"/>
  <c r="M49" i="19"/>
  <c r="J50" i="19"/>
  <c r="AB50" i="19"/>
  <c r="X50" i="19"/>
  <c r="Y50" i="19" s="1"/>
  <c r="AA50" i="19" s="1"/>
  <c r="AC50" i="19" s="1"/>
  <c r="AP50" i="19"/>
  <c r="J48" i="18"/>
  <c r="AP49" i="18"/>
  <c r="AN49" i="18" s="1"/>
  <c r="AO49" i="18" s="1"/>
  <c r="AQ49" i="18" s="1"/>
  <c r="AS49" i="18" s="1"/>
  <c r="Z49" i="18"/>
  <c r="AB49" i="18" s="1"/>
  <c r="AN48" i="17"/>
  <c r="AO48" i="17" s="1"/>
  <c r="AQ48" i="17" s="1"/>
  <c r="AS48" i="17" s="1"/>
  <c r="AR48" i="17"/>
  <c r="L47" i="17"/>
  <c r="H47" i="17"/>
  <c r="I47" i="17" s="1"/>
  <c r="K47" i="17" s="1"/>
  <c r="M47" i="17" s="1"/>
  <c r="Z48" i="17"/>
  <c r="AR48" i="16"/>
  <c r="AN48" i="16"/>
  <c r="AO48" i="16" s="1"/>
  <c r="AQ48" i="16" s="1"/>
  <c r="AS48" i="16" s="1"/>
  <c r="AB51" i="16"/>
  <c r="X51" i="16"/>
  <c r="Y51" i="16" s="1"/>
  <c r="AA51" i="16" s="1"/>
  <c r="AC51" i="16" s="1"/>
  <c r="AP13" i="15"/>
  <c r="Z13" i="15"/>
  <c r="J13" i="15"/>
  <c r="Z13" i="14"/>
  <c r="AP13" i="14"/>
  <c r="J13" i="14"/>
  <c r="J13" i="13"/>
  <c r="AR13" i="13"/>
  <c r="AN13" i="13"/>
  <c r="AO13" i="13" s="1"/>
  <c r="AQ13" i="13" s="1"/>
  <c r="AS13" i="13" s="1"/>
  <c r="Z13" i="13"/>
  <c r="L13" i="12"/>
  <c r="H13" i="12"/>
  <c r="I13" i="12" s="1"/>
  <c r="K13" i="12" s="1"/>
  <c r="M13" i="12" s="1"/>
  <c r="Z13" i="12"/>
  <c r="AR13" i="12"/>
  <c r="AN13" i="12"/>
  <c r="AO13" i="12" s="1"/>
  <c r="AQ13" i="12" s="1"/>
  <c r="AS13" i="12" s="1"/>
  <c r="H38" i="16" l="1"/>
  <c r="I38" i="16" s="1"/>
  <c r="L38" i="16"/>
  <c r="AP51" i="26"/>
  <c r="AB50" i="26"/>
  <c r="X50" i="26"/>
  <c r="Y50" i="26" s="1"/>
  <c r="AA50" i="26" s="1"/>
  <c r="AC50" i="26" s="1"/>
  <c r="L51" i="26"/>
  <c r="H51" i="26"/>
  <c r="I51" i="26" s="1"/>
  <c r="K51" i="26" s="1"/>
  <c r="M51" i="26" s="1"/>
  <c r="Z50" i="25"/>
  <c r="AP50" i="25"/>
  <c r="L51" i="25"/>
  <c r="H51" i="25"/>
  <c r="I51" i="25" s="1"/>
  <c r="K51" i="25" s="1"/>
  <c r="M51" i="25" s="1"/>
  <c r="X50" i="24"/>
  <c r="Y50" i="24" s="1"/>
  <c r="AA50" i="24" s="1"/>
  <c r="AC50" i="24" s="1"/>
  <c r="AB50" i="24"/>
  <c r="H49" i="24"/>
  <c r="I49" i="24" s="1"/>
  <c r="K49" i="24" s="1"/>
  <c r="M49" i="24" s="1"/>
  <c r="L49" i="24"/>
  <c r="AR50" i="24"/>
  <c r="AN50" i="24"/>
  <c r="AO50" i="24" s="1"/>
  <c r="AQ50" i="24" s="1"/>
  <c r="AS50" i="24" s="1"/>
  <c r="H50" i="23"/>
  <c r="I50" i="23" s="1"/>
  <c r="K50" i="23" s="1"/>
  <c r="M50" i="23" s="1"/>
  <c r="L50" i="23"/>
  <c r="AS50" i="23"/>
  <c r="AP51" i="23"/>
  <c r="Z52" i="23"/>
  <c r="AS51" i="22"/>
  <c r="AP52" i="22"/>
  <c r="M49" i="22"/>
  <c r="J50" i="22"/>
  <c r="Z55" i="22"/>
  <c r="X51" i="21"/>
  <c r="Y51" i="21" s="1"/>
  <c r="AA51" i="21" s="1"/>
  <c r="AC51" i="21" s="1"/>
  <c r="AB51" i="21"/>
  <c r="AR50" i="21"/>
  <c r="AN50" i="21"/>
  <c r="AO50" i="21" s="1"/>
  <c r="AQ50" i="21" s="1"/>
  <c r="AS50" i="21" s="1"/>
  <c r="H52" i="21"/>
  <c r="I52" i="21" s="1"/>
  <c r="K52" i="21" s="1"/>
  <c r="M52" i="21" s="1"/>
  <c r="L52" i="21"/>
  <c r="H50" i="20"/>
  <c r="I50" i="20" s="1"/>
  <c r="K50" i="20" s="1"/>
  <c r="L50" i="20"/>
  <c r="AP52" i="20"/>
  <c r="AR52" i="20" s="1"/>
  <c r="Z51" i="20"/>
  <c r="L50" i="19"/>
  <c r="H50" i="19"/>
  <c r="I50" i="19" s="1"/>
  <c r="K50" i="19" s="1"/>
  <c r="M50" i="19" s="1"/>
  <c r="AR50" i="19"/>
  <c r="AN50" i="19"/>
  <c r="AO50" i="19" s="1"/>
  <c r="AQ50" i="19" s="1"/>
  <c r="AS50" i="19" s="1"/>
  <c r="Z51" i="19"/>
  <c r="H48" i="18"/>
  <c r="I48" i="18" s="1"/>
  <c r="K48" i="18" s="1"/>
  <c r="M48" i="18" s="1"/>
  <c r="L48" i="18"/>
  <c r="AR49" i="18"/>
  <c r="X49" i="18"/>
  <c r="Y49" i="18" s="1"/>
  <c r="AA49" i="18" s="1"/>
  <c r="AC49" i="18" s="1"/>
  <c r="AP50" i="18"/>
  <c r="AR50" i="18" s="1"/>
  <c r="AP49" i="17"/>
  <c r="J48" i="17"/>
  <c r="AB48" i="17"/>
  <c r="X48" i="17"/>
  <c r="Y48" i="17" s="1"/>
  <c r="AA48" i="17" s="1"/>
  <c r="AC48" i="17" s="1"/>
  <c r="AP49" i="16"/>
  <c r="Z52" i="16"/>
  <c r="AR13" i="15"/>
  <c r="AN13" i="15"/>
  <c r="AO13" i="15" s="1"/>
  <c r="AQ13" i="15" s="1"/>
  <c r="AS13" i="15" s="1"/>
  <c r="L13" i="15"/>
  <c r="H13" i="15"/>
  <c r="I13" i="15" s="1"/>
  <c r="K13" i="15" s="1"/>
  <c r="M13" i="15" s="1"/>
  <c r="AB13" i="15"/>
  <c r="X13" i="15"/>
  <c r="Y13" i="15" s="1"/>
  <c r="AA13" i="15" s="1"/>
  <c r="AC13" i="15" s="1"/>
  <c r="AB13" i="14"/>
  <c r="X13" i="14"/>
  <c r="Y13" i="14" s="1"/>
  <c r="AA13" i="14" s="1"/>
  <c r="AC13" i="14" s="1"/>
  <c r="L13" i="14"/>
  <c r="H13" i="14"/>
  <c r="I13" i="14" s="1"/>
  <c r="K13" i="14" s="1"/>
  <c r="M13" i="14" s="1"/>
  <c r="AR13" i="14"/>
  <c r="AN13" i="14"/>
  <c r="AO13" i="14" s="1"/>
  <c r="AQ13" i="14" s="1"/>
  <c r="AS13" i="14" s="1"/>
  <c r="AB13" i="13"/>
  <c r="X13" i="13"/>
  <c r="Y13" i="13" s="1"/>
  <c r="AA13" i="13" s="1"/>
  <c r="AC13" i="13" s="1"/>
  <c r="AP14" i="13"/>
  <c r="L13" i="13"/>
  <c r="H13" i="13"/>
  <c r="I13" i="13" s="1"/>
  <c r="K13" i="13" s="1"/>
  <c r="M13" i="13" s="1"/>
  <c r="AP14" i="12"/>
  <c r="J14" i="12"/>
  <c r="AB13" i="12"/>
  <c r="X13" i="12"/>
  <c r="Y13" i="12" s="1"/>
  <c r="AA13" i="12" s="1"/>
  <c r="AC13" i="12" s="1"/>
  <c r="K38" i="16" l="1"/>
  <c r="Z51" i="26"/>
  <c r="J52" i="26"/>
  <c r="AR51" i="26"/>
  <c r="AN51" i="26"/>
  <c r="AO51" i="26" s="1"/>
  <c r="AQ51" i="26" s="1"/>
  <c r="AS51" i="26" s="1"/>
  <c r="AB50" i="25"/>
  <c r="X50" i="25"/>
  <c r="Y50" i="25" s="1"/>
  <c r="AA50" i="25" s="1"/>
  <c r="AC50" i="25" s="1"/>
  <c r="AN50" i="25"/>
  <c r="AO50" i="25" s="1"/>
  <c r="AQ50" i="25" s="1"/>
  <c r="AS50" i="25" s="1"/>
  <c r="AR50" i="25"/>
  <c r="J52" i="25"/>
  <c r="Z51" i="24"/>
  <c r="J50" i="24"/>
  <c r="AP51" i="24"/>
  <c r="J51" i="23"/>
  <c r="AN51" i="23"/>
  <c r="AO51" i="23" s="1"/>
  <c r="AQ51" i="23" s="1"/>
  <c r="AS51" i="23" s="1"/>
  <c r="AR51" i="23"/>
  <c r="X52" i="23"/>
  <c r="Y52" i="23" s="1"/>
  <c r="AA52" i="23" s="1"/>
  <c r="AC52" i="23" s="1"/>
  <c r="AB52" i="23"/>
  <c r="AR52" i="22"/>
  <c r="AN52" i="22"/>
  <c r="AO52" i="22" s="1"/>
  <c r="AQ52" i="22" s="1"/>
  <c r="L50" i="22"/>
  <c r="H50" i="22"/>
  <c r="I50" i="22" s="1"/>
  <c r="K50" i="22" s="1"/>
  <c r="M50" i="22" s="1"/>
  <c r="AB55" i="22"/>
  <c r="X55" i="22"/>
  <c r="Y55" i="22" s="1"/>
  <c r="AA55" i="22" s="1"/>
  <c r="AC55" i="22" s="1"/>
  <c r="Z52" i="21"/>
  <c r="AP51" i="21"/>
  <c r="J53" i="21"/>
  <c r="M50" i="20"/>
  <c r="J51" i="20"/>
  <c r="AN52" i="20"/>
  <c r="AO52" i="20" s="1"/>
  <c r="AQ52" i="20" s="1"/>
  <c r="AS52" i="20" s="1"/>
  <c r="X51" i="20"/>
  <c r="Y51" i="20" s="1"/>
  <c r="AA51" i="20" s="1"/>
  <c r="AC51" i="20" s="1"/>
  <c r="AB51" i="20"/>
  <c r="J51" i="19"/>
  <c r="AB51" i="19"/>
  <c r="X51" i="19"/>
  <c r="Y51" i="19" s="1"/>
  <c r="AA51" i="19" s="1"/>
  <c r="AC51" i="19" s="1"/>
  <c r="AP51" i="19"/>
  <c r="J49" i="18"/>
  <c r="AN50" i="18"/>
  <c r="AO50" i="18" s="1"/>
  <c r="AQ50" i="18" s="1"/>
  <c r="AS50" i="18" s="1"/>
  <c r="Z50" i="18"/>
  <c r="AB50" i="18" s="1"/>
  <c r="AR49" i="17"/>
  <c r="AN49" i="17"/>
  <c r="AO49" i="17" s="1"/>
  <c r="AQ49" i="17" s="1"/>
  <c r="AS49" i="17" s="1"/>
  <c r="L48" i="17"/>
  <c r="H48" i="17"/>
  <c r="I48" i="17" s="1"/>
  <c r="K48" i="17" s="1"/>
  <c r="M48" i="17" s="1"/>
  <c r="Z49" i="17"/>
  <c r="AN49" i="16"/>
  <c r="AO49" i="16" s="1"/>
  <c r="AQ49" i="16" s="1"/>
  <c r="AS49" i="16" s="1"/>
  <c r="AR49" i="16"/>
  <c r="AB52" i="16"/>
  <c r="X52" i="16"/>
  <c r="Y52" i="16" s="1"/>
  <c r="AA52" i="16" s="1"/>
  <c r="AC52" i="16" s="1"/>
  <c r="J14" i="15"/>
  <c r="L14" i="15" s="1"/>
  <c r="Z14" i="15"/>
  <c r="AP14" i="15"/>
  <c r="AP14" i="14"/>
  <c r="AR14" i="14" s="1"/>
  <c r="J14" i="14"/>
  <c r="Z14" i="14"/>
  <c r="J14" i="13"/>
  <c r="Z14" i="13"/>
  <c r="AR14" i="13"/>
  <c r="AN14" i="13"/>
  <c r="AO14" i="13" s="1"/>
  <c r="AQ14" i="13" s="1"/>
  <c r="AS14" i="13" s="1"/>
  <c r="L14" i="12"/>
  <c r="H14" i="12"/>
  <c r="I14" i="12" s="1"/>
  <c r="K14" i="12" s="1"/>
  <c r="M14" i="12" s="1"/>
  <c r="AR14" i="12"/>
  <c r="AN14" i="12"/>
  <c r="AO14" i="12" s="1"/>
  <c r="AQ14" i="12" s="1"/>
  <c r="AS14" i="12" s="1"/>
  <c r="Z14" i="12"/>
  <c r="AD11" i="22" l="1"/>
  <c r="M38" i="16"/>
  <c r="J39" i="16"/>
  <c r="AP52" i="26"/>
  <c r="L52" i="26"/>
  <c r="H52" i="26"/>
  <c r="I52" i="26" s="1"/>
  <c r="K52" i="26" s="1"/>
  <c r="M52" i="26" s="1"/>
  <c r="AB51" i="26"/>
  <c r="X51" i="26"/>
  <c r="Y51" i="26" s="1"/>
  <c r="AA51" i="26" s="1"/>
  <c r="AC51" i="26" s="1"/>
  <c r="Z51" i="25"/>
  <c r="AP51" i="25"/>
  <c r="L52" i="25"/>
  <c r="H52" i="25"/>
  <c r="I52" i="25" s="1"/>
  <c r="K52" i="25" s="1"/>
  <c r="M52" i="25" s="1"/>
  <c r="AB51" i="24"/>
  <c r="X51" i="24"/>
  <c r="Y51" i="24" s="1"/>
  <c r="AA51" i="24" s="1"/>
  <c r="AC51" i="24" s="1"/>
  <c r="AN51" i="24"/>
  <c r="AO51" i="24" s="1"/>
  <c r="AQ51" i="24" s="1"/>
  <c r="AS51" i="24" s="1"/>
  <c r="AR51" i="24"/>
  <c r="L50" i="24"/>
  <c r="H50" i="24"/>
  <c r="I50" i="24" s="1"/>
  <c r="K50" i="24" s="1"/>
  <c r="M50" i="24" s="1"/>
  <c r="H51" i="23"/>
  <c r="I51" i="23" s="1"/>
  <c r="K51" i="23" s="1"/>
  <c r="M51" i="23" s="1"/>
  <c r="L51" i="23"/>
  <c r="AP52" i="23"/>
  <c r="Z53" i="23"/>
  <c r="AS52" i="22"/>
  <c r="AP53" i="22"/>
  <c r="J51" i="22"/>
  <c r="X52" i="21"/>
  <c r="Y52" i="21" s="1"/>
  <c r="AA52" i="21" s="1"/>
  <c r="AC52" i="21" s="1"/>
  <c r="AB52" i="21"/>
  <c r="AR51" i="21"/>
  <c r="AN51" i="21"/>
  <c r="AO51" i="21" s="1"/>
  <c r="AQ51" i="21" s="1"/>
  <c r="AS51" i="21" s="1"/>
  <c r="H53" i="21"/>
  <c r="I53" i="21" s="1"/>
  <c r="K53" i="21" s="1"/>
  <c r="M53" i="21" s="1"/>
  <c r="L53" i="21"/>
  <c r="H51" i="20"/>
  <c r="I51" i="20" s="1"/>
  <c r="K51" i="20" s="1"/>
  <c r="M51" i="20" s="1"/>
  <c r="L51" i="20"/>
  <c r="AP53" i="20"/>
  <c r="AN53" i="20" s="1"/>
  <c r="AO53" i="20" s="1"/>
  <c r="AQ53" i="20" s="1"/>
  <c r="AS53" i="20" s="1"/>
  <c r="Z52" i="20"/>
  <c r="H51" i="19"/>
  <c r="I51" i="19" s="1"/>
  <c r="K51" i="19" s="1"/>
  <c r="L51" i="19"/>
  <c r="AR51" i="19"/>
  <c r="AN51" i="19"/>
  <c r="AO51" i="19" s="1"/>
  <c r="AQ51" i="19" s="1"/>
  <c r="AS51" i="19" s="1"/>
  <c r="Z52" i="19"/>
  <c r="L49" i="18"/>
  <c r="H49" i="18"/>
  <c r="I49" i="18" s="1"/>
  <c r="K49" i="18" s="1"/>
  <c r="M49" i="18" s="1"/>
  <c r="X50" i="18"/>
  <c r="Y50" i="18" s="1"/>
  <c r="AA50" i="18" s="1"/>
  <c r="AC50" i="18" s="1"/>
  <c r="AP51" i="18"/>
  <c r="AN51" i="18" s="1"/>
  <c r="AO51" i="18" s="1"/>
  <c r="AQ51" i="18" s="1"/>
  <c r="AS51" i="18" s="1"/>
  <c r="AP50" i="17"/>
  <c r="J49" i="17"/>
  <c r="X49" i="17"/>
  <c r="Y49" i="17" s="1"/>
  <c r="AA49" i="17" s="1"/>
  <c r="AC49" i="17" s="1"/>
  <c r="AB49" i="17"/>
  <c r="AP50" i="16"/>
  <c r="Z53" i="16"/>
  <c r="H14" i="15"/>
  <c r="I14" i="15" s="1"/>
  <c r="K14" i="15" s="1"/>
  <c r="M14" i="15" s="1"/>
  <c r="AR14" i="15"/>
  <c r="AN14" i="15"/>
  <c r="AO14" i="15" s="1"/>
  <c r="AQ14" i="15" s="1"/>
  <c r="AS14" i="15" s="1"/>
  <c r="AB14" i="15"/>
  <c r="X14" i="15"/>
  <c r="Y14" i="15" s="1"/>
  <c r="AA14" i="15" s="1"/>
  <c r="AC14" i="15" s="1"/>
  <c r="AN14" i="14"/>
  <c r="AO14" i="14" s="1"/>
  <c r="AQ14" i="14" s="1"/>
  <c r="AS14" i="14" s="1"/>
  <c r="AB14" i="14"/>
  <c r="X14" i="14"/>
  <c r="Y14" i="14" s="1"/>
  <c r="AA14" i="14" s="1"/>
  <c r="AC14" i="14" s="1"/>
  <c r="L14" i="14"/>
  <c r="H14" i="14"/>
  <c r="I14" i="14" s="1"/>
  <c r="K14" i="14" s="1"/>
  <c r="M14" i="14" s="1"/>
  <c r="AP15" i="13"/>
  <c r="AN15" i="13" s="1"/>
  <c r="AO15" i="13" s="1"/>
  <c r="AQ15" i="13" s="1"/>
  <c r="AS15" i="13" s="1"/>
  <c r="H14" i="13"/>
  <c r="I14" i="13" s="1"/>
  <c r="K14" i="13" s="1"/>
  <c r="M14" i="13" s="1"/>
  <c r="L14" i="13"/>
  <c r="AB14" i="13"/>
  <c r="X14" i="13"/>
  <c r="Y14" i="13" s="1"/>
  <c r="AA14" i="13" s="1"/>
  <c r="AC14" i="13" s="1"/>
  <c r="AB14" i="12"/>
  <c r="X14" i="12"/>
  <c r="Y14" i="12" s="1"/>
  <c r="AA14" i="12" s="1"/>
  <c r="AC14" i="12" s="1"/>
  <c r="AP15" i="12"/>
  <c r="J15" i="12"/>
  <c r="L39" i="16" l="1"/>
  <c r="H39" i="16"/>
  <c r="I39" i="16" s="1"/>
  <c r="J53" i="26"/>
  <c r="Z52" i="26"/>
  <c r="AR52" i="26"/>
  <c r="AN52" i="26"/>
  <c r="AO52" i="26" s="1"/>
  <c r="AQ52" i="26" s="1"/>
  <c r="AS52" i="26" s="1"/>
  <c r="AB51" i="25"/>
  <c r="X51" i="25"/>
  <c r="Y51" i="25" s="1"/>
  <c r="AA51" i="25" s="1"/>
  <c r="AC51" i="25" s="1"/>
  <c r="AR51" i="25"/>
  <c r="AN51" i="25"/>
  <c r="AO51" i="25" s="1"/>
  <c r="AQ51" i="25" s="1"/>
  <c r="AS51" i="25" s="1"/>
  <c r="J53" i="25"/>
  <c r="Z52" i="24"/>
  <c r="AP52" i="24"/>
  <c r="J51" i="24"/>
  <c r="J52" i="23"/>
  <c r="AN52" i="23"/>
  <c r="AO52" i="23" s="1"/>
  <c r="AQ52" i="23" s="1"/>
  <c r="AR52" i="23"/>
  <c r="X53" i="23"/>
  <c r="Y53" i="23" s="1"/>
  <c r="AA53" i="23" s="1"/>
  <c r="AC53" i="23" s="1"/>
  <c r="AB53" i="23"/>
  <c r="AR53" i="22"/>
  <c r="AN53" i="22"/>
  <c r="AO53" i="22" s="1"/>
  <c r="AQ53" i="22" s="1"/>
  <c r="AS53" i="22" s="1"/>
  <c r="L51" i="22"/>
  <c r="H51" i="22"/>
  <c r="I51" i="22" s="1"/>
  <c r="K51" i="22" s="1"/>
  <c r="Z53" i="21"/>
  <c r="AP52" i="21"/>
  <c r="J54" i="21"/>
  <c r="AR53" i="20"/>
  <c r="J52" i="20"/>
  <c r="AB52" i="20"/>
  <c r="X52" i="20"/>
  <c r="Y52" i="20" s="1"/>
  <c r="AA52" i="20" s="1"/>
  <c r="AC52" i="20" s="1"/>
  <c r="AP54" i="20"/>
  <c r="M51" i="19"/>
  <c r="J52" i="19"/>
  <c r="AB52" i="19"/>
  <c r="X52" i="19"/>
  <c r="Y52" i="19" s="1"/>
  <c r="AA52" i="19" s="1"/>
  <c r="AC52" i="19" s="1"/>
  <c r="AP52" i="19"/>
  <c r="J50" i="18"/>
  <c r="Z51" i="18"/>
  <c r="AB51" i="18" s="1"/>
  <c r="AR51" i="18"/>
  <c r="AP52" i="18"/>
  <c r="AR52" i="18" s="1"/>
  <c r="AR50" i="17"/>
  <c r="AN50" i="17"/>
  <c r="AO50" i="17" s="1"/>
  <c r="AQ50" i="17" s="1"/>
  <c r="AS50" i="17" s="1"/>
  <c r="L49" i="17"/>
  <c r="H49" i="17"/>
  <c r="I49" i="17" s="1"/>
  <c r="K49" i="17" s="1"/>
  <c r="M49" i="17" s="1"/>
  <c r="Z50" i="17"/>
  <c r="AR50" i="16"/>
  <c r="AN50" i="16"/>
  <c r="AO50" i="16" s="1"/>
  <c r="AQ50" i="16" s="1"/>
  <c r="AS50" i="16" s="1"/>
  <c r="AB53" i="16"/>
  <c r="X53" i="16"/>
  <c r="Y53" i="16" s="1"/>
  <c r="AA53" i="16" s="1"/>
  <c r="AC53" i="16" s="1"/>
  <c r="J15" i="15"/>
  <c r="L15" i="15" s="1"/>
  <c r="Z15" i="15"/>
  <c r="AP15" i="15"/>
  <c r="AP15" i="14"/>
  <c r="AN15" i="14" s="1"/>
  <c r="AO15" i="14" s="1"/>
  <c r="AQ15" i="14" s="1"/>
  <c r="AS15" i="14" s="1"/>
  <c r="J15" i="14"/>
  <c r="Z15" i="14"/>
  <c r="AR15" i="13"/>
  <c r="AP16" i="13"/>
  <c r="AR16" i="13" s="1"/>
  <c r="Z15" i="13"/>
  <c r="J15" i="13"/>
  <c r="AR15" i="12"/>
  <c r="AN15" i="12"/>
  <c r="AO15" i="12" s="1"/>
  <c r="AQ15" i="12" s="1"/>
  <c r="AS15" i="12" s="1"/>
  <c r="L15" i="12"/>
  <c r="H15" i="12"/>
  <c r="I15" i="12" s="1"/>
  <c r="K15" i="12" s="1"/>
  <c r="M15" i="12" s="1"/>
  <c r="Z15" i="12"/>
  <c r="K39" i="16" l="1"/>
  <c r="AP53" i="26"/>
  <c r="AB52" i="26"/>
  <c r="X52" i="26"/>
  <c r="Y52" i="26" s="1"/>
  <c r="AA52" i="26" s="1"/>
  <c r="AC52" i="26" s="1"/>
  <c r="L53" i="26"/>
  <c r="H53" i="26"/>
  <c r="I53" i="26" s="1"/>
  <c r="K53" i="26" s="1"/>
  <c r="M53" i="26" s="1"/>
  <c r="Z52" i="25"/>
  <c r="AP52" i="25"/>
  <c r="L53" i="25"/>
  <c r="H53" i="25"/>
  <c r="I53" i="25" s="1"/>
  <c r="K53" i="25" s="1"/>
  <c r="M53" i="25" s="1"/>
  <c r="AB52" i="24"/>
  <c r="X52" i="24"/>
  <c r="Y52" i="24" s="1"/>
  <c r="AA52" i="24" s="1"/>
  <c r="AC52" i="24" s="1"/>
  <c r="H51" i="24"/>
  <c r="I51" i="24" s="1"/>
  <c r="K51" i="24" s="1"/>
  <c r="M51" i="24" s="1"/>
  <c r="L51" i="24"/>
  <c r="AR52" i="24"/>
  <c r="AN52" i="24"/>
  <c r="AO52" i="24" s="1"/>
  <c r="AQ52" i="24" s="1"/>
  <c r="AS52" i="24" s="1"/>
  <c r="H52" i="23"/>
  <c r="I52" i="23" s="1"/>
  <c r="K52" i="23" s="1"/>
  <c r="M52" i="23" s="1"/>
  <c r="L52" i="23"/>
  <c r="AS52" i="23"/>
  <c r="AP53" i="23"/>
  <c r="Z54" i="23"/>
  <c r="AP54" i="22"/>
  <c r="M51" i="22"/>
  <c r="J52" i="22"/>
  <c r="AB53" i="21"/>
  <c r="X53" i="21"/>
  <c r="Y53" i="21" s="1"/>
  <c r="AA53" i="21" s="1"/>
  <c r="AC53" i="21" s="1"/>
  <c r="AN52" i="21"/>
  <c r="AO52" i="21" s="1"/>
  <c r="AQ52" i="21" s="1"/>
  <c r="AS52" i="21" s="1"/>
  <c r="AR52" i="21"/>
  <c r="H54" i="21"/>
  <c r="I54" i="21" s="1"/>
  <c r="K54" i="21" s="1"/>
  <c r="M54" i="21" s="1"/>
  <c r="L54" i="21"/>
  <c r="H52" i="20"/>
  <c r="I52" i="20" s="1"/>
  <c r="K52" i="20" s="1"/>
  <c r="L52" i="20"/>
  <c r="AN54" i="20"/>
  <c r="AO54" i="20" s="1"/>
  <c r="AQ54" i="20" s="1"/>
  <c r="AS54" i="20" s="1"/>
  <c r="AR54" i="20"/>
  <c r="Z53" i="20"/>
  <c r="L52" i="19"/>
  <c r="H52" i="19"/>
  <c r="I52" i="19" s="1"/>
  <c r="K52" i="19" s="1"/>
  <c r="M52" i="19" s="1"/>
  <c r="AR52" i="19"/>
  <c r="AN52" i="19"/>
  <c r="AO52" i="19" s="1"/>
  <c r="AQ52" i="19" s="1"/>
  <c r="AS52" i="19" s="1"/>
  <c r="Z53" i="19"/>
  <c r="X51" i="18"/>
  <c r="Y51" i="18" s="1"/>
  <c r="AA51" i="18" s="1"/>
  <c r="AC51" i="18" s="1"/>
  <c r="L50" i="18"/>
  <c r="H50" i="18"/>
  <c r="I50" i="18" s="1"/>
  <c r="K50" i="18" s="1"/>
  <c r="M50" i="18" s="1"/>
  <c r="AN52" i="18"/>
  <c r="AO52" i="18" s="1"/>
  <c r="AQ52" i="18" s="1"/>
  <c r="AS52" i="18" s="1"/>
  <c r="AP51" i="17"/>
  <c r="J50" i="17"/>
  <c r="AB50" i="17"/>
  <c r="X50" i="17"/>
  <c r="Y50" i="17" s="1"/>
  <c r="AA50" i="17" s="1"/>
  <c r="AC50" i="17" s="1"/>
  <c r="AP51" i="16"/>
  <c r="Z54" i="16"/>
  <c r="H15" i="15"/>
  <c r="I15" i="15" s="1"/>
  <c r="K15" i="15" s="1"/>
  <c r="M15" i="15" s="1"/>
  <c r="AB15" i="15"/>
  <c r="X15" i="15"/>
  <c r="Y15" i="15" s="1"/>
  <c r="AA15" i="15" s="1"/>
  <c r="AC15" i="15" s="1"/>
  <c r="AR15" i="15"/>
  <c r="AN15" i="15"/>
  <c r="AO15" i="15" s="1"/>
  <c r="AQ15" i="15" s="1"/>
  <c r="AS15" i="15" s="1"/>
  <c r="AR15" i="14"/>
  <c r="L15" i="14"/>
  <c r="H15" i="14"/>
  <c r="I15" i="14" s="1"/>
  <c r="K15" i="14" s="1"/>
  <c r="M15" i="14" s="1"/>
  <c r="AB15" i="14"/>
  <c r="X15" i="14"/>
  <c r="Y15" i="14" s="1"/>
  <c r="AA15" i="14" s="1"/>
  <c r="AC15" i="14" s="1"/>
  <c r="AP16" i="14"/>
  <c r="AN16" i="13"/>
  <c r="AO16" i="13" s="1"/>
  <c r="AQ16" i="13" s="1"/>
  <c r="AS16" i="13" s="1"/>
  <c r="AB15" i="13"/>
  <c r="X15" i="13"/>
  <c r="Y15" i="13" s="1"/>
  <c r="AA15" i="13" s="1"/>
  <c r="AC15" i="13" s="1"/>
  <c r="L15" i="13"/>
  <c r="H15" i="13"/>
  <c r="I15" i="13" s="1"/>
  <c r="K15" i="13" s="1"/>
  <c r="M15" i="13" s="1"/>
  <c r="AB15" i="12"/>
  <c r="X15" i="12"/>
  <c r="Y15" i="12" s="1"/>
  <c r="AA15" i="12" s="1"/>
  <c r="AC15" i="12" s="1"/>
  <c r="J16" i="12"/>
  <c r="AP16" i="12"/>
  <c r="AT11" i="20" l="1"/>
  <c r="M39" i="16"/>
  <c r="J40" i="16"/>
  <c r="Z53" i="26"/>
  <c r="J54" i="26"/>
  <c r="AR53" i="26"/>
  <c r="AN53" i="26"/>
  <c r="AO53" i="26" s="1"/>
  <c r="AQ53" i="26" s="1"/>
  <c r="AS53" i="26" s="1"/>
  <c r="AB52" i="25"/>
  <c r="X52" i="25"/>
  <c r="Y52" i="25" s="1"/>
  <c r="AA52" i="25" s="1"/>
  <c r="AC52" i="25" s="1"/>
  <c r="AR52" i="25"/>
  <c r="AN52" i="25"/>
  <c r="AO52" i="25" s="1"/>
  <c r="AQ52" i="25" s="1"/>
  <c r="AS52" i="25" s="1"/>
  <c r="J54" i="25"/>
  <c r="Z53" i="24"/>
  <c r="J52" i="24"/>
  <c r="AP53" i="24"/>
  <c r="J53" i="23"/>
  <c r="AN53" i="23"/>
  <c r="AO53" i="23" s="1"/>
  <c r="AQ53" i="23" s="1"/>
  <c r="AR53" i="23"/>
  <c r="X54" i="23"/>
  <c r="Y54" i="23" s="1"/>
  <c r="AA54" i="23" s="1"/>
  <c r="AC54" i="23" s="1"/>
  <c r="AB54" i="23"/>
  <c r="AR54" i="22"/>
  <c r="AN54" i="22"/>
  <c r="AO54" i="22" s="1"/>
  <c r="AQ54" i="22" s="1"/>
  <c r="AS54" i="22" s="1"/>
  <c r="L52" i="22"/>
  <c r="H52" i="22"/>
  <c r="I52" i="22" s="1"/>
  <c r="K52" i="22" s="1"/>
  <c r="Z54" i="21"/>
  <c r="AP53" i="21"/>
  <c r="J55" i="21"/>
  <c r="M52" i="20"/>
  <c r="J53" i="20"/>
  <c r="AB53" i="20"/>
  <c r="X53" i="20"/>
  <c r="Y53" i="20" s="1"/>
  <c r="AA53" i="20" s="1"/>
  <c r="AC53" i="20" s="1"/>
  <c r="J53" i="19"/>
  <c r="AB53" i="19"/>
  <c r="X53" i="19"/>
  <c r="Y53" i="19" s="1"/>
  <c r="AA53" i="19" s="1"/>
  <c r="AC53" i="19" s="1"/>
  <c r="AP53" i="19"/>
  <c r="Z52" i="18"/>
  <c r="AB52" i="18" s="1"/>
  <c r="J51" i="18"/>
  <c r="AP53" i="18"/>
  <c r="AN51" i="17"/>
  <c r="AO51" i="17" s="1"/>
  <c r="AQ51" i="17" s="1"/>
  <c r="AS51" i="17" s="1"/>
  <c r="AR51" i="17"/>
  <c r="L50" i="17"/>
  <c r="H50" i="17"/>
  <c r="I50" i="17" s="1"/>
  <c r="K50" i="17" s="1"/>
  <c r="M50" i="17" s="1"/>
  <c r="Z51" i="17"/>
  <c r="AN51" i="16"/>
  <c r="AO51" i="16" s="1"/>
  <c r="AQ51" i="16" s="1"/>
  <c r="AS51" i="16" s="1"/>
  <c r="AR51" i="16"/>
  <c r="AB54" i="16"/>
  <c r="X54" i="16"/>
  <c r="Y54" i="16" s="1"/>
  <c r="AA54" i="16" s="1"/>
  <c r="AC54" i="16" s="1"/>
  <c r="J16" i="15"/>
  <c r="L16" i="15" s="1"/>
  <c r="AP16" i="15"/>
  <c r="Z16" i="15"/>
  <c r="AR16" i="14"/>
  <c r="AN16" i="14"/>
  <c r="AO16" i="14" s="1"/>
  <c r="AQ16" i="14" s="1"/>
  <c r="AS16" i="14" s="1"/>
  <c r="Z16" i="14"/>
  <c r="J16" i="14"/>
  <c r="AP17" i="13"/>
  <c r="AR17" i="13" s="1"/>
  <c r="Z16" i="13"/>
  <c r="J16" i="13"/>
  <c r="L16" i="12"/>
  <c r="H16" i="12"/>
  <c r="I16" i="12" s="1"/>
  <c r="K16" i="12" s="1"/>
  <c r="M16" i="12" s="1"/>
  <c r="AR16" i="12"/>
  <c r="AN16" i="12"/>
  <c r="AO16" i="12" s="1"/>
  <c r="AQ16" i="12" s="1"/>
  <c r="AS16" i="12" s="1"/>
  <c r="Z16" i="12"/>
  <c r="AT11" i="22" l="1"/>
  <c r="L40" i="16"/>
  <c r="H40" i="16"/>
  <c r="I40" i="16" s="1"/>
  <c r="AP54" i="26"/>
  <c r="L54" i="26"/>
  <c r="H54" i="26"/>
  <c r="I54" i="26" s="1"/>
  <c r="K54" i="26" s="1"/>
  <c r="M54" i="26" s="1"/>
  <c r="AB53" i="26"/>
  <c r="X53" i="26"/>
  <c r="Y53" i="26" s="1"/>
  <c r="AA53" i="26" s="1"/>
  <c r="AC53" i="26" s="1"/>
  <c r="Z53" i="25"/>
  <c r="AP53" i="25"/>
  <c r="L54" i="25"/>
  <c r="H54" i="25"/>
  <c r="I54" i="25" s="1"/>
  <c r="K54" i="25" s="1"/>
  <c r="M54" i="25" s="1"/>
  <c r="AB53" i="24"/>
  <c r="X53" i="24"/>
  <c r="Y53" i="24" s="1"/>
  <c r="AA53" i="24" s="1"/>
  <c r="AC53" i="24" s="1"/>
  <c r="AN53" i="24"/>
  <c r="AO53" i="24" s="1"/>
  <c r="AQ53" i="24" s="1"/>
  <c r="AS53" i="24" s="1"/>
  <c r="AR53" i="24"/>
  <c r="L52" i="24"/>
  <c r="H52" i="24"/>
  <c r="I52" i="24" s="1"/>
  <c r="K52" i="24" s="1"/>
  <c r="M52" i="24" s="1"/>
  <c r="L53" i="23"/>
  <c r="H53" i="23"/>
  <c r="I53" i="23" s="1"/>
  <c r="K53" i="23" s="1"/>
  <c r="M53" i="23" s="1"/>
  <c r="AS53" i="23"/>
  <c r="AP54" i="23"/>
  <c r="Z55" i="23"/>
  <c r="M52" i="22"/>
  <c r="J53" i="22"/>
  <c r="X54" i="21"/>
  <c r="Y54" i="21" s="1"/>
  <c r="AA54" i="21" s="1"/>
  <c r="AC54" i="21" s="1"/>
  <c r="AB54" i="21"/>
  <c r="AR53" i="21"/>
  <c r="AN53" i="21"/>
  <c r="AO53" i="21" s="1"/>
  <c r="AQ53" i="21" s="1"/>
  <c r="AS53" i="21" s="1"/>
  <c r="H55" i="21"/>
  <c r="I55" i="21" s="1"/>
  <c r="K55" i="21" s="1"/>
  <c r="M55" i="21" s="1"/>
  <c r="L55" i="21"/>
  <c r="H53" i="20"/>
  <c r="I53" i="20" s="1"/>
  <c r="K53" i="20" s="1"/>
  <c r="M53" i="20" s="1"/>
  <c r="L53" i="20"/>
  <c r="Z54" i="20"/>
  <c r="H53" i="19"/>
  <c r="I53" i="19" s="1"/>
  <c r="K53" i="19" s="1"/>
  <c r="L53" i="19"/>
  <c r="AR53" i="19"/>
  <c r="AN53" i="19"/>
  <c r="AO53" i="19" s="1"/>
  <c r="AQ53" i="19" s="1"/>
  <c r="AS53" i="19" s="1"/>
  <c r="Z54" i="19"/>
  <c r="X52" i="18"/>
  <c r="Y52" i="18" s="1"/>
  <c r="AA52" i="18" s="1"/>
  <c r="AC52" i="18" s="1"/>
  <c r="L51" i="18"/>
  <c r="H51" i="18"/>
  <c r="I51" i="18" s="1"/>
  <c r="K51" i="18" s="1"/>
  <c r="M51" i="18" s="1"/>
  <c r="AR53" i="18"/>
  <c r="AN53" i="18"/>
  <c r="AO53" i="18" s="1"/>
  <c r="AQ53" i="18" s="1"/>
  <c r="AP52" i="17"/>
  <c r="J51" i="17"/>
  <c r="AB51" i="17"/>
  <c r="X51" i="17"/>
  <c r="Y51" i="17" s="1"/>
  <c r="AA51" i="17" s="1"/>
  <c r="AC51" i="17" s="1"/>
  <c r="AP52" i="16"/>
  <c r="Z55" i="16"/>
  <c r="H16" i="15"/>
  <c r="I16" i="15" s="1"/>
  <c r="K16" i="15" s="1"/>
  <c r="M16" i="15" s="1"/>
  <c r="AB16" i="15"/>
  <c r="X16" i="15"/>
  <c r="Y16" i="15" s="1"/>
  <c r="AA16" i="15" s="1"/>
  <c r="AC16" i="15" s="1"/>
  <c r="AR16" i="15"/>
  <c r="AN16" i="15"/>
  <c r="AO16" i="15" s="1"/>
  <c r="AQ16" i="15" s="1"/>
  <c r="AS16" i="15" s="1"/>
  <c r="AB16" i="14"/>
  <c r="X16" i="14"/>
  <c r="Y16" i="14" s="1"/>
  <c r="AA16" i="14" s="1"/>
  <c r="AC16" i="14" s="1"/>
  <c r="L16" i="14"/>
  <c r="H16" i="14"/>
  <c r="I16" i="14" s="1"/>
  <c r="K16" i="14" s="1"/>
  <c r="M16" i="14" s="1"/>
  <c r="AP17" i="14"/>
  <c r="AN17" i="13"/>
  <c r="AO17" i="13" s="1"/>
  <c r="AQ17" i="13" s="1"/>
  <c r="AS17" i="13" s="1"/>
  <c r="H16" i="13"/>
  <c r="I16" i="13" s="1"/>
  <c r="K16" i="13" s="1"/>
  <c r="M16" i="13" s="1"/>
  <c r="L16" i="13"/>
  <c r="AB16" i="13"/>
  <c r="X16" i="13"/>
  <c r="Y16" i="13" s="1"/>
  <c r="AA16" i="13" s="1"/>
  <c r="AC16" i="13" s="1"/>
  <c r="AP17" i="12"/>
  <c r="AR17" i="12" s="1"/>
  <c r="AB16" i="12"/>
  <c r="X16" i="12"/>
  <c r="Y16" i="12" s="1"/>
  <c r="AA16" i="12" s="1"/>
  <c r="AC16" i="12" s="1"/>
  <c r="J17" i="12"/>
  <c r="K40" i="16" l="1"/>
  <c r="J55" i="26"/>
  <c r="Z54" i="26"/>
  <c r="AR54" i="26"/>
  <c r="AN54" i="26"/>
  <c r="AO54" i="26" s="1"/>
  <c r="AQ54" i="26" s="1"/>
  <c r="AS54" i="26" s="1"/>
  <c r="AB53" i="25"/>
  <c r="X53" i="25"/>
  <c r="Y53" i="25" s="1"/>
  <c r="AA53" i="25" s="1"/>
  <c r="AC53" i="25" s="1"/>
  <c r="AR53" i="25"/>
  <c r="AN53" i="25"/>
  <c r="AO53" i="25" s="1"/>
  <c r="AQ53" i="25" s="1"/>
  <c r="AS53" i="25" s="1"/>
  <c r="J55" i="25"/>
  <c r="Z54" i="24"/>
  <c r="J53" i="24"/>
  <c r="AP54" i="24"/>
  <c r="J54" i="23"/>
  <c r="AN54" i="23"/>
  <c r="AO54" i="23" s="1"/>
  <c r="AQ54" i="23" s="1"/>
  <c r="AS54" i="23" s="1"/>
  <c r="AR54" i="23"/>
  <c r="AB55" i="23"/>
  <c r="X55" i="23"/>
  <c r="Y55" i="23" s="1"/>
  <c r="AA55" i="23" s="1"/>
  <c r="AC55" i="23" s="1"/>
  <c r="L53" i="22"/>
  <c r="H53" i="22"/>
  <c r="I53" i="22" s="1"/>
  <c r="K53" i="22" s="1"/>
  <c r="Z55" i="21"/>
  <c r="X55" i="21" s="1"/>
  <c r="Y55" i="21" s="1"/>
  <c r="AA55" i="21" s="1"/>
  <c r="AC55" i="21" s="1"/>
  <c r="AP54" i="21"/>
  <c r="J56" i="21"/>
  <c r="J54" i="20"/>
  <c r="AB54" i="20"/>
  <c r="X54" i="20"/>
  <c r="Y54" i="20" s="1"/>
  <c r="AA54" i="20" s="1"/>
  <c r="AC54" i="20" s="1"/>
  <c r="M53" i="19"/>
  <c r="J54" i="19"/>
  <c r="AB54" i="19"/>
  <c r="X54" i="19"/>
  <c r="Y54" i="19" s="1"/>
  <c r="AA54" i="19" s="1"/>
  <c r="AC54" i="19" s="1"/>
  <c r="AP54" i="19"/>
  <c r="Z53" i="18"/>
  <c r="AB53" i="18" s="1"/>
  <c r="J52" i="18"/>
  <c r="AS53" i="18"/>
  <c r="AP54" i="18"/>
  <c r="AR52" i="17"/>
  <c r="AN52" i="17"/>
  <c r="AO52" i="17" s="1"/>
  <c r="AQ52" i="17" s="1"/>
  <c r="AS52" i="17" s="1"/>
  <c r="L51" i="17"/>
  <c r="H51" i="17"/>
  <c r="I51" i="17" s="1"/>
  <c r="K51" i="17" s="1"/>
  <c r="M51" i="17" s="1"/>
  <c r="Z52" i="17"/>
  <c r="AR52" i="16"/>
  <c r="AN52" i="16"/>
  <c r="AO52" i="16" s="1"/>
  <c r="AQ52" i="16" s="1"/>
  <c r="AS52" i="16" s="1"/>
  <c r="AB55" i="16"/>
  <c r="X55" i="16"/>
  <c r="Y55" i="16" s="1"/>
  <c r="AA55" i="16" s="1"/>
  <c r="AC55" i="16" s="1"/>
  <c r="J17" i="15"/>
  <c r="L17" i="15" s="1"/>
  <c r="Z17" i="15"/>
  <c r="AP17" i="15"/>
  <c r="J17" i="14"/>
  <c r="AR17" i="14"/>
  <c r="AN17" i="14"/>
  <c r="AO17" i="14" s="1"/>
  <c r="AQ17" i="14" s="1"/>
  <c r="AS17" i="14" s="1"/>
  <c r="Z17" i="14"/>
  <c r="AP18" i="13"/>
  <c r="AR18" i="13" s="1"/>
  <c r="J17" i="13"/>
  <c r="Z17" i="13"/>
  <c r="AN17" i="12"/>
  <c r="AO17" i="12" s="1"/>
  <c r="AQ17" i="12" s="1"/>
  <c r="AS17" i="12" s="1"/>
  <c r="L17" i="12"/>
  <c r="H17" i="12"/>
  <c r="I17" i="12" s="1"/>
  <c r="K17" i="12" s="1"/>
  <c r="M17" i="12" s="1"/>
  <c r="Z17" i="12"/>
  <c r="AT11" i="26" l="1"/>
  <c r="AD11" i="23"/>
  <c r="AT11" i="23"/>
  <c r="AD11" i="16"/>
  <c r="M40" i="16"/>
  <c r="J41" i="16"/>
  <c r="AB54" i="26"/>
  <c r="X54" i="26"/>
  <c r="Y54" i="26" s="1"/>
  <c r="AA54" i="26" s="1"/>
  <c r="AC54" i="26" s="1"/>
  <c r="L55" i="26"/>
  <c r="H55" i="26"/>
  <c r="I55" i="26" s="1"/>
  <c r="K55" i="26" s="1"/>
  <c r="M55" i="26" s="1"/>
  <c r="Z54" i="25"/>
  <c r="AP54" i="25"/>
  <c r="L55" i="25"/>
  <c r="H55" i="25"/>
  <c r="I55" i="25" s="1"/>
  <c r="K55" i="25" s="1"/>
  <c r="M55" i="25" s="1"/>
  <c r="AB54" i="24"/>
  <c r="X54" i="24"/>
  <c r="Y54" i="24" s="1"/>
  <c r="AA54" i="24" s="1"/>
  <c r="AC54" i="24" s="1"/>
  <c r="AR54" i="24"/>
  <c r="AN54" i="24"/>
  <c r="AO54" i="24" s="1"/>
  <c r="AQ54" i="24" s="1"/>
  <c r="AS54" i="24" s="1"/>
  <c r="H53" i="24"/>
  <c r="I53" i="24" s="1"/>
  <c r="K53" i="24" s="1"/>
  <c r="M53" i="24" s="1"/>
  <c r="L53" i="24"/>
  <c r="H54" i="23"/>
  <c r="I54" i="23" s="1"/>
  <c r="K54" i="23" s="1"/>
  <c r="M54" i="23" s="1"/>
  <c r="L54" i="23"/>
  <c r="M53" i="22"/>
  <c r="J54" i="22"/>
  <c r="AB55" i="21"/>
  <c r="AD11" i="21" s="1"/>
  <c r="AR54" i="21"/>
  <c r="AN54" i="21"/>
  <c r="AO54" i="21" s="1"/>
  <c r="AQ54" i="21" s="1"/>
  <c r="AS54" i="21" s="1"/>
  <c r="H56" i="21"/>
  <c r="I56" i="21" s="1"/>
  <c r="K56" i="21" s="1"/>
  <c r="M56" i="21" s="1"/>
  <c r="L56" i="21"/>
  <c r="H54" i="20"/>
  <c r="I54" i="20" s="1"/>
  <c r="K54" i="20" s="1"/>
  <c r="L54" i="20"/>
  <c r="Z55" i="20"/>
  <c r="L54" i="19"/>
  <c r="H54" i="19"/>
  <c r="I54" i="19" s="1"/>
  <c r="K54" i="19" s="1"/>
  <c r="M54" i="19" s="1"/>
  <c r="AR54" i="19"/>
  <c r="AN54" i="19"/>
  <c r="AO54" i="19" s="1"/>
  <c r="AQ54" i="19" s="1"/>
  <c r="AS54" i="19" s="1"/>
  <c r="Z55" i="19"/>
  <c r="X53" i="18"/>
  <c r="Y53" i="18" s="1"/>
  <c r="AA53" i="18" s="1"/>
  <c r="AC53" i="18" s="1"/>
  <c r="L52" i="18"/>
  <c r="H52" i="18"/>
  <c r="I52" i="18" s="1"/>
  <c r="K52" i="18" s="1"/>
  <c r="M52" i="18" s="1"/>
  <c r="AR54" i="18"/>
  <c r="AN54" i="18"/>
  <c r="AO54" i="18" s="1"/>
  <c r="AQ54" i="18" s="1"/>
  <c r="AS54" i="18" s="1"/>
  <c r="AP53" i="17"/>
  <c r="J52" i="17"/>
  <c r="AB52" i="17"/>
  <c r="X52" i="17"/>
  <c r="Y52" i="17" s="1"/>
  <c r="AA52" i="17" s="1"/>
  <c r="AC52" i="17" s="1"/>
  <c r="AP53" i="16"/>
  <c r="H17" i="15"/>
  <c r="I17" i="15" s="1"/>
  <c r="K17" i="15" s="1"/>
  <c r="M17" i="15" s="1"/>
  <c r="AR17" i="15"/>
  <c r="AN17" i="15"/>
  <c r="AO17" i="15" s="1"/>
  <c r="AQ17" i="15" s="1"/>
  <c r="AS17" i="15" s="1"/>
  <c r="AB17" i="15"/>
  <c r="X17" i="15"/>
  <c r="Y17" i="15" s="1"/>
  <c r="AA17" i="15" s="1"/>
  <c r="AC17" i="15" s="1"/>
  <c r="AP18" i="14"/>
  <c r="AB17" i="14"/>
  <c r="X17" i="14"/>
  <c r="Y17" i="14" s="1"/>
  <c r="AA17" i="14" s="1"/>
  <c r="AC17" i="14" s="1"/>
  <c r="L17" i="14"/>
  <c r="H17" i="14"/>
  <c r="I17" i="14" s="1"/>
  <c r="K17" i="14" s="1"/>
  <c r="M17" i="14" s="1"/>
  <c r="AN18" i="13"/>
  <c r="AO18" i="13" s="1"/>
  <c r="AQ18" i="13" s="1"/>
  <c r="AS18" i="13" s="1"/>
  <c r="AB17" i="13"/>
  <c r="X17" i="13"/>
  <c r="Y17" i="13" s="1"/>
  <c r="AA17" i="13" s="1"/>
  <c r="AC17" i="13" s="1"/>
  <c r="L17" i="13"/>
  <c r="H17" i="13"/>
  <c r="I17" i="13" s="1"/>
  <c r="K17" i="13" s="1"/>
  <c r="M17" i="13" s="1"/>
  <c r="AP18" i="12"/>
  <c r="AN18" i="12" s="1"/>
  <c r="AO18" i="12" s="1"/>
  <c r="AQ18" i="12" s="1"/>
  <c r="AS18" i="12" s="1"/>
  <c r="J18" i="12"/>
  <c r="AB17" i="12"/>
  <c r="X17" i="12"/>
  <c r="Y17" i="12" s="1"/>
  <c r="AA17" i="12" s="1"/>
  <c r="AC17" i="12" s="1"/>
  <c r="AR18" i="12"/>
  <c r="AT11" i="24" l="1"/>
  <c r="N11" i="21"/>
  <c r="AT11" i="21"/>
  <c r="AT11" i="19"/>
  <c r="AT11" i="18"/>
  <c r="H41" i="16"/>
  <c r="I41" i="16" s="1"/>
  <c r="L41" i="16"/>
  <c r="J56" i="26"/>
  <c r="Z55" i="26"/>
  <c r="AB54" i="25"/>
  <c r="X54" i="25"/>
  <c r="Y54" i="25" s="1"/>
  <c r="AA54" i="25" s="1"/>
  <c r="AC54" i="25" s="1"/>
  <c r="AR54" i="25"/>
  <c r="AN54" i="25"/>
  <c r="AO54" i="25" s="1"/>
  <c r="AQ54" i="25" s="1"/>
  <c r="AS54" i="25" s="1"/>
  <c r="J56" i="25"/>
  <c r="Z55" i="24"/>
  <c r="J54" i="24"/>
  <c r="J55" i="23"/>
  <c r="H54" i="22"/>
  <c r="I54" i="22" s="1"/>
  <c r="K54" i="22" s="1"/>
  <c r="L54" i="22"/>
  <c r="M54" i="20"/>
  <c r="J55" i="20"/>
  <c r="AB55" i="20"/>
  <c r="X55" i="20"/>
  <c r="Y55" i="20" s="1"/>
  <c r="AA55" i="20" s="1"/>
  <c r="AC55" i="20" s="1"/>
  <c r="J55" i="19"/>
  <c r="AB55" i="19"/>
  <c r="X55" i="19"/>
  <c r="Y55" i="19" s="1"/>
  <c r="AA55" i="19" s="1"/>
  <c r="AC55" i="19" s="1"/>
  <c r="Z54" i="18"/>
  <c r="X54" i="18" s="1"/>
  <c r="Y54" i="18" s="1"/>
  <c r="AA54" i="18" s="1"/>
  <c r="J53" i="18"/>
  <c r="AR53" i="17"/>
  <c r="AN53" i="17"/>
  <c r="AO53" i="17" s="1"/>
  <c r="AQ53" i="17" s="1"/>
  <c r="AS53" i="17" s="1"/>
  <c r="H52" i="17"/>
  <c r="I52" i="17" s="1"/>
  <c r="K52" i="17" s="1"/>
  <c r="M52" i="17" s="1"/>
  <c r="L52" i="17"/>
  <c r="Z53" i="17"/>
  <c r="AN53" i="16"/>
  <c r="AO53" i="16" s="1"/>
  <c r="AQ53" i="16" s="1"/>
  <c r="AS53" i="16" s="1"/>
  <c r="AR53" i="16"/>
  <c r="J18" i="15"/>
  <c r="L18" i="15" s="1"/>
  <c r="AP18" i="15"/>
  <c r="Z18" i="15"/>
  <c r="Z18" i="14"/>
  <c r="J18" i="14"/>
  <c r="AR18" i="14"/>
  <c r="AN18" i="14"/>
  <c r="AO18" i="14" s="1"/>
  <c r="AQ18" i="14" s="1"/>
  <c r="AS18" i="14" s="1"/>
  <c r="AP19" i="13"/>
  <c r="AR19" i="13" s="1"/>
  <c r="J18" i="13"/>
  <c r="H18" i="13" s="1"/>
  <c r="I18" i="13" s="1"/>
  <c r="K18" i="13" s="1"/>
  <c r="M18" i="13" s="1"/>
  <c r="Z18" i="13"/>
  <c r="Z18" i="12"/>
  <c r="AP19" i="12"/>
  <c r="L18" i="12"/>
  <c r="H18" i="12"/>
  <c r="I18" i="12" s="1"/>
  <c r="K18" i="12" s="1"/>
  <c r="M18" i="12" s="1"/>
  <c r="AD11" i="20" l="1"/>
  <c r="AD11" i="19"/>
  <c r="K41" i="16"/>
  <c r="AB55" i="26"/>
  <c r="X55" i="26"/>
  <c r="Y55" i="26" s="1"/>
  <c r="AA55" i="26" s="1"/>
  <c r="AC55" i="26" s="1"/>
  <c r="L56" i="26"/>
  <c r="H56" i="26"/>
  <c r="I56" i="26" s="1"/>
  <c r="K56" i="26" s="1"/>
  <c r="M56" i="26" s="1"/>
  <c r="Z55" i="25"/>
  <c r="AT11" i="25"/>
  <c r="L56" i="25"/>
  <c r="H56" i="25"/>
  <c r="I56" i="25" s="1"/>
  <c r="K56" i="25" s="1"/>
  <c r="M56" i="25" s="1"/>
  <c r="AB55" i="24"/>
  <c r="X55" i="24"/>
  <c r="Y55" i="24" s="1"/>
  <c r="AA55" i="24" s="1"/>
  <c r="AC55" i="24" s="1"/>
  <c r="L54" i="24"/>
  <c r="H54" i="24"/>
  <c r="I54" i="24" s="1"/>
  <c r="K54" i="24" s="1"/>
  <c r="M54" i="24" s="1"/>
  <c r="H55" i="23"/>
  <c r="I55" i="23" s="1"/>
  <c r="K55" i="23" s="1"/>
  <c r="M55" i="23" s="1"/>
  <c r="L55" i="23"/>
  <c r="M54" i="22"/>
  <c r="J55" i="22"/>
  <c r="G1" i="21"/>
  <c r="L55" i="20"/>
  <c r="H55" i="20"/>
  <c r="I55" i="20" s="1"/>
  <c r="K55" i="20" s="1"/>
  <c r="H55" i="19"/>
  <c r="I55" i="19" s="1"/>
  <c r="K55" i="19" s="1"/>
  <c r="L55" i="19"/>
  <c r="AB54" i="18"/>
  <c r="L53" i="18"/>
  <c r="H53" i="18"/>
  <c r="I53" i="18" s="1"/>
  <c r="K53" i="18" s="1"/>
  <c r="AC54" i="18"/>
  <c r="Z55" i="18"/>
  <c r="AP54" i="17"/>
  <c r="J53" i="17"/>
  <c r="AB53" i="17"/>
  <c r="X53" i="17"/>
  <c r="Y53" i="17" s="1"/>
  <c r="AA53" i="17" s="1"/>
  <c r="AC53" i="17" s="1"/>
  <c r="AP54" i="16"/>
  <c r="H18" i="15"/>
  <c r="I18" i="15" s="1"/>
  <c r="K18" i="15" s="1"/>
  <c r="M18" i="15" s="1"/>
  <c r="AB18" i="15"/>
  <c r="X18" i="15"/>
  <c r="Y18" i="15" s="1"/>
  <c r="AA18" i="15" s="1"/>
  <c r="AC18" i="15" s="1"/>
  <c r="AR18" i="15"/>
  <c r="AN18" i="15"/>
  <c r="AO18" i="15" s="1"/>
  <c r="AQ18" i="15" s="1"/>
  <c r="AS18" i="15" s="1"/>
  <c r="AP19" i="14"/>
  <c r="L18" i="14"/>
  <c r="H18" i="14"/>
  <c r="I18" i="14" s="1"/>
  <c r="K18" i="14" s="1"/>
  <c r="M18" i="14" s="1"/>
  <c r="AB18" i="14"/>
  <c r="X18" i="14"/>
  <c r="Y18" i="14" s="1"/>
  <c r="AA18" i="14" s="1"/>
  <c r="AC18" i="14" s="1"/>
  <c r="AN19" i="13"/>
  <c r="AO19" i="13" s="1"/>
  <c r="AQ19" i="13" s="1"/>
  <c r="AS19" i="13" s="1"/>
  <c r="L18" i="13"/>
  <c r="AB18" i="13"/>
  <c r="X18" i="13"/>
  <c r="Y18" i="13" s="1"/>
  <c r="AA18" i="13" s="1"/>
  <c r="AC18" i="13" s="1"/>
  <c r="J19" i="13"/>
  <c r="J19" i="12"/>
  <c r="AR19" i="12"/>
  <c r="AN19" i="12"/>
  <c r="AO19" i="12" s="1"/>
  <c r="AQ19" i="12" s="1"/>
  <c r="AS19" i="12" s="1"/>
  <c r="AB18" i="12"/>
  <c r="X18" i="12"/>
  <c r="Y18" i="12" s="1"/>
  <c r="AA18" i="12" s="1"/>
  <c r="AC18" i="12" s="1"/>
  <c r="N11" i="26" l="1"/>
  <c r="AD11" i="26"/>
  <c r="AD11" i="24"/>
  <c r="M41" i="16"/>
  <c r="J42" i="16"/>
  <c r="AB55" i="25"/>
  <c r="X55" i="25"/>
  <c r="Y55" i="25" s="1"/>
  <c r="AA55" i="25" s="1"/>
  <c r="AC55" i="25" s="1"/>
  <c r="N11" i="25"/>
  <c r="J55" i="24"/>
  <c r="J56" i="23"/>
  <c r="H55" i="22"/>
  <c r="I55" i="22" s="1"/>
  <c r="K55" i="22" s="1"/>
  <c r="L55" i="22"/>
  <c r="M55" i="20"/>
  <c r="J56" i="20"/>
  <c r="M55" i="19"/>
  <c r="J56" i="19"/>
  <c r="J54" i="18"/>
  <c r="M53" i="18"/>
  <c r="X55" i="18"/>
  <c r="Y55" i="18" s="1"/>
  <c r="AA55" i="18" s="1"/>
  <c r="AC55" i="18" s="1"/>
  <c r="AB55" i="18"/>
  <c r="AN54" i="17"/>
  <c r="AO54" i="17" s="1"/>
  <c r="AQ54" i="17" s="1"/>
  <c r="AS54" i="17" s="1"/>
  <c r="AR54" i="17"/>
  <c r="L53" i="17"/>
  <c r="H53" i="17"/>
  <c r="I53" i="17" s="1"/>
  <c r="K53" i="17" s="1"/>
  <c r="M53" i="17" s="1"/>
  <c r="Z54" i="17"/>
  <c r="AR54" i="16"/>
  <c r="AN54" i="16"/>
  <c r="AO54" i="16" s="1"/>
  <c r="AQ54" i="16" s="1"/>
  <c r="AS54" i="16" s="1"/>
  <c r="J19" i="15"/>
  <c r="L19" i="15" s="1"/>
  <c r="Z19" i="15"/>
  <c r="AP19" i="15"/>
  <c r="J19" i="14"/>
  <c r="Z19" i="14"/>
  <c r="AR19" i="14"/>
  <c r="AN19" i="14"/>
  <c r="AO19" i="14" s="1"/>
  <c r="AQ19" i="14" s="1"/>
  <c r="AS19" i="14" s="1"/>
  <c r="AP20" i="13"/>
  <c r="AN20" i="13" s="1"/>
  <c r="AO20" i="13" s="1"/>
  <c r="AQ20" i="13" s="1"/>
  <c r="AS20" i="13" s="1"/>
  <c r="L19" i="13"/>
  <c r="H19" i="13"/>
  <c r="I19" i="13" s="1"/>
  <c r="K19" i="13" s="1"/>
  <c r="M19" i="13" s="1"/>
  <c r="Z19" i="13"/>
  <c r="AP20" i="12"/>
  <c r="Z19" i="12"/>
  <c r="L19" i="12"/>
  <c r="H19" i="12"/>
  <c r="I19" i="12" s="1"/>
  <c r="K19" i="12" s="1"/>
  <c r="M19" i="12" s="1"/>
  <c r="AD11" i="18" l="1"/>
  <c r="AT11" i="16"/>
  <c r="L42" i="16"/>
  <c r="H42" i="16"/>
  <c r="I42" i="16" s="1"/>
  <c r="AT11" i="17"/>
  <c r="G1" i="26"/>
  <c r="AD11" i="25"/>
  <c r="G1" i="25" s="1"/>
  <c r="H55" i="24"/>
  <c r="I55" i="24" s="1"/>
  <c r="K55" i="24" s="1"/>
  <c r="M55" i="24" s="1"/>
  <c r="L55" i="24"/>
  <c r="L56" i="23"/>
  <c r="H56" i="23"/>
  <c r="I56" i="23" s="1"/>
  <c r="K56" i="23" s="1"/>
  <c r="M56" i="23" s="1"/>
  <c r="M55" i="22"/>
  <c r="J56" i="22"/>
  <c r="H56" i="20"/>
  <c r="I56" i="20" s="1"/>
  <c r="K56" i="20" s="1"/>
  <c r="M56" i="20" s="1"/>
  <c r="L56" i="20"/>
  <c r="H56" i="19"/>
  <c r="I56" i="19" s="1"/>
  <c r="K56" i="19" s="1"/>
  <c r="M56" i="19" s="1"/>
  <c r="L56" i="19"/>
  <c r="L54" i="18"/>
  <c r="H54" i="18"/>
  <c r="I54" i="18" s="1"/>
  <c r="K54" i="18" s="1"/>
  <c r="M54" i="18" s="1"/>
  <c r="J54" i="17"/>
  <c r="AB54" i="17"/>
  <c r="X54" i="17"/>
  <c r="Y54" i="17" s="1"/>
  <c r="AA54" i="17" s="1"/>
  <c r="AC54" i="17" s="1"/>
  <c r="H19" i="15"/>
  <c r="I19" i="15" s="1"/>
  <c r="K19" i="15" s="1"/>
  <c r="M19" i="15" s="1"/>
  <c r="AR19" i="15"/>
  <c r="AN19" i="15"/>
  <c r="AO19" i="15" s="1"/>
  <c r="AQ19" i="15" s="1"/>
  <c r="AS19" i="15" s="1"/>
  <c r="AB19" i="15"/>
  <c r="X19" i="15"/>
  <c r="Y19" i="15" s="1"/>
  <c r="AA19" i="15" s="1"/>
  <c r="AC19" i="15" s="1"/>
  <c r="AP20" i="14"/>
  <c r="AB19" i="14"/>
  <c r="X19" i="14"/>
  <c r="Y19" i="14" s="1"/>
  <c r="AA19" i="14" s="1"/>
  <c r="AC19" i="14" s="1"/>
  <c r="L19" i="14"/>
  <c r="H19" i="14"/>
  <c r="I19" i="14" s="1"/>
  <c r="K19" i="14" s="1"/>
  <c r="M19" i="14" s="1"/>
  <c r="AR20" i="13"/>
  <c r="AP21" i="13"/>
  <c r="AR21" i="13" s="1"/>
  <c r="J20" i="13"/>
  <c r="AB19" i="13"/>
  <c r="X19" i="13"/>
  <c r="Y19" i="13" s="1"/>
  <c r="AA19" i="13" s="1"/>
  <c r="AC19" i="13" s="1"/>
  <c r="J20" i="12"/>
  <c r="AB19" i="12"/>
  <c r="X19" i="12"/>
  <c r="Y19" i="12" s="1"/>
  <c r="AA19" i="12" s="1"/>
  <c r="AC19" i="12" s="1"/>
  <c r="AR20" i="12"/>
  <c r="AN20" i="12"/>
  <c r="AO20" i="12" s="1"/>
  <c r="AQ20" i="12" s="1"/>
  <c r="AS20" i="12" s="1"/>
  <c r="N11" i="23" l="1"/>
  <c r="G1" i="23" s="1"/>
  <c r="N11" i="20"/>
  <c r="G1" i="20" s="1"/>
  <c r="N11" i="19"/>
  <c r="G1" i="19" s="1"/>
  <c r="K42" i="16"/>
  <c r="J56" i="24"/>
  <c r="L56" i="22"/>
  <c r="H56" i="22"/>
  <c r="I56" i="22" s="1"/>
  <c r="K56" i="22" s="1"/>
  <c r="M56" i="22" s="1"/>
  <c r="J55" i="18"/>
  <c r="L54" i="17"/>
  <c r="H54" i="17"/>
  <c r="I54" i="17" s="1"/>
  <c r="K54" i="17" s="1"/>
  <c r="M54" i="17" s="1"/>
  <c r="Z55" i="17"/>
  <c r="J20" i="15"/>
  <c r="L20" i="15" s="1"/>
  <c r="AP20" i="15"/>
  <c r="Z20" i="15"/>
  <c r="Z20" i="14"/>
  <c r="J20" i="14"/>
  <c r="AR20" i="14"/>
  <c r="AN20" i="14"/>
  <c r="AO20" i="14" s="1"/>
  <c r="AQ20" i="14" s="1"/>
  <c r="AS20" i="14" s="1"/>
  <c r="AN21" i="13"/>
  <c r="AO21" i="13" s="1"/>
  <c r="AQ21" i="13" s="1"/>
  <c r="AS21" i="13" s="1"/>
  <c r="Z20" i="13"/>
  <c r="L20" i="13"/>
  <c r="H20" i="13"/>
  <c r="I20" i="13" s="1"/>
  <c r="K20" i="13" s="1"/>
  <c r="M20" i="13" s="1"/>
  <c r="Z20" i="12"/>
  <c r="AP21" i="12"/>
  <c r="L20" i="12"/>
  <c r="H20" i="12"/>
  <c r="I20" i="12" s="1"/>
  <c r="K20" i="12" s="1"/>
  <c r="M20" i="12" s="1"/>
  <c r="N11" i="22" l="1"/>
  <c r="G1" i="22" s="1"/>
  <c r="M42" i="16"/>
  <c r="J43" i="16"/>
  <c r="H56" i="24"/>
  <c r="I56" i="24" s="1"/>
  <c r="K56" i="24" s="1"/>
  <c r="M56" i="24" s="1"/>
  <c r="L56" i="24"/>
  <c r="L55" i="18"/>
  <c r="H55" i="18"/>
  <c r="I55" i="18" s="1"/>
  <c r="K55" i="18" s="1"/>
  <c r="M55" i="18" s="1"/>
  <c r="J55" i="17"/>
  <c r="X55" i="17"/>
  <c r="Y55" i="17" s="1"/>
  <c r="AA55" i="17" s="1"/>
  <c r="AC55" i="17" s="1"/>
  <c r="AB55" i="17"/>
  <c r="H20" i="15"/>
  <c r="I20" i="15" s="1"/>
  <c r="K20" i="15" s="1"/>
  <c r="M20" i="15" s="1"/>
  <c r="AB20" i="15"/>
  <c r="X20" i="15"/>
  <c r="Y20" i="15" s="1"/>
  <c r="AA20" i="15" s="1"/>
  <c r="AC20" i="15" s="1"/>
  <c r="AR20" i="15"/>
  <c r="AN20" i="15"/>
  <c r="AO20" i="15" s="1"/>
  <c r="AQ20" i="15" s="1"/>
  <c r="AS20" i="15" s="1"/>
  <c r="AP21" i="14"/>
  <c r="L20" i="14"/>
  <c r="H20" i="14"/>
  <c r="I20" i="14" s="1"/>
  <c r="K20" i="14" s="1"/>
  <c r="M20" i="14" s="1"/>
  <c r="AB20" i="14"/>
  <c r="X20" i="14"/>
  <c r="Y20" i="14" s="1"/>
  <c r="AA20" i="14" s="1"/>
  <c r="AC20" i="14" s="1"/>
  <c r="AP22" i="13"/>
  <c r="AN22" i="13" s="1"/>
  <c r="AO22" i="13" s="1"/>
  <c r="AQ22" i="13" s="1"/>
  <c r="AS22" i="13" s="1"/>
  <c r="J21" i="13"/>
  <c r="AB20" i="13"/>
  <c r="X20" i="13"/>
  <c r="Y20" i="13" s="1"/>
  <c r="AA20" i="13" s="1"/>
  <c r="AC20" i="13" s="1"/>
  <c r="J21" i="12"/>
  <c r="AR21" i="12"/>
  <c r="AN21" i="12"/>
  <c r="AO21" i="12" s="1"/>
  <c r="AQ21" i="12" s="1"/>
  <c r="AS21" i="12" s="1"/>
  <c r="AB20" i="12"/>
  <c r="X20" i="12"/>
  <c r="Y20" i="12" s="1"/>
  <c r="AA20" i="12" s="1"/>
  <c r="AC20" i="12" s="1"/>
  <c r="N11" i="24" l="1"/>
  <c r="G1" i="24" s="1"/>
  <c r="H43" i="16"/>
  <c r="I43" i="16" s="1"/>
  <c r="L43" i="16"/>
  <c r="AD11" i="17"/>
  <c r="J56" i="18"/>
  <c r="L55" i="17"/>
  <c r="H55" i="17"/>
  <c r="I55" i="17" s="1"/>
  <c r="K55" i="17" s="1"/>
  <c r="M55" i="17" s="1"/>
  <c r="J21" i="15"/>
  <c r="L21" i="15" s="1"/>
  <c r="Z21" i="15"/>
  <c r="AP21" i="15"/>
  <c r="J21" i="14"/>
  <c r="Z21" i="14"/>
  <c r="AR21" i="14"/>
  <c r="AN21" i="14"/>
  <c r="AO21" i="14" s="1"/>
  <c r="AQ21" i="14" s="1"/>
  <c r="AS21" i="14" s="1"/>
  <c r="AR22" i="13"/>
  <c r="AP23" i="13"/>
  <c r="AR23" i="13" s="1"/>
  <c r="Z21" i="13"/>
  <c r="L21" i="13"/>
  <c r="H21" i="13"/>
  <c r="I21" i="13" s="1"/>
  <c r="K21" i="13" s="1"/>
  <c r="M21" i="13" s="1"/>
  <c r="AP22" i="12"/>
  <c r="Z21" i="12"/>
  <c r="L21" i="12"/>
  <c r="H21" i="12"/>
  <c r="I21" i="12" s="1"/>
  <c r="K21" i="12" s="1"/>
  <c r="M21" i="12" s="1"/>
  <c r="K43" i="16" l="1"/>
  <c r="H56" i="18"/>
  <c r="I56" i="18" s="1"/>
  <c r="K56" i="18" s="1"/>
  <c r="M56" i="18" s="1"/>
  <c r="L56" i="18"/>
  <c r="J56" i="17"/>
  <c r="H21" i="15"/>
  <c r="I21" i="15" s="1"/>
  <c r="K21" i="15" s="1"/>
  <c r="M21" i="15" s="1"/>
  <c r="AR21" i="15"/>
  <c r="AN21" i="15"/>
  <c r="AO21" i="15" s="1"/>
  <c r="AQ21" i="15" s="1"/>
  <c r="AS21" i="15" s="1"/>
  <c r="AB21" i="15"/>
  <c r="X21" i="15"/>
  <c r="Y21" i="15" s="1"/>
  <c r="AA21" i="15" s="1"/>
  <c r="AC21" i="15" s="1"/>
  <c r="AP22" i="14"/>
  <c r="AB21" i="14"/>
  <c r="X21" i="14"/>
  <c r="Y21" i="14" s="1"/>
  <c r="AA21" i="14" s="1"/>
  <c r="AC21" i="14" s="1"/>
  <c r="L21" i="14"/>
  <c r="H21" i="14"/>
  <c r="I21" i="14" s="1"/>
  <c r="K21" i="14" s="1"/>
  <c r="M21" i="14" s="1"/>
  <c r="AN23" i="13"/>
  <c r="AO23" i="13" s="1"/>
  <c r="AQ23" i="13" s="1"/>
  <c r="AS23" i="13" s="1"/>
  <c r="J22" i="13"/>
  <c r="AB21" i="13"/>
  <c r="X21" i="13"/>
  <c r="Y21" i="13" s="1"/>
  <c r="AA21" i="13" s="1"/>
  <c r="AC21" i="13" s="1"/>
  <c r="J22" i="12"/>
  <c r="AB21" i="12"/>
  <c r="X21" i="12"/>
  <c r="Y21" i="12" s="1"/>
  <c r="AA21" i="12" s="1"/>
  <c r="AC21" i="12" s="1"/>
  <c r="AR22" i="12"/>
  <c r="AN22" i="12"/>
  <c r="AO22" i="12" s="1"/>
  <c r="AQ22" i="12" s="1"/>
  <c r="AS22" i="12" s="1"/>
  <c r="N11" i="18" l="1"/>
  <c r="G1" i="18" s="1"/>
  <c r="M43" i="16"/>
  <c r="J44" i="16"/>
  <c r="L56" i="17"/>
  <c r="H56" i="17"/>
  <c r="I56" i="17" s="1"/>
  <c r="K56" i="17" s="1"/>
  <c r="M56" i="17" s="1"/>
  <c r="J22" i="15"/>
  <c r="H22" i="15" s="1"/>
  <c r="I22" i="15" s="1"/>
  <c r="K22" i="15" s="1"/>
  <c r="M22" i="15" s="1"/>
  <c r="AP22" i="15"/>
  <c r="Z22" i="15"/>
  <c r="Z22" i="14"/>
  <c r="J22" i="14"/>
  <c r="AR22" i="14"/>
  <c r="AN22" i="14"/>
  <c r="AO22" i="14" s="1"/>
  <c r="AQ22" i="14" s="1"/>
  <c r="AS22" i="14" s="1"/>
  <c r="AP24" i="13"/>
  <c r="AN24" i="13" s="1"/>
  <c r="AO24" i="13" s="1"/>
  <c r="AQ24" i="13" s="1"/>
  <c r="AS24" i="13" s="1"/>
  <c r="Z22" i="13"/>
  <c r="L22" i="13"/>
  <c r="H22" i="13"/>
  <c r="I22" i="13" s="1"/>
  <c r="K22" i="13" s="1"/>
  <c r="M22" i="13" s="1"/>
  <c r="Z22" i="12"/>
  <c r="AP23" i="12"/>
  <c r="L22" i="12"/>
  <c r="H22" i="12"/>
  <c r="I22" i="12" s="1"/>
  <c r="K22" i="12" s="1"/>
  <c r="M22" i="12" s="1"/>
  <c r="H44" i="16" l="1"/>
  <c r="I44" i="16" s="1"/>
  <c r="L44" i="16"/>
  <c r="N11" i="17"/>
  <c r="G1" i="17" s="1"/>
  <c r="L22" i="15"/>
  <c r="J23" i="15"/>
  <c r="AB22" i="15"/>
  <c r="X22" i="15"/>
  <c r="Y22" i="15" s="1"/>
  <c r="AA22" i="15" s="1"/>
  <c r="AC22" i="15" s="1"/>
  <c r="AR22" i="15"/>
  <c r="AN22" i="15"/>
  <c r="AO22" i="15" s="1"/>
  <c r="AQ22" i="15" s="1"/>
  <c r="AS22" i="15" s="1"/>
  <c r="AP23" i="14"/>
  <c r="L22" i="14"/>
  <c r="H22" i="14"/>
  <c r="I22" i="14" s="1"/>
  <c r="K22" i="14" s="1"/>
  <c r="M22" i="14" s="1"/>
  <c r="AB22" i="14"/>
  <c r="X22" i="14"/>
  <c r="Y22" i="14" s="1"/>
  <c r="AA22" i="14" s="1"/>
  <c r="AC22" i="14" s="1"/>
  <c r="AR24" i="13"/>
  <c r="AP25" i="13"/>
  <c r="AN25" i="13" s="1"/>
  <c r="AO25" i="13" s="1"/>
  <c r="AQ25" i="13" s="1"/>
  <c r="AS25" i="13" s="1"/>
  <c r="J23" i="13"/>
  <c r="AB22" i="13"/>
  <c r="X22" i="13"/>
  <c r="Y22" i="13" s="1"/>
  <c r="AA22" i="13" s="1"/>
  <c r="AC22" i="13" s="1"/>
  <c r="J23" i="12"/>
  <c r="AR23" i="12"/>
  <c r="AN23" i="12"/>
  <c r="AO23" i="12" s="1"/>
  <c r="AQ23" i="12" s="1"/>
  <c r="AS23" i="12" s="1"/>
  <c r="AB22" i="12"/>
  <c r="X22" i="12"/>
  <c r="Y22" i="12" s="1"/>
  <c r="AA22" i="12" s="1"/>
  <c r="AC22" i="12" s="1"/>
  <c r="K44" i="16" l="1"/>
  <c r="Z23" i="15"/>
  <c r="AP23" i="15"/>
  <c r="L23" i="15"/>
  <c r="H23" i="15"/>
  <c r="I23" i="15" s="1"/>
  <c r="K23" i="15" s="1"/>
  <c r="M23" i="15" s="1"/>
  <c r="J23" i="14"/>
  <c r="Z23" i="14"/>
  <c r="AR23" i="14"/>
  <c r="AN23" i="14"/>
  <c r="AO23" i="14" s="1"/>
  <c r="AQ23" i="14" s="1"/>
  <c r="AS23" i="14" s="1"/>
  <c r="AR25" i="13"/>
  <c r="AP26" i="13"/>
  <c r="AN26" i="13" s="1"/>
  <c r="AO26" i="13" s="1"/>
  <c r="AQ26" i="13" s="1"/>
  <c r="AS26" i="13" s="1"/>
  <c r="Z23" i="13"/>
  <c r="L23" i="13"/>
  <c r="H23" i="13"/>
  <c r="I23" i="13" s="1"/>
  <c r="K23" i="13" s="1"/>
  <c r="M23" i="13" s="1"/>
  <c r="AP24" i="12"/>
  <c r="Z23" i="12"/>
  <c r="L23" i="12"/>
  <c r="H23" i="12"/>
  <c r="I23" i="12" s="1"/>
  <c r="K23" i="12" s="1"/>
  <c r="M23" i="12" s="1"/>
  <c r="M44" i="16" l="1"/>
  <c r="J45" i="16"/>
  <c r="J24" i="15"/>
  <c r="L24" i="15" s="1"/>
  <c r="AR23" i="15"/>
  <c r="AN23" i="15"/>
  <c r="AO23" i="15" s="1"/>
  <c r="AQ23" i="15" s="1"/>
  <c r="AS23" i="15" s="1"/>
  <c r="AB23" i="15"/>
  <c r="X23" i="15"/>
  <c r="Y23" i="15" s="1"/>
  <c r="AA23" i="15" s="1"/>
  <c r="AC23" i="15" s="1"/>
  <c r="AP24" i="14"/>
  <c r="AB23" i="14"/>
  <c r="X23" i="14"/>
  <c r="Y23" i="14" s="1"/>
  <c r="AA23" i="14" s="1"/>
  <c r="AC23" i="14" s="1"/>
  <c r="L23" i="14"/>
  <c r="H23" i="14"/>
  <c r="I23" i="14" s="1"/>
  <c r="K23" i="14" s="1"/>
  <c r="M23" i="14" s="1"/>
  <c r="AR26" i="13"/>
  <c r="AB23" i="13"/>
  <c r="X23" i="13"/>
  <c r="Y23" i="13" s="1"/>
  <c r="AA23" i="13" s="1"/>
  <c r="AC23" i="13" s="1"/>
  <c r="J24" i="13"/>
  <c r="AP27" i="13"/>
  <c r="J24" i="12"/>
  <c r="AB23" i="12"/>
  <c r="X23" i="12"/>
  <c r="Y23" i="12" s="1"/>
  <c r="AA23" i="12" s="1"/>
  <c r="AC23" i="12" s="1"/>
  <c r="AR24" i="12"/>
  <c r="AN24" i="12"/>
  <c r="AO24" i="12" s="1"/>
  <c r="AQ24" i="12" s="1"/>
  <c r="AS24" i="12" s="1"/>
  <c r="L45" i="16" l="1"/>
  <c r="H45" i="16"/>
  <c r="I45" i="16" s="1"/>
  <c r="H24" i="15"/>
  <c r="I24" i="15" s="1"/>
  <c r="K24" i="15" s="1"/>
  <c r="M24" i="15" s="1"/>
  <c r="Z24" i="15"/>
  <c r="AB24" i="15" s="1"/>
  <c r="AP24" i="15"/>
  <c r="AR24" i="15" s="1"/>
  <c r="Z24" i="14"/>
  <c r="J24" i="14"/>
  <c r="AR24" i="14"/>
  <c r="AN24" i="14"/>
  <c r="AO24" i="14" s="1"/>
  <c r="AQ24" i="14" s="1"/>
  <c r="AS24" i="14" s="1"/>
  <c r="H24" i="13"/>
  <c r="I24" i="13" s="1"/>
  <c r="K24" i="13" s="1"/>
  <c r="M24" i="13" s="1"/>
  <c r="L24" i="13"/>
  <c r="AN27" i="13"/>
  <c r="AO27" i="13" s="1"/>
  <c r="AQ27" i="13" s="1"/>
  <c r="AS27" i="13" s="1"/>
  <c r="AR27" i="13"/>
  <c r="Z24" i="13"/>
  <c r="Z24" i="12"/>
  <c r="AP25" i="12"/>
  <c r="L24" i="12"/>
  <c r="H24" i="12"/>
  <c r="I24" i="12" s="1"/>
  <c r="K24" i="12" s="1"/>
  <c r="M24" i="12" s="1"/>
  <c r="K45" i="16" l="1"/>
  <c r="X24" i="15"/>
  <c r="Y24" i="15" s="1"/>
  <c r="AA24" i="15" s="1"/>
  <c r="AC24" i="15" s="1"/>
  <c r="AN24" i="15"/>
  <c r="AO24" i="15" s="1"/>
  <c r="AQ24" i="15" s="1"/>
  <c r="AS24" i="15" s="1"/>
  <c r="J25" i="15"/>
  <c r="L25" i="15" s="1"/>
  <c r="AP25" i="14"/>
  <c r="L24" i="14"/>
  <c r="H24" i="14"/>
  <c r="I24" i="14" s="1"/>
  <c r="K24" i="14" s="1"/>
  <c r="M24" i="14" s="1"/>
  <c r="AB24" i="14"/>
  <c r="X24" i="14"/>
  <c r="Y24" i="14" s="1"/>
  <c r="AA24" i="14" s="1"/>
  <c r="AC24" i="14" s="1"/>
  <c r="AP28" i="13"/>
  <c r="AR28" i="13" s="1"/>
  <c r="AB24" i="13"/>
  <c r="X24" i="13"/>
  <c r="Y24" i="13" s="1"/>
  <c r="AA24" i="13" s="1"/>
  <c r="AC24" i="13" s="1"/>
  <c r="J25" i="13"/>
  <c r="J25" i="12"/>
  <c r="AR25" i="12"/>
  <c r="AN25" i="12"/>
  <c r="AO25" i="12" s="1"/>
  <c r="AQ25" i="12" s="1"/>
  <c r="AS25" i="12" s="1"/>
  <c r="AB24" i="12"/>
  <c r="X24" i="12"/>
  <c r="Y24" i="12" s="1"/>
  <c r="AA24" i="12" s="1"/>
  <c r="AC24" i="12" s="1"/>
  <c r="M45" i="16" l="1"/>
  <c r="J46" i="16"/>
  <c r="Z25" i="15"/>
  <c r="AB25" i="15" s="1"/>
  <c r="H25" i="15"/>
  <c r="I25" i="15" s="1"/>
  <c r="K25" i="15" s="1"/>
  <c r="M25" i="15" s="1"/>
  <c r="AP25" i="15"/>
  <c r="AR25" i="15" s="1"/>
  <c r="J25" i="14"/>
  <c r="Z25" i="14"/>
  <c r="AR25" i="14"/>
  <c r="AN25" i="14"/>
  <c r="AO25" i="14" s="1"/>
  <c r="AQ25" i="14" s="1"/>
  <c r="AS25" i="14" s="1"/>
  <c r="AN28" i="13"/>
  <c r="AO28" i="13" s="1"/>
  <c r="AQ28" i="13" s="1"/>
  <c r="AS28" i="13" s="1"/>
  <c r="L25" i="13"/>
  <c r="H25" i="13"/>
  <c r="I25" i="13" s="1"/>
  <c r="K25" i="13" s="1"/>
  <c r="M25" i="13" s="1"/>
  <c r="Z25" i="13"/>
  <c r="AP26" i="12"/>
  <c r="Z25" i="12"/>
  <c r="L25" i="12"/>
  <c r="H25" i="12"/>
  <c r="I25" i="12" s="1"/>
  <c r="K25" i="12" s="1"/>
  <c r="M25" i="12" s="1"/>
  <c r="H46" i="16" l="1"/>
  <c r="I46" i="16" s="1"/>
  <c r="L46" i="16"/>
  <c r="X25" i="15"/>
  <c r="Y25" i="15" s="1"/>
  <c r="AA25" i="15" s="1"/>
  <c r="AC25" i="15" s="1"/>
  <c r="J26" i="15"/>
  <c r="L26" i="15" s="1"/>
  <c r="AN25" i="15"/>
  <c r="AO25" i="15" s="1"/>
  <c r="AQ25" i="15" s="1"/>
  <c r="AS25" i="15" s="1"/>
  <c r="AP26" i="14"/>
  <c r="AB25" i="14"/>
  <c r="X25" i="14"/>
  <c r="Y25" i="14" s="1"/>
  <c r="AA25" i="14" s="1"/>
  <c r="AC25" i="14" s="1"/>
  <c r="L25" i="14"/>
  <c r="H25" i="14"/>
  <c r="I25" i="14" s="1"/>
  <c r="K25" i="14" s="1"/>
  <c r="M25" i="14" s="1"/>
  <c r="AP29" i="13"/>
  <c r="AR29" i="13" s="1"/>
  <c r="AB25" i="13"/>
  <c r="X25" i="13"/>
  <c r="Y25" i="13" s="1"/>
  <c r="AA25" i="13" s="1"/>
  <c r="AC25" i="13" s="1"/>
  <c r="J26" i="13"/>
  <c r="J26" i="12"/>
  <c r="AB25" i="12"/>
  <c r="X25" i="12"/>
  <c r="Y25" i="12" s="1"/>
  <c r="AA25" i="12" s="1"/>
  <c r="AC25" i="12" s="1"/>
  <c r="AR26" i="12"/>
  <c r="AN26" i="12"/>
  <c r="AO26" i="12" s="1"/>
  <c r="AQ26" i="12" s="1"/>
  <c r="AS26" i="12" s="1"/>
  <c r="K46" i="16" l="1"/>
  <c r="H26" i="15"/>
  <c r="I26" i="15" s="1"/>
  <c r="K26" i="15" s="1"/>
  <c r="M26" i="15" s="1"/>
  <c r="Z26" i="15"/>
  <c r="AB26" i="15" s="1"/>
  <c r="AP26" i="15"/>
  <c r="AN26" i="15" s="1"/>
  <c r="AO26" i="15" s="1"/>
  <c r="AQ26" i="15" s="1"/>
  <c r="AS26" i="15" s="1"/>
  <c r="Z26" i="14"/>
  <c r="J26" i="14"/>
  <c r="AR26" i="14"/>
  <c r="AN26" i="14"/>
  <c r="AO26" i="14" s="1"/>
  <c r="AQ26" i="14" s="1"/>
  <c r="AS26" i="14" s="1"/>
  <c r="AN29" i="13"/>
  <c r="AO29" i="13" s="1"/>
  <c r="AQ29" i="13" s="1"/>
  <c r="AS29" i="13" s="1"/>
  <c r="H26" i="13"/>
  <c r="I26" i="13" s="1"/>
  <c r="K26" i="13" s="1"/>
  <c r="M26" i="13" s="1"/>
  <c r="L26" i="13"/>
  <c r="Z26" i="13"/>
  <c r="Z26" i="12"/>
  <c r="AP27" i="12"/>
  <c r="L26" i="12"/>
  <c r="H26" i="12"/>
  <c r="I26" i="12" s="1"/>
  <c r="K26" i="12" s="1"/>
  <c r="M26" i="12" s="1"/>
  <c r="M46" i="16" l="1"/>
  <c r="J47" i="16"/>
  <c r="AR26" i="15"/>
  <c r="X26" i="15"/>
  <c r="Y26" i="15" s="1"/>
  <c r="AA26" i="15" s="1"/>
  <c r="AC26" i="15" s="1"/>
  <c r="J27" i="15"/>
  <c r="H27" i="15" s="1"/>
  <c r="I27" i="15" s="1"/>
  <c r="K27" i="15" s="1"/>
  <c r="M27" i="15" s="1"/>
  <c r="AP27" i="15"/>
  <c r="AP27" i="14"/>
  <c r="L26" i="14"/>
  <c r="H26" i="14"/>
  <c r="I26" i="14" s="1"/>
  <c r="K26" i="14" s="1"/>
  <c r="M26" i="14" s="1"/>
  <c r="AB26" i="14"/>
  <c r="X26" i="14"/>
  <c r="Y26" i="14" s="1"/>
  <c r="AA26" i="14" s="1"/>
  <c r="AC26" i="14" s="1"/>
  <c r="AP30" i="13"/>
  <c r="AN30" i="13" s="1"/>
  <c r="AO30" i="13" s="1"/>
  <c r="AQ30" i="13" s="1"/>
  <c r="AS30" i="13" s="1"/>
  <c r="J27" i="13"/>
  <c r="X26" i="13"/>
  <c r="Y26" i="13" s="1"/>
  <c r="AA26" i="13" s="1"/>
  <c r="AC26" i="13" s="1"/>
  <c r="AB26" i="13"/>
  <c r="J27" i="12"/>
  <c r="AR27" i="12"/>
  <c r="AN27" i="12"/>
  <c r="AO27" i="12" s="1"/>
  <c r="AQ27" i="12" s="1"/>
  <c r="AS27" i="12" s="1"/>
  <c r="AB26" i="12"/>
  <c r="X26" i="12"/>
  <c r="Y26" i="12" s="1"/>
  <c r="AA26" i="12" s="1"/>
  <c r="AC26" i="12" s="1"/>
  <c r="L47" i="16" l="1"/>
  <c r="H47" i="16"/>
  <c r="I47" i="16" s="1"/>
  <c r="L27" i="15"/>
  <c r="Z27" i="15"/>
  <c r="X27" i="15" s="1"/>
  <c r="Y27" i="15" s="1"/>
  <c r="AA27" i="15" s="1"/>
  <c r="J28" i="15"/>
  <c r="AN27" i="15"/>
  <c r="AO27" i="15" s="1"/>
  <c r="AQ27" i="15" s="1"/>
  <c r="AS27" i="15" s="1"/>
  <c r="AR27" i="15"/>
  <c r="J27" i="14"/>
  <c r="Z27" i="14"/>
  <c r="AR27" i="14"/>
  <c r="AN27" i="14"/>
  <c r="AO27" i="14" s="1"/>
  <c r="AQ27" i="14" s="1"/>
  <c r="AS27" i="14" s="1"/>
  <c r="AR30" i="13"/>
  <c r="Z27" i="13"/>
  <c r="X27" i="13" s="1"/>
  <c r="Y27" i="13" s="1"/>
  <c r="AA27" i="13" s="1"/>
  <c r="AC27" i="13" s="1"/>
  <c r="AP31" i="13"/>
  <c r="L27" i="13"/>
  <c r="H27" i="13"/>
  <c r="I27" i="13" s="1"/>
  <c r="K27" i="13" s="1"/>
  <c r="M27" i="13" s="1"/>
  <c r="AP28" i="12"/>
  <c r="Z27" i="12"/>
  <c r="L27" i="12"/>
  <c r="H27" i="12"/>
  <c r="I27" i="12" s="1"/>
  <c r="K27" i="12" s="1"/>
  <c r="M27" i="12" s="1"/>
  <c r="K47" i="16" l="1"/>
  <c r="AB27" i="15"/>
  <c r="AC27" i="15"/>
  <c r="Z28" i="15"/>
  <c r="AP28" i="15"/>
  <c r="L28" i="15"/>
  <c r="H28" i="15"/>
  <c r="I28" i="15" s="1"/>
  <c r="K28" i="15" s="1"/>
  <c r="M28" i="15" s="1"/>
  <c r="AP28" i="14"/>
  <c r="AB27" i="14"/>
  <c r="X27" i="14"/>
  <c r="Y27" i="14" s="1"/>
  <c r="AA27" i="14" s="1"/>
  <c r="AC27" i="14" s="1"/>
  <c r="L27" i="14"/>
  <c r="H27" i="14"/>
  <c r="I27" i="14" s="1"/>
  <c r="K27" i="14" s="1"/>
  <c r="M27" i="14" s="1"/>
  <c r="AB27" i="13"/>
  <c r="J28" i="13"/>
  <c r="L28" i="13" s="1"/>
  <c r="AR31" i="13"/>
  <c r="AN31" i="13"/>
  <c r="AO31" i="13" s="1"/>
  <c r="AQ31" i="13" s="1"/>
  <c r="AS31" i="13" s="1"/>
  <c r="Z28" i="13"/>
  <c r="J28" i="12"/>
  <c r="AB27" i="12"/>
  <c r="X27" i="12"/>
  <c r="Y27" i="12" s="1"/>
  <c r="AA27" i="12" s="1"/>
  <c r="AC27" i="12" s="1"/>
  <c r="AR28" i="12"/>
  <c r="AN28" i="12"/>
  <c r="AO28" i="12" s="1"/>
  <c r="AQ28" i="12" s="1"/>
  <c r="AS28" i="12" s="1"/>
  <c r="M47" i="16" l="1"/>
  <c r="J48" i="16"/>
  <c r="X28" i="15"/>
  <c r="Y28" i="15" s="1"/>
  <c r="AA28" i="15" s="1"/>
  <c r="AB28" i="15"/>
  <c r="J29" i="15"/>
  <c r="AR28" i="15"/>
  <c r="AN28" i="15"/>
  <c r="AO28" i="15" s="1"/>
  <c r="AQ28" i="15" s="1"/>
  <c r="AS28" i="15" s="1"/>
  <c r="Z28" i="14"/>
  <c r="J28" i="14"/>
  <c r="AR28" i="14"/>
  <c r="AN28" i="14"/>
  <c r="AO28" i="14" s="1"/>
  <c r="AQ28" i="14" s="1"/>
  <c r="AS28" i="14" s="1"/>
  <c r="H28" i="13"/>
  <c r="I28" i="13" s="1"/>
  <c r="K28" i="13" s="1"/>
  <c r="M28" i="13" s="1"/>
  <c r="AB28" i="13"/>
  <c r="X28" i="13"/>
  <c r="Y28" i="13" s="1"/>
  <c r="AA28" i="13" s="1"/>
  <c r="AC28" i="13" s="1"/>
  <c r="AP32" i="13"/>
  <c r="Z28" i="12"/>
  <c r="AP29" i="12"/>
  <c r="L28" i="12"/>
  <c r="H28" i="12"/>
  <c r="I28" i="12" s="1"/>
  <c r="K28" i="12" s="1"/>
  <c r="M28" i="12" s="1"/>
  <c r="H48" i="16" l="1"/>
  <c r="I48" i="16" s="1"/>
  <c r="L48" i="16"/>
  <c r="AC28" i="15"/>
  <c r="Z29" i="15"/>
  <c r="AP29" i="15"/>
  <c r="H29" i="15"/>
  <c r="I29" i="15" s="1"/>
  <c r="K29" i="15" s="1"/>
  <c r="M29" i="15" s="1"/>
  <c r="L29" i="15"/>
  <c r="AP29" i="14"/>
  <c r="L28" i="14"/>
  <c r="H28" i="14"/>
  <c r="I28" i="14" s="1"/>
  <c r="K28" i="14" s="1"/>
  <c r="M28" i="14" s="1"/>
  <c r="AB28" i="14"/>
  <c r="X28" i="14"/>
  <c r="Y28" i="14" s="1"/>
  <c r="AA28" i="14" s="1"/>
  <c r="AC28" i="14" s="1"/>
  <c r="J29" i="13"/>
  <c r="L29" i="13" s="1"/>
  <c r="AR32" i="13"/>
  <c r="AN32" i="13"/>
  <c r="AO32" i="13" s="1"/>
  <c r="AQ32" i="13" s="1"/>
  <c r="AS32" i="13" s="1"/>
  <c r="Z29" i="13"/>
  <c r="J29" i="12"/>
  <c r="AR29" i="12"/>
  <c r="AN29" i="12"/>
  <c r="AO29" i="12" s="1"/>
  <c r="AQ29" i="12" s="1"/>
  <c r="AS29" i="12" s="1"/>
  <c r="AB28" i="12"/>
  <c r="X28" i="12"/>
  <c r="Y28" i="12" s="1"/>
  <c r="AA28" i="12" s="1"/>
  <c r="AC28" i="12" s="1"/>
  <c r="K48" i="16" l="1"/>
  <c r="AB29" i="15"/>
  <c r="X29" i="15"/>
  <c r="Y29" i="15" s="1"/>
  <c r="AA29" i="15" s="1"/>
  <c r="J30" i="15"/>
  <c r="AN29" i="15"/>
  <c r="AO29" i="15" s="1"/>
  <c r="AQ29" i="15" s="1"/>
  <c r="AS29" i="15" s="1"/>
  <c r="AR29" i="15"/>
  <c r="J29" i="14"/>
  <c r="Z29" i="14"/>
  <c r="AR29" i="14"/>
  <c r="AN29" i="14"/>
  <c r="AO29" i="14" s="1"/>
  <c r="AQ29" i="14" s="1"/>
  <c r="AS29" i="14" s="1"/>
  <c r="H29" i="13"/>
  <c r="I29" i="13" s="1"/>
  <c r="K29" i="13" s="1"/>
  <c r="M29" i="13" s="1"/>
  <c r="AB29" i="13"/>
  <c r="X29" i="13"/>
  <c r="Y29" i="13" s="1"/>
  <c r="AA29" i="13" s="1"/>
  <c r="AC29" i="13" s="1"/>
  <c r="AP33" i="13"/>
  <c r="AP30" i="12"/>
  <c r="Z29" i="12"/>
  <c r="L29" i="12"/>
  <c r="H29" i="12"/>
  <c r="I29" i="12" s="1"/>
  <c r="K29" i="12" s="1"/>
  <c r="M29" i="12" s="1"/>
  <c r="M48" i="16" l="1"/>
  <c r="J49" i="16"/>
  <c r="AC29" i="15"/>
  <c r="Z30" i="15"/>
  <c r="AP30" i="15"/>
  <c r="L30" i="15"/>
  <c r="H30" i="15"/>
  <c r="I30" i="15" s="1"/>
  <c r="K30" i="15" s="1"/>
  <c r="M30" i="15" s="1"/>
  <c r="AP30" i="14"/>
  <c r="AB29" i="14"/>
  <c r="X29" i="14"/>
  <c r="Y29" i="14" s="1"/>
  <c r="AA29" i="14" s="1"/>
  <c r="AC29" i="14" s="1"/>
  <c r="L29" i="14"/>
  <c r="H29" i="14"/>
  <c r="I29" i="14" s="1"/>
  <c r="K29" i="14" s="1"/>
  <c r="M29" i="14" s="1"/>
  <c r="J30" i="13"/>
  <c r="L30" i="13" s="1"/>
  <c r="AR33" i="13"/>
  <c r="AN33" i="13"/>
  <c r="AO33" i="13" s="1"/>
  <c r="AQ33" i="13" s="1"/>
  <c r="AS33" i="13" s="1"/>
  <c r="Z30" i="13"/>
  <c r="J30" i="12"/>
  <c r="AB29" i="12"/>
  <c r="X29" i="12"/>
  <c r="Y29" i="12" s="1"/>
  <c r="AA29" i="12" s="1"/>
  <c r="AC29" i="12" s="1"/>
  <c r="AR30" i="12"/>
  <c r="AN30" i="12"/>
  <c r="AO30" i="12" s="1"/>
  <c r="AQ30" i="12" s="1"/>
  <c r="AS30" i="12" s="1"/>
  <c r="H49" i="16" l="1"/>
  <c r="I49" i="16" s="1"/>
  <c r="L49" i="16"/>
  <c r="AB30" i="15"/>
  <c r="X30" i="15"/>
  <c r="Y30" i="15" s="1"/>
  <c r="AA30" i="15" s="1"/>
  <c r="J31" i="15"/>
  <c r="AR30" i="15"/>
  <c r="AN30" i="15"/>
  <c r="AO30" i="15" s="1"/>
  <c r="AQ30" i="15" s="1"/>
  <c r="AS30" i="15" s="1"/>
  <c r="Z30" i="14"/>
  <c r="J30" i="14"/>
  <c r="AR30" i="14"/>
  <c r="AN30" i="14"/>
  <c r="AO30" i="14" s="1"/>
  <c r="AQ30" i="14" s="1"/>
  <c r="AS30" i="14" s="1"/>
  <c r="H30" i="13"/>
  <c r="I30" i="13" s="1"/>
  <c r="K30" i="13" s="1"/>
  <c r="M30" i="13" s="1"/>
  <c r="AP34" i="13"/>
  <c r="X30" i="13"/>
  <c r="Y30" i="13" s="1"/>
  <c r="AA30" i="13" s="1"/>
  <c r="AC30" i="13" s="1"/>
  <c r="AB30" i="13"/>
  <c r="Z30" i="12"/>
  <c r="AP31" i="12"/>
  <c r="L30" i="12"/>
  <c r="H30" i="12"/>
  <c r="I30" i="12" s="1"/>
  <c r="K30" i="12" s="1"/>
  <c r="M30" i="12" s="1"/>
  <c r="K49" i="16" l="1"/>
  <c r="AC30" i="15"/>
  <c r="Z31" i="15"/>
  <c r="AP31" i="15"/>
  <c r="H31" i="15"/>
  <c r="I31" i="15" s="1"/>
  <c r="K31" i="15" s="1"/>
  <c r="M31" i="15" s="1"/>
  <c r="L31" i="15"/>
  <c r="AP31" i="14"/>
  <c r="L30" i="14"/>
  <c r="H30" i="14"/>
  <c r="I30" i="14" s="1"/>
  <c r="K30" i="14" s="1"/>
  <c r="M30" i="14" s="1"/>
  <c r="AB30" i="14"/>
  <c r="X30" i="14"/>
  <c r="Y30" i="14" s="1"/>
  <c r="AA30" i="14" s="1"/>
  <c r="AC30" i="14" s="1"/>
  <c r="J31" i="13"/>
  <c r="L31" i="13" s="1"/>
  <c r="Z31" i="13"/>
  <c r="AB31" i="13" s="1"/>
  <c r="AR34" i="13"/>
  <c r="AN34" i="13"/>
  <c r="AO34" i="13" s="1"/>
  <c r="AQ34" i="13" s="1"/>
  <c r="AS34" i="13" s="1"/>
  <c r="J31" i="12"/>
  <c r="AR31" i="12"/>
  <c r="AN31" i="12"/>
  <c r="AO31" i="12" s="1"/>
  <c r="AQ31" i="12" s="1"/>
  <c r="AS31" i="12" s="1"/>
  <c r="AB30" i="12"/>
  <c r="X30" i="12"/>
  <c r="Y30" i="12" s="1"/>
  <c r="AA30" i="12" s="1"/>
  <c r="AC30" i="12" s="1"/>
  <c r="M49" i="16" l="1"/>
  <c r="J50" i="16"/>
  <c r="X31" i="15"/>
  <c r="Y31" i="15" s="1"/>
  <c r="AA31" i="15" s="1"/>
  <c r="AB31" i="15"/>
  <c r="J32" i="15"/>
  <c r="AR31" i="15"/>
  <c r="AN31" i="15"/>
  <c r="AO31" i="15" s="1"/>
  <c r="AQ31" i="15" s="1"/>
  <c r="AS31" i="15" s="1"/>
  <c r="J31" i="14"/>
  <c r="Z31" i="14"/>
  <c r="AR31" i="14"/>
  <c r="AN31" i="14"/>
  <c r="AO31" i="14" s="1"/>
  <c r="AQ31" i="14" s="1"/>
  <c r="AS31" i="14" s="1"/>
  <c r="H31" i="13"/>
  <c r="I31" i="13" s="1"/>
  <c r="K31" i="13" s="1"/>
  <c r="M31" i="13" s="1"/>
  <c r="X31" i="13"/>
  <c r="Y31" i="13" s="1"/>
  <c r="AA31" i="13" s="1"/>
  <c r="AC31" i="13" s="1"/>
  <c r="AP35" i="13"/>
  <c r="AP32" i="12"/>
  <c r="Z31" i="12"/>
  <c r="L31" i="12"/>
  <c r="H31" i="12"/>
  <c r="I31" i="12" s="1"/>
  <c r="K31" i="12" s="1"/>
  <c r="M31" i="12" s="1"/>
  <c r="L50" i="16" l="1"/>
  <c r="H50" i="16"/>
  <c r="I50" i="16" s="1"/>
  <c r="AC31" i="15"/>
  <c r="Z32" i="15"/>
  <c r="AP32" i="15"/>
  <c r="L32" i="15"/>
  <c r="H32" i="15"/>
  <c r="I32" i="15" s="1"/>
  <c r="K32" i="15" s="1"/>
  <c r="M32" i="15" s="1"/>
  <c r="AP32" i="14"/>
  <c r="AB31" i="14"/>
  <c r="X31" i="14"/>
  <c r="Y31" i="14" s="1"/>
  <c r="AA31" i="14" s="1"/>
  <c r="AC31" i="14" s="1"/>
  <c r="L31" i="14"/>
  <c r="H31" i="14"/>
  <c r="I31" i="14" s="1"/>
  <c r="K31" i="14" s="1"/>
  <c r="M31" i="14" s="1"/>
  <c r="J32" i="13"/>
  <c r="H32" i="13" s="1"/>
  <c r="I32" i="13" s="1"/>
  <c r="K32" i="13" s="1"/>
  <c r="M32" i="13" s="1"/>
  <c r="Z32" i="13"/>
  <c r="AB32" i="13" s="1"/>
  <c r="AN35" i="13"/>
  <c r="AO35" i="13" s="1"/>
  <c r="AQ35" i="13" s="1"/>
  <c r="AS35" i="13" s="1"/>
  <c r="AR35" i="13"/>
  <c r="J32" i="12"/>
  <c r="AB31" i="12"/>
  <c r="X31" i="12"/>
  <c r="Y31" i="12" s="1"/>
  <c r="AA31" i="12" s="1"/>
  <c r="AC31" i="12" s="1"/>
  <c r="AR32" i="12"/>
  <c r="AN32" i="12"/>
  <c r="AO32" i="12" s="1"/>
  <c r="AQ32" i="12" s="1"/>
  <c r="AS32" i="12" s="1"/>
  <c r="K50" i="16" l="1"/>
  <c r="AB32" i="15"/>
  <c r="X32" i="15"/>
  <c r="Y32" i="15" s="1"/>
  <c r="AA32" i="15" s="1"/>
  <c r="J33" i="15"/>
  <c r="AR32" i="15"/>
  <c r="AN32" i="15"/>
  <c r="AO32" i="15" s="1"/>
  <c r="AQ32" i="15" s="1"/>
  <c r="AS32" i="15" s="1"/>
  <c r="Z32" i="14"/>
  <c r="J32" i="14"/>
  <c r="AR32" i="14"/>
  <c r="AN32" i="14"/>
  <c r="AO32" i="14" s="1"/>
  <c r="AQ32" i="14" s="1"/>
  <c r="AS32" i="14" s="1"/>
  <c r="L32" i="13"/>
  <c r="X32" i="13"/>
  <c r="Y32" i="13" s="1"/>
  <c r="AA32" i="13" s="1"/>
  <c r="AC32" i="13" s="1"/>
  <c r="J33" i="13"/>
  <c r="AP36" i="13"/>
  <c r="Z32" i="12"/>
  <c r="AP33" i="12"/>
  <c r="L32" i="12"/>
  <c r="H32" i="12"/>
  <c r="I32" i="12" s="1"/>
  <c r="K32" i="12" s="1"/>
  <c r="M32" i="12" s="1"/>
  <c r="M50" i="16" l="1"/>
  <c r="J51" i="16"/>
  <c r="AC32" i="15"/>
  <c r="Z33" i="15"/>
  <c r="AP33" i="15"/>
  <c r="L33" i="15"/>
  <c r="H33" i="15"/>
  <c r="I33" i="15" s="1"/>
  <c r="K33" i="15" s="1"/>
  <c r="M33" i="15" s="1"/>
  <c r="AP33" i="14"/>
  <c r="L32" i="14"/>
  <c r="H32" i="14"/>
  <c r="I32" i="14" s="1"/>
  <c r="K32" i="14" s="1"/>
  <c r="M32" i="14" s="1"/>
  <c r="AB32" i="14"/>
  <c r="X32" i="14"/>
  <c r="Y32" i="14" s="1"/>
  <c r="AA32" i="14" s="1"/>
  <c r="AC32" i="14" s="1"/>
  <c r="Z33" i="13"/>
  <c r="AB33" i="13" s="1"/>
  <c r="AR36" i="13"/>
  <c r="AN36" i="13"/>
  <c r="AO36" i="13" s="1"/>
  <c r="AQ36" i="13" s="1"/>
  <c r="AS36" i="13" s="1"/>
  <c r="L33" i="13"/>
  <c r="H33" i="13"/>
  <c r="I33" i="13" s="1"/>
  <c r="K33" i="13" s="1"/>
  <c r="M33" i="13" s="1"/>
  <c r="J33" i="12"/>
  <c r="AR33" i="12"/>
  <c r="AN33" i="12"/>
  <c r="AO33" i="12" s="1"/>
  <c r="AQ33" i="12" s="1"/>
  <c r="AS33" i="12" s="1"/>
  <c r="AB32" i="12"/>
  <c r="X32" i="12"/>
  <c r="Y32" i="12" s="1"/>
  <c r="AA32" i="12" s="1"/>
  <c r="AC32" i="12" s="1"/>
  <c r="H51" i="16" l="1"/>
  <c r="I51" i="16" s="1"/>
  <c r="L51" i="16"/>
  <c r="X33" i="15"/>
  <c r="Y33" i="15" s="1"/>
  <c r="AA33" i="15" s="1"/>
  <c r="AB33" i="15"/>
  <c r="J34" i="15"/>
  <c r="L34" i="15" s="1"/>
  <c r="AR33" i="15"/>
  <c r="AN33" i="15"/>
  <c r="AO33" i="15" s="1"/>
  <c r="AQ33" i="15" s="1"/>
  <c r="AS33" i="15" s="1"/>
  <c r="J33" i="14"/>
  <c r="Z33" i="14"/>
  <c r="AR33" i="14"/>
  <c r="AN33" i="14"/>
  <c r="AO33" i="14" s="1"/>
  <c r="AQ33" i="14" s="1"/>
  <c r="AS33" i="14" s="1"/>
  <c r="X33" i="13"/>
  <c r="Y33" i="13" s="1"/>
  <c r="AA33" i="13" s="1"/>
  <c r="AC33" i="13" s="1"/>
  <c r="J34" i="13"/>
  <c r="L34" i="13" s="1"/>
  <c r="AP37" i="13"/>
  <c r="AP34" i="12"/>
  <c r="Z33" i="12"/>
  <c r="L33" i="12"/>
  <c r="H33" i="12"/>
  <c r="I33" i="12" s="1"/>
  <c r="K33" i="12" s="1"/>
  <c r="M33" i="12" s="1"/>
  <c r="K51" i="16" l="1"/>
  <c r="AC33" i="15"/>
  <c r="Z34" i="15"/>
  <c r="H34" i="15"/>
  <c r="I34" i="15" s="1"/>
  <c r="K34" i="15" s="1"/>
  <c r="M34" i="15" s="1"/>
  <c r="AP34" i="15"/>
  <c r="AR34" i="15" s="1"/>
  <c r="AP34" i="14"/>
  <c r="AB33" i="14"/>
  <c r="X33" i="14"/>
  <c r="Y33" i="14" s="1"/>
  <c r="AA33" i="14" s="1"/>
  <c r="AC33" i="14" s="1"/>
  <c r="L33" i="14"/>
  <c r="H33" i="14"/>
  <c r="I33" i="14" s="1"/>
  <c r="K33" i="14" s="1"/>
  <c r="M33" i="14" s="1"/>
  <c r="Z34" i="13"/>
  <c r="AB34" i="13" s="1"/>
  <c r="H34" i="13"/>
  <c r="I34" i="13" s="1"/>
  <c r="K34" i="13" s="1"/>
  <c r="M34" i="13" s="1"/>
  <c r="AN37" i="13"/>
  <c r="AO37" i="13" s="1"/>
  <c r="AQ37" i="13" s="1"/>
  <c r="AS37" i="13" s="1"/>
  <c r="AR37" i="13"/>
  <c r="J34" i="12"/>
  <c r="AB33" i="12"/>
  <c r="X33" i="12"/>
  <c r="Y33" i="12" s="1"/>
  <c r="AA33" i="12" s="1"/>
  <c r="AC33" i="12" s="1"/>
  <c r="AR34" i="12"/>
  <c r="AN34" i="12"/>
  <c r="AO34" i="12" s="1"/>
  <c r="AQ34" i="12" s="1"/>
  <c r="AS34" i="12" s="1"/>
  <c r="M51" i="16" l="1"/>
  <c r="J52" i="16"/>
  <c r="AN34" i="15"/>
  <c r="AO34" i="15" s="1"/>
  <c r="AQ34" i="15" s="1"/>
  <c r="AS34" i="15" s="1"/>
  <c r="AB34" i="15"/>
  <c r="X34" i="15"/>
  <c r="Y34" i="15" s="1"/>
  <c r="AA34" i="15" s="1"/>
  <c r="AC34" i="15" s="1"/>
  <c r="J35" i="15"/>
  <c r="L35" i="15" s="1"/>
  <c r="Z34" i="14"/>
  <c r="J34" i="14"/>
  <c r="AR34" i="14"/>
  <c r="AN34" i="14"/>
  <c r="AO34" i="14" s="1"/>
  <c r="AQ34" i="14" s="1"/>
  <c r="AS34" i="14" s="1"/>
  <c r="X34" i="13"/>
  <c r="Y34" i="13" s="1"/>
  <c r="AA34" i="13" s="1"/>
  <c r="AC34" i="13" s="1"/>
  <c r="J35" i="13"/>
  <c r="H35" i="13" s="1"/>
  <c r="I35" i="13" s="1"/>
  <c r="K35" i="13" s="1"/>
  <c r="M35" i="13" s="1"/>
  <c r="AP38" i="13"/>
  <c r="Z34" i="12"/>
  <c r="AP35" i="12"/>
  <c r="L34" i="12"/>
  <c r="H34" i="12"/>
  <c r="I34" i="12" s="1"/>
  <c r="K34" i="12" s="1"/>
  <c r="M34" i="12" s="1"/>
  <c r="H52" i="16" l="1"/>
  <c r="I52" i="16" s="1"/>
  <c r="L52" i="16"/>
  <c r="AP35" i="15"/>
  <c r="AR35" i="15" s="1"/>
  <c r="Z35" i="15"/>
  <c r="H35" i="15"/>
  <c r="I35" i="15" s="1"/>
  <c r="K35" i="15" s="1"/>
  <c r="M35" i="15" s="1"/>
  <c r="AP35" i="14"/>
  <c r="L34" i="14"/>
  <c r="H34" i="14"/>
  <c r="I34" i="14" s="1"/>
  <c r="K34" i="14" s="1"/>
  <c r="M34" i="14" s="1"/>
  <c r="AB34" i="14"/>
  <c r="X34" i="14"/>
  <c r="Y34" i="14" s="1"/>
  <c r="AA34" i="14" s="1"/>
  <c r="AC34" i="14" s="1"/>
  <c r="Z35" i="13"/>
  <c r="AB35" i="13" s="1"/>
  <c r="L35" i="13"/>
  <c r="J36" i="13"/>
  <c r="AR38" i="13"/>
  <c r="AN38" i="13"/>
  <c r="AO38" i="13" s="1"/>
  <c r="AQ38" i="13" s="1"/>
  <c r="AS38" i="13" s="1"/>
  <c r="J35" i="12"/>
  <c r="AN35" i="12"/>
  <c r="AO35" i="12" s="1"/>
  <c r="AQ35" i="12" s="1"/>
  <c r="AS35" i="12" s="1"/>
  <c r="AR35" i="12"/>
  <c r="AB34" i="12"/>
  <c r="X34" i="12"/>
  <c r="Y34" i="12" s="1"/>
  <c r="AA34" i="12" s="1"/>
  <c r="AC34" i="12" s="1"/>
  <c r="K52" i="16" l="1"/>
  <c r="AN35" i="15"/>
  <c r="AO35" i="15" s="1"/>
  <c r="AQ35" i="15" s="1"/>
  <c r="AS35" i="15" s="1"/>
  <c r="AB35" i="15"/>
  <c r="X35" i="15"/>
  <c r="Y35" i="15" s="1"/>
  <c r="AA35" i="15" s="1"/>
  <c r="J36" i="15"/>
  <c r="H36" i="15" s="1"/>
  <c r="I36" i="15" s="1"/>
  <c r="K36" i="15" s="1"/>
  <c r="M36" i="15" s="1"/>
  <c r="J35" i="14"/>
  <c r="Z35" i="14"/>
  <c r="AR35" i="14"/>
  <c r="AN35" i="14"/>
  <c r="AO35" i="14" s="1"/>
  <c r="AQ35" i="14" s="1"/>
  <c r="AS35" i="14" s="1"/>
  <c r="X35" i="13"/>
  <c r="Y35" i="13" s="1"/>
  <c r="AA35" i="13" s="1"/>
  <c r="AC35" i="13" s="1"/>
  <c r="L36" i="13"/>
  <c r="H36" i="13"/>
  <c r="I36" i="13" s="1"/>
  <c r="K36" i="13" s="1"/>
  <c r="M36" i="13" s="1"/>
  <c r="AP39" i="13"/>
  <c r="AP36" i="12"/>
  <c r="Z35" i="12"/>
  <c r="L35" i="12"/>
  <c r="H35" i="12"/>
  <c r="I35" i="12" s="1"/>
  <c r="K35" i="12" s="1"/>
  <c r="M35" i="12" s="1"/>
  <c r="M52" i="16" l="1"/>
  <c r="J53" i="16"/>
  <c r="AP36" i="15"/>
  <c r="AR36" i="15" s="1"/>
  <c r="L36" i="15"/>
  <c r="AC35" i="15"/>
  <c r="Z36" i="15"/>
  <c r="J37" i="15"/>
  <c r="AP36" i="14"/>
  <c r="AB35" i="14"/>
  <c r="X35" i="14"/>
  <c r="Y35" i="14" s="1"/>
  <c r="AA35" i="14" s="1"/>
  <c r="AC35" i="14" s="1"/>
  <c r="L35" i="14"/>
  <c r="H35" i="14"/>
  <c r="I35" i="14" s="1"/>
  <c r="K35" i="14" s="1"/>
  <c r="M35" i="14" s="1"/>
  <c r="Z36" i="13"/>
  <c r="AB36" i="13" s="1"/>
  <c r="AR39" i="13"/>
  <c r="AN39" i="13"/>
  <c r="AO39" i="13" s="1"/>
  <c r="AQ39" i="13" s="1"/>
  <c r="AS39" i="13" s="1"/>
  <c r="J37" i="13"/>
  <c r="J36" i="12"/>
  <c r="AB35" i="12"/>
  <c r="X35" i="12"/>
  <c r="Y35" i="12" s="1"/>
  <c r="AA35" i="12" s="1"/>
  <c r="AC35" i="12" s="1"/>
  <c r="AR36" i="12"/>
  <c r="AN36" i="12"/>
  <c r="AO36" i="12" s="1"/>
  <c r="AQ36" i="12" s="1"/>
  <c r="AS36" i="12" s="1"/>
  <c r="H53" i="16" l="1"/>
  <c r="I53" i="16" s="1"/>
  <c r="L53" i="16"/>
  <c r="AN36" i="15"/>
  <c r="AO36" i="15" s="1"/>
  <c r="AQ36" i="15" s="1"/>
  <c r="AS36" i="15" s="1"/>
  <c r="AB36" i="15"/>
  <c r="X36" i="15"/>
  <c r="Y36" i="15" s="1"/>
  <c r="AA36" i="15" s="1"/>
  <c r="L37" i="15"/>
  <c r="H37" i="15"/>
  <c r="I37" i="15" s="1"/>
  <c r="K37" i="15" s="1"/>
  <c r="M37" i="15" s="1"/>
  <c r="Z36" i="14"/>
  <c r="J36" i="14"/>
  <c r="AR36" i="14"/>
  <c r="AN36" i="14"/>
  <c r="AO36" i="14" s="1"/>
  <c r="AQ36" i="14" s="1"/>
  <c r="AS36" i="14" s="1"/>
  <c r="X36" i="13"/>
  <c r="Y36" i="13" s="1"/>
  <c r="AA36" i="13" s="1"/>
  <c r="AC36" i="13" s="1"/>
  <c r="L37" i="13"/>
  <c r="H37" i="13"/>
  <c r="I37" i="13" s="1"/>
  <c r="K37" i="13" s="1"/>
  <c r="M37" i="13" s="1"/>
  <c r="AP40" i="13"/>
  <c r="Z36" i="12"/>
  <c r="AP37" i="12"/>
  <c r="L36" i="12"/>
  <c r="H36" i="12"/>
  <c r="I36" i="12" s="1"/>
  <c r="K36" i="12" s="1"/>
  <c r="M36" i="12" s="1"/>
  <c r="K53" i="16" l="1"/>
  <c r="AP37" i="15"/>
  <c r="AR37" i="15" s="1"/>
  <c r="AC36" i="15"/>
  <c r="Z37" i="15"/>
  <c r="J38" i="15"/>
  <c r="H38" i="15" s="1"/>
  <c r="I38" i="15" s="1"/>
  <c r="K38" i="15" s="1"/>
  <c r="M38" i="15" s="1"/>
  <c r="AP37" i="14"/>
  <c r="L36" i="14"/>
  <c r="H36" i="14"/>
  <c r="I36" i="14" s="1"/>
  <c r="K36" i="14" s="1"/>
  <c r="M36" i="14" s="1"/>
  <c r="AB36" i="14"/>
  <c r="X36" i="14"/>
  <c r="Y36" i="14" s="1"/>
  <c r="AA36" i="14" s="1"/>
  <c r="AC36" i="14" s="1"/>
  <c r="Z37" i="13"/>
  <c r="X37" i="13" s="1"/>
  <c r="Y37" i="13" s="1"/>
  <c r="AA37" i="13" s="1"/>
  <c r="AC37" i="13" s="1"/>
  <c r="J38" i="13"/>
  <c r="AR40" i="13"/>
  <c r="AN40" i="13"/>
  <c r="AO40" i="13" s="1"/>
  <c r="AQ40" i="13" s="1"/>
  <c r="AS40" i="13" s="1"/>
  <c r="J37" i="12"/>
  <c r="AR37" i="12"/>
  <c r="AN37" i="12"/>
  <c r="AO37" i="12" s="1"/>
  <c r="AQ37" i="12" s="1"/>
  <c r="AS37" i="12" s="1"/>
  <c r="AB36" i="12"/>
  <c r="X36" i="12"/>
  <c r="Y36" i="12" s="1"/>
  <c r="AA36" i="12" s="1"/>
  <c r="AC36" i="12" s="1"/>
  <c r="M53" i="16" l="1"/>
  <c r="J54" i="16"/>
  <c r="AN37" i="15"/>
  <c r="AO37" i="15" s="1"/>
  <c r="AQ37" i="15" s="1"/>
  <c r="AS37" i="15" s="1"/>
  <c r="L38" i="15"/>
  <c r="X37" i="15"/>
  <c r="Y37" i="15" s="1"/>
  <c r="AA37" i="15" s="1"/>
  <c r="AB37" i="15"/>
  <c r="J39" i="15"/>
  <c r="J37" i="14"/>
  <c r="Z37" i="14"/>
  <c r="AR37" i="14"/>
  <c r="AN37" i="14"/>
  <c r="AO37" i="14" s="1"/>
  <c r="AQ37" i="14" s="1"/>
  <c r="AS37" i="14" s="1"/>
  <c r="AB37" i="13"/>
  <c r="AP41" i="13"/>
  <c r="Z38" i="13"/>
  <c r="L38" i="13"/>
  <c r="H38" i="13"/>
  <c r="I38" i="13" s="1"/>
  <c r="K38" i="13" s="1"/>
  <c r="M38" i="13" s="1"/>
  <c r="AP38" i="12"/>
  <c r="Z37" i="12"/>
  <c r="L37" i="12"/>
  <c r="H37" i="12"/>
  <c r="I37" i="12" s="1"/>
  <c r="K37" i="12" s="1"/>
  <c r="M37" i="12" s="1"/>
  <c r="H54" i="16" l="1"/>
  <c r="I54" i="16" s="1"/>
  <c r="L54" i="16"/>
  <c r="AP38" i="15"/>
  <c r="AN38" i="15" s="1"/>
  <c r="AO38" i="15" s="1"/>
  <c r="AQ38" i="15" s="1"/>
  <c r="AS38" i="15" s="1"/>
  <c r="AC37" i="15"/>
  <c r="Z38" i="15"/>
  <c r="L39" i="15"/>
  <c r="H39" i="15"/>
  <c r="I39" i="15" s="1"/>
  <c r="K39" i="15" s="1"/>
  <c r="M39" i="15" s="1"/>
  <c r="AP38" i="14"/>
  <c r="AB37" i="14"/>
  <c r="X37" i="14"/>
  <c r="Y37" i="14" s="1"/>
  <c r="AA37" i="14" s="1"/>
  <c r="AC37" i="14" s="1"/>
  <c r="L37" i="14"/>
  <c r="H37" i="14"/>
  <c r="I37" i="14" s="1"/>
  <c r="K37" i="14" s="1"/>
  <c r="M37" i="14" s="1"/>
  <c r="J39" i="13"/>
  <c r="AB38" i="13"/>
  <c r="X38" i="13"/>
  <c r="Y38" i="13" s="1"/>
  <c r="AA38" i="13" s="1"/>
  <c r="AC38" i="13" s="1"/>
  <c r="AR41" i="13"/>
  <c r="AN41" i="13"/>
  <c r="AO41" i="13" s="1"/>
  <c r="AQ41" i="13" s="1"/>
  <c r="AS41" i="13" s="1"/>
  <c r="J38" i="12"/>
  <c r="AB37" i="12"/>
  <c r="X37" i="12"/>
  <c r="Y37" i="12" s="1"/>
  <c r="AA37" i="12" s="1"/>
  <c r="AC37" i="12" s="1"/>
  <c r="AR38" i="12"/>
  <c r="AN38" i="12"/>
  <c r="AO38" i="12" s="1"/>
  <c r="AQ38" i="12" s="1"/>
  <c r="AS38" i="12" s="1"/>
  <c r="K54" i="16" l="1"/>
  <c r="AR38" i="15"/>
  <c r="AP39" i="15"/>
  <c r="AN39" i="15" s="1"/>
  <c r="AO39" i="15" s="1"/>
  <c r="AQ39" i="15" s="1"/>
  <c r="AS39" i="15" s="1"/>
  <c r="AB38" i="15"/>
  <c r="X38" i="15"/>
  <c r="Y38" i="15" s="1"/>
  <c r="AA38" i="15" s="1"/>
  <c r="AC38" i="15" s="1"/>
  <c r="J40" i="15"/>
  <c r="Z38" i="14"/>
  <c r="J38" i="14"/>
  <c r="AR38" i="14"/>
  <c r="AN38" i="14"/>
  <c r="AO38" i="14" s="1"/>
  <c r="AQ38" i="14" s="1"/>
  <c r="AS38" i="14" s="1"/>
  <c r="Z39" i="13"/>
  <c r="AP42" i="13"/>
  <c r="L39" i="13"/>
  <c r="H39" i="13"/>
  <c r="I39" i="13" s="1"/>
  <c r="K39" i="13" s="1"/>
  <c r="M39" i="13" s="1"/>
  <c r="Z38" i="12"/>
  <c r="AP39" i="12"/>
  <c r="L38" i="12"/>
  <c r="H38" i="12"/>
  <c r="I38" i="12" s="1"/>
  <c r="K38" i="12" s="1"/>
  <c r="M38" i="12" s="1"/>
  <c r="M54" i="16" l="1"/>
  <c r="J55" i="16"/>
  <c r="AR39" i="15"/>
  <c r="Z39" i="15"/>
  <c r="AP40" i="15"/>
  <c r="L40" i="15"/>
  <c r="H40" i="15"/>
  <c r="I40" i="15" s="1"/>
  <c r="K40" i="15" s="1"/>
  <c r="M40" i="15" s="1"/>
  <c r="AP39" i="14"/>
  <c r="L38" i="14"/>
  <c r="H38" i="14"/>
  <c r="I38" i="14" s="1"/>
  <c r="K38" i="14" s="1"/>
  <c r="M38" i="14" s="1"/>
  <c r="AB38" i="14"/>
  <c r="X38" i="14"/>
  <c r="Y38" i="14" s="1"/>
  <c r="AA38" i="14" s="1"/>
  <c r="AC38" i="14" s="1"/>
  <c r="J40" i="13"/>
  <c r="AN42" i="13"/>
  <c r="AO42" i="13" s="1"/>
  <c r="AQ42" i="13" s="1"/>
  <c r="AS42" i="13" s="1"/>
  <c r="AR42" i="13"/>
  <c r="AB39" i="13"/>
  <c r="X39" i="13"/>
  <c r="Y39" i="13" s="1"/>
  <c r="AA39" i="13" s="1"/>
  <c r="AC39" i="13" s="1"/>
  <c r="J39" i="12"/>
  <c r="AR39" i="12"/>
  <c r="AN39" i="12"/>
  <c r="AO39" i="12" s="1"/>
  <c r="AQ39" i="12" s="1"/>
  <c r="AS39" i="12" s="1"/>
  <c r="AB38" i="12"/>
  <c r="X38" i="12"/>
  <c r="Y38" i="12" s="1"/>
  <c r="AA38" i="12" s="1"/>
  <c r="AC38" i="12" s="1"/>
  <c r="L55" i="16" l="1"/>
  <c r="H55" i="16"/>
  <c r="I55" i="16" s="1"/>
  <c r="AB39" i="15"/>
  <c r="X39" i="15"/>
  <c r="Y39" i="15" s="1"/>
  <c r="AA39" i="15" s="1"/>
  <c r="AC39" i="15" s="1"/>
  <c r="J41" i="15"/>
  <c r="AR40" i="15"/>
  <c r="AN40" i="15"/>
  <c r="AO40" i="15" s="1"/>
  <c r="AQ40" i="15" s="1"/>
  <c r="AS40" i="15" s="1"/>
  <c r="J39" i="14"/>
  <c r="Z39" i="14"/>
  <c r="AR39" i="14"/>
  <c r="AN39" i="14"/>
  <c r="AO39" i="14" s="1"/>
  <c r="AQ39" i="14" s="1"/>
  <c r="AS39" i="14" s="1"/>
  <c r="AP43" i="13"/>
  <c r="Z40" i="13"/>
  <c r="L40" i="13"/>
  <c r="H40" i="13"/>
  <c r="I40" i="13" s="1"/>
  <c r="K40" i="13" s="1"/>
  <c r="M40" i="13" s="1"/>
  <c r="AP40" i="12"/>
  <c r="Z39" i="12"/>
  <c r="L39" i="12"/>
  <c r="H39" i="12"/>
  <c r="I39" i="12" s="1"/>
  <c r="K39" i="12" s="1"/>
  <c r="M39" i="12" s="1"/>
  <c r="K55" i="16" l="1"/>
  <c r="Z40" i="15"/>
  <c r="AP41" i="15"/>
  <c r="L41" i="15"/>
  <c r="H41" i="15"/>
  <c r="I41" i="15" s="1"/>
  <c r="K41" i="15" s="1"/>
  <c r="M41" i="15" s="1"/>
  <c r="AP40" i="14"/>
  <c r="AB39" i="14"/>
  <c r="X39" i="14"/>
  <c r="Y39" i="14" s="1"/>
  <c r="AA39" i="14" s="1"/>
  <c r="AC39" i="14" s="1"/>
  <c r="L39" i="14"/>
  <c r="H39" i="14"/>
  <c r="I39" i="14" s="1"/>
  <c r="K39" i="14" s="1"/>
  <c r="M39" i="14" s="1"/>
  <c r="J41" i="13"/>
  <c r="H41" i="13" s="1"/>
  <c r="I41" i="13" s="1"/>
  <c r="K41" i="13" s="1"/>
  <c r="M41" i="13" s="1"/>
  <c r="X40" i="13"/>
  <c r="Y40" i="13" s="1"/>
  <c r="AA40" i="13" s="1"/>
  <c r="AC40" i="13" s="1"/>
  <c r="AB40" i="13"/>
  <c r="AR43" i="13"/>
  <c r="AN43" i="13"/>
  <c r="AO43" i="13" s="1"/>
  <c r="AQ43" i="13" s="1"/>
  <c r="AS43" i="13" s="1"/>
  <c r="J40" i="12"/>
  <c r="L40" i="12" s="1"/>
  <c r="AB39" i="12"/>
  <c r="X39" i="12"/>
  <c r="Y39" i="12" s="1"/>
  <c r="AA39" i="12" s="1"/>
  <c r="AC39" i="12" s="1"/>
  <c r="AR40" i="12"/>
  <c r="AN40" i="12"/>
  <c r="AO40" i="12" s="1"/>
  <c r="AQ40" i="12" s="1"/>
  <c r="AS40" i="12" s="1"/>
  <c r="M55" i="16" l="1"/>
  <c r="J56" i="16"/>
  <c r="AB40" i="15"/>
  <c r="X40" i="15"/>
  <c r="Y40" i="15" s="1"/>
  <c r="AA40" i="15" s="1"/>
  <c r="AC40" i="15" s="1"/>
  <c r="J42" i="15"/>
  <c r="H42" i="15" s="1"/>
  <c r="I42" i="15" s="1"/>
  <c r="K42" i="15" s="1"/>
  <c r="M42" i="15" s="1"/>
  <c r="AR41" i="15"/>
  <c r="AN41" i="15"/>
  <c r="AO41" i="15" s="1"/>
  <c r="AQ41" i="15" s="1"/>
  <c r="AS41" i="15" s="1"/>
  <c r="Z40" i="14"/>
  <c r="J40" i="14"/>
  <c r="AR40" i="14"/>
  <c r="AN40" i="14"/>
  <c r="AO40" i="14" s="1"/>
  <c r="AQ40" i="14" s="1"/>
  <c r="AS40" i="14" s="1"/>
  <c r="L41" i="13"/>
  <c r="Z41" i="13"/>
  <c r="J42" i="13"/>
  <c r="AP44" i="13"/>
  <c r="H40" i="12"/>
  <c r="I40" i="12" s="1"/>
  <c r="K40" i="12" s="1"/>
  <c r="M40" i="12" s="1"/>
  <c r="Z40" i="12"/>
  <c r="X40" i="12" s="1"/>
  <c r="Y40" i="12" s="1"/>
  <c r="AA40" i="12" s="1"/>
  <c r="AC40" i="12" s="1"/>
  <c r="AP41" i="12"/>
  <c r="AR41" i="12" s="1"/>
  <c r="L56" i="16" l="1"/>
  <c r="H56" i="16"/>
  <c r="I56" i="16" s="1"/>
  <c r="L42" i="15"/>
  <c r="J43" i="15"/>
  <c r="H43" i="15" s="1"/>
  <c r="I43" i="15" s="1"/>
  <c r="K43" i="15" s="1"/>
  <c r="M43" i="15" s="1"/>
  <c r="Z41" i="15"/>
  <c r="AP42" i="15"/>
  <c r="AP41" i="14"/>
  <c r="L40" i="14"/>
  <c r="H40" i="14"/>
  <c r="I40" i="14" s="1"/>
  <c r="K40" i="14" s="1"/>
  <c r="M40" i="14" s="1"/>
  <c r="AB40" i="14"/>
  <c r="X40" i="14"/>
  <c r="Y40" i="14" s="1"/>
  <c r="AA40" i="14" s="1"/>
  <c r="AC40" i="14" s="1"/>
  <c r="AN44" i="13"/>
  <c r="AO44" i="13" s="1"/>
  <c r="AQ44" i="13" s="1"/>
  <c r="AS44" i="13" s="1"/>
  <c r="AR44" i="13"/>
  <c r="L42" i="13"/>
  <c r="H42" i="13"/>
  <c r="I42" i="13" s="1"/>
  <c r="K42" i="13" s="1"/>
  <c r="M42" i="13" s="1"/>
  <c r="AB41" i="13"/>
  <c r="X41" i="13"/>
  <c r="Y41" i="13" s="1"/>
  <c r="AA41" i="13" s="1"/>
  <c r="AC41" i="13" s="1"/>
  <c r="AB40" i="12"/>
  <c r="J41" i="12"/>
  <c r="L41" i="12" s="1"/>
  <c r="AN41" i="12"/>
  <c r="AO41" i="12" s="1"/>
  <c r="AQ41" i="12" s="1"/>
  <c r="AS41" i="12" s="1"/>
  <c r="Z41" i="12"/>
  <c r="K56" i="16" l="1"/>
  <c r="M56" i="16" s="1"/>
  <c r="L43" i="15"/>
  <c r="AB41" i="15"/>
  <c r="X41" i="15"/>
  <c r="Y41" i="15" s="1"/>
  <c r="AA41" i="15" s="1"/>
  <c r="AC41" i="15" s="1"/>
  <c r="J44" i="15"/>
  <c r="AN42" i="15"/>
  <c r="AO42" i="15" s="1"/>
  <c r="AQ42" i="15" s="1"/>
  <c r="AS42" i="15" s="1"/>
  <c r="AR42" i="15"/>
  <c r="J41" i="14"/>
  <c r="Z41" i="14"/>
  <c r="AR41" i="14"/>
  <c r="AN41" i="14"/>
  <c r="AO41" i="14" s="1"/>
  <c r="AQ41" i="14" s="1"/>
  <c r="AS41" i="14" s="1"/>
  <c r="J43" i="13"/>
  <c r="L43" i="13" s="1"/>
  <c r="Z42" i="13"/>
  <c r="AP45" i="13"/>
  <c r="H41" i="12"/>
  <c r="I41" i="12" s="1"/>
  <c r="K41" i="12" s="1"/>
  <c r="M41" i="12" s="1"/>
  <c r="AP42" i="12"/>
  <c r="AR42" i="12" s="1"/>
  <c r="AB41" i="12"/>
  <c r="X41" i="12"/>
  <c r="Y41" i="12" s="1"/>
  <c r="AA41" i="12" s="1"/>
  <c r="AC41" i="12" s="1"/>
  <c r="N11" i="16" l="1"/>
  <c r="G1" i="16" s="1"/>
  <c r="Z42" i="15"/>
  <c r="H44" i="15"/>
  <c r="I44" i="15" s="1"/>
  <c r="K44" i="15" s="1"/>
  <c r="M44" i="15" s="1"/>
  <c r="L44" i="15"/>
  <c r="AP43" i="15"/>
  <c r="AP42" i="14"/>
  <c r="AB41" i="14"/>
  <c r="X41" i="14"/>
  <c r="Y41" i="14" s="1"/>
  <c r="AA41" i="14" s="1"/>
  <c r="AC41" i="14" s="1"/>
  <c r="L41" i="14"/>
  <c r="H41" i="14"/>
  <c r="I41" i="14" s="1"/>
  <c r="K41" i="14" s="1"/>
  <c r="M41" i="14" s="1"/>
  <c r="H43" i="13"/>
  <c r="I43" i="13" s="1"/>
  <c r="K43" i="13" s="1"/>
  <c r="M43" i="13" s="1"/>
  <c r="AB42" i="13"/>
  <c r="X42" i="13"/>
  <c r="Y42" i="13" s="1"/>
  <c r="AA42" i="13" s="1"/>
  <c r="AC42" i="13" s="1"/>
  <c r="AR45" i="13"/>
  <c r="AN45" i="13"/>
  <c r="AO45" i="13" s="1"/>
  <c r="AQ45" i="13" s="1"/>
  <c r="AS45" i="13" s="1"/>
  <c r="AN42" i="12"/>
  <c r="AO42" i="12" s="1"/>
  <c r="AQ42" i="12" s="1"/>
  <c r="AS42" i="12" s="1"/>
  <c r="J42" i="12"/>
  <c r="L42" i="12" s="1"/>
  <c r="Z42" i="12"/>
  <c r="AB42" i="15" l="1"/>
  <c r="X42" i="15"/>
  <c r="Y42" i="15" s="1"/>
  <c r="AA42" i="15" s="1"/>
  <c r="AC42" i="15" s="1"/>
  <c r="AR43" i="15"/>
  <c r="AN43" i="15"/>
  <c r="AO43" i="15" s="1"/>
  <c r="AQ43" i="15" s="1"/>
  <c r="AS43" i="15" s="1"/>
  <c r="J45" i="15"/>
  <c r="Z42" i="14"/>
  <c r="J42" i="14"/>
  <c r="AR42" i="14"/>
  <c r="AN42" i="14"/>
  <c r="AO42" i="14" s="1"/>
  <c r="AQ42" i="14" s="1"/>
  <c r="AS42" i="14" s="1"/>
  <c r="J44" i="13"/>
  <c r="H44" i="13" s="1"/>
  <c r="I44" i="13" s="1"/>
  <c r="K44" i="13" s="1"/>
  <c r="M44" i="13" s="1"/>
  <c r="Z43" i="13"/>
  <c r="AP46" i="13"/>
  <c r="AP43" i="12"/>
  <c r="AN43" i="12" s="1"/>
  <c r="AO43" i="12" s="1"/>
  <c r="AQ43" i="12" s="1"/>
  <c r="AS43" i="12" s="1"/>
  <c r="H42" i="12"/>
  <c r="I42" i="12" s="1"/>
  <c r="K42" i="12" s="1"/>
  <c r="M42" i="12" s="1"/>
  <c r="AB42" i="12"/>
  <c r="X42" i="12"/>
  <c r="Y42" i="12" s="1"/>
  <c r="AA42" i="12" s="1"/>
  <c r="AC42" i="12" s="1"/>
  <c r="Z43" i="15" l="1"/>
  <c r="AP44" i="15"/>
  <c r="L45" i="15"/>
  <c r="H45" i="15"/>
  <c r="I45" i="15" s="1"/>
  <c r="K45" i="15" s="1"/>
  <c r="M45" i="15" s="1"/>
  <c r="AP43" i="14"/>
  <c r="L42" i="14"/>
  <c r="H42" i="14"/>
  <c r="I42" i="14" s="1"/>
  <c r="K42" i="14" s="1"/>
  <c r="M42" i="14" s="1"/>
  <c r="AB42" i="14"/>
  <c r="X42" i="14"/>
  <c r="Y42" i="14" s="1"/>
  <c r="AA42" i="14" s="1"/>
  <c r="AC42" i="14" s="1"/>
  <c r="L44" i="13"/>
  <c r="J45" i="13"/>
  <c r="X43" i="13"/>
  <c r="Y43" i="13" s="1"/>
  <c r="AA43" i="13" s="1"/>
  <c r="AC43" i="13" s="1"/>
  <c r="AB43" i="13"/>
  <c r="AN46" i="13"/>
  <c r="AO46" i="13" s="1"/>
  <c r="AQ46" i="13" s="1"/>
  <c r="AS46" i="13" s="1"/>
  <c r="AR46" i="13"/>
  <c r="AR43" i="12"/>
  <c r="J43" i="12"/>
  <c r="L43" i="12" s="1"/>
  <c r="AP44" i="12"/>
  <c r="Z43" i="12"/>
  <c r="X43" i="15" l="1"/>
  <c r="Y43" i="15" s="1"/>
  <c r="AA43" i="15" s="1"/>
  <c r="AC43" i="15" s="1"/>
  <c r="AB43" i="15"/>
  <c r="J46" i="15"/>
  <c r="AN44" i="15"/>
  <c r="AO44" i="15" s="1"/>
  <c r="AQ44" i="15" s="1"/>
  <c r="AS44" i="15" s="1"/>
  <c r="AR44" i="15"/>
  <c r="J43" i="14"/>
  <c r="Z43" i="14"/>
  <c r="AR43" i="14"/>
  <c r="AN43" i="14"/>
  <c r="AO43" i="14" s="1"/>
  <c r="AQ43" i="14" s="1"/>
  <c r="AS43" i="14" s="1"/>
  <c r="AP47" i="13"/>
  <c r="AR47" i="13" s="1"/>
  <c r="Z44" i="13"/>
  <c r="X44" i="13" s="1"/>
  <c r="Y44" i="13" s="1"/>
  <c r="AA44" i="13" s="1"/>
  <c r="AC44" i="13" s="1"/>
  <c r="L45" i="13"/>
  <c r="H45" i="13"/>
  <c r="I45" i="13" s="1"/>
  <c r="K45" i="13" s="1"/>
  <c r="M45" i="13" s="1"/>
  <c r="H43" i="12"/>
  <c r="I43" i="12" s="1"/>
  <c r="K43" i="12" s="1"/>
  <c r="M43" i="12" s="1"/>
  <c r="AR44" i="12"/>
  <c r="AN44" i="12"/>
  <c r="AO44" i="12" s="1"/>
  <c r="AQ44" i="12" s="1"/>
  <c r="AS44" i="12" s="1"/>
  <c r="AB43" i="12"/>
  <c r="X43" i="12"/>
  <c r="Y43" i="12" s="1"/>
  <c r="AA43" i="12" s="1"/>
  <c r="AC43" i="12" s="1"/>
  <c r="Z44" i="15" l="1"/>
  <c r="H46" i="15"/>
  <c r="I46" i="15" s="1"/>
  <c r="K46" i="15" s="1"/>
  <c r="M46" i="15" s="1"/>
  <c r="L46" i="15"/>
  <c r="AP45" i="15"/>
  <c r="AP44" i="14"/>
  <c r="AB43" i="14"/>
  <c r="X43" i="14"/>
  <c r="Y43" i="14" s="1"/>
  <c r="AA43" i="14" s="1"/>
  <c r="AC43" i="14" s="1"/>
  <c r="L43" i="14"/>
  <c r="H43" i="14"/>
  <c r="I43" i="14" s="1"/>
  <c r="K43" i="14" s="1"/>
  <c r="M43" i="14" s="1"/>
  <c r="AN47" i="13"/>
  <c r="AO47" i="13" s="1"/>
  <c r="AQ47" i="13" s="1"/>
  <c r="AS47" i="13" s="1"/>
  <c r="Z45" i="13"/>
  <c r="AB45" i="13" s="1"/>
  <c r="AB44" i="13"/>
  <c r="J46" i="13"/>
  <c r="L46" i="13" s="1"/>
  <c r="J44" i="12"/>
  <c r="L44" i="12" s="1"/>
  <c r="AP45" i="12"/>
  <c r="Z44" i="12"/>
  <c r="AB44" i="15" l="1"/>
  <c r="X44" i="15"/>
  <c r="Y44" i="15" s="1"/>
  <c r="AA44" i="15" s="1"/>
  <c r="AC44" i="15" s="1"/>
  <c r="J47" i="15"/>
  <c r="L47" i="15" s="1"/>
  <c r="AR45" i="15"/>
  <c r="AN45" i="15"/>
  <c r="AO45" i="15" s="1"/>
  <c r="AQ45" i="15" s="1"/>
  <c r="AS45" i="15" s="1"/>
  <c r="Z44" i="14"/>
  <c r="J44" i="14"/>
  <c r="AR44" i="14"/>
  <c r="AN44" i="14"/>
  <c r="AO44" i="14" s="1"/>
  <c r="AQ44" i="14" s="1"/>
  <c r="AS44" i="14" s="1"/>
  <c r="X45" i="13"/>
  <c r="Y45" i="13" s="1"/>
  <c r="AA45" i="13" s="1"/>
  <c r="AC45" i="13" s="1"/>
  <c r="AP48" i="13"/>
  <c r="AR48" i="13" s="1"/>
  <c r="H46" i="13"/>
  <c r="I46" i="13" s="1"/>
  <c r="K46" i="13" s="1"/>
  <c r="M46" i="13" s="1"/>
  <c r="H44" i="12"/>
  <c r="I44" i="12" s="1"/>
  <c r="K44" i="12" s="1"/>
  <c r="M44" i="12" s="1"/>
  <c r="AR45" i="12"/>
  <c r="AN45" i="12"/>
  <c r="AO45" i="12" s="1"/>
  <c r="AQ45" i="12" s="1"/>
  <c r="AS45" i="12" s="1"/>
  <c r="AB44" i="12"/>
  <c r="X44" i="12"/>
  <c r="Y44" i="12" s="1"/>
  <c r="AA44" i="12" s="1"/>
  <c r="AC44" i="12" s="1"/>
  <c r="H47" i="15" l="1"/>
  <c r="I47" i="15" s="1"/>
  <c r="K47" i="15" s="1"/>
  <c r="M47" i="15" s="1"/>
  <c r="Z45" i="15"/>
  <c r="AP46" i="15"/>
  <c r="AP45" i="14"/>
  <c r="L44" i="14"/>
  <c r="H44" i="14"/>
  <c r="I44" i="14" s="1"/>
  <c r="K44" i="14" s="1"/>
  <c r="M44" i="14" s="1"/>
  <c r="AB44" i="14"/>
  <c r="X44" i="14"/>
  <c r="Y44" i="14" s="1"/>
  <c r="AA44" i="14" s="1"/>
  <c r="AC44" i="14" s="1"/>
  <c r="Z46" i="13"/>
  <c r="AB46" i="13" s="1"/>
  <c r="AN48" i="13"/>
  <c r="AO48" i="13" s="1"/>
  <c r="AQ48" i="13" s="1"/>
  <c r="AS48" i="13" s="1"/>
  <c r="J47" i="13"/>
  <c r="J45" i="12"/>
  <c r="H45" i="12" s="1"/>
  <c r="I45" i="12" s="1"/>
  <c r="K45" i="12" s="1"/>
  <c r="M45" i="12" s="1"/>
  <c r="AP46" i="12"/>
  <c r="Z45" i="12"/>
  <c r="J48" i="15" l="1"/>
  <c r="H48" i="15" s="1"/>
  <c r="I48" i="15" s="1"/>
  <c r="K48" i="15" s="1"/>
  <c r="M48" i="15" s="1"/>
  <c r="X45" i="15"/>
  <c r="Y45" i="15" s="1"/>
  <c r="AA45" i="15" s="1"/>
  <c r="AC45" i="15" s="1"/>
  <c r="AB45" i="15"/>
  <c r="AN46" i="15"/>
  <c r="AO46" i="15" s="1"/>
  <c r="AQ46" i="15" s="1"/>
  <c r="AS46" i="15" s="1"/>
  <c r="AR46" i="15"/>
  <c r="J45" i="14"/>
  <c r="Z45" i="14"/>
  <c r="AR45" i="14"/>
  <c r="AN45" i="14"/>
  <c r="AO45" i="14" s="1"/>
  <c r="AQ45" i="14" s="1"/>
  <c r="AS45" i="14" s="1"/>
  <c r="X46" i="13"/>
  <c r="Y46" i="13" s="1"/>
  <c r="AA46" i="13" s="1"/>
  <c r="AC46" i="13" s="1"/>
  <c r="AP49" i="13"/>
  <c r="AR49" i="13" s="1"/>
  <c r="H47" i="13"/>
  <c r="I47" i="13" s="1"/>
  <c r="K47" i="13" s="1"/>
  <c r="L47" i="13"/>
  <c r="L45" i="12"/>
  <c r="AB45" i="12"/>
  <c r="X45" i="12"/>
  <c r="Y45" i="12" s="1"/>
  <c r="AA45" i="12" s="1"/>
  <c r="AC45" i="12" s="1"/>
  <c r="J46" i="12"/>
  <c r="AR46" i="12"/>
  <c r="AN46" i="12"/>
  <c r="AO46" i="12" s="1"/>
  <c r="AQ46" i="12" s="1"/>
  <c r="AS46" i="12" s="1"/>
  <c r="U88" i="11"/>
  <c r="V88" i="11" s="1"/>
  <c r="S88" i="11"/>
  <c r="Z87" i="11"/>
  <c r="X87" i="11"/>
  <c r="Y87" i="11" s="1"/>
  <c r="AA87" i="11" s="1"/>
  <c r="U87" i="11"/>
  <c r="V87" i="11" s="1"/>
  <c r="AB87" i="11" s="1"/>
  <c r="S87" i="11"/>
  <c r="E56" i="11"/>
  <c r="F56" i="11" s="1"/>
  <c r="U55" i="11"/>
  <c r="V55" i="11" s="1"/>
  <c r="F55" i="11"/>
  <c r="E55" i="11"/>
  <c r="AK54" i="11"/>
  <c r="AL54" i="11" s="1"/>
  <c r="V54" i="11"/>
  <c r="U54" i="11"/>
  <c r="E54" i="11"/>
  <c r="F54" i="11" s="1"/>
  <c r="G53" i="11" s="1"/>
  <c r="AL53" i="11"/>
  <c r="AM52" i="11" s="1"/>
  <c r="AK53" i="11"/>
  <c r="U53" i="11"/>
  <c r="V53" i="11" s="1"/>
  <c r="F53" i="11"/>
  <c r="E53" i="11"/>
  <c r="AK52" i="11"/>
  <c r="AL52" i="11" s="1"/>
  <c r="U52" i="11"/>
  <c r="V52" i="11" s="1"/>
  <c r="E52" i="11"/>
  <c r="F52" i="11" s="1"/>
  <c r="AK51" i="11"/>
  <c r="AL51" i="11" s="1"/>
  <c r="AM50" i="11" s="1"/>
  <c r="U51" i="11"/>
  <c r="V51" i="11" s="1"/>
  <c r="E51" i="11"/>
  <c r="F51" i="11" s="1"/>
  <c r="AK50" i="11"/>
  <c r="AL50" i="11" s="1"/>
  <c r="U50" i="11"/>
  <c r="V50" i="11" s="1"/>
  <c r="E50" i="11"/>
  <c r="F50" i="11" s="1"/>
  <c r="AK49" i="11"/>
  <c r="AL49" i="11" s="1"/>
  <c r="U49" i="11"/>
  <c r="V49" i="11" s="1"/>
  <c r="E49" i="11"/>
  <c r="F49" i="11" s="1"/>
  <c r="AK48" i="11"/>
  <c r="AL48" i="11" s="1"/>
  <c r="U48" i="11"/>
  <c r="V48" i="11" s="1"/>
  <c r="E48" i="11"/>
  <c r="F48" i="11" s="1"/>
  <c r="AK47" i="11"/>
  <c r="AL47" i="11" s="1"/>
  <c r="AM46" i="11" s="1"/>
  <c r="U47" i="11"/>
  <c r="V47" i="11" s="1"/>
  <c r="E47" i="11"/>
  <c r="F47" i="11" s="1"/>
  <c r="AK46" i="11"/>
  <c r="AL46" i="11" s="1"/>
  <c r="U46" i="11"/>
  <c r="V46" i="11" s="1"/>
  <c r="E46" i="11"/>
  <c r="F46" i="11" s="1"/>
  <c r="AK45" i="11"/>
  <c r="AL45" i="11" s="1"/>
  <c r="U45" i="11"/>
  <c r="V45" i="11" s="1"/>
  <c r="E45" i="11"/>
  <c r="F45" i="11" s="1"/>
  <c r="AK44" i="11"/>
  <c r="AL44" i="11" s="1"/>
  <c r="V44" i="11"/>
  <c r="U44" i="11"/>
  <c r="E44" i="11"/>
  <c r="F44" i="11" s="1"/>
  <c r="AK43" i="11"/>
  <c r="AL43" i="11" s="1"/>
  <c r="U43" i="11"/>
  <c r="V43" i="11" s="1"/>
  <c r="E43" i="11"/>
  <c r="F43" i="11" s="1"/>
  <c r="AK42" i="11"/>
  <c r="AL42" i="11" s="1"/>
  <c r="U42" i="11"/>
  <c r="V42" i="11" s="1"/>
  <c r="F42" i="11"/>
  <c r="E42" i="11"/>
  <c r="AL41" i="11"/>
  <c r="AK41" i="11"/>
  <c r="U41" i="11"/>
  <c r="V41" i="11" s="1"/>
  <c r="W40" i="11" s="1"/>
  <c r="F41" i="11"/>
  <c r="E41" i="11"/>
  <c r="AK40" i="11"/>
  <c r="AL40" i="11" s="1"/>
  <c r="U40" i="11"/>
  <c r="V40" i="11" s="1"/>
  <c r="W39" i="11" s="1"/>
  <c r="F40" i="11"/>
  <c r="G39" i="11" s="1"/>
  <c r="E40" i="11"/>
  <c r="AL39" i="11"/>
  <c r="AK39" i="11"/>
  <c r="V39" i="11"/>
  <c r="U39" i="11"/>
  <c r="F39" i="11"/>
  <c r="E39" i="11"/>
  <c r="AL38" i="11"/>
  <c r="AK38" i="11"/>
  <c r="U38" i="11"/>
  <c r="V38" i="11" s="1"/>
  <c r="F38" i="11"/>
  <c r="E38" i="11"/>
  <c r="AK37" i="11"/>
  <c r="AL37" i="11" s="1"/>
  <c r="AM36" i="11" s="1"/>
  <c r="U37" i="11"/>
  <c r="V37" i="11" s="1"/>
  <c r="F37" i="11"/>
  <c r="G36" i="11" s="1"/>
  <c r="E37" i="11"/>
  <c r="AL36" i="11"/>
  <c r="AK36" i="11"/>
  <c r="U36" i="11"/>
  <c r="V36" i="11" s="1"/>
  <c r="W35" i="11" s="1"/>
  <c r="F36" i="11"/>
  <c r="E36" i="11"/>
  <c r="AK35" i="11"/>
  <c r="AL35" i="11" s="1"/>
  <c r="V35" i="11"/>
  <c r="W34" i="11" s="1"/>
  <c r="U35" i="11"/>
  <c r="G35" i="11"/>
  <c r="F35" i="11"/>
  <c r="E35" i="11"/>
  <c r="AK34" i="11"/>
  <c r="AL34" i="11" s="1"/>
  <c r="V34" i="11"/>
  <c r="U34" i="11"/>
  <c r="E34" i="11"/>
  <c r="F34" i="11" s="1"/>
  <c r="AL33" i="11"/>
  <c r="AK33" i="11"/>
  <c r="U33" i="11"/>
  <c r="V33" i="11" s="1"/>
  <c r="F33" i="11"/>
  <c r="G32" i="11" s="1"/>
  <c r="E33" i="11"/>
  <c r="AK32" i="11"/>
  <c r="AL32" i="11" s="1"/>
  <c r="V32" i="11"/>
  <c r="U32" i="11"/>
  <c r="F32" i="11"/>
  <c r="E32" i="11"/>
  <c r="AK31" i="11"/>
  <c r="AL31" i="11" s="1"/>
  <c r="AM30" i="11" s="1"/>
  <c r="V31" i="11"/>
  <c r="U31" i="11"/>
  <c r="F31" i="11"/>
  <c r="E31" i="11"/>
  <c r="AK30" i="11"/>
  <c r="AL30" i="11" s="1"/>
  <c r="U30" i="11"/>
  <c r="V30" i="11" s="1"/>
  <c r="F30" i="11"/>
  <c r="E30" i="11"/>
  <c r="AK29" i="11"/>
  <c r="AL29" i="11" s="1"/>
  <c r="U29" i="11"/>
  <c r="V29" i="11" s="1"/>
  <c r="W28" i="11" s="1"/>
  <c r="E29" i="11"/>
  <c r="F29" i="11" s="1"/>
  <c r="G29" i="11" s="1"/>
  <c r="AK28" i="11"/>
  <c r="AL28" i="11" s="1"/>
  <c r="V28" i="11"/>
  <c r="U28" i="11"/>
  <c r="E28" i="11"/>
  <c r="F28" i="11" s="1"/>
  <c r="G27" i="11" s="1"/>
  <c r="AK27" i="11"/>
  <c r="AL27" i="11" s="1"/>
  <c r="V27" i="11"/>
  <c r="W26" i="11" s="1"/>
  <c r="U27" i="11"/>
  <c r="F27" i="11"/>
  <c r="E27" i="11"/>
  <c r="AK26" i="11"/>
  <c r="AL26" i="11" s="1"/>
  <c r="AM25" i="11" s="1"/>
  <c r="V26" i="11"/>
  <c r="U26" i="11"/>
  <c r="F26" i="11"/>
  <c r="E26" i="11"/>
  <c r="AK25" i="11"/>
  <c r="AL25" i="11" s="1"/>
  <c r="V25" i="11"/>
  <c r="U25" i="11"/>
  <c r="E25" i="11"/>
  <c r="F25" i="11" s="1"/>
  <c r="AK24" i="11"/>
  <c r="AL24" i="11" s="1"/>
  <c r="U24" i="11"/>
  <c r="V24" i="11" s="1"/>
  <c r="F24" i="11"/>
  <c r="E24" i="11"/>
  <c r="AK23" i="11"/>
  <c r="AL23" i="11" s="1"/>
  <c r="AM22" i="11" s="1"/>
  <c r="U23" i="11"/>
  <c r="V23" i="11" s="1"/>
  <c r="E23" i="11"/>
  <c r="F23" i="11" s="1"/>
  <c r="G23" i="11" s="1"/>
  <c r="AK22" i="11"/>
  <c r="AL22" i="11" s="1"/>
  <c r="U22" i="11"/>
  <c r="V22" i="11" s="1"/>
  <c r="E22" i="11"/>
  <c r="F22" i="11" s="1"/>
  <c r="AK21" i="11"/>
  <c r="AL21" i="11" s="1"/>
  <c r="U21" i="11"/>
  <c r="V21" i="11" s="1"/>
  <c r="E21" i="11"/>
  <c r="F21" i="11" s="1"/>
  <c r="AK20" i="11"/>
  <c r="AL20" i="11" s="1"/>
  <c r="V20" i="11"/>
  <c r="U20" i="11"/>
  <c r="E20" i="11"/>
  <c r="F20" i="11" s="1"/>
  <c r="AL19" i="11"/>
  <c r="AK19" i="11"/>
  <c r="U19" i="11"/>
  <c r="V19" i="11" s="1"/>
  <c r="E19" i="11"/>
  <c r="F19" i="11" s="1"/>
  <c r="AK18" i="11"/>
  <c r="AL18" i="11" s="1"/>
  <c r="U18" i="11"/>
  <c r="V18" i="11" s="1"/>
  <c r="W17" i="11" s="1"/>
  <c r="E18" i="11"/>
  <c r="F18" i="11" s="1"/>
  <c r="AK17" i="11"/>
  <c r="AL17" i="11" s="1"/>
  <c r="U17" i="11"/>
  <c r="V17" i="11" s="1"/>
  <c r="E17" i="11"/>
  <c r="F17" i="11" s="1"/>
  <c r="AK16" i="11"/>
  <c r="AL16" i="11" s="1"/>
  <c r="U16" i="11"/>
  <c r="V16" i="11" s="1"/>
  <c r="E16" i="11"/>
  <c r="F16" i="11" s="1"/>
  <c r="AK15" i="11"/>
  <c r="AL15" i="11" s="1"/>
  <c r="U15" i="11"/>
  <c r="V15" i="11" s="1"/>
  <c r="E15" i="11"/>
  <c r="F15" i="11" s="1"/>
  <c r="AK14" i="11"/>
  <c r="AL14" i="11" s="1"/>
  <c r="U14" i="11"/>
  <c r="V14" i="11" s="1"/>
  <c r="E14" i="11"/>
  <c r="F14" i="11" s="1"/>
  <c r="G13" i="11" s="1"/>
  <c r="AK13" i="11"/>
  <c r="AL13" i="11" s="1"/>
  <c r="U13" i="11"/>
  <c r="V13" i="11" s="1"/>
  <c r="E13" i="11"/>
  <c r="F13" i="11" s="1"/>
  <c r="AK12" i="11"/>
  <c r="AL12" i="11" s="1"/>
  <c r="U12" i="11"/>
  <c r="V12" i="11" s="1"/>
  <c r="E12" i="11"/>
  <c r="F12" i="11" s="1"/>
  <c r="AN11" i="11"/>
  <c r="AO11" i="11" s="1"/>
  <c r="AQ11" i="11" s="1"/>
  <c r="AK11" i="11"/>
  <c r="AL11" i="11" s="1"/>
  <c r="AR11" i="11" s="1"/>
  <c r="X11" i="11"/>
  <c r="Y11" i="11" s="1"/>
  <c r="AA11" i="11" s="1"/>
  <c r="U11" i="11"/>
  <c r="V11" i="11" s="1"/>
  <c r="AB11" i="11" s="1"/>
  <c r="F11" i="11"/>
  <c r="L11" i="11" s="1"/>
  <c r="L48" i="15" l="1"/>
  <c r="Z46" i="15"/>
  <c r="J49" i="15"/>
  <c r="AP47" i="15"/>
  <c r="AP46" i="14"/>
  <c r="AB45" i="14"/>
  <c r="X45" i="14"/>
  <c r="Y45" i="14" s="1"/>
  <c r="AA45" i="14" s="1"/>
  <c r="AC45" i="14" s="1"/>
  <c r="L45" i="14"/>
  <c r="H45" i="14"/>
  <c r="I45" i="14" s="1"/>
  <c r="K45" i="14" s="1"/>
  <c r="M45" i="14" s="1"/>
  <c r="Z47" i="13"/>
  <c r="AB47" i="13" s="1"/>
  <c r="AN49" i="13"/>
  <c r="AO49" i="13" s="1"/>
  <c r="AQ49" i="13" s="1"/>
  <c r="AS49" i="13" s="1"/>
  <c r="M47" i="13"/>
  <c r="J48" i="13"/>
  <c r="AP47" i="12"/>
  <c r="L46" i="12"/>
  <c r="H46" i="12"/>
  <c r="I46" i="12" s="1"/>
  <c r="K46" i="12" s="1"/>
  <c r="M46" i="12" s="1"/>
  <c r="Z46" i="12"/>
  <c r="AM23" i="11"/>
  <c r="AM28" i="11"/>
  <c r="AM27" i="11"/>
  <c r="AM21" i="11"/>
  <c r="AM32" i="11"/>
  <c r="AM38" i="11"/>
  <c r="AM13" i="11"/>
  <c r="AM19" i="11"/>
  <c r="AM16" i="11"/>
  <c r="AM42" i="11"/>
  <c r="AM44" i="11"/>
  <c r="AM48" i="11"/>
  <c r="AM11" i="11"/>
  <c r="W24" i="11"/>
  <c r="W37" i="11"/>
  <c r="W29" i="11"/>
  <c r="W43" i="11"/>
  <c r="W12" i="11"/>
  <c r="W15" i="11"/>
  <c r="W22" i="11"/>
  <c r="W45" i="11"/>
  <c r="W47" i="11"/>
  <c r="W49" i="11"/>
  <c r="W51" i="11"/>
  <c r="W11" i="11"/>
  <c r="AC11" i="11" s="1"/>
  <c r="W20" i="11"/>
  <c r="W31" i="11"/>
  <c r="G25" i="11"/>
  <c r="G38" i="11"/>
  <c r="G18" i="11"/>
  <c r="G44" i="11"/>
  <c r="G48" i="11"/>
  <c r="G15" i="11"/>
  <c r="G52" i="11"/>
  <c r="G21" i="11"/>
  <c r="G30" i="11"/>
  <c r="M11" i="11"/>
  <c r="G16" i="11"/>
  <c r="G42" i="11"/>
  <c r="G46" i="11"/>
  <c r="G50" i="11"/>
  <c r="G12" i="11"/>
  <c r="AM12" i="11"/>
  <c r="Z12" i="11"/>
  <c r="G14" i="11"/>
  <c r="G19" i="11"/>
  <c r="G20" i="11"/>
  <c r="W23" i="11"/>
  <c r="W13" i="11"/>
  <c r="AM14" i="11"/>
  <c r="AM20" i="11"/>
  <c r="AP12" i="11"/>
  <c r="AS11" i="11"/>
  <c r="W14" i="11"/>
  <c r="W21" i="11"/>
  <c r="AM15" i="11"/>
  <c r="W16" i="11"/>
  <c r="G17" i="11"/>
  <c r="AM18" i="11"/>
  <c r="AM17" i="11"/>
  <c r="W18" i="11"/>
  <c r="W19" i="11"/>
  <c r="G22" i="11"/>
  <c r="G40" i="11"/>
  <c r="G41" i="11"/>
  <c r="AM33" i="11"/>
  <c r="G33" i="11"/>
  <c r="G24" i="11"/>
  <c r="AM24" i="11"/>
  <c r="W25" i="11"/>
  <c r="G26" i="11"/>
  <c r="AM26" i="11"/>
  <c r="W27" i="11"/>
  <c r="G28" i="11"/>
  <c r="AM29" i="11"/>
  <c r="W30" i="11"/>
  <c r="G31" i="11"/>
  <c r="AM31" i="11"/>
  <c r="W32" i="11"/>
  <c r="W33" i="11"/>
  <c r="W41" i="11"/>
  <c r="W42" i="11"/>
  <c r="AM34" i="11"/>
  <c r="AM39" i="11"/>
  <c r="AM54" i="11"/>
  <c r="AM53" i="11"/>
  <c r="G34" i="11"/>
  <c r="AM35" i="11"/>
  <c r="W36" i="11"/>
  <c r="G37" i="11"/>
  <c r="AM37" i="11"/>
  <c r="W38" i="11"/>
  <c r="AM40" i="11"/>
  <c r="AM41" i="11"/>
  <c r="W52" i="11"/>
  <c r="W55" i="11"/>
  <c r="W54" i="11"/>
  <c r="G43" i="11"/>
  <c r="W53" i="11"/>
  <c r="G54" i="11"/>
  <c r="G56" i="11"/>
  <c r="G55" i="11"/>
  <c r="AM43" i="11"/>
  <c r="W44" i="11"/>
  <c r="G45" i="11"/>
  <c r="AM45" i="11"/>
  <c r="W46" i="11"/>
  <c r="G47" i="11"/>
  <c r="AM47" i="11"/>
  <c r="W48" i="11"/>
  <c r="G49" i="11"/>
  <c r="AM49" i="11"/>
  <c r="W50" i="11"/>
  <c r="G51" i="11"/>
  <c r="AM51" i="11"/>
  <c r="W87" i="11"/>
  <c r="AC87" i="11" s="1"/>
  <c r="W88" i="11"/>
  <c r="Z88" i="11"/>
  <c r="X47" i="13" l="1"/>
  <c r="Y47" i="13" s="1"/>
  <c r="AA47" i="13" s="1"/>
  <c r="AC47" i="13" s="1"/>
  <c r="AB46" i="15"/>
  <c r="X46" i="15"/>
  <c r="Y46" i="15" s="1"/>
  <c r="AA46" i="15" s="1"/>
  <c r="AC46" i="15" s="1"/>
  <c r="L49" i="15"/>
  <c r="H49" i="15"/>
  <c r="I49" i="15" s="1"/>
  <c r="K49" i="15" s="1"/>
  <c r="M49" i="15" s="1"/>
  <c r="AR47" i="15"/>
  <c r="AN47" i="15"/>
  <c r="AO47" i="15" s="1"/>
  <c r="AQ47" i="15" s="1"/>
  <c r="AS47" i="15" s="1"/>
  <c r="Z46" i="14"/>
  <c r="J46" i="14"/>
  <c r="AR46" i="14"/>
  <c r="AN46" i="14"/>
  <c r="AO46" i="14" s="1"/>
  <c r="AQ46" i="14" s="1"/>
  <c r="AS46" i="14" s="1"/>
  <c r="AP50" i="13"/>
  <c r="L48" i="13"/>
  <c r="H48" i="13"/>
  <c r="I48" i="13" s="1"/>
  <c r="K48" i="13" s="1"/>
  <c r="J47" i="12"/>
  <c r="AB46" i="12"/>
  <c r="X46" i="12"/>
  <c r="Y46" i="12" s="1"/>
  <c r="AA46" i="12" s="1"/>
  <c r="AC46" i="12" s="1"/>
  <c r="AR47" i="12"/>
  <c r="AN47" i="12"/>
  <c r="AO47" i="12" s="1"/>
  <c r="AQ47" i="12" s="1"/>
  <c r="AS47" i="12" s="1"/>
  <c r="AB88" i="11"/>
  <c r="X88" i="11"/>
  <c r="Y88" i="11" s="1"/>
  <c r="AA88" i="11" s="1"/>
  <c r="AC88" i="11" s="1"/>
  <c r="L12" i="11"/>
  <c r="H12" i="11"/>
  <c r="I12" i="11" s="1"/>
  <c r="K12" i="11" s="1"/>
  <c r="M12" i="11" s="1"/>
  <c r="AR12" i="11"/>
  <c r="AN12" i="11"/>
  <c r="AO12" i="11" s="1"/>
  <c r="AQ12" i="11" s="1"/>
  <c r="AS12" i="11" s="1"/>
  <c r="AB12" i="11"/>
  <c r="X12" i="11"/>
  <c r="Y12" i="11" s="1"/>
  <c r="AA12" i="11" s="1"/>
  <c r="AC12" i="11" s="1"/>
  <c r="Z48" i="13" l="1"/>
  <c r="AB48" i="13" s="1"/>
  <c r="Z47" i="15"/>
  <c r="AP48" i="15"/>
  <c r="J50" i="15"/>
  <c r="AP47" i="14"/>
  <c r="L46" i="14"/>
  <c r="H46" i="14"/>
  <c r="I46" i="14" s="1"/>
  <c r="K46" i="14" s="1"/>
  <c r="M46" i="14" s="1"/>
  <c r="AB46" i="14"/>
  <c r="X46" i="14"/>
  <c r="Y46" i="14" s="1"/>
  <c r="AA46" i="14" s="1"/>
  <c r="AC46" i="14" s="1"/>
  <c r="AR50" i="13"/>
  <c r="AN50" i="13"/>
  <c r="AO50" i="13" s="1"/>
  <c r="AQ50" i="13" s="1"/>
  <c r="M48" i="13"/>
  <c r="J49" i="13"/>
  <c r="Z47" i="12"/>
  <c r="AP48" i="12"/>
  <c r="L47" i="12"/>
  <c r="H47" i="12"/>
  <c r="I47" i="12" s="1"/>
  <c r="K47" i="12" s="1"/>
  <c r="M47" i="12" s="1"/>
  <c r="Z13" i="11"/>
  <c r="AB13" i="11" s="1"/>
  <c r="J13" i="11"/>
  <c r="AP13" i="11"/>
  <c r="X48" i="13" l="1"/>
  <c r="Y48" i="13" s="1"/>
  <c r="AA48" i="13" s="1"/>
  <c r="AC48" i="13" s="1"/>
  <c r="X47" i="15"/>
  <c r="Y47" i="15" s="1"/>
  <c r="AA47" i="15" s="1"/>
  <c r="AC47" i="15" s="1"/>
  <c r="AB47" i="15"/>
  <c r="H50" i="15"/>
  <c r="I50" i="15" s="1"/>
  <c r="K50" i="15" s="1"/>
  <c r="M50" i="15" s="1"/>
  <c r="L50" i="15"/>
  <c r="AN48" i="15"/>
  <c r="AO48" i="15" s="1"/>
  <c r="AQ48" i="15" s="1"/>
  <c r="AS48" i="15" s="1"/>
  <c r="AR48" i="15"/>
  <c r="J47" i="14"/>
  <c r="Z47" i="14"/>
  <c r="AR47" i="14"/>
  <c r="AN47" i="14"/>
  <c r="AO47" i="14" s="1"/>
  <c r="AQ47" i="14" s="1"/>
  <c r="AS47" i="14" s="1"/>
  <c r="AS50" i="13"/>
  <c r="AP51" i="13"/>
  <c r="H49" i="13"/>
  <c r="I49" i="13" s="1"/>
  <c r="K49" i="13" s="1"/>
  <c r="M49" i="13" s="1"/>
  <c r="L49" i="13"/>
  <c r="AR48" i="12"/>
  <c r="AN48" i="12"/>
  <c r="AO48" i="12" s="1"/>
  <c r="AQ48" i="12" s="1"/>
  <c r="AS48" i="12" s="1"/>
  <c r="J48" i="12"/>
  <c r="AB47" i="12"/>
  <c r="X47" i="12"/>
  <c r="Y47" i="12" s="1"/>
  <c r="AA47" i="12" s="1"/>
  <c r="AC47" i="12" s="1"/>
  <c r="X13" i="11"/>
  <c r="Y13" i="11" s="1"/>
  <c r="AA13" i="11" s="1"/>
  <c r="AC13" i="11" s="1"/>
  <c r="L13" i="11"/>
  <c r="H13" i="11"/>
  <c r="I13" i="11" s="1"/>
  <c r="K13" i="11" s="1"/>
  <c r="M13" i="11" s="1"/>
  <c r="AR13" i="11"/>
  <c r="AN13" i="11"/>
  <c r="AO13" i="11" s="1"/>
  <c r="AQ13" i="11" s="1"/>
  <c r="AS13" i="11" s="1"/>
  <c r="Z49" i="13" l="1"/>
  <c r="AB49" i="13" s="1"/>
  <c r="Z48" i="15"/>
  <c r="AP49" i="15"/>
  <c r="J51" i="15"/>
  <c r="AP48" i="14"/>
  <c r="AB47" i="14"/>
  <c r="X47" i="14"/>
  <c r="Y47" i="14" s="1"/>
  <c r="AA47" i="14" s="1"/>
  <c r="AC47" i="14" s="1"/>
  <c r="L47" i="14"/>
  <c r="H47" i="14"/>
  <c r="I47" i="14" s="1"/>
  <c r="K47" i="14" s="1"/>
  <c r="M47" i="14" s="1"/>
  <c r="AR51" i="13"/>
  <c r="AN51" i="13"/>
  <c r="AO51" i="13" s="1"/>
  <c r="AQ51" i="13" s="1"/>
  <c r="J50" i="13"/>
  <c r="L48" i="12"/>
  <c r="H48" i="12"/>
  <c r="I48" i="12" s="1"/>
  <c r="K48" i="12" s="1"/>
  <c r="M48" i="12" s="1"/>
  <c r="Z48" i="12"/>
  <c r="AP49" i="12"/>
  <c r="Z14" i="11"/>
  <c r="X14" i="11" s="1"/>
  <c r="Y14" i="11" s="1"/>
  <c r="AA14" i="11" s="1"/>
  <c r="AC14" i="11" s="1"/>
  <c r="AP14" i="11"/>
  <c r="J14" i="11"/>
  <c r="X49" i="13" l="1"/>
  <c r="Y49" i="13" s="1"/>
  <c r="AA49" i="13" s="1"/>
  <c r="AC49" i="13" s="1"/>
  <c r="AB48" i="15"/>
  <c r="X48" i="15"/>
  <c r="Y48" i="15" s="1"/>
  <c r="AA48" i="15" s="1"/>
  <c r="AC48" i="15" s="1"/>
  <c r="AR49" i="15"/>
  <c r="AN49" i="15"/>
  <c r="AO49" i="15" s="1"/>
  <c r="AQ49" i="15" s="1"/>
  <c r="AS49" i="15" s="1"/>
  <c r="L51" i="15"/>
  <c r="H51" i="15"/>
  <c r="I51" i="15" s="1"/>
  <c r="K51" i="15" s="1"/>
  <c r="M51" i="15" s="1"/>
  <c r="Z48" i="14"/>
  <c r="J48" i="14"/>
  <c r="AR48" i="14"/>
  <c r="AN48" i="14"/>
  <c r="AO48" i="14" s="1"/>
  <c r="AQ48" i="14" s="1"/>
  <c r="AS48" i="14" s="1"/>
  <c r="AS51" i="13"/>
  <c r="AP52" i="13"/>
  <c r="L50" i="13"/>
  <c r="H50" i="13"/>
  <c r="I50" i="13" s="1"/>
  <c r="K50" i="13" s="1"/>
  <c r="M50" i="13" s="1"/>
  <c r="AB48" i="12"/>
  <c r="X48" i="12"/>
  <c r="Y48" i="12" s="1"/>
  <c r="AA48" i="12" s="1"/>
  <c r="AC48" i="12" s="1"/>
  <c r="J49" i="12"/>
  <c r="AR49" i="12"/>
  <c r="AN49" i="12"/>
  <c r="AO49" i="12" s="1"/>
  <c r="AQ49" i="12" s="1"/>
  <c r="AS49" i="12" s="1"/>
  <c r="AB14" i="11"/>
  <c r="L14" i="11"/>
  <c r="H14" i="11"/>
  <c r="I14" i="11" s="1"/>
  <c r="K14" i="11" s="1"/>
  <c r="M14" i="11" s="1"/>
  <c r="AR14" i="11"/>
  <c r="AN14" i="11"/>
  <c r="AO14" i="11" s="1"/>
  <c r="AQ14" i="11" s="1"/>
  <c r="AS14" i="11" s="1"/>
  <c r="Z15" i="11"/>
  <c r="Z50" i="13" l="1"/>
  <c r="X50" i="13" s="1"/>
  <c r="Y50" i="13" s="1"/>
  <c r="AA50" i="13" s="1"/>
  <c r="Z49" i="15"/>
  <c r="J52" i="15"/>
  <c r="AP50" i="15"/>
  <c r="AP49" i="14"/>
  <c r="L48" i="14"/>
  <c r="H48" i="14"/>
  <c r="I48" i="14" s="1"/>
  <c r="K48" i="14" s="1"/>
  <c r="M48" i="14" s="1"/>
  <c r="AB48" i="14"/>
  <c r="X48" i="14"/>
  <c r="Y48" i="14" s="1"/>
  <c r="AA48" i="14" s="1"/>
  <c r="AC48" i="14" s="1"/>
  <c r="AR52" i="13"/>
  <c r="AN52" i="13"/>
  <c r="AO52" i="13" s="1"/>
  <c r="AQ52" i="13" s="1"/>
  <c r="AS52" i="13" s="1"/>
  <c r="J51" i="13"/>
  <c r="L49" i="12"/>
  <c r="H49" i="12"/>
  <c r="I49" i="12" s="1"/>
  <c r="K49" i="12" s="1"/>
  <c r="M49" i="12" s="1"/>
  <c r="AP50" i="12"/>
  <c r="Z49" i="12"/>
  <c r="AB15" i="11"/>
  <c r="X15" i="11"/>
  <c r="Y15" i="11" s="1"/>
  <c r="AA15" i="11" s="1"/>
  <c r="AC15" i="11" s="1"/>
  <c r="AP15" i="11"/>
  <c r="J15" i="11"/>
  <c r="AB50" i="13" l="1"/>
  <c r="AB49" i="15"/>
  <c r="X49" i="15"/>
  <c r="Y49" i="15" s="1"/>
  <c r="AA49" i="15" s="1"/>
  <c r="AC49" i="15" s="1"/>
  <c r="AN50" i="15"/>
  <c r="AO50" i="15" s="1"/>
  <c r="AQ50" i="15" s="1"/>
  <c r="AS50" i="15" s="1"/>
  <c r="AR50" i="15"/>
  <c r="H52" i="15"/>
  <c r="I52" i="15" s="1"/>
  <c r="K52" i="15" s="1"/>
  <c r="M52" i="15" s="1"/>
  <c r="L52" i="15"/>
  <c r="J49" i="14"/>
  <c r="Z49" i="14"/>
  <c r="AR49" i="14"/>
  <c r="AN49" i="14"/>
  <c r="AO49" i="14" s="1"/>
  <c r="AQ49" i="14" s="1"/>
  <c r="AS49" i="14" s="1"/>
  <c r="AP53" i="13"/>
  <c r="L51" i="13"/>
  <c r="H51" i="13"/>
  <c r="I51" i="13" s="1"/>
  <c r="K51" i="13" s="1"/>
  <c r="M51" i="13" s="1"/>
  <c r="AC50" i="13"/>
  <c r="Z51" i="13"/>
  <c r="AR50" i="12"/>
  <c r="AN50" i="12"/>
  <c r="AO50" i="12" s="1"/>
  <c r="AQ50" i="12" s="1"/>
  <c r="AS50" i="12" s="1"/>
  <c r="AB49" i="12"/>
  <c r="X49" i="12"/>
  <c r="Y49" i="12" s="1"/>
  <c r="AA49" i="12" s="1"/>
  <c r="AC49" i="12" s="1"/>
  <c r="J50" i="12"/>
  <c r="AR15" i="11"/>
  <c r="AN15" i="11"/>
  <c r="AO15" i="11" s="1"/>
  <c r="AQ15" i="11" s="1"/>
  <c r="AS15" i="11" s="1"/>
  <c r="L15" i="11"/>
  <c r="H15" i="11"/>
  <c r="I15" i="11" s="1"/>
  <c r="K15" i="11" s="1"/>
  <c r="M15" i="11" s="1"/>
  <c r="Z16" i="11"/>
  <c r="Z50" i="15" l="1"/>
  <c r="X50" i="15" s="1"/>
  <c r="Y50" i="15" s="1"/>
  <c r="AA50" i="15" s="1"/>
  <c r="AC50" i="15" s="1"/>
  <c r="AP51" i="15"/>
  <c r="J53" i="15"/>
  <c r="AP50" i="14"/>
  <c r="AB49" i="14"/>
  <c r="X49" i="14"/>
  <c r="Y49" i="14" s="1"/>
  <c r="AA49" i="14" s="1"/>
  <c r="AC49" i="14" s="1"/>
  <c r="L49" i="14"/>
  <c r="H49" i="14"/>
  <c r="I49" i="14" s="1"/>
  <c r="K49" i="14" s="1"/>
  <c r="M49" i="14" s="1"/>
  <c r="AR53" i="13"/>
  <c r="AN53" i="13"/>
  <c r="AO53" i="13" s="1"/>
  <c r="AQ53" i="13" s="1"/>
  <c r="AS53" i="13" s="1"/>
  <c r="J52" i="13"/>
  <c r="AB51" i="13"/>
  <c r="X51" i="13"/>
  <c r="Y51" i="13" s="1"/>
  <c r="AA51" i="13" s="1"/>
  <c r="L50" i="12"/>
  <c r="H50" i="12"/>
  <c r="I50" i="12" s="1"/>
  <c r="K50" i="12" s="1"/>
  <c r="M50" i="12" s="1"/>
  <c r="AP51" i="12"/>
  <c r="Z50" i="12"/>
  <c r="J16" i="11"/>
  <c r="AB16" i="11"/>
  <c r="X16" i="11"/>
  <c r="Y16" i="11" s="1"/>
  <c r="AA16" i="11" s="1"/>
  <c r="AC16" i="11" s="1"/>
  <c r="AP16" i="11"/>
  <c r="AB50" i="15" l="1"/>
  <c r="Z51" i="15"/>
  <c r="AR51" i="15"/>
  <c r="AN51" i="15"/>
  <c r="AO51" i="15" s="1"/>
  <c r="AQ51" i="15" s="1"/>
  <c r="AS51" i="15" s="1"/>
  <c r="L53" i="15"/>
  <c r="H53" i="15"/>
  <c r="I53" i="15" s="1"/>
  <c r="K53" i="15" s="1"/>
  <c r="M53" i="15" s="1"/>
  <c r="Z50" i="14"/>
  <c r="J50" i="14"/>
  <c r="AR50" i="14"/>
  <c r="AN50" i="14"/>
  <c r="AO50" i="14" s="1"/>
  <c r="AQ50" i="14" s="1"/>
  <c r="AS50" i="14" s="1"/>
  <c r="AP54" i="13"/>
  <c r="H52" i="13"/>
  <c r="I52" i="13" s="1"/>
  <c r="K52" i="13" s="1"/>
  <c r="M52" i="13" s="1"/>
  <c r="L52" i="13"/>
  <c r="AC51" i="13"/>
  <c r="Z52" i="13"/>
  <c r="AR51" i="12"/>
  <c r="AN51" i="12"/>
  <c r="AO51" i="12" s="1"/>
  <c r="AQ51" i="12" s="1"/>
  <c r="AS51" i="12" s="1"/>
  <c r="J51" i="12"/>
  <c r="AB50" i="12"/>
  <c r="X50" i="12"/>
  <c r="Y50" i="12" s="1"/>
  <c r="AA50" i="12" s="1"/>
  <c r="AC50" i="12" s="1"/>
  <c r="Z17" i="11"/>
  <c r="AR16" i="11"/>
  <c r="AN16" i="11"/>
  <c r="AO16" i="11" s="1"/>
  <c r="AQ16" i="11" s="1"/>
  <c r="AS16" i="11" s="1"/>
  <c r="L16" i="11"/>
  <c r="H16" i="11"/>
  <c r="I16" i="11" s="1"/>
  <c r="K16" i="11" s="1"/>
  <c r="M16" i="11" s="1"/>
  <c r="AB51" i="15" l="1"/>
  <c r="X51" i="15"/>
  <c r="Y51" i="15" s="1"/>
  <c r="AA51" i="15" s="1"/>
  <c r="AC51" i="15" s="1"/>
  <c r="J54" i="15"/>
  <c r="AP52" i="15"/>
  <c r="AP51" i="14"/>
  <c r="L50" i="14"/>
  <c r="H50" i="14"/>
  <c r="I50" i="14" s="1"/>
  <c r="K50" i="14" s="1"/>
  <c r="M50" i="14" s="1"/>
  <c r="AB50" i="14"/>
  <c r="X50" i="14"/>
  <c r="Y50" i="14" s="1"/>
  <c r="AA50" i="14" s="1"/>
  <c r="AC50" i="14" s="1"/>
  <c r="AR54" i="13"/>
  <c r="AN54" i="13"/>
  <c r="AO54" i="13" s="1"/>
  <c r="AQ54" i="13" s="1"/>
  <c r="AS54" i="13" s="1"/>
  <c r="J53" i="13"/>
  <c r="AB52" i="13"/>
  <c r="X52" i="13"/>
  <c r="Y52" i="13" s="1"/>
  <c r="AA52" i="13" s="1"/>
  <c r="L51" i="12"/>
  <c r="H51" i="12"/>
  <c r="I51" i="12" s="1"/>
  <c r="K51" i="12" s="1"/>
  <c r="M51" i="12" s="1"/>
  <c r="Z51" i="12"/>
  <c r="AP52" i="12"/>
  <c r="AP17" i="11"/>
  <c r="J17" i="11"/>
  <c r="AB17" i="11"/>
  <c r="X17" i="11"/>
  <c r="Y17" i="11" s="1"/>
  <c r="AA17" i="11" s="1"/>
  <c r="AC17" i="11" s="1"/>
  <c r="AT11" i="13" l="1"/>
  <c r="Z52" i="15"/>
  <c r="AN52" i="15"/>
  <c r="AO52" i="15" s="1"/>
  <c r="AQ52" i="15" s="1"/>
  <c r="AS52" i="15" s="1"/>
  <c r="AR52" i="15"/>
  <c r="H54" i="15"/>
  <c r="I54" i="15" s="1"/>
  <c r="K54" i="15" s="1"/>
  <c r="M54" i="15" s="1"/>
  <c r="L54" i="15"/>
  <c r="J51" i="14"/>
  <c r="Z51" i="14"/>
  <c r="AR51" i="14"/>
  <c r="AN51" i="14"/>
  <c r="AO51" i="14" s="1"/>
  <c r="AQ51" i="14" s="1"/>
  <c r="AS51" i="14" s="1"/>
  <c r="L53" i="13"/>
  <c r="H53" i="13"/>
  <c r="I53" i="13" s="1"/>
  <c r="K53" i="13" s="1"/>
  <c r="M53" i="13" s="1"/>
  <c r="AC52" i="13"/>
  <c r="Z53" i="13"/>
  <c r="AB51" i="12"/>
  <c r="X51" i="12"/>
  <c r="Y51" i="12" s="1"/>
  <c r="AA51" i="12" s="1"/>
  <c r="AC51" i="12" s="1"/>
  <c r="AR52" i="12"/>
  <c r="AN52" i="12"/>
  <c r="AO52" i="12" s="1"/>
  <c r="AQ52" i="12" s="1"/>
  <c r="AS52" i="12" s="1"/>
  <c r="J52" i="12"/>
  <c r="Z18" i="11"/>
  <c r="L17" i="11"/>
  <c r="H17" i="11"/>
  <c r="I17" i="11" s="1"/>
  <c r="K17" i="11" s="1"/>
  <c r="M17" i="11" s="1"/>
  <c r="AR17" i="11"/>
  <c r="AN17" i="11"/>
  <c r="AO17" i="11" s="1"/>
  <c r="AQ17" i="11" s="1"/>
  <c r="AS17" i="11" s="1"/>
  <c r="AB52" i="15" l="1"/>
  <c r="X52" i="15"/>
  <c r="Y52" i="15" s="1"/>
  <c r="AA52" i="15" s="1"/>
  <c r="AC52" i="15" s="1"/>
  <c r="AP53" i="15"/>
  <c r="J55" i="15"/>
  <c r="AP52" i="14"/>
  <c r="AB51" i="14"/>
  <c r="X51" i="14"/>
  <c r="Y51" i="14" s="1"/>
  <c r="AA51" i="14" s="1"/>
  <c r="AC51" i="14" s="1"/>
  <c r="L51" i="14"/>
  <c r="H51" i="14"/>
  <c r="I51" i="14" s="1"/>
  <c r="K51" i="14" s="1"/>
  <c r="M51" i="14" s="1"/>
  <c r="J54" i="13"/>
  <c r="AB53" i="13"/>
  <c r="X53" i="13"/>
  <c r="Y53" i="13" s="1"/>
  <c r="AA53" i="13" s="1"/>
  <c r="L52" i="12"/>
  <c r="H52" i="12"/>
  <c r="I52" i="12" s="1"/>
  <c r="K52" i="12" s="1"/>
  <c r="M52" i="12" s="1"/>
  <c r="Z52" i="12"/>
  <c r="AP53" i="12"/>
  <c r="J18" i="11"/>
  <c r="AP18" i="11"/>
  <c r="AB18" i="11"/>
  <c r="X18" i="11"/>
  <c r="Y18" i="11" s="1"/>
  <c r="AA18" i="11" s="1"/>
  <c r="AC18" i="11" s="1"/>
  <c r="Z53" i="15" l="1"/>
  <c r="AR53" i="15"/>
  <c r="AN53" i="15"/>
  <c r="AO53" i="15" s="1"/>
  <c r="AQ53" i="15" s="1"/>
  <c r="AS53" i="15" s="1"/>
  <c r="L55" i="15"/>
  <c r="H55" i="15"/>
  <c r="I55" i="15" s="1"/>
  <c r="K55" i="15" s="1"/>
  <c r="M55" i="15" s="1"/>
  <c r="Z52" i="14"/>
  <c r="J52" i="14"/>
  <c r="AR52" i="14"/>
  <c r="AN52" i="14"/>
  <c r="AO52" i="14" s="1"/>
  <c r="AQ52" i="14" s="1"/>
  <c r="AS52" i="14" s="1"/>
  <c r="H54" i="13"/>
  <c r="I54" i="13" s="1"/>
  <c r="K54" i="13" s="1"/>
  <c r="M54" i="13" s="1"/>
  <c r="L54" i="13"/>
  <c r="AC53" i="13"/>
  <c r="Z54" i="13"/>
  <c r="AB52" i="12"/>
  <c r="X52" i="12"/>
  <c r="Y52" i="12" s="1"/>
  <c r="AA52" i="12" s="1"/>
  <c r="AC52" i="12" s="1"/>
  <c r="J53" i="12"/>
  <c r="AR53" i="12"/>
  <c r="AN53" i="12"/>
  <c r="AO53" i="12" s="1"/>
  <c r="AQ53" i="12" s="1"/>
  <c r="AS53" i="12" s="1"/>
  <c r="Z19" i="11"/>
  <c r="AR18" i="11"/>
  <c r="AN18" i="11"/>
  <c r="AO18" i="11" s="1"/>
  <c r="AQ18" i="11" s="1"/>
  <c r="AS18" i="11" s="1"/>
  <c r="L18" i="11"/>
  <c r="H18" i="11"/>
  <c r="I18" i="11" s="1"/>
  <c r="K18" i="11" s="1"/>
  <c r="M18" i="11" s="1"/>
  <c r="AB53" i="15" l="1"/>
  <c r="X53" i="15"/>
  <c r="Y53" i="15" s="1"/>
  <c r="AA53" i="15" s="1"/>
  <c r="AC53" i="15" s="1"/>
  <c r="J56" i="15"/>
  <c r="AP54" i="15"/>
  <c r="AP53" i="14"/>
  <c r="L52" i="14"/>
  <c r="H52" i="14"/>
  <c r="I52" i="14" s="1"/>
  <c r="K52" i="14" s="1"/>
  <c r="M52" i="14" s="1"/>
  <c r="AB52" i="14"/>
  <c r="X52" i="14"/>
  <c r="Y52" i="14" s="1"/>
  <c r="AA52" i="14" s="1"/>
  <c r="AC52" i="14" s="1"/>
  <c r="J55" i="13"/>
  <c r="AB54" i="13"/>
  <c r="X54" i="13"/>
  <c r="Y54" i="13" s="1"/>
  <c r="AA54" i="13" s="1"/>
  <c r="L53" i="12"/>
  <c r="H53" i="12"/>
  <c r="I53" i="12" s="1"/>
  <c r="K53" i="12" s="1"/>
  <c r="M53" i="12" s="1"/>
  <c r="AP54" i="12"/>
  <c r="Z53" i="12"/>
  <c r="AP19" i="11"/>
  <c r="J19" i="11"/>
  <c r="AB19" i="11"/>
  <c r="X19" i="11"/>
  <c r="Y19" i="11" s="1"/>
  <c r="AA19" i="11" s="1"/>
  <c r="AC19" i="11" s="1"/>
  <c r="Z54" i="15" l="1"/>
  <c r="AN54" i="15"/>
  <c r="AO54" i="15" s="1"/>
  <c r="AQ54" i="15" s="1"/>
  <c r="AS54" i="15" s="1"/>
  <c r="AR54" i="15"/>
  <c r="L56" i="15"/>
  <c r="H56" i="15"/>
  <c r="I56" i="15" s="1"/>
  <c r="K56" i="15" s="1"/>
  <c r="M56" i="15" s="1"/>
  <c r="J53" i="14"/>
  <c r="Z53" i="14"/>
  <c r="AR53" i="14"/>
  <c r="AN53" i="14"/>
  <c r="AO53" i="14" s="1"/>
  <c r="AQ53" i="14" s="1"/>
  <c r="AS53" i="14" s="1"/>
  <c r="H55" i="13"/>
  <c r="I55" i="13" s="1"/>
  <c r="K55" i="13" s="1"/>
  <c r="M55" i="13" s="1"/>
  <c r="L55" i="13"/>
  <c r="AC54" i="13"/>
  <c r="Z55" i="13"/>
  <c r="AR54" i="12"/>
  <c r="AN54" i="12"/>
  <c r="AO54" i="12" s="1"/>
  <c r="AQ54" i="12" s="1"/>
  <c r="AS54" i="12" s="1"/>
  <c r="AB53" i="12"/>
  <c r="X53" i="12"/>
  <c r="Y53" i="12" s="1"/>
  <c r="AA53" i="12" s="1"/>
  <c r="AC53" i="12" s="1"/>
  <c r="J54" i="12"/>
  <c r="Z20" i="11"/>
  <c r="L19" i="11"/>
  <c r="H19" i="11"/>
  <c r="I19" i="11" s="1"/>
  <c r="K19" i="11" s="1"/>
  <c r="M19" i="11" s="1"/>
  <c r="AR19" i="11"/>
  <c r="AN19" i="11"/>
  <c r="AO19" i="11" s="1"/>
  <c r="AQ19" i="11" s="1"/>
  <c r="AS19" i="11" s="1"/>
  <c r="N11" i="15" l="1"/>
  <c r="AT11" i="15"/>
  <c r="AT11" i="12"/>
  <c r="X54" i="15"/>
  <c r="Y54" i="15" s="1"/>
  <c r="AA54" i="15" s="1"/>
  <c r="AC54" i="15" s="1"/>
  <c r="AB54" i="15"/>
  <c r="AP54" i="14"/>
  <c r="AB53" i="14"/>
  <c r="X53" i="14"/>
  <c r="Y53" i="14" s="1"/>
  <c r="AA53" i="14" s="1"/>
  <c r="AC53" i="14" s="1"/>
  <c r="L53" i="14"/>
  <c r="H53" i="14"/>
  <c r="I53" i="14" s="1"/>
  <c r="K53" i="14" s="1"/>
  <c r="M53" i="14" s="1"/>
  <c r="J56" i="13"/>
  <c r="AB55" i="13"/>
  <c r="X55" i="13"/>
  <c r="Y55" i="13" s="1"/>
  <c r="AA55" i="13" s="1"/>
  <c r="AC55" i="13" s="1"/>
  <c r="Z54" i="12"/>
  <c r="L54" i="12"/>
  <c r="H54" i="12"/>
  <c r="I54" i="12" s="1"/>
  <c r="K54" i="12" s="1"/>
  <c r="M54" i="12" s="1"/>
  <c r="J20" i="11"/>
  <c r="AP20" i="11"/>
  <c r="AB20" i="11"/>
  <c r="X20" i="11"/>
  <c r="Y20" i="11" s="1"/>
  <c r="AA20" i="11" s="1"/>
  <c r="AC20" i="11" s="1"/>
  <c r="AD11" i="13" l="1"/>
  <c r="Z55" i="15"/>
  <c r="Z54" i="14"/>
  <c r="J54" i="14"/>
  <c r="AR54" i="14"/>
  <c r="AN54" i="14"/>
  <c r="AO54" i="14" s="1"/>
  <c r="AQ54" i="14" s="1"/>
  <c r="AS54" i="14" s="1"/>
  <c r="H56" i="13"/>
  <c r="I56" i="13" s="1"/>
  <c r="K56" i="13" s="1"/>
  <c r="M56" i="13" s="1"/>
  <c r="L56" i="13"/>
  <c r="J55" i="12"/>
  <c r="AB54" i="12"/>
  <c r="X54" i="12"/>
  <c r="Y54" i="12" s="1"/>
  <c r="AA54" i="12" s="1"/>
  <c r="AC54" i="12" s="1"/>
  <c r="Z21" i="11"/>
  <c r="AR20" i="11"/>
  <c r="AN20" i="11"/>
  <c r="AO20" i="11" s="1"/>
  <c r="AQ20" i="11" s="1"/>
  <c r="AS20" i="11" s="1"/>
  <c r="L20" i="11"/>
  <c r="H20" i="11"/>
  <c r="I20" i="11" s="1"/>
  <c r="K20" i="11" s="1"/>
  <c r="M20" i="11" s="1"/>
  <c r="AT11" i="14" l="1"/>
  <c r="N11" i="13"/>
  <c r="G1" i="13" s="1"/>
  <c r="AB55" i="15"/>
  <c r="X55" i="15"/>
  <c r="Y55" i="15" s="1"/>
  <c r="AA55" i="15" s="1"/>
  <c r="AC55" i="15" s="1"/>
  <c r="L54" i="14"/>
  <c r="H54" i="14"/>
  <c r="I54" i="14" s="1"/>
  <c r="K54" i="14" s="1"/>
  <c r="M54" i="14" s="1"/>
  <c r="AB54" i="14"/>
  <c r="X54" i="14"/>
  <c r="Y54" i="14" s="1"/>
  <c r="AA54" i="14" s="1"/>
  <c r="AC54" i="14" s="1"/>
  <c r="Z55" i="12"/>
  <c r="L55" i="12"/>
  <c r="H55" i="12"/>
  <c r="I55" i="12" s="1"/>
  <c r="K55" i="12" s="1"/>
  <c r="M55" i="12" s="1"/>
  <c r="AP21" i="11"/>
  <c r="J21" i="11"/>
  <c r="AB21" i="11"/>
  <c r="X21" i="11"/>
  <c r="Y21" i="11" s="1"/>
  <c r="AA21" i="11" s="1"/>
  <c r="AC21" i="11" s="1"/>
  <c r="AD11" i="15" l="1"/>
  <c r="G1" i="15" s="1"/>
  <c r="J55" i="14"/>
  <c r="Z55" i="14"/>
  <c r="J56" i="12"/>
  <c r="AB55" i="12"/>
  <c r="X55" i="12"/>
  <c r="Y55" i="12" s="1"/>
  <c r="AA55" i="12" s="1"/>
  <c r="AC55" i="12" s="1"/>
  <c r="Z22" i="11"/>
  <c r="L21" i="11"/>
  <c r="H21" i="11"/>
  <c r="I21" i="11" s="1"/>
  <c r="K21" i="11" s="1"/>
  <c r="M21" i="11" s="1"/>
  <c r="AR21" i="11"/>
  <c r="AN21" i="11"/>
  <c r="AO21" i="11" s="1"/>
  <c r="AQ21" i="11" s="1"/>
  <c r="AS21" i="11" s="1"/>
  <c r="AD11" i="12" l="1"/>
  <c r="AB55" i="14"/>
  <c r="X55" i="14"/>
  <c r="Y55" i="14" s="1"/>
  <c r="AA55" i="14" s="1"/>
  <c r="AC55" i="14" s="1"/>
  <c r="L55" i="14"/>
  <c r="H55" i="14"/>
  <c r="I55" i="14" s="1"/>
  <c r="K55" i="14" s="1"/>
  <c r="M55" i="14" s="1"/>
  <c r="L56" i="12"/>
  <c r="H56" i="12"/>
  <c r="I56" i="12" s="1"/>
  <c r="K56" i="12" s="1"/>
  <c r="M56" i="12" s="1"/>
  <c r="J22" i="11"/>
  <c r="AP22" i="11"/>
  <c r="AB22" i="11"/>
  <c r="X22" i="11"/>
  <c r="Y22" i="11" s="1"/>
  <c r="AA22" i="11" s="1"/>
  <c r="AC22" i="11" s="1"/>
  <c r="AD11" i="14" l="1"/>
  <c r="N11" i="12"/>
  <c r="G1" i="12" s="1"/>
  <c r="J56" i="14"/>
  <c r="Z23" i="11"/>
  <c r="AR22" i="11"/>
  <c r="AN22" i="11"/>
  <c r="AO22" i="11" s="1"/>
  <c r="AQ22" i="11" s="1"/>
  <c r="AS22" i="11" s="1"/>
  <c r="L22" i="11"/>
  <c r="H22" i="11"/>
  <c r="I22" i="11" s="1"/>
  <c r="K22" i="11" s="1"/>
  <c r="M22" i="11" s="1"/>
  <c r="L56" i="14" l="1"/>
  <c r="H56" i="14"/>
  <c r="I56" i="14" s="1"/>
  <c r="K56" i="14" s="1"/>
  <c r="M56" i="14" s="1"/>
  <c r="AP23" i="11"/>
  <c r="J23" i="11"/>
  <c r="AB23" i="11"/>
  <c r="X23" i="11"/>
  <c r="Y23" i="11" s="1"/>
  <c r="AA23" i="11" s="1"/>
  <c r="AC23" i="11" s="1"/>
  <c r="N11" i="14" l="1"/>
  <c r="G1" i="14" s="1"/>
  <c r="L23" i="11"/>
  <c r="H23" i="11"/>
  <c r="I23" i="11" s="1"/>
  <c r="K23" i="11" s="1"/>
  <c r="M23" i="11" s="1"/>
  <c r="Z24" i="11"/>
  <c r="AN23" i="11"/>
  <c r="AO23" i="11" s="1"/>
  <c r="AQ23" i="11" s="1"/>
  <c r="AS23" i="11" s="1"/>
  <c r="AR23" i="11"/>
  <c r="X24" i="11" l="1"/>
  <c r="Y24" i="11" s="1"/>
  <c r="AA24" i="11" s="1"/>
  <c r="AC24" i="11" s="1"/>
  <c r="AB24" i="11"/>
  <c r="AP24" i="11"/>
  <c r="J24" i="11"/>
  <c r="AR24" i="11" l="1"/>
  <c r="AN24" i="11"/>
  <c r="AO24" i="11" s="1"/>
  <c r="AQ24" i="11" s="1"/>
  <c r="AS24" i="11" s="1"/>
  <c r="L24" i="11"/>
  <c r="H24" i="11"/>
  <c r="I24" i="11" s="1"/>
  <c r="K24" i="11" s="1"/>
  <c r="M24" i="11" s="1"/>
  <c r="Z25" i="11"/>
  <c r="AB25" i="11" l="1"/>
  <c r="X25" i="11"/>
  <c r="Y25" i="11" s="1"/>
  <c r="AA25" i="11" s="1"/>
  <c r="AC25" i="11" s="1"/>
  <c r="AP25" i="11"/>
  <c r="J25" i="11"/>
  <c r="AN25" i="11" l="1"/>
  <c r="AO25" i="11" s="1"/>
  <c r="AQ25" i="11" s="1"/>
  <c r="AS25" i="11" s="1"/>
  <c r="AR25" i="11"/>
  <c r="Z26" i="11"/>
  <c r="H25" i="11"/>
  <c r="I25" i="11" s="1"/>
  <c r="K25" i="11" s="1"/>
  <c r="M25" i="11" s="1"/>
  <c r="L25" i="11"/>
  <c r="X26" i="11" l="1"/>
  <c r="Y26" i="11" s="1"/>
  <c r="AA26" i="11" s="1"/>
  <c r="AC26" i="11" s="1"/>
  <c r="AB26" i="11"/>
  <c r="J26" i="11"/>
  <c r="AP26" i="11"/>
  <c r="L26" i="11" l="1"/>
  <c r="H26" i="11"/>
  <c r="I26" i="11" s="1"/>
  <c r="K26" i="11" s="1"/>
  <c r="M26" i="11" s="1"/>
  <c r="AR26" i="11"/>
  <c r="AN26" i="11"/>
  <c r="AO26" i="11" s="1"/>
  <c r="AQ26" i="11" s="1"/>
  <c r="AS26" i="11" s="1"/>
  <c r="Z27" i="11"/>
  <c r="AB27" i="11" l="1"/>
  <c r="X27" i="11"/>
  <c r="Y27" i="11" s="1"/>
  <c r="AA27" i="11" s="1"/>
  <c r="AC27" i="11" s="1"/>
  <c r="J27" i="11"/>
  <c r="AP27" i="11"/>
  <c r="H27" i="11" l="1"/>
  <c r="I27" i="11" s="1"/>
  <c r="K27" i="11" s="1"/>
  <c r="M27" i="11" s="1"/>
  <c r="L27" i="11"/>
  <c r="Z28" i="11"/>
  <c r="AN27" i="11"/>
  <c r="AO27" i="11" s="1"/>
  <c r="AQ27" i="11" s="1"/>
  <c r="AS27" i="11" s="1"/>
  <c r="AR27" i="11"/>
  <c r="X28" i="11" l="1"/>
  <c r="Y28" i="11" s="1"/>
  <c r="AA28" i="11" s="1"/>
  <c r="AC28" i="11" s="1"/>
  <c r="AB28" i="11"/>
  <c r="AP28" i="11"/>
  <c r="J28" i="11"/>
  <c r="AR28" i="11" l="1"/>
  <c r="AN28" i="11"/>
  <c r="AO28" i="11" s="1"/>
  <c r="AQ28" i="11" s="1"/>
  <c r="AS28" i="11" s="1"/>
  <c r="L28" i="11"/>
  <c r="H28" i="11"/>
  <c r="I28" i="11" s="1"/>
  <c r="K28" i="11" s="1"/>
  <c r="M28" i="11" s="1"/>
  <c r="Z29" i="11"/>
  <c r="AB29" i="11" l="1"/>
  <c r="X29" i="11"/>
  <c r="Y29" i="11" s="1"/>
  <c r="AA29" i="11" s="1"/>
  <c r="AC29" i="11" s="1"/>
  <c r="J29" i="11"/>
  <c r="AP29" i="11"/>
  <c r="H29" i="11" l="1"/>
  <c r="I29" i="11" s="1"/>
  <c r="K29" i="11" s="1"/>
  <c r="M29" i="11" s="1"/>
  <c r="L29" i="11"/>
  <c r="AN29" i="11"/>
  <c r="AO29" i="11" s="1"/>
  <c r="AQ29" i="11" s="1"/>
  <c r="AS29" i="11" s="1"/>
  <c r="AR29" i="11"/>
  <c r="Z30" i="11"/>
  <c r="X30" i="11" l="1"/>
  <c r="Y30" i="11" s="1"/>
  <c r="AA30" i="11" s="1"/>
  <c r="AC30" i="11" s="1"/>
  <c r="AB30" i="11"/>
  <c r="AP30" i="11"/>
  <c r="J30" i="11"/>
  <c r="L30" i="11" l="1"/>
  <c r="H30" i="11"/>
  <c r="I30" i="11" s="1"/>
  <c r="K30" i="11" s="1"/>
  <c r="M30" i="11" s="1"/>
  <c r="AR30" i="11"/>
  <c r="AN30" i="11"/>
  <c r="AO30" i="11" s="1"/>
  <c r="AQ30" i="11" s="1"/>
  <c r="AS30" i="11" s="1"/>
  <c r="Z31" i="11"/>
  <c r="AP31" i="11" l="1"/>
  <c r="AB31" i="11"/>
  <c r="X31" i="11"/>
  <c r="Y31" i="11" s="1"/>
  <c r="AA31" i="11" s="1"/>
  <c r="AC31" i="11" s="1"/>
  <c r="J31" i="11"/>
  <c r="Z32" i="11" l="1"/>
  <c r="H31" i="11"/>
  <c r="I31" i="11" s="1"/>
  <c r="K31" i="11" s="1"/>
  <c r="M31" i="11" s="1"/>
  <c r="L31" i="11"/>
  <c r="AN31" i="11"/>
  <c r="AO31" i="11" s="1"/>
  <c r="AQ31" i="11" s="1"/>
  <c r="AS31" i="11" s="1"/>
  <c r="AR31" i="11"/>
  <c r="AP32" i="11" l="1"/>
  <c r="J32" i="11"/>
  <c r="X32" i="11"/>
  <c r="Y32" i="11" s="1"/>
  <c r="AA32" i="11" s="1"/>
  <c r="AC32" i="11" s="1"/>
  <c r="AB32" i="11"/>
  <c r="Z33" i="11" l="1"/>
  <c r="L32" i="11"/>
  <c r="H32" i="11"/>
  <c r="I32" i="11" s="1"/>
  <c r="K32" i="11" s="1"/>
  <c r="M32" i="11" s="1"/>
  <c r="AR32" i="11"/>
  <c r="AN32" i="11"/>
  <c r="AO32" i="11" s="1"/>
  <c r="AQ32" i="11" s="1"/>
  <c r="AS32" i="11" s="1"/>
  <c r="J33" i="11" l="1"/>
  <c r="AP33" i="11"/>
  <c r="AB33" i="11"/>
  <c r="X33" i="11"/>
  <c r="Y33" i="11" s="1"/>
  <c r="AA33" i="11" s="1"/>
  <c r="AC33" i="11" s="1"/>
  <c r="Z34" i="11" l="1"/>
  <c r="AN33" i="11"/>
  <c r="AO33" i="11" s="1"/>
  <c r="AQ33" i="11" s="1"/>
  <c r="AS33" i="11" s="1"/>
  <c r="AR33" i="11"/>
  <c r="H33" i="11"/>
  <c r="I33" i="11" s="1"/>
  <c r="K33" i="11" s="1"/>
  <c r="M33" i="11" s="1"/>
  <c r="L33" i="11"/>
  <c r="J34" i="11" l="1"/>
  <c r="AP34" i="11"/>
  <c r="X34" i="11"/>
  <c r="Y34" i="11" s="1"/>
  <c r="AA34" i="11" s="1"/>
  <c r="AC34" i="11" s="1"/>
  <c r="AB34" i="11"/>
  <c r="Z35" i="11" l="1"/>
  <c r="AR34" i="11"/>
  <c r="AN34" i="11"/>
  <c r="AO34" i="11" s="1"/>
  <c r="AQ34" i="11" s="1"/>
  <c r="AS34" i="11" s="1"/>
  <c r="L34" i="11"/>
  <c r="H34" i="11"/>
  <c r="I34" i="11" s="1"/>
  <c r="K34" i="11" s="1"/>
  <c r="M34" i="11" s="1"/>
  <c r="J35" i="11" l="1"/>
  <c r="AP35" i="11"/>
  <c r="AB35" i="11"/>
  <c r="X35" i="11"/>
  <c r="Y35" i="11" s="1"/>
  <c r="AA35" i="11" s="1"/>
  <c r="AC35" i="11" s="1"/>
  <c r="Z36" i="11" l="1"/>
  <c r="AN35" i="11"/>
  <c r="AO35" i="11" s="1"/>
  <c r="AQ35" i="11" s="1"/>
  <c r="AS35" i="11" s="1"/>
  <c r="AR35" i="11"/>
  <c r="H35" i="11"/>
  <c r="I35" i="11" s="1"/>
  <c r="K35" i="11" s="1"/>
  <c r="M35" i="11" s="1"/>
  <c r="L35" i="11"/>
  <c r="AP36" i="11" l="1"/>
  <c r="J36" i="11"/>
  <c r="AB36" i="11"/>
  <c r="X36" i="11"/>
  <c r="Y36" i="11" s="1"/>
  <c r="AA36" i="11" s="1"/>
  <c r="AC36" i="11" s="1"/>
  <c r="Z37" i="11" l="1"/>
  <c r="L36" i="11"/>
  <c r="H36" i="11"/>
  <c r="I36" i="11" s="1"/>
  <c r="K36" i="11" s="1"/>
  <c r="M36" i="11" s="1"/>
  <c r="AR36" i="11"/>
  <c r="AN36" i="11"/>
  <c r="AO36" i="11" s="1"/>
  <c r="AQ36" i="11" s="1"/>
  <c r="AS36" i="11" s="1"/>
  <c r="J37" i="11" l="1"/>
  <c r="AP37" i="11"/>
  <c r="AB37" i="11"/>
  <c r="X37" i="11"/>
  <c r="Y37" i="11" s="1"/>
  <c r="AA37" i="11" s="1"/>
  <c r="AC37" i="11" s="1"/>
  <c r="Z38" i="11" l="1"/>
  <c r="AR37" i="11"/>
  <c r="AN37" i="11"/>
  <c r="AO37" i="11" s="1"/>
  <c r="AQ37" i="11" s="1"/>
  <c r="AS37" i="11" s="1"/>
  <c r="H37" i="11"/>
  <c r="I37" i="11" s="1"/>
  <c r="K37" i="11" s="1"/>
  <c r="M37" i="11" s="1"/>
  <c r="L37" i="11"/>
  <c r="AP38" i="11" l="1"/>
  <c r="J38" i="11"/>
  <c r="X38" i="11"/>
  <c r="Y38" i="11" s="1"/>
  <c r="AA38" i="11" s="1"/>
  <c r="AC38" i="11" s="1"/>
  <c r="AB38" i="11"/>
  <c r="Z39" i="11" l="1"/>
  <c r="L38" i="11"/>
  <c r="H38" i="11"/>
  <c r="I38" i="11" s="1"/>
  <c r="K38" i="11" s="1"/>
  <c r="M38" i="11" s="1"/>
  <c r="AR38" i="11"/>
  <c r="AN38" i="11"/>
  <c r="AO38" i="11" s="1"/>
  <c r="AQ38" i="11" s="1"/>
  <c r="AS38" i="11" s="1"/>
  <c r="J39" i="11" l="1"/>
  <c r="AP39" i="11"/>
  <c r="AB39" i="11"/>
  <c r="X39" i="11"/>
  <c r="Y39" i="11" s="1"/>
  <c r="AA39" i="11" s="1"/>
  <c r="AC39" i="11" s="1"/>
  <c r="AR39" i="11" l="1"/>
  <c r="AN39" i="11"/>
  <c r="AO39" i="11" s="1"/>
  <c r="AQ39" i="11" s="1"/>
  <c r="AS39" i="11" s="1"/>
  <c r="Z40" i="11"/>
  <c r="L39" i="11"/>
  <c r="H39" i="11"/>
  <c r="I39" i="11" s="1"/>
  <c r="K39" i="11" s="1"/>
  <c r="M39" i="11" s="1"/>
  <c r="AB40" i="11" l="1"/>
  <c r="X40" i="11"/>
  <c r="Y40" i="11" s="1"/>
  <c r="AA40" i="11" s="1"/>
  <c r="AC40" i="11" s="1"/>
  <c r="J40" i="11"/>
  <c r="AP40" i="11"/>
  <c r="H40" i="11" l="1"/>
  <c r="I40" i="11" s="1"/>
  <c r="K40" i="11" s="1"/>
  <c r="M40" i="11" s="1"/>
  <c r="L40" i="11"/>
  <c r="AR40" i="11"/>
  <c r="AN40" i="11"/>
  <c r="AO40" i="11" s="1"/>
  <c r="AQ40" i="11" s="1"/>
  <c r="AS40" i="11" s="1"/>
  <c r="Z41" i="11"/>
  <c r="AP41" i="11" l="1"/>
  <c r="X41" i="11"/>
  <c r="Y41" i="11" s="1"/>
  <c r="AA41" i="11" s="1"/>
  <c r="AC41" i="11" s="1"/>
  <c r="AB41" i="11"/>
  <c r="J41" i="11"/>
  <c r="Z42" i="11" l="1"/>
  <c r="L41" i="11"/>
  <c r="H41" i="11"/>
  <c r="I41" i="11" s="1"/>
  <c r="K41" i="11" s="1"/>
  <c r="M41" i="11" s="1"/>
  <c r="AR41" i="11"/>
  <c r="AN41" i="11"/>
  <c r="AO41" i="11" s="1"/>
  <c r="AQ41" i="11" s="1"/>
  <c r="AS41" i="11" s="1"/>
  <c r="AP42" i="11" l="1"/>
  <c r="J42" i="11"/>
  <c r="X42" i="11"/>
  <c r="Y42" i="11" s="1"/>
  <c r="AA42" i="11" s="1"/>
  <c r="AC42" i="11" s="1"/>
  <c r="AB42" i="11"/>
  <c r="L42" i="11" l="1"/>
  <c r="H42" i="11"/>
  <c r="I42" i="11" s="1"/>
  <c r="K42" i="11" s="1"/>
  <c r="M42" i="11" s="1"/>
  <c r="Z43" i="11"/>
  <c r="AN42" i="11"/>
  <c r="AO42" i="11" s="1"/>
  <c r="AQ42" i="11" s="1"/>
  <c r="AS42" i="11" s="1"/>
  <c r="AR42" i="11"/>
  <c r="X43" i="11" l="1"/>
  <c r="Y43" i="11" s="1"/>
  <c r="AA43" i="11" s="1"/>
  <c r="AC43" i="11" s="1"/>
  <c r="AB43" i="11"/>
  <c r="AP43" i="11"/>
  <c r="J43" i="11"/>
  <c r="H43" i="11" l="1"/>
  <c r="I43" i="11" s="1"/>
  <c r="K43" i="11" s="1"/>
  <c r="M43" i="11" s="1"/>
  <c r="L43" i="11"/>
  <c r="AN43" i="11"/>
  <c r="AO43" i="11" s="1"/>
  <c r="AQ43" i="11" s="1"/>
  <c r="AS43" i="11" s="1"/>
  <c r="AR43" i="11"/>
  <c r="Z44" i="11"/>
  <c r="AP44" i="11" l="1"/>
  <c r="AB44" i="11"/>
  <c r="X44" i="11"/>
  <c r="Y44" i="11" s="1"/>
  <c r="AA44" i="11" s="1"/>
  <c r="AC44" i="11" s="1"/>
  <c r="J44" i="11"/>
  <c r="Z45" i="11" l="1"/>
  <c r="H44" i="11"/>
  <c r="I44" i="11" s="1"/>
  <c r="K44" i="11" s="1"/>
  <c r="M44" i="11" s="1"/>
  <c r="L44" i="11"/>
  <c r="AR44" i="11"/>
  <c r="AN44" i="11"/>
  <c r="AO44" i="11" s="1"/>
  <c r="AQ44" i="11" s="1"/>
  <c r="AS44" i="11" s="1"/>
  <c r="J45" i="11" l="1"/>
  <c r="AP45" i="11"/>
  <c r="AB45" i="11"/>
  <c r="X45" i="11"/>
  <c r="Y45" i="11" s="1"/>
  <c r="AA45" i="11" s="1"/>
  <c r="AC45" i="11" s="1"/>
  <c r="Z46" i="11" l="1"/>
  <c r="AR45" i="11"/>
  <c r="AN45" i="11"/>
  <c r="AO45" i="11" s="1"/>
  <c r="AQ45" i="11" s="1"/>
  <c r="AS45" i="11" s="1"/>
  <c r="L45" i="11"/>
  <c r="H45" i="11"/>
  <c r="I45" i="11" s="1"/>
  <c r="K45" i="11" s="1"/>
  <c r="M45" i="11" s="1"/>
  <c r="AP46" i="11" l="1"/>
  <c r="J46" i="11"/>
  <c r="AB46" i="11"/>
  <c r="X46" i="11"/>
  <c r="Y46" i="11" s="1"/>
  <c r="AA46" i="11" s="1"/>
  <c r="AC46" i="11" s="1"/>
  <c r="Z47" i="11" l="1"/>
  <c r="L46" i="11"/>
  <c r="H46" i="11"/>
  <c r="I46" i="11" s="1"/>
  <c r="K46" i="11" s="1"/>
  <c r="M46" i="11" s="1"/>
  <c r="AR46" i="11"/>
  <c r="AN46" i="11"/>
  <c r="AO46" i="11" s="1"/>
  <c r="AQ46" i="11" s="1"/>
  <c r="AS46" i="11" s="1"/>
  <c r="J47" i="11" l="1"/>
  <c r="AP47" i="11"/>
  <c r="AB47" i="11"/>
  <c r="X47" i="11"/>
  <c r="Y47" i="11" s="1"/>
  <c r="AA47" i="11" s="1"/>
  <c r="AC47" i="11" s="1"/>
  <c r="Z48" i="11" l="1"/>
  <c r="AR47" i="11"/>
  <c r="AN47" i="11"/>
  <c r="AO47" i="11" s="1"/>
  <c r="AQ47" i="11" s="1"/>
  <c r="AS47" i="11" s="1"/>
  <c r="L47" i="11"/>
  <c r="H47" i="11"/>
  <c r="I47" i="11" s="1"/>
  <c r="K47" i="11" s="1"/>
  <c r="M47" i="11" s="1"/>
  <c r="AP48" i="11" l="1"/>
  <c r="J48" i="11"/>
  <c r="AB48" i="11"/>
  <c r="X48" i="11"/>
  <c r="Y48" i="11" s="1"/>
  <c r="AA48" i="11" s="1"/>
  <c r="AC48" i="11" s="1"/>
  <c r="Z49" i="11" l="1"/>
  <c r="L48" i="11"/>
  <c r="H48" i="11"/>
  <c r="I48" i="11" s="1"/>
  <c r="K48" i="11" s="1"/>
  <c r="M48" i="11" s="1"/>
  <c r="AR48" i="11"/>
  <c r="AN48" i="11"/>
  <c r="AO48" i="11" s="1"/>
  <c r="AQ48" i="11" s="1"/>
  <c r="AS48" i="11" s="1"/>
  <c r="J49" i="11" l="1"/>
  <c r="AP49" i="11"/>
  <c r="AB49" i="11"/>
  <c r="X49" i="11"/>
  <c r="Y49" i="11" s="1"/>
  <c r="AA49" i="11" s="1"/>
  <c r="AC49" i="11" s="1"/>
  <c r="Z50" i="11" l="1"/>
  <c r="AR49" i="11"/>
  <c r="AN49" i="11"/>
  <c r="AO49" i="11" s="1"/>
  <c r="AQ49" i="11" s="1"/>
  <c r="AS49" i="11" s="1"/>
  <c r="L49" i="11"/>
  <c r="H49" i="11"/>
  <c r="I49" i="11" s="1"/>
  <c r="K49" i="11" s="1"/>
  <c r="M49" i="11" s="1"/>
  <c r="AP50" i="11" l="1"/>
  <c r="J50" i="11"/>
  <c r="AB50" i="11"/>
  <c r="X50" i="11"/>
  <c r="Y50" i="11" s="1"/>
  <c r="AA50" i="11" s="1"/>
  <c r="AC50" i="11" s="1"/>
  <c r="Z51" i="11" l="1"/>
  <c r="L50" i="11"/>
  <c r="H50" i="11"/>
  <c r="I50" i="11" s="1"/>
  <c r="K50" i="11" s="1"/>
  <c r="M50" i="11" s="1"/>
  <c r="AR50" i="11"/>
  <c r="AN50" i="11"/>
  <c r="AO50" i="11" s="1"/>
  <c r="AQ50" i="11" s="1"/>
  <c r="AS50" i="11" s="1"/>
  <c r="J51" i="11" l="1"/>
  <c r="AP51" i="11"/>
  <c r="AB51" i="11"/>
  <c r="X51" i="11"/>
  <c r="Y51" i="11" s="1"/>
  <c r="AA51" i="11" s="1"/>
  <c r="AC51" i="11" s="1"/>
  <c r="Z52" i="11" l="1"/>
  <c r="AR51" i="11"/>
  <c r="AN51" i="11"/>
  <c r="AO51" i="11" s="1"/>
  <c r="AQ51" i="11" s="1"/>
  <c r="AS51" i="11" s="1"/>
  <c r="L51" i="11"/>
  <c r="H51" i="11"/>
  <c r="I51" i="11" s="1"/>
  <c r="K51" i="11" s="1"/>
  <c r="M51" i="11" s="1"/>
  <c r="AP52" i="11" l="1"/>
  <c r="J52" i="11"/>
  <c r="AB52" i="11"/>
  <c r="X52" i="11"/>
  <c r="Y52" i="11" s="1"/>
  <c r="AA52" i="11" s="1"/>
  <c r="AC52" i="11" s="1"/>
  <c r="Z53" i="11" l="1"/>
  <c r="L52" i="11"/>
  <c r="H52" i="11"/>
  <c r="I52" i="11" s="1"/>
  <c r="K52" i="11" s="1"/>
  <c r="M52" i="11" s="1"/>
  <c r="AR52" i="11"/>
  <c r="AN52" i="11"/>
  <c r="AO52" i="11" s="1"/>
  <c r="AQ52" i="11" s="1"/>
  <c r="AS52" i="11" s="1"/>
  <c r="J53" i="11" l="1"/>
  <c r="AP53" i="11"/>
  <c r="AB53" i="11"/>
  <c r="X53" i="11"/>
  <c r="Y53" i="11" s="1"/>
  <c r="AA53" i="11" s="1"/>
  <c r="AC53" i="11" s="1"/>
  <c r="Z54" i="11" l="1"/>
  <c r="AR53" i="11"/>
  <c r="AN53" i="11"/>
  <c r="AO53" i="11" s="1"/>
  <c r="AQ53" i="11" s="1"/>
  <c r="AS53" i="11" s="1"/>
  <c r="L53" i="11"/>
  <c r="H53" i="11"/>
  <c r="I53" i="11" s="1"/>
  <c r="K53" i="11" s="1"/>
  <c r="M53" i="11" s="1"/>
  <c r="AP54" i="11" l="1"/>
  <c r="J54" i="11"/>
  <c r="AB54" i="11"/>
  <c r="X54" i="11"/>
  <c r="Y54" i="11" s="1"/>
  <c r="AA54" i="11" s="1"/>
  <c r="AC54" i="11" s="1"/>
  <c r="Z55" i="11" l="1"/>
  <c r="L54" i="11"/>
  <c r="H54" i="11"/>
  <c r="I54" i="11" s="1"/>
  <c r="K54" i="11" s="1"/>
  <c r="M54" i="11" s="1"/>
  <c r="AR54" i="11"/>
  <c r="AN54" i="11"/>
  <c r="AO54" i="11" s="1"/>
  <c r="AQ54" i="11" s="1"/>
  <c r="AS54" i="11" s="1"/>
  <c r="AT11" i="11" l="1"/>
  <c r="J55" i="11"/>
  <c r="AB55" i="11"/>
  <c r="X55" i="11"/>
  <c r="Y55" i="11" s="1"/>
  <c r="AA55" i="11" s="1"/>
  <c r="AC55" i="11" s="1"/>
  <c r="AD11" i="11" l="1"/>
  <c r="L55" i="11"/>
  <c r="H55" i="11"/>
  <c r="I55" i="11" s="1"/>
  <c r="K55" i="11" s="1"/>
  <c r="M55" i="11" s="1"/>
  <c r="J56" i="11" l="1"/>
  <c r="L56" i="11" l="1"/>
  <c r="H56" i="11"/>
  <c r="I56" i="11" s="1"/>
  <c r="K56" i="11" s="1"/>
  <c r="M56" i="11" s="1"/>
  <c r="N11" i="11" l="1"/>
  <c r="G1" i="11" s="1"/>
  <c r="AI54" i="10" l="1"/>
  <c r="AI53" i="10"/>
  <c r="AI52" i="10"/>
  <c r="AI51" i="10"/>
  <c r="AI50" i="10"/>
  <c r="AI49" i="10"/>
  <c r="AI48" i="10"/>
  <c r="AI47" i="10"/>
  <c r="AI46" i="10"/>
  <c r="AI45" i="10"/>
  <c r="AI44" i="10"/>
  <c r="AI43" i="10"/>
  <c r="AI42" i="10"/>
  <c r="AI41" i="10"/>
  <c r="AI40" i="10"/>
  <c r="AI39" i="10"/>
  <c r="AI38" i="10"/>
  <c r="AI37" i="10"/>
  <c r="AI36" i="10"/>
  <c r="AI35" i="10"/>
  <c r="AI34" i="10"/>
  <c r="AI33" i="10"/>
  <c r="AI32" i="10"/>
  <c r="AI31" i="10"/>
  <c r="AI30" i="10"/>
  <c r="AI29" i="10"/>
  <c r="AI28" i="10"/>
  <c r="AI27" i="10"/>
  <c r="AI26" i="10"/>
  <c r="AI25" i="10"/>
  <c r="AI24" i="10"/>
  <c r="AI23" i="10"/>
  <c r="AI22" i="10"/>
  <c r="AI21" i="10"/>
  <c r="AI20" i="10"/>
  <c r="AI19" i="10"/>
  <c r="AI18" i="10"/>
  <c r="AI17" i="10"/>
  <c r="AI16" i="10"/>
  <c r="AI15" i="10"/>
  <c r="AI14" i="10"/>
  <c r="AI13" i="10"/>
  <c r="AI12" i="10"/>
  <c r="AI11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V88" i="10"/>
  <c r="U88" i="10"/>
  <c r="S88" i="10"/>
  <c r="Z87" i="10"/>
  <c r="X87" i="10"/>
  <c r="Y87" i="10" s="1"/>
  <c r="AA87" i="10" s="1"/>
  <c r="U87" i="10"/>
  <c r="V87" i="10" s="1"/>
  <c r="AB87" i="10" s="1"/>
  <c r="S87" i="10"/>
  <c r="E56" i="10"/>
  <c r="F56" i="10" s="1"/>
  <c r="U55" i="10"/>
  <c r="V55" i="10" s="1"/>
  <c r="E55" i="10"/>
  <c r="F55" i="10" s="1"/>
  <c r="AK54" i="10"/>
  <c r="AL54" i="10" s="1"/>
  <c r="V54" i="10"/>
  <c r="U54" i="10"/>
  <c r="E54" i="10"/>
  <c r="F54" i="10" s="1"/>
  <c r="AL53" i="10"/>
  <c r="AK53" i="10"/>
  <c r="U53" i="10"/>
  <c r="V53" i="10" s="1"/>
  <c r="E53" i="10"/>
  <c r="F53" i="10" s="1"/>
  <c r="AK52" i="10"/>
  <c r="AL52" i="10" s="1"/>
  <c r="V52" i="10"/>
  <c r="U52" i="10"/>
  <c r="E52" i="10"/>
  <c r="F52" i="10" s="1"/>
  <c r="AL51" i="10"/>
  <c r="AK51" i="10"/>
  <c r="U51" i="10"/>
  <c r="V51" i="10" s="1"/>
  <c r="F51" i="10"/>
  <c r="E51" i="10"/>
  <c r="AK50" i="10"/>
  <c r="AL50" i="10" s="1"/>
  <c r="U50" i="10"/>
  <c r="V50" i="10" s="1"/>
  <c r="E50" i="10"/>
  <c r="F50" i="10" s="1"/>
  <c r="AL49" i="10"/>
  <c r="AK49" i="10"/>
  <c r="U49" i="10"/>
  <c r="V49" i="10" s="1"/>
  <c r="E49" i="10"/>
  <c r="F49" i="10" s="1"/>
  <c r="AK48" i="10"/>
  <c r="AL48" i="10" s="1"/>
  <c r="U48" i="10"/>
  <c r="V48" i="10" s="1"/>
  <c r="E48" i="10"/>
  <c r="F48" i="10" s="1"/>
  <c r="AK47" i="10"/>
  <c r="AL47" i="10" s="1"/>
  <c r="U47" i="10"/>
  <c r="V47" i="10" s="1"/>
  <c r="E47" i="10"/>
  <c r="F47" i="10" s="1"/>
  <c r="AK46" i="10"/>
  <c r="AL46" i="10" s="1"/>
  <c r="V46" i="10"/>
  <c r="U46" i="10"/>
  <c r="E46" i="10"/>
  <c r="F46" i="10" s="1"/>
  <c r="AL45" i="10"/>
  <c r="AK45" i="10"/>
  <c r="U45" i="10"/>
  <c r="V45" i="10" s="1"/>
  <c r="E45" i="10"/>
  <c r="F45" i="10" s="1"/>
  <c r="AK44" i="10"/>
  <c r="AL44" i="10" s="1"/>
  <c r="U44" i="10"/>
  <c r="V44" i="10" s="1"/>
  <c r="E44" i="10"/>
  <c r="F44" i="10" s="1"/>
  <c r="AL43" i="10"/>
  <c r="AK43" i="10"/>
  <c r="U43" i="10"/>
  <c r="V43" i="10" s="1"/>
  <c r="F43" i="10"/>
  <c r="E43" i="10"/>
  <c r="AK42" i="10"/>
  <c r="AL42" i="10" s="1"/>
  <c r="U42" i="10"/>
  <c r="V42" i="10" s="1"/>
  <c r="E42" i="10"/>
  <c r="F42" i="10" s="1"/>
  <c r="AK41" i="10"/>
  <c r="AL41" i="10" s="1"/>
  <c r="V41" i="10"/>
  <c r="U41" i="10"/>
  <c r="E41" i="10"/>
  <c r="F41" i="10" s="1"/>
  <c r="AL40" i="10"/>
  <c r="AK40" i="10"/>
  <c r="U40" i="10"/>
  <c r="V40" i="10" s="1"/>
  <c r="E40" i="10"/>
  <c r="F40" i="10" s="1"/>
  <c r="AK39" i="10"/>
  <c r="AL39" i="10" s="1"/>
  <c r="V39" i="10"/>
  <c r="U39" i="10"/>
  <c r="E39" i="10"/>
  <c r="F39" i="10" s="1"/>
  <c r="AL38" i="10"/>
  <c r="AK38" i="10"/>
  <c r="U38" i="10"/>
  <c r="V38" i="10" s="1"/>
  <c r="F38" i="10"/>
  <c r="E38" i="10"/>
  <c r="AK37" i="10"/>
  <c r="AL37" i="10" s="1"/>
  <c r="U37" i="10"/>
  <c r="V37" i="10" s="1"/>
  <c r="E37" i="10"/>
  <c r="F37" i="10" s="1"/>
  <c r="AL36" i="10"/>
  <c r="AK36" i="10"/>
  <c r="U36" i="10"/>
  <c r="V36" i="10" s="1"/>
  <c r="E36" i="10"/>
  <c r="F36" i="10" s="1"/>
  <c r="AK35" i="10"/>
  <c r="AL35" i="10" s="1"/>
  <c r="V35" i="10"/>
  <c r="U35" i="10"/>
  <c r="E35" i="10"/>
  <c r="F35" i="10" s="1"/>
  <c r="G34" i="10" s="1"/>
  <c r="AM34" i="10"/>
  <c r="AL34" i="10"/>
  <c r="AK34" i="10"/>
  <c r="U34" i="10"/>
  <c r="V34" i="10" s="1"/>
  <c r="W33" i="10" s="1"/>
  <c r="F34" i="10"/>
  <c r="E34" i="10"/>
  <c r="AK33" i="10"/>
  <c r="AL33" i="10" s="1"/>
  <c r="V33" i="10"/>
  <c r="U33" i="10"/>
  <c r="E33" i="10"/>
  <c r="F33" i="10" s="1"/>
  <c r="G32" i="10" s="1"/>
  <c r="AK32" i="10"/>
  <c r="AL32" i="10" s="1"/>
  <c r="AM32" i="10" s="1"/>
  <c r="U32" i="10"/>
  <c r="V32" i="10" s="1"/>
  <c r="W31" i="10" s="1"/>
  <c r="F32" i="10"/>
  <c r="E32" i="10"/>
  <c r="AK31" i="10"/>
  <c r="AL31" i="10" s="1"/>
  <c r="AM30" i="10" s="1"/>
  <c r="U31" i="10"/>
  <c r="V31" i="10" s="1"/>
  <c r="W30" i="10" s="1"/>
  <c r="E31" i="10"/>
  <c r="F31" i="10" s="1"/>
  <c r="G30" i="10" s="1"/>
  <c r="AL30" i="10"/>
  <c r="AM29" i="10" s="1"/>
  <c r="AK30" i="10"/>
  <c r="U30" i="10"/>
  <c r="V30" i="10" s="1"/>
  <c r="W29" i="10" s="1"/>
  <c r="F30" i="10"/>
  <c r="E30" i="10"/>
  <c r="AK29" i="10"/>
  <c r="AL29" i="10" s="1"/>
  <c r="V29" i="10"/>
  <c r="U29" i="10"/>
  <c r="E29" i="10"/>
  <c r="F29" i="10" s="1"/>
  <c r="G28" i="10" s="1"/>
  <c r="AK28" i="10"/>
  <c r="AL28" i="10" s="1"/>
  <c r="U28" i="10"/>
  <c r="V28" i="10" s="1"/>
  <c r="F28" i="10"/>
  <c r="E28" i="10"/>
  <c r="AK27" i="10"/>
  <c r="AL27" i="10" s="1"/>
  <c r="AM26" i="10" s="1"/>
  <c r="U27" i="10"/>
  <c r="V27" i="10" s="1"/>
  <c r="W27" i="10" s="1"/>
  <c r="E27" i="10"/>
  <c r="F27" i="10" s="1"/>
  <c r="G26" i="10" s="1"/>
  <c r="AK26" i="10"/>
  <c r="AL26" i="10" s="1"/>
  <c r="AM25" i="10" s="1"/>
  <c r="U26" i="10"/>
  <c r="V26" i="10" s="1"/>
  <c r="F26" i="10"/>
  <c r="G25" i="10" s="1"/>
  <c r="E26" i="10"/>
  <c r="AK25" i="10"/>
  <c r="AL25" i="10" s="1"/>
  <c r="U25" i="10"/>
  <c r="V25" i="10" s="1"/>
  <c r="E25" i="10"/>
  <c r="F25" i="10" s="1"/>
  <c r="AK24" i="10"/>
  <c r="AL24" i="10" s="1"/>
  <c r="U24" i="10"/>
  <c r="V24" i="10" s="1"/>
  <c r="E24" i="10"/>
  <c r="F24" i="10" s="1"/>
  <c r="AK23" i="10"/>
  <c r="AL23" i="10" s="1"/>
  <c r="U23" i="10"/>
  <c r="V23" i="10" s="1"/>
  <c r="E23" i="10"/>
  <c r="F23" i="10" s="1"/>
  <c r="AK22" i="10"/>
  <c r="AL22" i="10" s="1"/>
  <c r="U22" i="10"/>
  <c r="V22" i="10" s="1"/>
  <c r="E22" i="10"/>
  <c r="F22" i="10" s="1"/>
  <c r="AK21" i="10"/>
  <c r="AL21" i="10" s="1"/>
  <c r="V21" i="10"/>
  <c r="U21" i="10"/>
  <c r="E21" i="10"/>
  <c r="F21" i="10" s="1"/>
  <c r="AK20" i="10"/>
  <c r="AL20" i="10" s="1"/>
  <c r="U20" i="10"/>
  <c r="V20" i="10" s="1"/>
  <c r="E20" i="10"/>
  <c r="F20" i="10" s="1"/>
  <c r="AK19" i="10"/>
  <c r="AL19" i="10" s="1"/>
  <c r="U19" i="10"/>
  <c r="V19" i="10" s="1"/>
  <c r="E19" i="10"/>
  <c r="F19" i="10" s="1"/>
  <c r="AL18" i="10"/>
  <c r="AK18" i="10"/>
  <c r="U18" i="10"/>
  <c r="V18" i="10" s="1"/>
  <c r="W17" i="10" s="1"/>
  <c r="F18" i="10"/>
  <c r="E18" i="10"/>
  <c r="AK17" i="10"/>
  <c r="AL17" i="10" s="1"/>
  <c r="V17" i="10"/>
  <c r="U17" i="10"/>
  <c r="E17" i="10"/>
  <c r="F17" i="10" s="1"/>
  <c r="AL16" i="10"/>
  <c r="AK16" i="10"/>
  <c r="U16" i="10"/>
  <c r="V16" i="10" s="1"/>
  <c r="W15" i="10" s="1"/>
  <c r="E16" i="10"/>
  <c r="F16" i="10" s="1"/>
  <c r="AK15" i="10"/>
  <c r="AL15" i="10" s="1"/>
  <c r="V15" i="10"/>
  <c r="U15" i="10"/>
  <c r="E15" i="10"/>
  <c r="F15" i="10" s="1"/>
  <c r="AL14" i="10"/>
  <c r="AK14" i="10"/>
  <c r="U14" i="10"/>
  <c r="V14" i="10" s="1"/>
  <c r="E14" i="10"/>
  <c r="F14" i="10" s="1"/>
  <c r="AK13" i="10"/>
  <c r="AL13" i="10" s="1"/>
  <c r="V13" i="10"/>
  <c r="U13" i="10"/>
  <c r="E13" i="10"/>
  <c r="F13" i="10" s="1"/>
  <c r="AL12" i="10"/>
  <c r="AM11" i="10" s="1"/>
  <c r="AK12" i="10"/>
  <c r="U12" i="10"/>
  <c r="V12" i="10" s="1"/>
  <c r="W11" i="10" s="1"/>
  <c r="E12" i="10"/>
  <c r="F12" i="10" s="1"/>
  <c r="AN11" i="10"/>
  <c r="AO11" i="10" s="1"/>
  <c r="AK11" i="10"/>
  <c r="AL11" i="10" s="1"/>
  <c r="AR11" i="10" s="1"/>
  <c r="X11" i="10"/>
  <c r="Y11" i="10" s="1"/>
  <c r="AA11" i="10" s="1"/>
  <c r="Z12" i="10" s="1"/>
  <c r="V11" i="10"/>
  <c r="AB11" i="10" s="1"/>
  <c r="U11" i="10"/>
  <c r="H11" i="10"/>
  <c r="I11" i="10" s="1"/>
  <c r="K11" i="10" s="1"/>
  <c r="E11" i="10"/>
  <c r="F11" i="10" s="1"/>
  <c r="L11" i="10" s="1"/>
  <c r="U12" i="8"/>
  <c r="U13" i="8"/>
  <c r="U14" i="8"/>
  <c r="U15" i="8"/>
  <c r="V15" i="8" s="1"/>
  <c r="U16" i="8"/>
  <c r="U17" i="8"/>
  <c r="U18" i="8"/>
  <c r="U19" i="8"/>
  <c r="V19" i="8" s="1"/>
  <c r="W19" i="8" s="1"/>
  <c r="U20" i="8"/>
  <c r="U21" i="8"/>
  <c r="U22" i="8"/>
  <c r="U23" i="8"/>
  <c r="V23" i="8" s="1"/>
  <c r="W23" i="8" s="1"/>
  <c r="U24" i="8"/>
  <c r="U25" i="8"/>
  <c r="U26" i="8"/>
  <c r="U27" i="8"/>
  <c r="V27" i="8" s="1"/>
  <c r="W26" i="8" s="1"/>
  <c r="U28" i="8"/>
  <c r="U29" i="8"/>
  <c r="U30" i="8"/>
  <c r="U31" i="8"/>
  <c r="V31" i="8" s="1"/>
  <c r="W31" i="8" s="1"/>
  <c r="U32" i="8"/>
  <c r="U33" i="8"/>
  <c r="U34" i="8"/>
  <c r="U35" i="8"/>
  <c r="V35" i="8" s="1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V51" i="8" s="1"/>
  <c r="U52" i="8"/>
  <c r="U53" i="8"/>
  <c r="U54" i="8"/>
  <c r="U55" i="8"/>
  <c r="V55" i="8" s="1"/>
  <c r="U11" i="8"/>
  <c r="E11" i="8"/>
  <c r="AI54" i="8"/>
  <c r="AI53" i="8"/>
  <c r="AI52" i="8"/>
  <c r="AI51" i="8"/>
  <c r="AI50" i="8"/>
  <c r="AI49" i="8"/>
  <c r="AI48" i="8"/>
  <c r="AI47" i="8"/>
  <c r="AI46" i="8"/>
  <c r="AI45" i="8"/>
  <c r="AI44" i="8"/>
  <c r="AI43" i="8"/>
  <c r="AI42" i="8"/>
  <c r="AI41" i="8"/>
  <c r="AI40" i="8"/>
  <c r="AI39" i="8"/>
  <c r="AI38" i="8"/>
  <c r="AI37" i="8"/>
  <c r="AI36" i="8"/>
  <c r="AI35" i="8"/>
  <c r="AI34" i="8"/>
  <c r="AI33" i="8"/>
  <c r="AI32" i="8"/>
  <c r="AI31" i="8"/>
  <c r="AI30" i="8"/>
  <c r="AI29" i="8"/>
  <c r="AI28" i="8"/>
  <c r="AI27" i="8"/>
  <c r="AI26" i="8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V88" i="8"/>
  <c r="U88" i="8"/>
  <c r="S88" i="8"/>
  <c r="Z87" i="8"/>
  <c r="U87" i="8"/>
  <c r="V87" i="8" s="1"/>
  <c r="S87" i="8"/>
  <c r="E56" i="8"/>
  <c r="F56" i="8" s="1"/>
  <c r="G56" i="8" s="1"/>
  <c r="F55" i="8"/>
  <c r="E55" i="8"/>
  <c r="AK54" i="8"/>
  <c r="AL54" i="8" s="1"/>
  <c r="V54" i="8"/>
  <c r="E54" i="8"/>
  <c r="F54" i="8" s="1"/>
  <c r="AK53" i="8"/>
  <c r="AL53" i="8" s="1"/>
  <c r="V53" i="8"/>
  <c r="E53" i="8"/>
  <c r="F53" i="8" s="1"/>
  <c r="AK52" i="8"/>
  <c r="AL52" i="8" s="1"/>
  <c r="V52" i="8"/>
  <c r="E52" i="8"/>
  <c r="F52" i="8" s="1"/>
  <c r="AL51" i="8"/>
  <c r="AK51" i="8"/>
  <c r="E51" i="8"/>
  <c r="F51" i="8" s="1"/>
  <c r="AK50" i="8"/>
  <c r="AL50" i="8" s="1"/>
  <c r="V50" i="8"/>
  <c r="E50" i="8"/>
  <c r="F50" i="8" s="1"/>
  <c r="AK49" i="8"/>
  <c r="AL49" i="8" s="1"/>
  <c r="V49" i="8"/>
  <c r="F49" i="8"/>
  <c r="E49" i="8"/>
  <c r="AK48" i="8"/>
  <c r="AL48" i="8" s="1"/>
  <c r="V48" i="8"/>
  <c r="E48" i="8"/>
  <c r="F48" i="8" s="1"/>
  <c r="AK47" i="8"/>
  <c r="AL47" i="8" s="1"/>
  <c r="V47" i="8"/>
  <c r="E47" i="8"/>
  <c r="F47" i="8" s="1"/>
  <c r="AK46" i="8"/>
  <c r="AL46" i="8" s="1"/>
  <c r="V46" i="8"/>
  <c r="E46" i="8"/>
  <c r="F46" i="8" s="1"/>
  <c r="AK45" i="8"/>
  <c r="AL45" i="8" s="1"/>
  <c r="V45" i="8"/>
  <c r="E45" i="8"/>
  <c r="F45" i="8" s="1"/>
  <c r="AK44" i="8"/>
  <c r="AL44" i="8" s="1"/>
  <c r="V44" i="8"/>
  <c r="E44" i="8"/>
  <c r="F44" i="8" s="1"/>
  <c r="AK43" i="8"/>
  <c r="AL43" i="8" s="1"/>
  <c r="V43" i="8"/>
  <c r="E43" i="8"/>
  <c r="F43" i="8" s="1"/>
  <c r="AK42" i="8"/>
  <c r="AL42" i="8" s="1"/>
  <c r="V42" i="8"/>
  <c r="E42" i="8"/>
  <c r="F42" i="8" s="1"/>
  <c r="AK41" i="8"/>
  <c r="AL41" i="8" s="1"/>
  <c r="AM40" i="8" s="1"/>
  <c r="V41" i="8"/>
  <c r="W41" i="8" s="1"/>
  <c r="E41" i="8"/>
  <c r="F41" i="8" s="1"/>
  <c r="G40" i="8" s="1"/>
  <c r="AK40" i="8"/>
  <c r="AL40" i="8" s="1"/>
  <c r="V40" i="8"/>
  <c r="E40" i="8"/>
  <c r="F40" i="8" s="1"/>
  <c r="AK39" i="8"/>
  <c r="AL39" i="8" s="1"/>
  <c r="AM38" i="8" s="1"/>
  <c r="V39" i="8"/>
  <c r="W38" i="8" s="1"/>
  <c r="E39" i="8"/>
  <c r="F39" i="8" s="1"/>
  <c r="G38" i="8" s="1"/>
  <c r="AK38" i="8"/>
  <c r="AL38" i="8" s="1"/>
  <c r="V38" i="8"/>
  <c r="E38" i="8"/>
  <c r="F38" i="8" s="1"/>
  <c r="AK37" i="8"/>
  <c r="AL37" i="8" s="1"/>
  <c r="AM36" i="8" s="1"/>
  <c r="V37" i="8"/>
  <c r="W37" i="8" s="1"/>
  <c r="E37" i="8"/>
  <c r="F37" i="8" s="1"/>
  <c r="AK36" i="8"/>
  <c r="AL36" i="8" s="1"/>
  <c r="V36" i="8"/>
  <c r="F36" i="8"/>
  <c r="G36" i="8" s="1"/>
  <c r="E36" i="8"/>
  <c r="AK35" i="8"/>
  <c r="AL35" i="8" s="1"/>
  <c r="E35" i="8"/>
  <c r="F35" i="8" s="1"/>
  <c r="G34" i="8" s="1"/>
  <c r="AK34" i="8"/>
  <c r="AL34" i="8" s="1"/>
  <c r="V34" i="8"/>
  <c r="E34" i="8"/>
  <c r="F34" i="8" s="1"/>
  <c r="AK33" i="8"/>
  <c r="AL33" i="8" s="1"/>
  <c r="V33" i="8"/>
  <c r="E33" i="8"/>
  <c r="F33" i="8" s="1"/>
  <c r="AL32" i="8"/>
  <c r="AK32" i="8"/>
  <c r="V32" i="8"/>
  <c r="E32" i="8"/>
  <c r="F32" i="8" s="1"/>
  <c r="AK31" i="8"/>
  <c r="AL31" i="8" s="1"/>
  <c r="E31" i="8"/>
  <c r="F31" i="8" s="1"/>
  <c r="AK30" i="8"/>
  <c r="AL30" i="8" s="1"/>
  <c r="V30" i="8"/>
  <c r="E30" i="8"/>
  <c r="F30" i="8" s="1"/>
  <c r="G29" i="8" s="1"/>
  <c r="AK29" i="8"/>
  <c r="AL29" i="8" s="1"/>
  <c r="AM28" i="8" s="1"/>
  <c r="V29" i="8"/>
  <c r="E29" i="8"/>
  <c r="F29" i="8" s="1"/>
  <c r="AL28" i="8"/>
  <c r="AK28" i="8"/>
  <c r="V28" i="8"/>
  <c r="G28" i="8"/>
  <c r="F28" i="8"/>
  <c r="E28" i="8"/>
  <c r="AK27" i="8"/>
  <c r="AL27" i="8" s="1"/>
  <c r="AM26" i="8" s="1"/>
  <c r="F27" i="8"/>
  <c r="G26" i="8" s="1"/>
  <c r="E27" i="8"/>
  <c r="AL26" i="8"/>
  <c r="AK26" i="8"/>
  <c r="V26" i="8"/>
  <c r="F26" i="8"/>
  <c r="E26" i="8"/>
  <c r="AK25" i="8"/>
  <c r="AL25" i="8" s="1"/>
  <c r="V25" i="8"/>
  <c r="W25" i="8" s="1"/>
  <c r="E25" i="8"/>
  <c r="F25" i="8" s="1"/>
  <c r="AL24" i="8"/>
  <c r="AK24" i="8"/>
  <c r="V24" i="8"/>
  <c r="E24" i="8"/>
  <c r="F24" i="8" s="1"/>
  <c r="G23" i="8" s="1"/>
  <c r="AK23" i="8"/>
  <c r="AL23" i="8" s="1"/>
  <c r="AM22" i="8" s="1"/>
  <c r="E23" i="8"/>
  <c r="F23" i="8" s="1"/>
  <c r="G22" i="8" s="1"/>
  <c r="AL22" i="8"/>
  <c r="AK22" i="8"/>
  <c r="V22" i="8"/>
  <c r="E22" i="8"/>
  <c r="F22" i="8" s="1"/>
  <c r="AK21" i="8"/>
  <c r="AL21" i="8" s="1"/>
  <c r="V21" i="8"/>
  <c r="E21" i="8"/>
  <c r="F21" i="8" s="1"/>
  <c r="AK20" i="8"/>
  <c r="AL20" i="8" s="1"/>
  <c r="V20" i="8"/>
  <c r="E20" i="8"/>
  <c r="F20" i="8" s="1"/>
  <c r="G20" i="8" s="1"/>
  <c r="AK19" i="8"/>
  <c r="AL19" i="8" s="1"/>
  <c r="E19" i="8"/>
  <c r="F19" i="8" s="1"/>
  <c r="AK18" i="8"/>
  <c r="AL18" i="8" s="1"/>
  <c r="V18" i="8"/>
  <c r="E18" i="8"/>
  <c r="F18" i="8" s="1"/>
  <c r="AK17" i="8"/>
  <c r="AL17" i="8" s="1"/>
  <c r="V17" i="8"/>
  <c r="E17" i="8"/>
  <c r="F17" i="8" s="1"/>
  <c r="AK16" i="8"/>
  <c r="AL16" i="8" s="1"/>
  <c r="V16" i="8"/>
  <c r="E16" i="8"/>
  <c r="F16" i="8" s="1"/>
  <c r="AK15" i="8"/>
  <c r="AL15" i="8" s="1"/>
  <c r="E15" i="8"/>
  <c r="F15" i="8" s="1"/>
  <c r="AK14" i="8"/>
  <c r="AL14" i="8" s="1"/>
  <c r="AM13" i="8" s="1"/>
  <c r="V14" i="8"/>
  <c r="E14" i="8"/>
  <c r="F14" i="8" s="1"/>
  <c r="G13" i="8" s="1"/>
  <c r="AK13" i="8"/>
  <c r="AL13" i="8" s="1"/>
  <c r="V13" i="8"/>
  <c r="E13" i="8"/>
  <c r="F13" i="8" s="1"/>
  <c r="AK12" i="8"/>
  <c r="AL12" i="8" s="1"/>
  <c r="AM11" i="8" s="1"/>
  <c r="V12" i="8"/>
  <c r="E12" i="8"/>
  <c r="F12" i="8" s="1"/>
  <c r="AN11" i="8"/>
  <c r="AO11" i="8" s="1"/>
  <c r="AL11" i="8"/>
  <c r="AR11" i="8" s="1"/>
  <c r="AK11" i="8"/>
  <c r="X11" i="8"/>
  <c r="Y11" i="8" s="1"/>
  <c r="AA11" i="8" s="1"/>
  <c r="V11" i="8"/>
  <c r="AB11" i="8" s="1"/>
  <c r="H11" i="8"/>
  <c r="I11" i="8" s="1"/>
  <c r="K11" i="8" s="1"/>
  <c r="F11" i="8"/>
  <c r="L11" i="8" s="1"/>
  <c r="AI54" i="7"/>
  <c r="AI53" i="7"/>
  <c r="AI52" i="7"/>
  <c r="AI51" i="7"/>
  <c r="AI50" i="7"/>
  <c r="AI49" i="7"/>
  <c r="AI48" i="7"/>
  <c r="AI47" i="7"/>
  <c r="AI46" i="7"/>
  <c r="AI45" i="7"/>
  <c r="AI44" i="7"/>
  <c r="AI43" i="7"/>
  <c r="AI42" i="7"/>
  <c r="AI41" i="7"/>
  <c r="AI40" i="7"/>
  <c r="AI39" i="7"/>
  <c r="AI38" i="7"/>
  <c r="AI37" i="7"/>
  <c r="AI36" i="7"/>
  <c r="AI35" i="7"/>
  <c r="AI34" i="7"/>
  <c r="AI33" i="7"/>
  <c r="AI32" i="7"/>
  <c r="AI31" i="7"/>
  <c r="AI30" i="7"/>
  <c r="AI29" i="7"/>
  <c r="AI28" i="7"/>
  <c r="AI27" i="7"/>
  <c r="AI26" i="7"/>
  <c r="AI25" i="7"/>
  <c r="AI24" i="7"/>
  <c r="AI23" i="7"/>
  <c r="AI22" i="7"/>
  <c r="AI21" i="7"/>
  <c r="AI20" i="7"/>
  <c r="AI19" i="7"/>
  <c r="AI18" i="7"/>
  <c r="AI17" i="7"/>
  <c r="AI16" i="7"/>
  <c r="AI15" i="7"/>
  <c r="AI14" i="7"/>
  <c r="AI13" i="7"/>
  <c r="AI12" i="7"/>
  <c r="AI11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V88" i="7"/>
  <c r="W87" i="7" s="1"/>
  <c r="U88" i="7"/>
  <c r="S88" i="7"/>
  <c r="Z87" i="7"/>
  <c r="X87" i="7"/>
  <c r="Y87" i="7" s="1"/>
  <c r="AA87" i="7" s="1"/>
  <c r="U87" i="7"/>
  <c r="V87" i="7" s="1"/>
  <c r="AB87" i="7" s="1"/>
  <c r="S87" i="7"/>
  <c r="F56" i="7"/>
  <c r="G56" i="7" s="1"/>
  <c r="E56" i="7"/>
  <c r="U55" i="7"/>
  <c r="V55" i="7" s="1"/>
  <c r="W55" i="7" s="1"/>
  <c r="F55" i="7"/>
  <c r="E55" i="7"/>
  <c r="AK54" i="7"/>
  <c r="AL54" i="7" s="1"/>
  <c r="AM54" i="7" s="1"/>
  <c r="V54" i="7"/>
  <c r="U54" i="7"/>
  <c r="E54" i="7"/>
  <c r="F54" i="7" s="1"/>
  <c r="AK53" i="7"/>
  <c r="AL53" i="7" s="1"/>
  <c r="U53" i="7"/>
  <c r="V53" i="7" s="1"/>
  <c r="W52" i="7" s="1"/>
  <c r="G53" i="7"/>
  <c r="F53" i="7"/>
  <c r="E53" i="7"/>
  <c r="AK52" i="7"/>
  <c r="AL52" i="7" s="1"/>
  <c r="V52" i="7"/>
  <c r="U52" i="7"/>
  <c r="E52" i="7"/>
  <c r="F52" i="7" s="1"/>
  <c r="AL51" i="7"/>
  <c r="AM51" i="7" s="1"/>
  <c r="AK51" i="7"/>
  <c r="U51" i="7"/>
  <c r="V51" i="7" s="1"/>
  <c r="F51" i="7"/>
  <c r="E51" i="7"/>
  <c r="AK50" i="7"/>
  <c r="AL50" i="7" s="1"/>
  <c r="U50" i="7"/>
  <c r="V50" i="7" s="1"/>
  <c r="E50" i="7"/>
  <c r="F50" i="7" s="1"/>
  <c r="AM49" i="7"/>
  <c r="AL49" i="7"/>
  <c r="AK49" i="7"/>
  <c r="U49" i="7"/>
  <c r="V49" i="7" s="1"/>
  <c r="E49" i="7"/>
  <c r="F49" i="7" s="1"/>
  <c r="AK48" i="7"/>
  <c r="AL48" i="7" s="1"/>
  <c r="U48" i="7"/>
  <c r="V48" i="7" s="1"/>
  <c r="W48" i="7" s="1"/>
  <c r="E48" i="7"/>
  <c r="F48" i="7" s="1"/>
  <c r="G47" i="7" s="1"/>
  <c r="AM47" i="7"/>
  <c r="AL47" i="7"/>
  <c r="AK47" i="7"/>
  <c r="U47" i="7"/>
  <c r="V47" i="7" s="1"/>
  <c r="E47" i="7"/>
  <c r="F47" i="7" s="1"/>
  <c r="AK46" i="7"/>
  <c r="AL46" i="7" s="1"/>
  <c r="U46" i="7"/>
  <c r="V46" i="7" s="1"/>
  <c r="W46" i="7" s="1"/>
  <c r="E46" i="7"/>
  <c r="F46" i="7" s="1"/>
  <c r="AL45" i="7"/>
  <c r="AK45" i="7"/>
  <c r="U45" i="7"/>
  <c r="V45" i="7" s="1"/>
  <c r="W44" i="7" s="1"/>
  <c r="E45" i="7"/>
  <c r="F45" i="7" s="1"/>
  <c r="AL44" i="7"/>
  <c r="AM43" i="7" s="1"/>
  <c r="AK44" i="7"/>
  <c r="V44" i="7"/>
  <c r="U44" i="7"/>
  <c r="E44" i="7"/>
  <c r="F44" i="7" s="1"/>
  <c r="AL43" i="7"/>
  <c r="AK43" i="7"/>
  <c r="U43" i="7"/>
  <c r="V43" i="7" s="1"/>
  <c r="E43" i="7"/>
  <c r="F43" i="7" s="1"/>
  <c r="AL42" i="7"/>
  <c r="AK42" i="7"/>
  <c r="U42" i="7"/>
  <c r="V42" i="7" s="1"/>
  <c r="W41" i="7" s="1"/>
  <c r="E42" i="7"/>
  <c r="F42" i="7" s="1"/>
  <c r="AL41" i="7"/>
  <c r="AK41" i="7"/>
  <c r="U41" i="7"/>
  <c r="V41" i="7" s="1"/>
  <c r="E41" i="7"/>
  <c r="F41" i="7" s="1"/>
  <c r="AK40" i="7"/>
  <c r="AL40" i="7" s="1"/>
  <c r="V40" i="7"/>
  <c r="U40" i="7"/>
  <c r="E40" i="7"/>
  <c r="F40" i="7" s="1"/>
  <c r="AK39" i="7"/>
  <c r="AL39" i="7" s="1"/>
  <c r="U39" i="7"/>
  <c r="V39" i="7" s="1"/>
  <c r="E39" i="7"/>
  <c r="F39" i="7" s="1"/>
  <c r="AK38" i="7"/>
  <c r="AL38" i="7" s="1"/>
  <c r="U38" i="7"/>
  <c r="V38" i="7" s="1"/>
  <c r="E38" i="7"/>
  <c r="F38" i="7" s="1"/>
  <c r="AK37" i="7"/>
  <c r="AL37" i="7" s="1"/>
  <c r="AM36" i="7" s="1"/>
  <c r="U37" i="7"/>
  <c r="V37" i="7" s="1"/>
  <c r="E37" i="7"/>
  <c r="F37" i="7" s="1"/>
  <c r="G36" i="7" s="1"/>
  <c r="AK36" i="7"/>
  <c r="AL36" i="7" s="1"/>
  <c r="V36" i="7"/>
  <c r="W35" i="7" s="1"/>
  <c r="U36" i="7"/>
  <c r="E36" i="7"/>
  <c r="F36" i="7" s="1"/>
  <c r="AK35" i="7"/>
  <c r="AL35" i="7" s="1"/>
  <c r="AM34" i="7" s="1"/>
  <c r="U35" i="7"/>
  <c r="V35" i="7" s="1"/>
  <c r="E35" i="7"/>
  <c r="F35" i="7" s="1"/>
  <c r="G34" i="7" s="1"/>
  <c r="AK34" i="7"/>
  <c r="AL34" i="7" s="1"/>
  <c r="U34" i="7"/>
  <c r="V34" i="7" s="1"/>
  <c r="W33" i="7" s="1"/>
  <c r="E34" i="7"/>
  <c r="F34" i="7" s="1"/>
  <c r="AK33" i="7"/>
  <c r="AL33" i="7" s="1"/>
  <c r="AM32" i="7" s="1"/>
  <c r="U33" i="7"/>
  <c r="V33" i="7" s="1"/>
  <c r="E33" i="7"/>
  <c r="F33" i="7" s="1"/>
  <c r="G32" i="7" s="1"/>
  <c r="AK32" i="7"/>
  <c r="AL32" i="7" s="1"/>
  <c r="V32" i="7"/>
  <c r="W31" i="7" s="1"/>
  <c r="U32" i="7"/>
  <c r="E32" i="7"/>
  <c r="F32" i="7" s="1"/>
  <c r="AL31" i="7"/>
  <c r="AM30" i="7" s="1"/>
  <c r="AK31" i="7"/>
  <c r="U31" i="7"/>
  <c r="V31" i="7" s="1"/>
  <c r="F31" i="7"/>
  <c r="G30" i="7" s="1"/>
  <c r="E31" i="7"/>
  <c r="AK30" i="7"/>
  <c r="AL30" i="7" s="1"/>
  <c r="U30" i="7"/>
  <c r="V30" i="7" s="1"/>
  <c r="W29" i="7" s="1"/>
  <c r="E30" i="7"/>
  <c r="F30" i="7" s="1"/>
  <c r="AL29" i="7"/>
  <c r="AK29" i="7"/>
  <c r="U29" i="7"/>
  <c r="V29" i="7" s="1"/>
  <c r="E29" i="7"/>
  <c r="F29" i="7" s="1"/>
  <c r="AK28" i="7"/>
  <c r="AL28" i="7" s="1"/>
  <c r="V28" i="7"/>
  <c r="U28" i="7"/>
  <c r="E28" i="7"/>
  <c r="F28" i="7" s="1"/>
  <c r="AL27" i="7"/>
  <c r="AK27" i="7"/>
  <c r="U27" i="7"/>
  <c r="V27" i="7" s="1"/>
  <c r="E27" i="7"/>
  <c r="F27" i="7" s="1"/>
  <c r="AK26" i="7"/>
  <c r="AL26" i="7" s="1"/>
  <c r="U26" i="7"/>
  <c r="V26" i="7" s="1"/>
  <c r="E26" i="7"/>
  <c r="F26" i="7" s="1"/>
  <c r="AK25" i="7"/>
  <c r="AL25" i="7" s="1"/>
  <c r="U25" i="7"/>
  <c r="V25" i="7" s="1"/>
  <c r="E25" i="7"/>
  <c r="F25" i="7" s="1"/>
  <c r="AK24" i="7"/>
  <c r="AL24" i="7" s="1"/>
  <c r="V24" i="7"/>
  <c r="U24" i="7"/>
  <c r="E24" i="7"/>
  <c r="F24" i="7" s="1"/>
  <c r="AK23" i="7"/>
  <c r="AL23" i="7" s="1"/>
  <c r="U23" i="7"/>
  <c r="V23" i="7" s="1"/>
  <c r="F23" i="7"/>
  <c r="E23" i="7"/>
  <c r="AK22" i="7"/>
  <c r="AL22" i="7" s="1"/>
  <c r="V22" i="7"/>
  <c r="U22" i="7"/>
  <c r="E22" i="7"/>
  <c r="F22" i="7" s="1"/>
  <c r="AL21" i="7"/>
  <c r="AK21" i="7"/>
  <c r="U21" i="7"/>
  <c r="V21" i="7" s="1"/>
  <c r="E21" i="7"/>
  <c r="F21" i="7" s="1"/>
  <c r="AK20" i="7"/>
  <c r="AL20" i="7" s="1"/>
  <c r="V20" i="7"/>
  <c r="U20" i="7"/>
  <c r="E20" i="7"/>
  <c r="F20" i="7" s="1"/>
  <c r="AL19" i="7"/>
  <c r="AK19" i="7"/>
  <c r="V19" i="7"/>
  <c r="W18" i="7" s="1"/>
  <c r="U19" i="7"/>
  <c r="E19" i="7"/>
  <c r="F19" i="7" s="1"/>
  <c r="AK18" i="7"/>
  <c r="AL18" i="7" s="1"/>
  <c r="V18" i="7"/>
  <c r="U18" i="7"/>
  <c r="E18" i="7"/>
  <c r="F18" i="7" s="1"/>
  <c r="G17" i="7" s="1"/>
  <c r="AK17" i="7"/>
  <c r="AL17" i="7" s="1"/>
  <c r="U17" i="7"/>
  <c r="V17" i="7" s="1"/>
  <c r="E17" i="7"/>
  <c r="F17" i="7" s="1"/>
  <c r="AK16" i="7"/>
  <c r="AL16" i="7" s="1"/>
  <c r="AM15" i="7" s="1"/>
  <c r="V16" i="7"/>
  <c r="U16" i="7"/>
  <c r="E16" i="7"/>
  <c r="F16" i="7" s="1"/>
  <c r="AL15" i="7"/>
  <c r="AK15" i="7"/>
  <c r="U15" i="7"/>
  <c r="V15" i="7" s="1"/>
  <c r="W14" i="7" s="1"/>
  <c r="E15" i="7"/>
  <c r="F15" i="7" s="1"/>
  <c r="AK14" i="7"/>
  <c r="AL14" i="7" s="1"/>
  <c r="AM13" i="7" s="1"/>
  <c r="U14" i="7"/>
  <c r="V14" i="7" s="1"/>
  <c r="E14" i="7"/>
  <c r="F14" i="7" s="1"/>
  <c r="G13" i="7" s="1"/>
  <c r="AK13" i="7"/>
  <c r="AL13" i="7" s="1"/>
  <c r="U13" i="7"/>
  <c r="V13" i="7" s="1"/>
  <c r="E13" i="7"/>
  <c r="F13" i="7" s="1"/>
  <c r="AK12" i="7"/>
  <c r="AL12" i="7" s="1"/>
  <c r="U12" i="7"/>
  <c r="V12" i="7" s="1"/>
  <c r="E12" i="7"/>
  <c r="F12" i="7" s="1"/>
  <c r="G11" i="7" s="1"/>
  <c r="AN11" i="7"/>
  <c r="AO11" i="7" s="1"/>
  <c r="AK11" i="7"/>
  <c r="AL11" i="7" s="1"/>
  <c r="AR11" i="7" s="1"/>
  <c r="X11" i="7"/>
  <c r="Y11" i="7" s="1"/>
  <c r="AA11" i="7" s="1"/>
  <c r="U11" i="7"/>
  <c r="V11" i="7" s="1"/>
  <c r="AB11" i="7" s="1"/>
  <c r="L11" i="7"/>
  <c r="H11" i="7"/>
  <c r="I11" i="7" s="1"/>
  <c r="K11" i="7" s="1"/>
  <c r="E11" i="7"/>
  <c r="F11" i="7" s="1"/>
  <c r="AI54" i="5"/>
  <c r="AI53" i="5"/>
  <c r="AI52" i="5"/>
  <c r="AI51" i="5"/>
  <c r="AI50" i="5"/>
  <c r="AI49" i="5"/>
  <c r="AI48" i="5"/>
  <c r="AI47" i="5"/>
  <c r="AI46" i="5"/>
  <c r="AI45" i="5"/>
  <c r="AI44" i="5"/>
  <c r="AI43" i="5"/>
  <c r="AI42" i="5"/>
  <c r="AI41" i="5"/>
  <c r="AI40" i="5"/>
  <c r="AI39" i="5"/>
  <c r="AI38" i="5"/>
  <c r="AI37" i="5"/>
  <c r="AI36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U88" i="5"/>
  <c r="V88" i="5" s="1"/>
  <c r="W88" i="5" s="1"/>
  <c r="S88" i="5"/>
  <c r="Z87" i="5"/>
  <c r="V87" i="5"/>
  <c r="U87" i="5"/>
  <c r="S87" i="5"/>
  <c r="E56" i="5"/>
  <c r="F56" i="5" s="1"/>
  <c r="U55" i="5"/>
  <c r="V55" i="5" s="1"/>
  <c r="W55" i="5" s="1"/>
  <c r="E55" i="5"/>
  <c r="F55" i="5" s="1"/>
  <c r="AK54" i="5"/>
  <c r="AL54" i="5" s="1"/>
  <c r="AM54" i="5" s="1"/>
  <c r="U54" i="5"/>
  <c r="V54" i="5" s="1"/>
  <c r="E54" i="5"/>
  <c r="F54" i="5" s="1"/>
  <c r="G54" i="5" s="1"/>
  <c r="AK53" i="5"/>
  <c r="AL53" i="5" s="1"/>
  <c r="U53" i="5"/>
  <c r="V53" i="5" s="1"/>
  <c r="W53" i="5" s="1"/>
  <c r="E53" i="5"/>
  <c r="F53" i="5" s="1"/>
  <c r="AM52" i="5"/>
  <c r="AL52" i="5"/>
  <c r="AK52" i="5"/>
  <c r="U52" i="5"/>
  <c r="V52" i="5" s="1"/>
  <c r="E52" i="5"/>
  <c r="F52" i="5" s="1"/>
  <c r="AK51" i="5"/>
  <c r="AL51" i="5" s="1"/>
  <c r="U51" i="5"/>
  <c r="V51" i="5" s="1"/>
  <c r="W51" i="5" s="1"/>
  <c r="E51" i="5"/>
  <c r="F51" i="5" s="1"/>
  <c r="G50" i="5" s="1"/>
  <c r="AK50" i="5"/>
  <c r="AL50" i="5" s="1"/>
  <c r="AM50" i="5" s="1"/>
  <c r="U50" i="5"/>
  <c r="V50" i="5" s="1"/>
  <c r="E50" i="5"/>
  <c r="F50" i="5" s="1"/>
  <c r="AK49" i="5"/>
  <c r="AL49" i="5" s="1"/>
  <c r="U49" i="5"/>
  <c r="V49" i="5" s="1"/>
  <c r="W49" i="5" s="1"/>
  <c r="E49" i="5"/>
  <c r="F49" i="5" s="1"/>
  <c r="AM48" i="5"/>
  <c r="AL48" i="5"/>
  <c r="AK48" i="5"/>
  <c r="U48" i="5"/>
  <c r="V48" i="5" s="1"/>
  <c r="E48" i="5"/>
  <c r="F48" i="5" s="1"/>
  <c r="AK47" i="5"/>
  <c r="AL47" i="5" s="1"/>
  <c r="U47" i="5"/>
  <c r="V47" i="5" s="1"/>
  <c r="E47" i="5"/>
  <c r="F47" i="5" s="1"/>
  <c r="G46" i="5" s="1"/>
  <c r="AM46" i="5"/>
  <c r="AL46" i="5"/>
  <c r="AK46" i="5"/>
  <c r="U46" i="5"/>
  <c r="V46" i="5" s="1"/>
  <c r="E46" i="5"/>
  <c r="F46" i="5" s="1"/>
  <c r="AK45" i="5"/>
  <c r="AL45" i="5" s="1"/>
  <c r="V45" i="5"/>
  <c r="W44" i="5" s="1"/>
  <c r="U45" i="5"/>
  <c r="E45" i="5"/>
  <c r="F45" i="5" s="1"/>
  <c r="G44" i="5" s="1"/>
  <c r="AL44" i="5"/>
  <c r="AK44" i="5"/>
  <c r="U44" i="5"/>
  <c r="V44" i="5" s="1"/>
  <c r="E44" i="5"/>
  <c r="F44" i="5" s="1"/>
  <c r="AL43" i="5"/>
  <c r="AK43" i="5"/>
  <c r="U43" i="5"/>
  <c r="V43" i="5" s="1"/>
  <c r="W42" i="5" s="1"/>
  <c r="E43" i="5"/>
  <c r="F43" i="5" s="1"/>
  <c r="AL42" i="5"/>
  <c r="AK42" i="5"/>
  <c r="U42" i="5"/>
  <c r="V42" i="5" s="1"/>
  <c r="E42" i="5"/>
  <c r="F42" i="5" s="1"/>
  <c r="AK41" i="5"/>
  <c r="AL41" i="5" s="1"/>
  <c r="AM41" i="5" s="1"/>
  <c r="U41" i="5"/>
  <c r="V41" i="5" s="1"/>
  <c r="G41" i="5"/>
  <c r="F41" i="5"/>
  <c r="E41" i="5"/>
  <c r="AK40" i="5"/>
  <c r="AL40" i="5" s="1"/>
  <c r="V40" i="5"/>
  <c r="W40" i="5" s="1"/>
  <c r="U40" i="5"/>
  <c r="E40" i="5"/>
  <c r="F40" i="5" s="1"/>
  <c r="AK39" i="5"/>
  <c r="AL39" i="5" s="1"/>
  <c r="U39" i="5"/>
  <c r="V39" i="5" s="1"/>
  <c r="F39" i="5"/>
  <c r="E39" i="5"/>
  <c r="AK38" i="5"/>
  <c r="AL38" i="5" s="1"/>
  <c r="U38" i="5"/>
  <c r="V38" i="5" s="1"/>
  <c r="G38" i="5"/>
  <c r="E38" i="5"/>
  <c r="F38" i="5" s="1"/>
  <c r="AK37" i="5"/>
  <c r="AL37" i="5" s="1"/>
  <c r="U37" i="5"/>
  <c r="V37" i="5" s="1"/>
  <c r="E37" i="5"/>
  <c r="F37" i="5" s="1"/>
  <c r="AK36" i="5"/>
  <c r="AL36" i="5" s="1"/>
  <c r="U36" i="5"/>
  <c r="V36" i="5" s="1"/>
  <c r="E36" i="5"/>
  <c r="F36" i="5" s="1"/>
  <c r="AK35" i="5"/>
  <c r="AL35" i="5" s="1"/>
  <c r="U35" i="5"/>
  <c r="V35" i="5" s="1"/>
  <c r="E35" i="5"/>
  <c r="F35" i="5" s="1"/>
  <c r="AK34" i="5"/>
  <c r="AL34" i="5" s="1"/>
  <c r="U34" i="5"/>
  <c r="V34" i="5" s="1"/>
  <c r="E34" i="5"/>
  <c r="F34" i="5" s="1"/>
  <c r="AK33" i="5"/>
  <c r="AL33" i="5" s="1"/>
  <c r="U33" i="5"/>
  <c r="V33" i="5" s="1"/>
  <c r="E33" i="5"/>
  <c r="F33" i="5" s="1"/>
  <c r="AL32" i="5"/>
  <c r="AK32" i="5"/>
  <c r="U32" i="5"/>
  <c r="V32" i="5" s="1"/>
  <c r="E32" i="5"/>
  <c r="F32" i="5" s="1"/>
  <c r="AK31" i="5"/>
  <c r="AL31" i="5" s="1"/>
  <c r="U31" i="5"/>
  <c r="V31" i="5" s="1"/>
  <c r="E31" i="5"/>
  <c r="F31" i="5" s="1"/>
  <c r="AK30" i="5"/>
  <c r="AL30" i="5" s="1"/>
  <c r="U30" i="5"/>
  <c r="V30" i="5" s="1"/>
  <c r="E30" i="5"/>
  <c r="F30" i="5" s="1"/>
  <c r="AK29" i="5"/>
  <c r="AL29" i="5" s="1"/>
  <c r="U29" i="5"/>
  <c r="V29" i="5" s="1"/>
  <c r="E29" i="5"/>
  <c r="F29" i="5" s="1"/>
  <c r="G28" i="5" s="1"/>
  <c r="AK28" i="5"/>
  <c r="AL28" i="5" s="1"/>
  <c r="U28" i="5"/>
  <c r="V28" i="5" s="1"/>
  <c r="E28" i="5"/>
  <c r="F28" i="5" s="1"/>
  <c r="AK27" i="5"/>
  <c r="AL27" i="5" s="1"/>
  <c r="U27" i="5"/>
  <c r="V27" i="5" s="1"/>
  <c r="E27" i="5"/>
  <c r="F27" i="5" s="1"/>
  <c r="AK26" i="5"/>
  <c r="AL26" i="5" s="1"/>
  <c r="U26" i="5"/>
  <c r="V26" i="5" s="1"/>
  <c r="W25" i="5" s="1"/>
  <c r="E26" i="5"/>
  <c r="F26" i="5" s="1"/>
  <c r="AK25" i="5"/>
  <c r="AL25" i="5" s="1"/>
  <c r="AM24" i="5" s="1"/>
  <c r="U25" i="5"/>
  <c r="V25" i="5" s="1"/>
  <c r="F25" i="5"/>
  <c r="G24" i="5" s="1"/>
  <c r="E25" i="5"/>
  <c r="AK24" i="5"/>
  <c r="AL24" i="5" s="1"/>
  <c r="U24" i="5"/>
  <c r="V24" i="5" s="1"/>
  <c r="W23" i="5" s="1"/>
  <c r="E24" i="5"/>
  <c r="F24" i="5" s="1"/>
  <c r="AK23" i="5"/>
  <c r="AL23" i="5" s="1"/>
  <c r="AM22" i="5" s="1"/>
  <c r="U23" i="5"/>
  <c r="V23" i="5" s="1"/>
  <c r="E23" i="5"/>
  <c r="F23" i="5" s="1"/>
  <c r="G22" i="5" s="1"/>
  <c r="AK22" i="5"/>
  <c r="AL22" i="5" s="1"/>
  <c r="V22" i="5"/>
  <c r="W21" i="5" s="1"/>
  <c r="U22" i="5"/>
  <c r="E22" i="5"/>
  <c r="F22" i="5" s="1"/>
  <c r="AK21" i="5"/>
  <c r="AL21" i="5" s="1"/>
  <c r="AM20" i="5" s="1"/>
  <c r="U21" i="5"/>
  <c r="V21" i="5" s="1"/>
  <c r="E21" i="5"/>
  <c r="F21" i="5" s="1"/>
  <c r="G20" i="5" s="1"/>
  <c r="AK20" i="5"/>
  <c r="AL20" i="5" s="1"/>
  <c r="U20" i="5"/>
  <c r="V20" i="5" s="1"/>
  <c r="W19" i="5" s="1"/>
  <c r="E20" i="5"/>
  <c r="F20" i="5" s="1"/>
  <c r="AL19" i="5"/>
  <c r="AK19" i="5"/>
  <c r="U19" i="5"/>
  <c r="V19" i="5" s="1"/>
  <c r="E19" i="5"/>
  <c r="F19" i="5" s="1"/>
  <c r="G18" i="5" s="1"/>
  <c r="AK18" i="5"/>
  <c r="AL18" i="5" s="1"/>
  <c r="V18" i="5"/>
  <c r="W17" i="5" s="1"/>
  <c r="U18" i="5"/>
  <c r="E18" i="5"/>
  <c r="F18" i="5" s="1"/>
  <c r="AL17" i="5"/>
  <c r="AM16" i="5" s="1"/>
  <c r="AK17" i="5"/>
  <c r="U17" i="5"/>
  <c r="V17" i="5" s="1"/>
  <c r="F17" i="5"/>
  <c r="G16" i="5" s="1"/>
  <c r="E17" i="5"/>
  <c r="AK16" i="5"/>
  <c r="AL16" i="5" s="1"/>
  <c r="U16" i="5"/>
  <c r="V16" i="5" s="1"/>
  <c r="W15" i="5" s="1"/>
  <c r="E16" i="5"/>
  <c r="F16" i="5" s="1"/>
  <c r="AL15" i="5"/>
  <c r="AK15" i="5"/>
  <c r="U15" i="5"/>
  <c r="V15" i="5" s="1"/>
  <c r="E15" i="5"/>
  <c r="F15" i="5" s="1"/>
  <c r="G14" i="5" s="1"/>
  <c r="AK14" i="5"/>
  <c r="AL14" i="5" s="1"/>
  <c r="U14" i="5"/>
  <c r="V14" i="5" s="1"/>
  <c r="W13" i="5" s="1"/>
  <c r="E14" i="5"/>
  <c r="F14" i="5" s="1"/>
  <c r="AK13" i="5"/>
  <c r="AL13" i="5" s="1"/>
  <c r="AM12" i="5" s="1"/>
  <c r="U13" i="5"/>
  <c r="V13" i="5" s="1"/>
  <c r="E13" i="5"/>
  <c r="F13" i="5" s="1"/>
  <c r="G12" i="5" s="1"/>
  <c r="AK12" i="5"/>
  <c r="AL12" i="5" s="1"/>
  <c r="U12" i="5"/>
  <c r="V12" i="5" s="1"/>
  <c r="E12" i="5"/>
  <c r="F12" i="5" s="1"/>
  <c r="AN11" i="5"/>
  <c r="AO11" i="5" s="1"/>
  <c r="AK11" i="5"/>
  <c r="AL11" i="5" s="1"/>
  <c r="AR11" i="5" s="1"/>
  <c r="X11" i="5"/>
  <c r="Y11" i="5" s="1"/>
  <c r="AA11" i="5" s="1"/>
  <c r="U11" i="5"/>
  <c r="V11" i="5" s="1"/>
  <c r="AB11" i="5" s="1"/>
  <c r="H11" i="5"/>
  <c r="I11" i="5" s="1"/>
  <c r="K11" i="5" s="1"/>
  <c r="E11" i="5"/>
  <c r="F11" i="5" s="1"/>
  <c r="L11" i="5" s="1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V88" i="4"/>
  <c r="U88" i="4"/>
  <c r="S88" i="4"/>
  <c r="Z87" i="4"/>
  <c r="X87" i="4"/>
  <c r="Y87" i="4" s="1"/>
  <c r="AA87" i="4" s="1"/>
  <c r="U87" i="4"/>
  <c r="V87" i="4" s="1"/>
  <c r="AB87" i="4" s="1"/>
  <c r="S87" i="4"/>
  <c r="F56" i="4"/>
  <c r="E56" i="4"/>
  <c r="U55" i="4"/>
  <c r="V55" i="4" s="1"/>
  <c r="F55" i="4"/>
  <c r="E55" i="4"/>
  <c r="AK54" i="4"/>
  <c r="AL54" i="4" s="1"/>
  <c r="U54" i="4"/>
  <c r="V54" i="4" s="1"/>
  <c r="W53" i="4" s="1"/>
  <c r="E54" i="4"/>
  <c r="F54" i="4" s="1"/>
  <c r="AK53" i="4"/>
  <c r="AL53" i="4" s="1"/>
  <c r="U53" i="4"/>
  <c r="V53" i="4" s="1"/>
  <c r="E53" i="4"/>
  <c r="F53" i="4" s="1"/>
  <c r="G52" i="4" s="1"/>
  <c r="AK52" i="4"/>
  <c r="AL52" i="4" s="1"/>
  <c r="V52" i="4"/>
  <c r="U52" i="4"/>
  <c r="E52" i="4"/>
  <c r="F52" i="4" s="1"/>
  <c r="AK51" i="4"/>
  <c r="AL51" i="4" s="1"/>
  <c r="AM50" i="4" s="1"/>
  <c r="U51" i="4"/>
  <c r="V51" i="4" s="1"/>
  <c r="F51" i="4"/>
  <c r="E51" i="4"/>
  <c r="AK50" i="4"/>
  <c r="AL50" i="4" s="1"/>
  <c r="AM49" i="4" s="1"/>
  <c r="U50" i="4"/>
  <c r="V50" i="4" s="1"/>
  <c r="E50" i="4"/>
  <c r="F50" i="4" s="1"/>
  <c r="AL49" i="4"/>
  <c r="AK49" i="4"/>
  <c r="U49" i="4"/>
  <c r="V49" i="4" s="1"/>
  <c r="F49" i="4"/>
  <c r="E49" i="4"/>
  <c r="AK48" i="4"/>
  <c r="AL48" i="4" s="1"/>
  <c r="U48" i="4"/>
  <c r="V48" i="4" s="1"/>
  <c r="E48" i="4"/>
  <c r="F48" i="4" s="1"/>
  <c r="AM47" i="4"/>
  <c r="AL47" i="4"/>
  <c r="AK47" i="4"/>
  <c r="U47" i="4"/>
  <c r="V47" i="4" s="1"/>
  <c r="E47" i="4"/>
  <c r="F47" i="4" s="1"/>
  <c r="G47" i="4" s="1"/>
  <c r="AK46" i="4"/>
  <c r="AL46" i="4" s="1"/>
  <c r="U46" i="4"/>
  <c r="V46" i="4" s="1"/>
  <c r="W46" i="4" s="1"/>
  <c r="E46" i="4"/>
  <c r="F46" i="4" s="1"/>
  <c r="AL45" i="4"/>
  <c r="AK45" i="4"/>
  <c r="U45" i="4"/>
  <c r="V45" i="4" s="1"/>
  <c r="E45" i="4"/>
  <c r="F45" i="4" s="1"/>
  <c r="AL44" i="4"/>
  <c r="AM43" i="4" s="1"/>
  <c r="AK44" i="4"/>
  <c r="U44" i="4"/>
  <c r="V44" i="4" s="1"/>
  <c r="E44" i="4"/>
  <c r="F44" i="4" s="1"/>
  <c r="AL43" i="4"/>
  <c r="AK43" i="4"/>
  <c r="V43" i="4"/>
  <c r="U43" i="4"/>
  <c r="F43" i="4"/>
  <c r="E43" i="4"/>
  <c r="AK42" i="4"/>
  <c r="AL42" i="4" s="1"/>
  <c r="U42" i="4"/>
  <c r="V42" i="4" s="1"/>
  <c r="W41" i="4" s="1"/>
  <c r="E42" i="4"/>
  <c r="F42" i="4" s="1"/>
  <c r="AL41" i="4"/>
  <c r="AK41" i="4"/>
  <c r="U41" i="4"/>
  <c r="V41" i="4" s="1"/>
  <c r="E41" i="4"/>
  <c r="F41" i="4" s="1"/>
  <c r="AK40" i="4"/>
  <c r="AL40" i="4" s="1"/>
  <c r="U40" i="4"/>
  <c r="V40" i="4" s="1"/>
  <c r="W39" i="4" s="1"/>
  <c r="E40" i="4"/>
  <c r="F40" i="4" s="1"/>
  <c r="AK39" i="4"/>
  <c r="AL39" i="4" s="1"/>
  <c r="U39" i="4"/>
  <c r="V39" i="4" s="1"/>
  <c r="F39" i="4"/>
  <c r="G38" i="4" s="1"/>
  <c r="E39" i="4"/>
  <c r="AK38" i="4"/>
  <c r="AL38" i="4" s="1"/>
  <c r="U38" i="4"/>
  <c r="V38" i="4" s="1"/>
  <c r="W37" i="4" s="1"/>
  <c r="E38" i="4"/>
  <c r="F38" i="4" s="1"/>
  <c r="AK37" i="4"/>
  <c r="AL37" i="4" s="1"/>
  <c r="AM36" i="4" s="1"/>
  <c r="U37" i="4"/>
  <c r="V37" i="4" s="1"/>
  <c r="E37" i="4"/>
  <c r="F37" i="4" s="1"/>
  <c r="G36" i="4" s="1"/>
  <c r="AK36" i="4"/>
  <c r="AL36" i="4" s="1"/>
  <c r="AM35" i="4" s="1"/>
  <c r="U36" i="4"/>
  <c r="V36" i="4" s="1"/>
  <c r="F36" i="4"/>
  <c r="G35" i="4" s="1"/>
  <c r="E36" i="4"/>
  <c r="AK35" i="4"/>
  <c r="AL35" i="4" s="1"/>
  <c r="U35" i="4"/>
  <c r="V35" i="4" s="1"/>
  <c r="W34" i="4" s="1"/>
  <c r="E35" i="4"/>
  <c r="F35" i="4" s="1"/>
  <c r="AK34" i="4"/>
  <c r="AL34" i="4" s="1"/>
  <c r="AM33" i="4" s="1"/>
  <c r="U34" i="4"/>
  <c r="V34" i="4" s="1"/>
  <c r="E34" i="4"/>
  <c r="F34" i="4" s="1"/>
  <c r="G33" i="4" s="1"/>
  <c r="AK33" i="4"/>
  <c r="AL33" i="4" s="1"/>
  <c r="U33" i="4"/>
  <c r="V33" i="4" s="1"/>
  <c r="W32" i="4" s="1"/>
  <c r="E33" i="4"/>
  <c r="F33" i="4" s="1"/>
  <c r="AK32" i="4"/>
  <c r="AL32" i="4" s="1"/>
  <c r="AM31" i="4" s="1"/>
  <c r="U32" i="4"/>
  <c r="V32" i="4" s="1"/>
  <c r="F32" i="4"/>
  <c r="G31" i="4" s="1"/>
  <c r="E32" i="4"/>
  <c r="AK31" i="4"/>
  <c r="AL31" i="4" s="1"/>
  <c r="V31" i="4"/>
  <c r="W31" i="4" s="1"/>
  <c r="U31" i="4"/>
  <c r="E31" i="4"/>
  <c r="F31" i="4" s="1"/>
  <c r="AK30" i="4"/>
  <c r="AL30" i="4" s="1"/>
  <c r="U30" i="4"/>
  <c r="V30" i="4" s="1"/>
  <c r="F30" i="4"/>
  <c r="G30" i="4" s="1"/>
  <c r="E30" i="4"/>
  <c r="AK29" i="4"/>
  <c r="AL29" i="4" s="1"/>
  <c r="U29" i="4"/>
  <c r="V29" i="4" s="1"/>
  <c r="G29" i="4"/>
  <c r="E29" i="4"/>
  <c r="F29" i="4" s="1"/>
  <c r="AL28" i="4"/>
  <c r="AM28" i="4" s="1"/>
  <c r="AK28" i="4"/>
  <c r="U28" i="4"/>
  <c r="V28" i="4" s="1"/>
  <c r="F28" i="4"/>
  <c r="G28" i="4" s="1"/>
  <c r="E28" i="4"/>
  <c r="AK27" i="4"/>
  <c r="AL27" i="4" s="1"/>
  <c r="AM27" i="4" s="1"/>
  <c r="U27" i="4"/>
  <c r="V27" i="4" s="1"/>
  <c r="G27" i="4"/>
  <c r="E27" i="4"/>
  <c r="F27" i="4" s="1"/>
  <c r="AK26" i="4"/>
  <c r="AL26" i="4" s="1"/>
  <c r="U26" i="4"/>
  <c r="V26" i="4" s="1"/>
  <c r="F26" i="4"/>
  <c r="G26" i="4" s="1"/>
  <c r="E26" i="4"/>
  <c r="AK25" i="4"/>
  <c r="AL25" i="4" s="1"/>
  <c r="U25" i="4"/>
  <c r="V25" i="4" s="1"/>
  <c r="G25" i="4"/>
  <c r="E25" i="4"/>
  <c r="F25" i="4" s="1"/>
  <c r="AL24" i="4"/>
  <c r="AM24" i="4" s="1"/>
  <c r="AK24" i="4"/>
  <c r="U24" i="4"/>
  <c r="V24" i="4" s="1"/>
  <c r="F24" i="4"/>
  <c r="G24" i="4" s="1"/>
  <c r="E24" i="4"/>
  <c r="AK23" i="4"/>
  <c r="AL23" i="4" s="1"/>
  <c r="AM23" i="4" s="1"/>
  <c r="U23" i="4"/>
  <c r="V23" i="4" s="1"/>
  <c r="G23" i="4"/>
  <c r="E23" i="4"/>
  <c r="F23" i="4" s="1"/>
  <c r="AK22" i="4"/>
  <c r="AL22" i="4" s="1"/>
  <c r="U22" i="4"/>
  <c r="V22" i="4" s="1"/>
  <c r="F22" i="4"/>
  <c r="G22" i="4" s="1"/>
  <c r="E22" i="4"/>
  <c r="AK21" i="4"/>
  <c r="AL21" i="4" s="1"/>
  <c r="U21" i="4"/>
  <c r="V21" i="4" s="1"/>
  <c r="G21" i="4"/>
  <c r="E21" i="4"/>
  <c r="F21" i="4" s="1"/>
  <c r="AL20" i="4"/>
  <c r="AM20" i="4" s="1"/>
  <c r="AK20" i="4"/>
  <c r="U20" i="4"/>
  <c r="V20" i="4" s="1"/>
  <c r="F20" i="4"/>
  <c r="G20" i="4" s="1"/>
  <c r="E20" i="4"/>
  <c r="AK19" i="4"/>
  <c r="AL19" i="4" s="1"/>
  <c r="AM19" i="4" s="1"/>
  <c r="U19" i="4"/>
  <c r="V19" i="4" s="1"/>
  <c r="G19" i="4"/>
  <c r="E19" i="4"/>
  <c r="F19" i="4" s="1"/>
  <c r="AK18" i="4"/>
  <c r="AL18" i="4" s="1"/>
  <c r="U18" i="4"/>
  <c r="V18" i="4" s="1"/>
  <c r="F18" i="4"/>
  <c r="G18" i="4" s="1"/>
  <c r="E18" i="4"/>
  <c r="AK17" i="4"/>
  <c r="AL17" i="4" s="1"/>
  <c r="U17" i="4"/>
  <c r="V17" i="4" s="1"/>
  <c r="E17" i="4"/>
  <c r="F17" i="4" s="1"/>
  <c r="AK16" i="4"/>
  <c r="AL16" i="4" s="1"/>
  <c r="U16" i="4"/>
  <c r="V16" i="4" s="1"/>
  <c r="E16" i="4"/>
  <c r="F16" i="4" s="1"/>
  <c r="AK15" i="4"/>
  <c r="AL15" i="4" s="1"/>
  <c r="U15" i="4"/>
  <c r="V15" i="4" s="1"/>
  <c r="E15" i="4"/>
  <c r="F15" i="4" s="1"/>
  <c r="AK14" i="4"/>
  <c r="AL14" i="4" s="1"/>
  <c r="V14" i="4"/>
  <c r="U14" i="4"/>
  <c r="E14" i="4"/>
  <c r="F14" i="4" s="1"/>
  <c r="G13" i="4" s="1"/>
  <c r="AK13" i="4"/>
  <c r="AL13" i="4" s="1"/>
  <c r="U13" i="4"/>
  <c r="V13" i="4" s="1"/>
  <c r="F13" i="4"/>
  <c r="E13" i="4"/>
  <c r="AK12" i="4"/>
  <c r="AL12" i="4" s="1"/>
  <c r="V12" i="4"/>
  <c r="U12" i="4"/>
  <c r="E12" i="4"/>
  <c r="F12" i="4" s="1"/>
  <c r="AN11" i="4"/>
  <c r="AO11" i="4" s="1"/>
  <c r="AK11" i="4"/>
  <c r="AL11" i="4" s="1"/>
  <c r="AR11" i="4" s="1"/>
  <c r="X11" i="4"/>
  <c r="Y11" i="4" s="1"/>
  <c r="AA11" i="4" s="1"/>
  <c r="U11" i="4"/>
  <c r="V11" i="4" s="1"/>
  <c r="AB11" i="4" s="1"/>
  <c r="H11" i="4"/>
  <c r="I11" i="4" s="1"/>
  <c r="K11" i="4" s="1"/>
  <c r="E11" i="4"/>
  <c r="F11" i="4" s="1"/>
  <c r="L11" i="4" s="1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W88" i="3"/>
  <c r="U88" i="3"/>
  <c r="V88" i="3" s="1"/>
  <c r="S88" i="3"/>
  <c r="Z87" i="3"/>
  <c r="V87" i="3"/>
  <c r="U87" i="3"/>
  <c r="S87" i="3"/>
  <c r="E56" i="3"/>
  <c r="F56" i="3" s="1"/>
  <c r="G56" i="3" s="1"/>
  <c r="U55" i="3"/>
  <c r="V55" i="3" s="1"/>
  <c r="E55" i="3"/>
  <c r="F55" i="3" s="1"/>
  <c r="AK54" i="3"/>
  <c r="AL54" i="3" s="1"/>
  <c r="U54" i="3"/>
  <c r="V54" i="3" s="1"/>
  <c r="E54" i="3"/>
  <c r="F54" i="3" s="1"/>
  <c r="AK53" i="3"/>
  <c r="AL53" i="3" s="1"/>
  <c r="V53" i="3"/>
  <c r="W52" i="3" s="1"/>
  <c r="U53" i="3"/>
  <c r="E53" i="3"/>
  <c r="F53" i="3" s="1"/>
  <c r="AK52" i="3"/>
  <c r="AL52" i="3" s="1"/>
  <c r="U52" i="3"/>
  <c r="V52" i="3" s="1"/>
  <c r="E52" i="3"/>
  <c r="F52" i="3" s="1"/>
  <c r="G51" i="3" s="1"/>
  <c r="AK51" i="3"/>
  <c r="AL51" i="3" s="1"/>
  <c r="U51" i="3"/>
  <c r="V51" i="3" s="1"/>
  <c r="W50" i="3" s="1"/>
  <c r="E51" i="3"/>
  <c r="F51" i="3" s="1"/>
  <c r="AK50" i="3"/>
  <c r="AL50" i="3" s="1"/>
  <c r="AM49" i="3" s="1"/>
  <c r="U50" i="3"/>
  <c r="V50" i="3" s="1"/>
  <c r="E50" i="3"/>
  <c r="F50" i="3" s="1"/>
  <c r="AK49" i="3"/>
  <c r="AL49" i="3" s="1"/>
  <c r="U49" i="3"/>
  <c r="V49" i="3" s="1"/>
  <c r="W48" i="3" s="1"/>
  <c r="E49" i="3"/>
  <c r="F49" i="3" s="1"/>
  <c r="AK48" i="3"/>
  <c r="AL48" i="3" s="1"/>
  <c r="U48" i="3"/>
  <c r="V48" i="3" s="1"/>
  <c r="F48" i="3"/>
  <c r="E48" i="3"/>
  <c r="AK47" i="3"/>
  <c r="AL47" i="3" s="1"/>
  <c r="U47" i="3"/>
  <c r="V47" i="3" s="1"/>
  <c r="W46" i="3" s="1"/>
  <c r="E47" i="3"/>
  <c r="F47" i="3" s="1"/>
  <c r="G47" i="3" s="1"/>
  <c r="AK46" i="3"/>
  <c r="AL46" i="3" s="1"/>
  <c r="AM45" i="3" s="1"/>
  <c r="U46" i="3"/>
  <c r="V46" i="3" s="1"/>
  <c r="E46" i="3"/>
  <c r="F46" i="3" s="1"/>
  <c r="AK45" i="3"/>
  <c r="AL45" i="3" s="1"/>
  <c r="V45" i="3"/>
  <c r="W44" i="3" s="1"/>
  <c r="U45" i="3"/>
  <c r="E45" i="3"/>
  <c r="F45" i="3" s="1"/>
  <c r="AK44" i="3"/>
  <c r="AL44" i="3" s="1"/>
  <c r="AM43" i="3" s="1"/>
  <c r="U44" i="3"/>
  <c r="V44" i="3" s="1"/>
  <c r="E44" i="3"/>
  <c r="F44" i="3" s="1"/>
  <c r="G43" i="3" s="1"/>
  <c r="AK43" i="3"/>
  <c r="AL43" i="3" s="1"/>
  <c r="U43" i="3"/>
  <c r="V43" i="3" s="1"/>
  <c r="E43" i="3"/>
  <c r="F43" i="3" s="1"/>
  <c r="AL42" i="3"/>
  <c r="AK42" i="3"/>
  <c r="U42" i="3"/>
  <c r="V42" i="3" s="1"/>
  <c r="W41" i="3" s="1"/>
  <c r="E42" i="3"/>
  <c r="F42" i="3" s="1"/>
  <c r="AK41" i="3"/>
  <c r="AL41" i="3" s="1"/>
  <c r="V41" i="3"/>
  <c r="U41" i="3"/>
  <c r="E41" i="3"/>
  <c r="F41" i="3" s="1"/>
  <c r="AL40" i="3"/>
  <c r="AK40" i="3"/>
  <c r="U40" i="3"/>
  <c r="V40" i="3" s="1"/>
  <c r="E40" i="3"/>
  <c r="F40" i="3" s="1"/>
  <c r="AK39" i="3"/>
  <c r="AL39" i="3" s="1"/>
  <c r="V39" i="3"/>
  <c r="U39" i="3"/>
  <c r="E39" i="3"/>
  <c r="F39" i="3" s="1"/>
  <c r="AL38" i="3"/>
  <c r="AK38" i="3"/>
  <c r="U38" i="3"/>
  <c r="V38" i="3" s="1"/>
  <c r="F38" i="3"/>
  <c r="E38" i="3"/>
  <c r="AK37" i="3"/>
  <c r="AL37" i="3" s="1"/>
  <c r="U37" i="3"/>
  <c r="V37" i="3" s="1"/>
  <c r="E37" i="3"/>
  <c r="F37" i="3" s="1"/>
  <c r="AL36" i="3"/>
  <c r="AK36" i="3"/>
  <c r="U36" i="3"/>
  <c r="V36" i="3" s="1"/>
  <c r="E36" i="3"/>
  <c r="F36" i="3" s="1"/>
  <c r="AK35" i="3"/>
  <c r="AL35" i="3" s="1"/>
  <c r="U35" i="3"/>
  <c r="V35" i="3" s="1"/>
  <c r="E35" i="3"/>
  <c r="F35" i="3" s="1"/>
  <c r="AK34" i="3"/>
  <c r="AL34" i="3" s="1"/>
  <c r="U34" i="3"/>
  <c r="V34" i="3" s="1"/>
  <c r="E34" i="3"/>
  <c r="F34" i="3" s="1"/>
  <c r="AK33" i="3"/>
  <c r="AL33" i="3" s="1"/>
  <c r="V33" i="3"/>
  <c r="U33" i="3"/>
  <c r="E33" i="3"/>
  <c r="F33" i="3" s="1"/>
  <c r="AK32" i="3"/>
  <c r="AL32" i="3" s="1"/>
  <c r="U32" i="3"/>
  <c r="V32" i="3" s="1"/>
  <c r="E32" i="3"/>
  <c r="F32" i="3" s="1"/>
  <c r="AK31" i="3"/>
  <c r="AL31" i="3" s="1"/>
  <c r="U31" i="3"/>
  <c r="V31" i="3" s="1"/>
  <c r="E31" i="3"/>
  <c r="F31" i="3" s="1"/>
  <c r="AK30" i="3"/>
  <c r="AL30" i="3" s="1"/>
  <c r="U30" i="3"/>
  <c r="V30" i="3" s="1"/>
  <c r="F30" i="3"/>
  <c r="E30" i="3"/>
  <c r="AK29" i="3"/>
  <c r="AL29" i="3" s="1"/>
  <c r="U29" i="3"/>
  <c r="V29" i="3" s="1"/>
  <c r="E29" i="3"/>
  <c r="F29" i="3" s="1"/>
  <c r="AK28" i="3"/>
  <c r="AL28" i="3" s="1"/>
  <c r="U28" i="3"/>
  <c r="V28" i="3" s="1"/>
  <c r="E28" i="3"/>
  <c r="F28" i="3" s="1"/>
  <c r="AK27" i="3"/>
  <c r="AL27" i="3" s="1"/>
  <c r="V27" i="3"/>
  <c r="U27" i="3"/>
  <c r="E27" i="3"/>
  <c r="F27" i="3" s="1"/>
  <c r="AK26" i="3"/>
  <c r="AL26" i="3" s="1"/>
  <c r="U26" i="3"/>
  <c r="V26" i="3" s="1"/>
  <c r="E26" i="3"/>
  <c r="F26" i="3" s="1"/>
  <c r="AK25" i="3"/>
  <c r="AL25" i="3" s="1"/>
  <c r="V25" i="3"/>
  <c r="U25" i="3"/>
  <c r="E25" i="3"/>
  <c r="F25" i="3" s="1"/>
  <c r="AK24" i="3"/>
  <c r="AL24" i="3" s="1"/>
  <c r="U24" i="3"/>
  <c r="V24" i="3" s="1"/>
  <c r="W23" i="3" s="1"/>
  <c r="E24" i="3"/>
  <c r="F24" i="3" s="1"/>
  <c r="G24" i="3" s="1"/>
  <c r="AK23" i="3"/>
  <c r="AL23" i="3" s="1"/>
  <c r="AM22" i="3" s="1"/>
  <c r="U23" i="3"/>
  <c r="V23" i="3" s="1"/>
  <c r="E23" i="3"/>
  <c r="F23" i="3" s="1"/>
  <c r="AK22" i="3"/>
  <c r="AL22" i="3" s="1"/>
  <c r="U22" i="3"/>
  <c r="V22" i="3" s="1"/>
  <c r="W21" i="3" s="1"/>
  <c r="E22" i="3"/>
  <c r="F22" i="3" s="1"/>
  <c r="AK21" i="3"/>
  <c r="AL21" i="3" s="1"/>
  <c r="AM20" i="3" s="1"/>
  <c r="U21" i="3"/>
  <c r="V21" i="3" s="1"/>
  <c r="E21" i="3"/>
  <c r="F21" i="3" s="1"/>
  <c r="G20" i="3" s="1"/>
  <c r="AK20" i="3"/>
  <c r="AL20" i="3" s="1"/>
  <c r="U20" i="3"/>
  <c r="V20" i="3" s="1"/>
  <c r="W19" i="3" s="1"/>
  <c r="E20" i="3"/>
  <c r="F20" i="3" s="1"/>
  <c r="AL19" i="3"/>
  <c r="AK19" i="3"/>
  <c r="U19" i="3"/>
  <c r="V19" i="3" s="1"/>
  <c r="E19" i="3"/>
  <c r="F19" i="3" s="1"/>
  <c r="G18" i="3" s="1"/>
  <c r="AM18" i="3"/>
  <c r="AK18" i="3"/>
  <c r="AL18" i="3" s="1"/>
  <c r="U18" i="3"/>
  <c r="V18" i="3" s="1"/>
  <c r="W17" i="3" s="1"/>
  <c r="E18" i="3"/>
  <c r="F18" i="3" s="1"/>
  <c r="G17" i="3" s="1"/>
  <c r="AK17" i="3"/>
  <c r="AL17" i="3" s="1"/>
  <c r="AM16" i="3" s="1"/>
  <c r="U17" i="3"/>
  <c r="V17" i="3" s="1"/>
  <c r="W16" i="3" s="1"/>
  <c r="E17" i="3"/>
  <c r="F17" i="3" s="1"/>
  <c r="AK16" i="3"/>
  <c r="AL16" i="3" s="1"/>
  <c r="V16" i="3"/>
  <c r="W15" i="3" s="1"/>
  <c r="U16" i="3"/>
  <c r="E16" i="3"/>
  <c r="F16" i="3" s="1"/>
  <c r="AK15" i="3"/>
  <c r="AL15" i="3" s="1"/>
  <c r="AM14" i="3" s="1"/>
  <c r="U15" i="3"/>
  <c r="V15" i="3" s="1"/>
  <c r="E15" i="3"/>
  <c r="F15" i="3" s="1"/>
  <c r="G14" i="3" s="1"/>
  <c r="AK14" i="3"/>
  <c r="AL14" i="3" s="1"/>
  <c r="AM13" i="3" s="1"/>
  <c r="U14" i="3"/>
  <c r="V14" i="3" s="1"/>
  <c r="E14" i="3"/>
  <c r="F14" i="3" s="1"/>
  <c r="AK13" i="3"/>
  <c r="AL13" i="3" s="1"/>
  <c r="AM12" i="3" s="1"/>
  <c r="U13" i="3"/>
  <c r="V13" i="3" s="1"/>
  <c r="W12" i="3" s="1"/>
  <c r="E13" i="3"/>
  <c r="F13" i="3" s="1"/>
  <c r="G12" i="3" s="1"/>
  <c r="AK12" i="3"/>
  <c r="AL12" i="3" s="1"/>
  <c r="V12" i="3"/>
  <c r="W11" i="3" s="1"/>
  <c r="U12" i="3"/>
  <c r="E12" i="3"/>
  <c r="F12" i="3" s="1"/>
  <c r="AN11" i="3"/>
  <c r="AO11" i="3" s="1"/>
  <c r="AQ11" i="3" s="1"/>
  <c r="AK11" i="3"/>
  <c r="AL11" i="3" s="1"/>
  <c r="AR11" i="3" s="1"/>
  <c r="X11" i="3"/>
  <c r="Y11" i="3" s="1"/>
  <c r="AA11" i="3" s="1"/>
  <c r="Z12" i="3" s="1"/>
  <c r="U11" i="3"/>
  <c r="V11" i="3" s="1"/>
  <c r="AB11" i="3" s="1"/>
  <c r="K11" i="3"/>
  <c r="E11" i="3"/>
  <c r="F11" i="3" s="1"/>
  <c r="AR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11" i="2"/>
  <c r="AK55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G11" i="2"/>
  <c r="F12" i="2"/>
  <c r="E11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U11" i="2"/>
  <c r="U88" i="2"/>
  <c r="V88" i="2" s="1"/>
  <c r="S88" i="2"/>
  <c r="Z87" i="2"/>
  <c r="U87" i="2"/>
  <c r="V87" i="2" s="1"/>
  <c r="S87" i="2"/>
  <c r="E56" i="2"/>
  <c r="F56" i="2" s="1"/>
  <c r="V55" i="2"/>
  <c r="U55" i="2"/>
  <c r="E55" i="2"/>
  <c r="F55" i="2" s="1"/>
  <c r="V54" i="2"/>
  <c r="U54" i="2"/>
  <c r="E54" i="2"/>
  <c r="F54" i="2" s="1"/>
  <c r="U53" i="2"/>
  <c r="V53" i="2" s="1"/>
  <c r="E53" i="2"/>
  <c r="F53" i="2" s="1"/>
  <c r="U52" i="2"/>
  <c r="V52" i="2" s="1"/>
  <c r="E52" i="2"/>
  <c r="F52" i="2" s="1"/>
  <c r="U51" i="2"/>
  <c r="V51" i="2" s="1"/>
  <c r="E51" i="2"/>
  <c r="F51" i="2" s="1"/>
  <c r="V50" i="2"/>
  <c r="U50" i="2"/>
  <c r="E50" i="2"/>
  <c r="F50" i="2" s="1"/>
  <c r="U49" i="2"/>
  <c r="V49" i="2" s="1"/>
  <c r="E49" i="2"/>
  <c r="F49" i="2" s="1"/>
  <c r="V48" i="2"/>
  <c r="U48" i="2"/>
  <c r="E48" i="2"/>
  <c r="F48" i="2" s="1"/>
  <c r="U47" i="2"/>
  <c r="V47" i="2" s="1"/>
  <c r="E47" i="2"/>
  <c r="F47" i="2" s="1"/>
  <c r="U46" i="2"/>
  <c r="V46" i="2" s="1"/>
  <c r="E46" i="2"/>
  <c r="F46" i="2" s="1"/>
  <c r="U45" i="2"/>
  <c r="V45" i="2" s="1"/>
  <c r="E45" i="2"/>
  <c r="F45" i="2" s="1"/>
  <c r="U44" i="2"/>
  <c r="V44" i="2" s="1"/>
  <c r="W43" i="2" s="1"/>
  <c r="E44" i="2"/>
  <c r="F44" i="2" s="1"/>
  <c r="U43" i="2"/>
  <c r="V43" i="2" s="1"/>
  <c r="E43" i="2"/>
  <c r="F43" i="2" s="1"/>
  <c r="U42" i="2"/>
  <c r="V42" i="2" s="1"/>
  <c r="E42" i="2"/>
  <c r="F42" i="2" s="1"/>
  <c r="U41" i="2"/>
  <c r="V41" i="2" s="1"/>
  <c r="E41" i="2"/>
  <c r="F41" i="2" s="1"/>
  <c r="U40" i="2"/>
  <c r="V40" i="2" s="1"/>
  <c r="F40" i="2"/>
  <c r="G40" i="2" s="1"/>
  <c r="E40" i="2"/>
  <c r="U39" i="2"/>
  <c r="V39" i="2" s="1"/>
  <c r="E39" i="2"/>
  <c r="F39" i="2" s="1"/>
  <c r="U38" i="2"/>
  <c r="V38" i="2" s="1"/>
  <c r="E38" i="2"/>
  <c r="F38" i="2" s="1"/>
  <c r="U37" i="2"/>
  <c r="V37" i="2" s="1"/>
  <c r="E37" i="2"/>
  <c r="F37" i="2" s="1"/>
  <c r="U36" i="2"/>
  <c r="V36" i="2" s="1"/>
  <c r="E36" i="2"/>
  <c r="F36" i="2" s="1"/>
  <c r="U35" i="2"/>
  <c r="V35" i="2" s="1"/>
  <c r="E35" i="2"/>
  <c r="F35" i="2" s="1"/>
  <c r="U34" i="2"/>
  <c r="V34" i="2" s="1"/>
  <c r="E34" i="2"/>
  <c r="F34" i="2" s="1"/>
  <c r="U33" i="2"/>
  <c r="V33" i="2" s="1"/>
  <c r="E33" i="2"/>
  <c r="F33" i="2" s="1"/>
  <c r="U32" i="2"/>
  <c r="V32" i="2" s="1"/>
  <c r="E32" i="2"/>
  <c r="F32" i="2" s="1"/>
  <c r="U31" i="2"/>
  <c r="V31" i="2" s="1"/>
  <c r="E31" i="2"/>
  <c r="F31" i="2" s="1"/>
  <c r="U30" i="2"/>
  <c r="V30" i="2" s="1"/>
  <c r="E30" i="2"/>
  <c r="F30" i="2" s="1"/>
  <c r="U29" i="2"/>
  <c r="V29" i="2" s="1"/>
  <c r="E29" i="2"/>
  <c r="F29" i="2" s="1"/>
  <c r="U28" i="2"/>
  <c r="V28" i="2" s="1"/>
  <c r="E28" i="2"/>
  <c r="F28" i="2" s="1"/>
  <c r="U27" i="2"/>
  <c r="V27" i="2" s="1"/>
  <c r="E27" i="2"/>
  <c r="F27" i="2" s="1"/>
  <c r="U26" i="2"/>
  <c r="V26" i="2" s="1"/>
  <c r="E26" i="2"/>
  <c r="F26" i="2" s="1"/>
  <c r="U25" i="2"/>
  <c r="V25" i="2" s="1"/>
  <c r="E25" i="2"/>
  <c r="F25" i="2" s="1"/>
  <c r="U24" i="2"/>
  <c r="V24" i="2" s="1"/>
  <c r="E24" i="2"/>
  <c r="F24" i="2" s="1"/>
  <c r="U23" i="2"/>
  <c r="V23" i="2" s="1"/>
  <c r="E23" i="2"/>
  <c r="F23" i="2" s="1"/>
  <c r="U22" i="2"/>
  <c r="V22" i="2" s="1"/>
  <c r="E22" i="2"/>
  <c r="F22" i="2" s="1"/>
  <c r="U21" i="2"/>
  <c r="V21" i="2" s="1"/>
  <c r="E21" i="2"/>
  <c r="F21" i="2" s="1"/>
  <c r="V20" i="2"/>
  <c r="U20" i="2"/>
  <c r="E20" i="2"/>
  <c r="F20" i="2" s="1"/>
  <c r="U19" i="2"/>
  <c r="V19" i="2" s="1"/>
  <c r="E19" i="2"/>
  <c r="F19" i="2" s="1"/>
  <c r="U18" i="2"/>
  <c r="V18" i="2" s="1"/>
  <c r="E18" i="2"/>
  <c r="F18" i="2" s="1"/>
  <c r="U17" i="2"/>
  <c r="V17" i="2" s="1"/>
  <c r="E17" i="2"/>
  <c r="F17" i="2" s="1"/>
  <c r="G17" i="2" s="1"/>
  <c r="U16" i="2"/>
  <c r="V16" i="2" s="1"/>
  <c r="E16" i="2"/>
  <c r="F16" i="2" s="1"/>
  <c r="U15" i="2"/>
  <c r="V15" i="2" s="1"/>
  <c r="E15" i="2"/>
  <c r="F15" i="2" s="1"/>
  <c r="U14" i="2"/>
  <c r="V14" i="2" s="1"/>
  <c r="E14" i="2"/>
  <c r="F14" i="2" s="1"/>
  <c r="U13" i="2"/>
  <c r="V13" i="2" s="1"/>
  <c r="E13" i="2"/>
  <c r="F13" i="2" s="1"/>
  <c r="U12" i="2"/>
  <c r="V12" i="2" s="1"/>
  <c r="E12" i="2"/>
  <c r="AN11" i="2"/>
  <c r="AO11" i="2" s="1"/>
  <c r="AQ11" i="2" s="1"/>
  <c r="AK11" i="2"/>
  <c r="X11" i="2"/>
  <c r="Y11" i="2" s="1"/>
  <c r="AA11" i="2" s="1"/>
  <c r="Z12" i="2" s="1"/>
  <c r="V11" i="2"/>
  <c r="AB11" i="2" s="1"/>
  <c r="I11" i="2"/>
  <c r="K11" i="2" s="1"/>
  <c r="F11" i="2"/>
  <c r="L11" i="2" s="1"/>
  <c r="J12" i="10" l="1"/>
  <c r="AM27" i="10"/>
  <c r="AM28" i="10"/>
  <c r="AM22" i="10"/>
  <c r="AM49" i="10"/>
  <c r="AQ11" i="10"/>
  <c r="AP12" i="10" s="1"/>
  <c r="AM12" i="10"/>
  <c r="AM14" i="10"/>
  <c r="AM16" i="10"/>
  <c r="AM18" i="10"/>
  <c r="AM20" i="10"/>
  <c r="AM47" i="10"/>
  <c r="AM51" i="10"/>
  <c r="AM43" i="10"/>
  <c r="AM45" i="10"/>
  <c r="W19" i="10"/>
  <c r="W44" i="10"/>
  <c r="W48" i="10"/>
  <c r="W25" i="10"/>
  <c r="W13" i="10"/>
  <c r="W32" i="10"/>
  <c r="W52" i="10"/>
  <c r="W50" i="10"/>
  <c r="W21" i="10"/>
  <c r="W46" i="10"/>
  <c r="G14" i="10"/>
  <c r="G22" i="10"/>
  <c r="G27" i="10"/>
  <c r="G33" i="10"/>
  <c r="G47" i="10"/>
  <c r="G16" i="10"/>
  <c r="G49" i="10"/>
  <c r="G18" i="10"/>
  <c r="G43" i="10"/>
  <c r="G51" i="10"/>
  <c r="G12" i="10"/>
  <c r="G20" i="10"/>
  <c r="G45" i="10"/>
  <c r="G53" i="10"/>
  <c r="AB12" i="10"/>
  <c r="X12" i="10"/>
  <c r="Y12" i="10" s="1"/>
  <c r="AA12" i="10" s="1"/>
  <c r="W12" i="10"/>
  <c r="G15" i="10"/>
  <c r="AM17" i="10"/>
  <c r="W20" i="10"/>
  <c r="G23" i="10"/>
  <c r="G17" i="10"/>
  <c r="G13" i="10"/>
  <c r="AM15" i="10"/>
  <c r="W18" i="10"/>
  <c r="G21" i="10"/>
  <c r="AM23" i="10"/>
  <c r="W14" i="10"/>
  <c r="AM19" i="10"/>
  <c r="W22" i="10"/>
  <c r="G11" i="10"/>
  <c r="AM13" i="10"/>
  <c r="W16" i="10"/>
  <c r="G19" i="10"/>
  <c r="AM21" i="10"/>
  <c r="W24" i="10"/>
  <c r="W23" i="10"/>
  <c r="G24" i="10"/>
  <c r="AM24" i="10"/>
  <c r="G35" i="10"/>
  <c r="G36" i="10"/>
  <c r="AM37" i="10"/>
  <c r="AM38" i="10"/>
  <c r="AM54" i="10"/>
  <c r="AM53" i="10"/>
  <c r="AC11" i="10"/>
  <c r="W28" i="10"/>
  <c r="G31" i="10"/>
  <c r="AM33" i="10"/>
  <c r="W34" i="10"/>
  <c r="W35" i="10"/>
  <c r="AM35" i="10"/>
  <c r="AM36" i="10"/>
  <c r="G37" i="10"/>
  <c r="G38" i="10"/>
  <c r="W38" i="10"/>
  <c r="W39" i="10"/>
  <c r="AM39" i="10"/>
  <c r="AM40" i="10"/>
  <c r="G41" i="10"/>
  <c r="G42" i="10"/>
  <c r="W36" i="10"/>
  <c r="W37" i="10"/>
  <c r="G39" i="10"/>
  <c r="G40" i="10"/>
  <c r="W40" i="10"/>
  <c r="W41" i="10"/>
  <c r="W26" i="10"/>
  <c r="G29" i="10"/>
  <c r="AM31" i="10"/>
  <c r="AM41" i="10"/>
  <c r="W42" i="10"/>
  <c r="W55" i="10"/>
  <c r="W54" i="10"/>
  <c r="W43" i="10"/>
  <c r="G44" i="10"/>
  <c r="AM44" i="10"/>
  <c r="W45" i="10"/>
  <c r="G46" i="10"/>
  <c r="AM46" i="10"/>
  <c r="W47" i="10"/>
  <c r="G48" i="10"/>
  <c r="AM48" i="10"/>
  <c r="W49" i="10"/>
  <c r="G50" i="10"/>
  <c r="AM50" i="10"/>
  <c r="W51" i="10"/>
  <c r="G52" i="10"/>
  <c r="AM52" i="10"/>
  <c r="W53" i="10"/>
  <c r="G54" i="10"/>
  <c r="G56" i="10"/>
  <c r="G55" i="10"/>
  <c r="W87" i="10"/>
  <c r="AC87" i="10" s="1"/>
  <c r="W88" i="10"/>
  <c r="AM42" i="10"/>
  <c r="Z88" i="10"/>
  <c r="W33" i="8"/>
  <c r="W35" i="8"/>
  <c r="AM30" i="8"/>
  <c r="AM15" i="8"/>
  <c r="AM23" i="8"/>
  <c r="AM31" i="8"/>
  <c r="AM47" i="8"/>
  <c r="AM18" i="8"/>
  <c r="AM39" i="8"/>
  <c r="AM45" i="8"/>
  <c r="AM20" i="8"/>
  <c r="AM34" i="8"/>
  <c r="AM43" i="8"/>
  <c r="AM49" i="8"/>
  <c r="AQ11" i="8"/>
  <c r="AS11" i="8" s="1"/>
  <c r="AM24" i="8"/>
  <c r="AM32" i="8"/>
  <c r="AM51" i="8"/>
  <c r="W12" i="8"/>
  <c r="W16" i="8"/>
  <c r="W29" i="8"/>
  <c r="W42" i="8"/>
  <c r="W48" i="8"/>
  <c r="W27" i="8"/>
  <c r="W44" i="8"/>
  <c r="W50" i="8"/>
  <c r="W21" i="8"/>
  <c r="W14" i="8"/>
  <c r="W34" i="8"/>
  <c r="W46" i="8"/>
  <c r="W52" i="8"/>
  <c r="G11" i="8"/>
  <c r="G15" i="8"/>
  <c r="G53" i="8"/>
  <c r="G47" i="8"/>
  <c r="G30" i="8"/>
  <c r="G37" i="8"/>
  <c r="G49" i="8"/>
  <c r="G24" i="8"/>
  <c r="G45" i="8"/>
  <c r="G32" i="8"/>
  <c r="G18" i="8"/>
  <c r="G43" i="8"/>
  <c r="G51" i="8"/>
  <c r="J12" i="8"/>
  <c r="M11" i="8"/>
  <c r="Z12" i="8"/>
  <c r="W11" i="8"/>
  <c r="AC11" i="8" s="1"/>
  <c r="G12" i="8"/>
  <c r="G14" i="8"/>
  <c r="AM14" i="8"/>
  <c r="W15" i="8"/>
  <c r="G16" i="8"/>
  <c r="W39" i="8"/>
  <c r="G17" i="8"/>
  <c r="AM25" i="8"/>
  <c r="AM27" i="8"/>
  <c r="W30" i="8"/>
  <c r="AM35" i="8"/>
  <c r="AM12" i="8"/>
  <c r="W13" i="8"/>
  <c r="G41" i="8"/>
  <c r="G42" i="8"/>
  <c r="W28" i="8"/>
  <c r="G31" i="8"/>
  <c r="AM33" i="8"/>
  <c r="AM16" i="8"/>
  <c r="G25" i="8"/>
  <c r="G33" i="8"/>
  <c r="W17" i="8"/>
  <c r="AM41" i="8"/>
  <c r="AM17" i="8"/>
  <c r="W18" i="8"/>
  <c r="G19" i="8"/>
  <c r="AM19" i="8"/>
  <c r="W20" i="8"/>
  <c r="G21" i="8"/>
  <c r="AM21" i="8"/>
  <c r="W22" i="8"/>
  <c r="W24" i="8"/>
  <c r="G27" i="8"/>
  <c r="AM29" i="8"/>
  <c r="W32" i="8"/>
  <c r="G35" i="8"/>
  <c r="W36" i="8"/>
  <c r="AM37" i="8"/>
  <c r="G39" i="8"/>
  <c r="W40" i="8"/>
  <c r="AM54" i="8"/>
  <c r="AM53" i="8"/>
  <c r="X87" i="8"/>
  <c r="Y87" i="8" s="1"/>
  <c r="AA87" i="8" s="1"/>
  <c r="Z88" i="8" s="1"/>
  <c r="AB87" i="8"/>
  <c r="W55" i="8"/>
  <c r="W54" i="8"/>
  <c r="AM42" i="8"/>
  <c r="W43" i="8"/>
  <c r="G44" i="8"/>
  <c r="AM44" i="8"/>
  <c r="W45" i="8"/>
  <c r="G46" i="8"/>
  <c r="AM46" i="8"/>
  <c r="W47" i="8"/>
  <c r="G48" i="8"/>
  <c r="AM48" i="8"/>
  <c r="W49" i="8"/>
  <c r="G50" i="8"/>
  <c r="AM50" i="8"/>
  <c r="W51" i="8"/>
  <c r="G52" i="8"/>
  <c r="AM52" i="8"/>
  <c r="W53" i="8"/>
  <c r="G54" i="8"/>
  <c r="W87" i="8"/>
  <c r="G55" i="8"/>
  <c r="W88" i="8"/>
  <c r="AM53" i="7"/>
  <c r="AM11" i="7"/>
  <c r="AM17" i="7"/>
  <c r="AQ11" i="7"/>
  <c r="AP12" i="7" s="1"/>
  <c r="AR12" i="7" s="1"/>
  <c r="AM21" i="7"/>
  <c r="AM25" i="7"/>
  <c r="AM28" i="7"/>
  <c r="AM23" i="7"/>
  <c r="AM38" i="7"/>
  <c r="AM39" i="7"/>
  <c r="AM45" i="7"/>
  <c r="W12" i="7"/>
  <c r="W16" i="7"/>
  <c r="W22" i="7"/>
  <c r="W26" i="7"/>
  <c r="W37" i="7"/>
  <c r="W54" i="7"/>
  <c r="W20" i="7"/>
  <c r="W24" i="7"/>
  <c r="W50" i="7"/>
  <c r="G43" i="7"/>
  <c r="G49" i="7"/>
  <c r="G21" i="7"/>
  <c r="G45" i="7"/>
  <c r="G23" i="7"/>
  <c r="G40" i="7"/>
  <c r="G19" i="7"/>
  <c r="G27" i="7"/>
  <c r="G55" i="7"/>
  <c r="G37" i="7"/>
  <c r="M11" i="7"/>
  <c r="G15" i="7"/>
  <c r="G25" i="7"/>
  <c r="G51" i="7"/>
  <c r="Z12" i="7"/>
  <c r="G12" i="7"/>
  <c r="J12" i="7"/>
  <c r="G16" i="7"/>
  <c r="AM19" i="7"/>
  <c r="W38" i="7"/>
  <c r="AM40" i="7"/>
  <c r="W39" i="7"/>
  <c r="W11" i="7"/>
  <c r="AC11" i="7" s="1"/>
  <c r="AM12" i="7"/>
  <c r="W13" i="7"/>
  <c r="G14" i="7"/>
  <c r="AM14" i="7"/>
  <c r="W17" i="7"/>
  <c r="AM18" i="7"/>
  <c r="W42" i="7"/>
  <c r="W15" i="7"/>
  <c r="AM16" i="7"/>
  <c r="G18" i="7"/>
  <c r="G38" i="7"/>
  <c r="G41" i="7"/>
  <c r="G42" i="7"/>
  <c r="W19" i="7"/>
  <c r="G20" i="7"/>
  <c r="AM20" i="7"/>
  <c r="W21" i="7"/>
  <c r="G22" i="7"/>
  <c r="AM22" i="7"/>
  <c r="W23" i="7"/>
  <c r="G24" i="7"/>
  <c r="AM24" i="7"/>
  <c r="W25" i="7"/>
  <c r="G26" i="7"/>
  <c r="AM26" i="7"/>
  <c r="W27" i="7"/>
  <c r="G28" i="7"/>
  <c r="AM27" i="7"/>
  <c r="W28" i="7"/>
  <c r="G29" i="7"/>
  <c r="AM29" i="7"/>
  <c r="W30" i="7"/>
  <c r="G31" i="7"/>
  <c r="AM31" i="7"/>
  <c r="W32" i="7"/>
  <c r="G33" i="7"/>
  <c r="AM33" i="7"/>
  <c r="W34" i="7"/>
  <c r="G35" i="7"/>
  <c r="AM35" i="7"/>
  <c r="W36" i="7"/>
  <c r="AM37" i="7"/>
  <c r="G39" i="7"/>
  <c r="W40" i="7"/>
  <c r="AM44" i="7"/>
  <c r="Z88" i="7"/>
  <c r="AC87" i="7"/>
  <c r="AM41" i="7"/>
  <c r="AM42" i="7"/>
  <c r="W43" i="7"/>
  <c r="G44" i="7"/>
  <c r="W88" i="7"/>
  <c r="W45" i="7"/>
  <c r="G46" i="7"/>
  <c r="AM46" i="7"/>
  <c r="W47" i="7"/>
  <c r="G48" i="7"/>
  <c r="AM48" i="7"/>
  <c r="W49" i="7"/>
  <c r="G50" i="7"/>
  <c r="AM50" i="7"/>
  <c r="W51" i="7"/>
  <c r="G52" i="7"/>
  <c r="AM52" i="7"/>
  <c r="W53" i="7"/>
  <c r="G54" i="7"/>
  <c r="AQ11" i="5"/>
  <c r="AP12" i="5" s="1"/>
  <c r="AM37" i="5"/>
  <c r="AM36" i="5"/>
  <c r="AM39" i="5"/>
  <c r="AM14" i="5"/>
  <c r="AM18" i="5"/>
  <c r="AM32" i="5"/>
  <c r="AM42" i="5"/>
  <c r="AM44" i="5"/>
  <c r="W47" i="5"/>
  <c r="W31" i="5"/>
  <c r="W36" i="5"/>
  <c r="W35" i="5"/>
  <c r="W37" i="5"/>
  <c r="W38" i="5"/>
  <c r="W26" i="5"/>
  <c r="W87" i="5"/>
  <c r="W43" i="5"/>
  <c r="W32" i="5"/>
  <c r="G32" i="5"/>
  <c r="G37" i="5"/>
  <c r="G36" i="5"/>
  <c r="G48" i="5"/>
  <c r="G52" i="5"/>
  <c r="G39" i="5"/>
  <c r="Z12" i="5"/>
  <c r="AM11" i="5"/>
  <c r="W27" i="5"/>
  <c r="G31" i="5"/>
  <c r="G30" i="5"/>
  <c r="G35" i="5"/>
  <c r="G34" i="5"/>
  <c r="J12" i="5"/>
  <c r="W11" i="5"/>
  <c r="AC11" i="5" s="1"/>
  <c r="G26" i="5"/>
  <c r="G27" i="5"/>
  <c r="AM26" i="5"/>
  <c r="AM27" i="5"/>
  <c r="G42" i="5"/>
  <c r="AM31" i="5"/>
  <c r="AM30" i="5"/>
  <c r="AM35" i="5"/>
  <c r="AM34" i="5"/>
  <c r="AM29" i="5"/>
  <c r="AM28" i="5"/>
  <c r="G11" i="5"/>
  <c r="M11" i="5" s="1"/>
  <c r="W12" i="5"/>
  <c r="G13" i="5"/>
  <c r="AM13" i="5"/>
  <c r="W14" i="5"/>
  <c r="G15" i="5"/>
  <c r="AM15" i="5"/>
  <c r="W16" i="5"/>
  <c r="G17" i="5"/>
  <c r="AM17" i="5"/>
  <c r="W18" i="5"/>
  <c r="G19" i="5"/>
  <c r="AM19" i="5"/>
  <c r="W20" i="5"/>
  <c r="G21" i="5"/>
  <c r="AM21" i="5"/>
  <c r="W22" i="5"/>
  <c r="G23" i="5"/>
  <c r="AM23" i="5"/>
  <c r="W24" i="5"/>
  <c r="G25" i="5"/>
  <c r="AM25" i="5"/>
  <c r="W30" i="5"/>
  <c r="W29" i="5"/>
  <c r="W34" i="5"/>
  <c r="W33" i="5"/>
  <c r="G29" i="5"/>
  <c r="G43" i="5"/>
  <c r="G33" i="5"/>
  <c r="AM33" i="5"/>
  <c r="W28" i="5"/>
  <c r="AB87" i="5"/>
  <c r="X87" i="5"/>
  <c r="Y87" i="5" s="1"/>
  <c r="AA87" i="5" s="1"/>
  <c r="Z88" i="5" s="1"/>
  <c r="AM38" i="5"/>
  <c r="W39" i="5"/>
  <c r="G40" i="5"/>
  <c r="AM40" i="5"/>
  <c r="W41" i="5"/>
  <c r="AM43" i="5"/>
  <c r="W45" i="5"/>
  <c r="G45" i="5"/>
  <c r="AM45" i="5"/>
  <c r="W46" i="5"/>
  <c r="G47" i="5"/>
  <c r="AM47" i="5"/>
  <c r="W48" i="5"/>
  <c r="G49" i="5"/>
  <c r="AM49" i="5"/>
  <c r="W50" i="5"/>
  <c r="G51" i="5"/>
  <c r="AM51" i="5"/>
  <c r="W52" i="5"/>
  <c r="G53" i="5"/>
  <c r="AM53" i="5"/>
  <c r="W54" i="5"/>
  <c r="G56" i="5"/>
  <c r="G55" i="5"/>
  <c r="AM30" i="4"/>
  <c r="AM29" i="4"/>
  <c r="AM22" i="4"/>
  <c r="AM21" i="4"/>
  <c r="AM18" i="4"/>
  <c r="AM17" i="4"/>
  <c r="AM26" i="4"/>
  <c r="AM25" i="4"/>
  <c r="AM13" i="4"/>
  <c r="AM51" i="4"/>
  <c r="AM15" i="4"/>
  <c r="AM11" i="4"/>
  <c r="AM38" i="4"/>
  <c r="AQ11" i="4"/>
  <c r="AP12" i="4" s="1"/>
  <c r="AM16" i="4"/>
  <c r="AM40" i="4"/>
  <c r="AM45" i="4"/>
  <c r="W17" i="4"/>
  <c r="W16" i="4"/>
  <c r="W19" i="4"/>
  <c r="W18" i="4"/>
  <c r="W21" i="4"/>
  <c r="W20" i="4"/>
  <c r="W23" i="4"/>
  <c r="W22" i="4"/>
  <c r="W25" i="4"/>
  <c r="W24" i="4"/>
  <c r="W27" i="4"/>
  <c r="W26" i="4"/>
  <c r="W29" i="4"/>
  <c r="W28" i="4"/>
  <c r="W42" i="4"/>
  <c r="W12" i="4"/>
  <c r="W30" i="4"/>
  <c r="W48" i="4"/>
  <c r="W50" i="4"/>
  <c r="W14" i="4"/>
  <c r="W44" i="4"/>
  <c r="G16" i="4"/>
  <c r="G17" i="4"/>
  <c r="G15" i="4"/>
  <c r="G43" i="4"/>
  <c r="G49" i="4"/>
  <c r="G11" i="4"/>
  <c r="G40" i="4"/>
  <c r="G53" i="4"/>
  <c r="W11" i="4"/>
  <c r="AC11" i="4" s="1"/>
  <c r="G14" i="4"/>
  <c r="J12" i="4"/>
  <c r="M11" i="4"/>
  <c r="G12" i="4"/>
  <c r="AM14" i="4"/>
  <c r="AM12" i="4"/>
  <c r="W15" i="4"/>
  <c r="Z12" i="4"/>
  <c r="W13" i="4"/>
  <c r="G37" i="4"/>
  <c r="W38" i="4"/>
  <c r="AM39" i="4"/>
  <c r="G41" i="4"/>
  <c r="W55" i="4"/>
  <c r="W54" i="4"/>
  <c r="G56" i="4"/>
  <c r="G55" i="4"/>
  <c r="G32" i="4"/>
  <c r="AM32" i="4"/>
  <c r="W33" i="4"/>
  <c r="G34" i="4"/>
  <c r="AM34" i="4"/>
  <c r="W35" i="4"/>
  <c r="G42" i="4"/>
  <c r="AM41" i="4"/>
  <c r="G44" i="4"/>
  <c r="W36" i="4"/>
  <c r="AM37" i="4"/>
  <c r="G39" i="4"/>
  <c r="W40" i="4"/>
  <c r="AM42" i="4"/>
  <c r="G50" i="4"/>
  <c r="G51" i="4"/>
  <c r="W51" i="4"/>
  <c r="W52" i="4"/>
  <c r="AM52" i="4"/>
  <c r="AM54" i="4"/>
  <c r="AM53" i="4"/>
  <c r="G54" i="4"/>
  <c r="W43" i="4"/>
  <c r="AM44" i="4"/>
  <c r="G45" i="4"/>
  <c r="Z88" i="4"/>
  <c r="W87" i="4"/>
  <c r="AC87" i="4" s="1"/>
  <c r="W88" i="4"/>
  <c r="W45" i="4"/>
  <c r="G46" i="4"/>
  <c r="AM46" i="4"/>
  <c r="W47" i="4"/>
  <c r="G48" i="4"/>
  <c r="AM48" i="4"/>
  <c r="W49" i="4"/>
  <c r="AM34" i="3"/>
  <c r="AM38" i="3"/>
  <c r="AM40" i="3"/>
  <c r="AM28" i="3"/>
  <c r="AM30" i="3"/>
  <c r="AM32" i="3"/>
  <c r="AM47" i="3"/>
  <c r="AM24" i="3"/>
  <c r="AM19" i="3"/>
  <c r="AM36" i="3"/>
  <c r="AM51" i="3"/>
  <c r="W27" i="3"/>
  <c r="W37" i="3"/>
  <c r="W31" i="3"/>
  <c r="W35" i="3"/>
  <c r="W42" i="3"/>
  <c r="W13" i="3"/>
  <c r="W25" i="3"/>
  <c r="W39" i="3"/>
  <c r="W18" i="3"/>
  <c r="W22" i="3"/>
  <c r="W29" i="3"/>
  <c r="W33" i="3"/>
  <c r="G15" i="3"/>
  <c r="G34" i="3"/>
  <c r="G36" i="3"/>
  <c r="G22" i="3"/>
  <c r="G30" i="3"/>
  <c r="G38" i="3"/>
  <c r="G45" i="3"/>
  <c r="G55" i="3"/>
  <c r="G26" i="3"/>
  <c r="G28" i="3"/>
  <c r="G16" i="3"/>
  <c r="G21" i="3"/>
  <c r="G32" i="3"/>
  <c r="G40" i="3"/>
  <c r="G49" i="3"/>
  <c r="G53" i="3"/>
  <c r="L11" i="3"/>
  <c r="G11" i="3"/>
  <c r="G13" i="3"/>
  <c r="AM15" i="3"/>
  <c r="J12" i="3"/>
  <c r="M11" i="3"/>
  <c r="AB12" i="3"/>
  <c r="X12" i="3"/>
  <c r="Y12" i="3" s="1"/>
  <c r="AA12" i="3" s="1"/>
  <c r="AC12" i="3" s="1"/>
  <c r="AP12" i="3"/>
  <c r="AM11" i="3"/>
  <c r="AS11" i="3" s="1"/>
  <c r="W14" i="3"/>
  <c r="AB87" i="3"/>
  <c r="X87" i="3"/>
  <c r="Y87" i="3" s="1"/>
  <c r="AA87" i="3" s="1"/>
  <c r="AC87" i="3" s="1"/>
  <c r="AC11" i="3"/>
  <c r="AM23" i="3"/>
  <c r="W24" i="3"/>
  <c r="G25" i="3"/>
  <c r="AM25" i="3"/>
  <c r="AM54" i="3"/>
  <c r="AM53" i="3"/>
  <c r="AM17" i="3"/>
  <c r="G19" i="3"/>
  <c r="W20" i="3"/>
  <c r="AM21" i="3"/>
  <c r="G23" i="3"/>
  <c r="AM41" i="3"/>
  <c r="W55" i="3"/>
  <c r="W54" i="3"/>
  <c r="AM26" i="3"/>
  <c r="W26" i="3"/>
  <c r="G27" i="3"/>
  <c r="AM27" i="3"/>
  <c r="W28" i="3"/>
  <c r="G29" i="3"/>
  <c r="AM29" i="3"/>
  <c r="W30" i="3"/>
  <c r="G31" i="3"/>
  <c r="AM31" i="3"/>
  <c r="W32" i="3"/>
  <c r="G33" i="3"/>
  <c r="AM33" i="3"/>
  <c r="W34" i="3"/>
  <c r="G35" i="3"/>
  <c r="AM35" i="3"/>
  <c r="W36" i="3"/>
  <c r="G37" i="3"/>
  <c r="AM37" i="3"/>
  <c r="W38" i="3"/>
  <c r="G39" i="3"/>
  <c r="AM39" i="3"/>
  <c r="W40" i="3"/>
  <c r="G41" i="3"/>
  <c r="G42" i="3"/>
  <c r="AM42" i="3"/>
  <c r="W43" i="3"/>
  <c r="G44" i="3"/>
  <c r="AM44" i="3"/>
  <c r="W45" i="3"/>
  <c r="G46" i="3"/>
  <c r="AM46" i="3"/>
  <c r="W47" i="3"/>
  <c r="G48" i="3"/>
  <c r="AM48" i="3"/>
  <c r="W49" i="3"/>
  <c r="G50" i="3"/>
  <c r="AM50" i="3"/>
  <c r="W51" i="3"/>
  <c r="G52" i="3"/>
  <c r="AM52" i="3"/>
  <c r="W53" i="3"/>
  <c r="G54" i="3"/>
  <c r="W87" i="3"/>
  <c r="AM11" i="2"/>
  <c r="W14" i="2"/>
  <c r="G54" i="2"/>
  <c r="G31" i="2"/>
  <c r="G35" i="2"/>
  <c r="G50" i="2"/>
  <c r="W45" i="2"/>
  <c r="W47" i="2"/>
  <c r="W49" i="2"/>
  <c r="W51" i="2"/>
  <c r="W53" i="2"/>
  <c r="W20" i="2"/>
  <c r="W24" i="2"/>
  <c r="W28" i="2"/>
  <c r="W32" i="2"/>
  <c r="W41" i="2"/>
  <c r="W39" i="2"/>
  <c r="W12" i="2"/>
  <c r="W37" i="2"/>
  <c r="G42" i="2"/>
  <c r="G46" i="2"/>
  <c r="G48" i="2"/>
  <c r="G52" i="2"/>
  <c r="G22" i="2"/>
  <c r="G38" i="2"/>
  <c r="G43" i="2"/>
  <c r="G18" i="2"/>
  <c r="G23" i="2"/>
  <c r="G27" i="2"/>
  <c r="G19" i="2"/>
  <c r="G13" i="2"/>
  <c r="G20" i="2"/>
  <c r="AB12" i="2"/>
  <c r="X12" i="2"/>
  <c r="Y12" i="2" s="1"/>
  <c r="AA12" i="2" s="1"/>
  <c r="AC12" i="2" s="1"/>
  <c r="AP12" i="2"/>
  <c r="J12" i="2"/>
  <c r="W19" i="2"/>
  <c r="W18" i="2"/>
  <c r="AS11" i="2"/>
  <c r="W15" i="2"/>
  <c r="W11" i="2"/>
  <c r="G12" i="2"/>
  <c r="W13" i="2"/>
  <c r="G14" i="2"/>
  <c r="G21" i="2"/>
  <c r="W22" i="2"/>
  <c r="G25" i="2"/>
  <c r="W26" i="2"/>
  <c r="G29" i="2"/>
  <c r="W30" i="2"/>
  <c r="G33" i="2"/>
  <c r="W34" i="2"/>
  <c r="M11" i="2"/>
  <c r="G16" i="2"/>
  <c r="G15" i="2"/>
  <c r="W21" i="2"/>
  <c r="G24" i="2"/>
  <c r="W25" i="2"/>
  <c r="G28" i="2"/>
  <c r="W29" i="2"/>
  <c r="G32" i="2"/>
  <c r="W33" i="2"/>
  <c r="G36" i="2"/>
  <c r="AC11" i="2"/>
  <c r="W17" i="2"/>
  <c r="W16" i="2"/>
  <c r="W23" i="2"/>
  <c r="G26" i="2"/>
  <c r="W27" i="2"/>
  <c r="G30" i="2"/>
  <c r="W31" i="2"/>
  <c r="G34" i="2"/>
  <c r="AB87" i="2"/>
  <c r="X87" i="2"/>
  <c r="Y87" i="2" s="1"/>
  <c r="AA87" i="2" s="1"/>
  <c r="Z88" i="2" s="1"/>
  <c r="W35" i="2"/>
  <c r="W40" i="2"/>
  <c r="W36" i="2"/>
  <c r="G37" i="2"/>
  <c r="W38" i="2"/>
  <c r="G41" i="2"/>
  <c r="W42" i="2"/>
  <c r="G44" i="2"/>
  <c r="G56" i="2"/>
  <c r="G55" i="2"/>
  <c r="G39" i="2"/>
  <c r="W87" i="2"/>
  <c r="W88" i="2"/>
  <c r="W44" i="2"/>
  <c r="G45" i="2"/>
  <c r="W46" i="2"/>
  <c r="G47" i="2"/>
  <c r="W48" i="2"/>
  <c r="G49" i="2"/>
  <c r="W50" i="2"/>
  <c r="G51" i="2"/>
  <c r="W52" i="2"/>
  <c r="G53" i="2"/>
  <c r="W55" i="2"/>
  <c r="W54" i="2"/>
  <c r="M11" i="10" l="1"/>
  <c r="AS11" i="10"/>
  <c r="AC12" i="10"/>
  <c r="L12" i="10"/>
  <c r="H12" i="10"/>
  <c r="I12" i="10" s="1"/>
  <c r="K12" i="10" s="1"/>
  <c r="M12" i="10" s="1"/>
  <c r="Z13" i="10"/>
  <c r="AB88" i="10"/>
  <c r="X88" i="10"/>
  <c r="Y88" i="10" s="1"/>
  <c r="AA88" i="10" s="1"/>
  <c r="AC88" i="10" s="1"/>
  <c r="AR12" i="10"/>
  <c r="AN12" i="10"/>
  <c r="AO12" i="10" s="1"/>
  <c r="AQ12" i="10" s="1"/>
  <c r="AS12" i="10" s="1"/>
  <c r="AP12" i="8"/>
  <c r="AR12" i="8" s="1"/>
  <c r="H12" i="8"/>
  <c r="I12" i="8" s="1"/>
  <c r="K12" i="8" s="1"/>
  <c r="M12" i="8" s="1"/>
  <c r="L12" i="8"/>
  <c r="X12" i="8"/>
  <c r="Y12" i="8" s="1"/>
  <c r="AA12" i="8" s="1"/>
  <c r="AC12" i="8" s="1"/>
  <c r="AB12" i="8"/>
  <c r="AB88" i="8"/>
  <c r="X88" i="8"/>
  <c r="Y88" i="8" s="1"/>
  <c r="AA88" i="8" s="1"/>
  <c r="AC88" i="8" s="1"/>
  <c r="AC87" i="8"/>
  <c r="AN12" i="7"/>
  <c r="AO12" i="7" s="1"/>
  <c r="AQ12" i="7" s="1"/>
  <c r="AS12" i="7" s="1"/>
  <c r="AS11" i="7"/>
  <c r="L12" i="7"/>
  <c r="H12" i="7"/>
  <c r="I12" i="7" s="1"/>
  <c r="K12" i="7" s="1"/>
  <c r="M12" i="7" s="1"/>
  <c r="AB88" i="7"/>
  <c r="X88" i="7"/>
  <c r="Y88" i="7" s="1"/>
  <c r="AA88" i="7" s="1"/>
  <c r="AC88" i="7" s="1"/>
  <c r="AB12" i="7"/>
  <c r="X12" i="7"/>
  <c r="Y12" i="7" s="1"/>
  <c r="AA12" i="7" s="1"/>
  <c r="AC12" i="7" s="1"/>
  <c r="AS11" i="5"/>
  <c r="AC87" i="5"/>
  <c r="AB12" i="5"/>
  <c r="X12" i="5"/>
  <c r="Y12" i="5" s="1"/>
  <c r="AA12" i="5" s="1"/>
  <c r="AC12" i="5" s="1"/>
  <c r="H12" i="5"/>
  <c r="I12" i="5" s="1"/>
  <c r="K12" i="5" s="1"/>
  <c r="M12" i="5" s="1"/>
  <c r="L12" i="5"/>
  <c r="AR12" i="5"/>
  <c r="AN12" i="5"/>
  <c r="AO12" i="5" s="1"/>
  <c r="AQ12" i="5" s="1"/>
  <c r="AS12" i="5" s="1"/>
  <c r="AB88" i="5"/>
  <c r="X88" i="5"/>
  <c r="Y88" i="5" s="1"/>
  <c r="AA88" i="5" s="1"/>
  <c r="AC88" i="5" s="1"/>
  <c r="AS11" i="4"/>
  <c r="AB88" i="4"/>
  <c r="X88" i="4"/>
  <c r="Y88" i="4" s="1"/>
  <c r="AA88" i="4" s="1"/>
  <c r="AC88" i="4" s="1"/>
  <c r="AR12" i="4"/>
  <c r="AN12" i="4"/>
  <c r="AO12" i="4" s="1"/>
  <c r="AQ12" i="4" s="1"/>
  <c r="AS12" i="4" s="1"/>
  <c r="L12" i="4"/>
  <c r="H12" i="4"/>
  <c r="I12" i="4" s="1"/>
  <c r="K12" i="4" s="1"/>
  <c r="M12" i="4" s="1"/>
  <c r="AB12" i="4"/>
  <c r="X12" i="4"/>
  <c r="Y12" i="4" s="1"/>
  <c r="AA12" i="4" s="1"/>
  <c r="AC12" i="4" s="1"/>
  <c r="Z88" i="3"/>
  <c r="X88" i="3" s="1"/>
  <c r="Y88" i="3" s="1"/>
  <c r="AA88" i="3" s="1"/>
  <c r="AC88" i="3" s="1"/>
  <c r="L12" i="3"/>
  <c r="H12" i="3"/>
  <c r="I12" i="3" s="1"/>
  <c r="K12" i="3" s="1"/>
  <c r="M12" i="3" s="1"/>
  <c r="Z13" i="3"/>
  <c r="AN12" i="3"/>
  <c r="AO12" i="3" s="1"/>
  <c r="AQ12" i="3" s="1"/>
  <c r="AS12" i="3" s="1"/>
  <c r="AR12" i="3"/>
  <c r="AR12" i="2"/>
  <c r="AN12" i="2"/>
  <c r="AO12" i="2" s="1"/>
  <c r="AQ12" i="2" s="1"/>
  <c r="AS12" i="2" s="1"/>
  <c r="AC87" i="2"/>
  <c r="L12" i="2"/>
  <c r="H12" i="2"/>
  <c r="I12" i="2" s="1"/>
  <c r="K12" i="2" s="1"/>
  <c r="M12" i="2" s="1"/>
  <c r="AB88" i="2"/>
  <c r="X88" i="2"/>
  <c r="Y88" i="2" s="1"/>
  <c r="AA88" i="2" s="1"/>
  <c r="AC88" i="2" s="1"/>
  <c r="Z13" i="2"/>
  <c r="AP13" i="10" l="1"/>
  <c r="J13" i="10"/>
  <c r="AB13" i="10"/>
  <c r="X13" i="10"/>
  <c r="Y13" i="10" s="1"/>
  <c r="AA13" i="10" s="1"/>
  <c r="AC13" i="10" s="1"/>
  <c r="AN12" i="8"/>
  <c r="AO12" i="8" s="1"/>
  <c r="AQ12" i="8" s="1"/>
  <c r="AS12" i="8" s="1"/>
  <c r="Z13" i="8"/>
  <c r="X13" i="8" s="1"/>
  <c r="Y13" i="8" s="1"/>
  <c r="AA13" i="8" s="1"/>
  <c r="AC13" i="8" s="1"/>
  <c r="J13" i="8"/>
  <c r="AP13" i="7"/>
  <c r="AN13" i="7" s="1"/>
  <c r="AO13" i="7" s="1"/>
  <c r="AQ13" i="7" s="1"/>
  <c r="AS13" i="7" s="1"/>
  <c r="Z13" i="7"/>
  <c r="AB13" i="7" s="1"/>
  <c r="J13" i="7"/>
  <c r="AP13" i="5"/>
  <c r="AR13" i="5" s="1"/>
  <c r="J13" i="5"/>
  <c r="Z13" i="5"/>
  <c r="Z13" i="4"/>
  <c r="AB13" i="4" s="1"/>
  <c r="AP13" i="4"/>
  <c r="J13" i="4"/>
  <c r="AB88" i="3"/>
  <c r="AB13" i="3"/>
  <c r="X13" i="3"/>
  <c r="Y13" i="3" s="1"/>
  <c r="AA13" i="3" s="1"/>
  <c r="AC13" i="3" s="1"/>
  <c r="AP13" i="3"/>
  <c r="J13" i="3"/>
  <c r="AP13" i="2"/>
  <c r="AR13" i="2" s="1"/>
  <c r="J13" i="2"/>
  <c r="L13" i="2" s="1"/>
  <c r="AB13" i="2"/>
  <c r="X13" i="2"/>
  <c r="Y13" i="2" s="1"/>
  <c r="AA13" i="2" s="1"/>
  <c r="AC13" i="2" s="1"/>
  <c r="H13" i="10" l="1"/>
  <c r="I13" i="10" s="1"/>
  <c r="K13" i="10" s="1"/>
  <c r="M13" i="10" s="1"/>
  <c r="L13" i="10"/>
  <c r="Z14" i="10"/>
  <c r="AR13" i="10"/>
  <c r="AN13" i="10"/>
  <c r="AO13" i="10" s="1"/>
  <c r="AQ13" i="10" s="1"/>
  <c r="AS13" i="10" s="1"/>
  <c r="AP13" i="8"/>
  <c r="AR13" i="8" s="1"/>
  <c r="AB13" i="8"/>
  <c r="H13" i="8"/>
  <c r="I13" i="8" s="1"/>
  <c r="K13" i="8" s="1"/>
  <c r="M13" i="8" s="1"/>
  <c r="L13" i="8"/>
  <c r="Z14" i="8"/>
  <c r="AR13" i="7"/>
  <c r="X13" i="7"/>
  <c r="Y13" i="7" s="1"/>
  <c r="AA13" i="7" s="1"/>
  <c r="AC13" i="7" s="1"/>
  <c r="AP14" i="7"/>
  <c r="AR14" i="7" s="1"/>
  <c r="H13" i="7"/>
  <c r="I13" i="7" s="1"/>
  <c r="K13" i="7" s="1"/>
  <c r="M13" i="7" s="1"/>
  <c r="L13" i="7"/>
  <c r="AN13" i="5"/>
  <c r="AO13" i="5" s="1"/>
  <c r="AQ13" i="5" s="1"/>
  <c r="AS13" i="5" s="1"/>
  <c r="X13" i="5"/>
  <c r="Y13" i="5" s="1"/>
  <c r="AA13" i="5" s="1"/>
  <c r="AC13" i="5" s="1"/>
  <c r="AB13" i="5"/>
  <c r="L13" i="5"/>
  <c r="H13" i="5"/>
  <c r="I13" i="5" s="1"/>
  <c r="K13" i="5" s="1"/>
  <c r="M13" i="5" s="1"/>
  <c r="X13" i="4"/>
  <c r="Y13" i="4" s="1"/>
  <c r="AA13" i="4" s="1"/>
  <c r="AC13" i="4" s="1"/>
  <c r="AR13" i="4"/>
  <c r="AN13" i="4"/>
  <c r="AO13" i="4" s="1"/>
  <c r="AQ13" i="4" s="1"/>
  <c r="AS13" i="4" s="1"/>
  <c r="L13" i="4"/>
  <c r="H13" i="4"/>
  <c r="I13" i="4" s="1"/>
  <c r="K13" i="4" s="1"/>
  <c r="M13" i="4" s="1"/>
  <c r="L13" i="3"/>
  <c r="H13" i="3"/>
  <c r="I13" i="3" s="1"/>
  <c r="K13" i="3" s="1"/>
  <c r="M13" i="3" s="1"/>
  <c r="AR13" i="3"/>
  <c r="AN13" i="3"/>
  <c r="AO13" i="3" s="1"/>
  <c r="AQ13" i="3" s="1"/>
  <c r="AS13" i="3" s="1"/>
  <c r="Z14" i="3"/>
  <c r="H13" i="2"/>
  <c r="I13" i="2" s="1"/>
  <c r="K13" i="2" s="1"/>
  <c r="M13" i="2" s="1"/>
  <c r="Z14" i="2"/>
  <c r="AP14" i="10" l="1"/>
  <c r="J14" i="10"/>
  <c r="X14" i="10"/>
  <c r="Y14" i="10" s="1"/>
  <c r="AA14" i="10" s="1"/>
  <c r="AC14" i="10" s="1"/>
  <c r="AB14" i="10"/>
  <c r="AN13" i="8"/>
  <c r="AO13" i="8" s="1"/>
  <c r="AQ13" i="8" s="1"/>
  <c r="AS13" i="8" s="1"/>
  <c r="X14" i="8"/>
  <c r="Y14" i="8" s="1"/>
  <c r="AA14" i="8" s="1"/>
  <c r="AC14" i="8" s="1"/>
  <c r="AB14" i="8"/>
  <c r="J14" i="8"/>
  <c r="AN14" i="7"/>
  <c r="AO14" i="7" s="1"/>
  <c r="AQ14" i="7" s="1"/>
  <c r="AS14" i="7" s="1"/>
  <c r="Z14" i="7"/>
  <c r="X14" i="7" s="1"/>
  <c r="Y14" i="7" s="1"/>
  <c r="AA14" i="7" s="1"/>
  <c r="AC14" i="7" s="1"/>
  <c r="J14" i="7"/>
  <c r="AP14" i="5"/>
  <c r="AR14" i="5" s="1"/>
  <c r="J14" i="5"/>
  <c r="H14" i="5" s="1"/>
  <c r="I14" i="5" s="1"/>
  <c r="K14" i="5" s="1"/>
  <c r="M14" i="5" s="1"/>
  <c r="Z14" i="5"/>
  <c r="Z14" i="4"/>
  <c r="X14" i="4" s="1"/>
  <c r="Y14" i="4" s="1"/>
  <c r="AA14" i="4" s="1"/>
  <c r="AC14" i="4" s="1"/>
  <c r="AP14" i="4"/>
  <c r="J14" i="4"/>
  <c r="AB14" i="3"/>
  <c r="X14" i="3"/>
  <c r="Y14" i="3" s="1"/>
  <c r="AA14" i="3" s="1"/>
  <c r="AC14" i="3" s="1"/>
  <c r="AP14" i="3"/>
  <c r="J14" i="3"/>
  <c r="AN13" i="2"/>
  <c r="J14" i="2"/>
  <c r="L14" i="2" s="1"/>
  <c r="AB14" i="2"/>
  <c r="X14" i="2"/>
  <c r="Y14" i="2" s="1"/>
  <c r="AA14" i="2" s="1"/>
  <c r="AC14" i="2" s="1"/>
  <c r="L14" i="10" l="1"/>
  <c r="H14" i="10"/>
  <c r="I14" i="10" s="1"/>
  <c r="K14" i="10" s="1"/>
  <c r="M14" i="10" s="1"/>
  <c r="AR14" i="10"/>
  <c r="AN14" i="10"/>
  <c r="AO14" i="10" s="1"/>
  <c r="AQ14" i="10" s="1"/>
  <c r="AS14" i="10" s="1"/>
  <c r="Z15" i="10"/>
  <c r="AP14" i="8"/>
  <c r="AN14" i="8" s="1"/>
  <c r="AO14" i="8" s="1"/>
  <c r="AQ14" i="8" s="1"/>
  <c r="AS14" i="8" s="1"/>
  <c r="Z15" i="8"/>
  <c r="X15" i="8" s="1"/>
  <c r="Y15" i="8" s="1"/>
  <c r="AA15" i="8" s="1"/>
  <c r="AC15" i="8" s="1"/>
  <c r="H14" i="8"/>
  <c r="I14" i="8" s="1"/>
  <c r="K14" i="8" s="1"/>
  <c r="M14" i="8" s="1"/>
  <c r="L14" i="8"/>
  <c r="AB14" i="7"/>
  <c r="AP15" i="7"/>
  <c r="AN15" i="7" s="1"/>
  <c r="AO15" i="7" s="1"/>
  <c r="AQ15" i="7" s="1"/>
  <c r="AS15" i="7" s="1"/>
  <c r="L14" i="7"/>
  <c r="H14" i="7"/>
  <c r="I14" i="7" s="1"/>
  <c r="K14" i="7" s="1"/>
  <c r="M14" i="7" s="1"/>
  <c r="Z15" i="7"/>
  <c r="AN14" i="5"/>
  <c r="AO14" i="5" s="1"/>
  <c r="AQ14" i="5" s="1"/>
  <c r="AS14" i="5" s="1"/>
  <c r="L14" i="5"/>
  <c r="AB14" i="5"/>
  <c r="X14" i="5"/>
  <c r="Y14" i="5" s="1"/>
  <c r="AA14" i="5" s="1"/>
  <c r="AC14" i="5" s="1"/>
  <c r="J15" i="5"/>
  <c r="AB14" i="4"/>
  <c r="L14" i="4"/>
  <c r="H14" i="4"/>
  <c r="I14" i="4" s="1"/>
  <c r="K14" i="4" s="1"/>
  <c r="M14" i="4" s="1"/>
  <c r="AR14" i="4"/>
  <c r="AN14" i="4"/>
  <c r="AO14" i="4" s="1"/>
  <c r="AQ14" i="4" s="1"/>
  <c r="AS14" i="4" s="1"/>
  <c r="Z15" i="4"/>
  <c r="H14" i="3"/>
  <c r="I14" i="3" s="1"/>
  <c r="K14" i="3" s="1"/>
  <c r="M14" i="3" s="1"/>
  <c r="L14" i="3"/>
  <c r="Z15" i="3"/>
  <c r="AR14" i="3"/>
  <c r="AN14" i="3"/>
  <c r="AO14" i="3" s="1"/>
  <c r="AQ14" i="3" s="1"/>
  <c r="AS14" i="3" s="1"/>
  <c r="H14" i="2"/>
  <c r="I14" i="2" s="1"/>
  <c r="K14" i="2" s="1"/>
  <c r="M14" i="2" s="1"/>
  <c r="AO13" i="2"/>
  <c r="Z15" i="2"/>
  <c r="AB15" i="10" l="1"/>
  <c r="X15" i="10"/>
  <c r="Y15" i="10" s="1"/>
  <c r="AA15" i="10" s="1"/>
  <c r="AC15" i="10" s="1"/>
  <c r="AP15" i="10"/>
  <c r="J15" i="10"/>
  <c r="AR14" i="8"/>
  <c r="AP15" i="8"/>
  <c r="AR15" i="8" s="1"/>
  <c r="AB15" i="8"/>
  <c r="J15" i="8"/>
  <c r="Z16" i="8"/>
  <c r="AR15" i="7"/>
  <c r="J15" i="7"/>
  <c r="X15" i="7"/>
  <c r="Y15" i="7" s="1"/>
  <c r="AA15" i="7" s="1"/>
  <c r="AC15" i="7" s="1"/>
  <c r="AB15" i="7"/>
  <c r="AP16" i="7"/>
  <c r="AP15" i="5"/>
  <c r="AN15" i="5" s="1"/>
  <c r="AO15" i="5" s="1"/>
  <c r="AQ15" i="5" s="1"/>
  <c r="AS15" i="5" s="1"/>
  <c r="L15" i="5"/>
  <c r="H15" i="5"/>
  <c r="I15" i="5" s="1"/>
  <c r="K15" i="5" s="1"/>
  <c r="M15" i="5" s="1"/>
  <c r="Z15" i="5"/>
  <c r="AB15" i="4"/>
  <c r="X15" i="4"/>
  <c r="Y15" i="4" s="1"/>
  <c r="AA15" i="4" s="1"/>
  <c r="AC15" i="4" s="1"/>
  <c r="AP15" i="4"/>
  <c r="J15" i="4"/>
  <c r="J15" i="3"/>
  <c r="AP15" i="3"/>
  <c r="X15" i="3"/>
  <c r="Y15" i="3" s="1"/>
  <c r="AA15" i="3" s="1"/>
  <c r="AC15" i="3" s="1"/>
  <c r="AB15" i="3"/>
  <c r="J15" i="2"/>
  <c r="H15" i="2" s="1"/>
  <c r="I15" i="2" s="1"/>
  <c r="K15" i="2" s="1"/>
  <c r="M15" i="2" s="1"/>
  <c r="AQ13" i="2"/>
  <c r="AB15" i="2"/>
  <c r="X15" i="2"/>
  <c r="Y15" i="2" s="1"/>
  <c r="AA15" i="2" s="1"/>
  <c r="AC15" i="2" s="1"/>
  <c r="AN15" i="10" l="1"/>
  <c r="AO15" i="10" s="1"/>
  <c r="AQ15" i="10" s="1"/>
  <c r="AS15" i="10" s="1"/>
  <c r="AR15" i="10"/>
  <c r="H15" i="10"/>
  <c r="I15" i="10" s="1"/>
  <c r="K15" i="10" s="1"/>
  <c r="M15" i="10" s="1"/>
  <c r="L15" i="10"/>
  <c r="Z16" i="10"/>
  <c r="AN15" i="8"/>
  <c r="AO15" i="8" s="1"/>
  <c r="AQ15" i="8" s="1"/>
  <c r="AS15" i="8" s="1"/>
  <c r="H15" i="8"/>
  <c r="I15" i="8" s="1"/>
  <c r="K15" i="8" s="1"/>
  <c r="M15" i="8" s="1"/>
  <c r="L15" i="8"/>
  <c r="X16" i="8"/>
  <c r="Y16" i="8" s="1"/>
  <c r="AA16" i="8" s="1"/>
  <c r="AC16" i="8" s="1"/>
  <c r="AB16" i="8"/>
  <c r="Z16" i="7"/>
  <c r="AB16" i="7" s="1"/>
  <c r="AN16" i="7"/>
  <c r="AO16" i="7" s="1"/>
  <c r="AQ16" i="7" s="1"/>
  <c r="AS16" i="7" s="1"/>
  <c r="AR16" i="7"/>
  <c r="H15" i="7"/>
  <c r="I15" i="7" s="1"/>
  <c r="K15" i="7" s="1"/>
  <c r="M15" i="7" s="1"/>
  <c r="L15" i="7"/>
  <c r="AR15" i="5"/>
  <c r="AB15" i="5"/>
  <c r="X15" i="5"/>
  <c r="Y15" i="5" s="1"/>
  <c r="AA15" i="5" s="1"/>
  <c r="AC15" i="5" s="1"/>
  <c r="AP16" i="5"/>
  <c r="J16" i="5"/>
  <c r="AR15" i="4"/>
  <c r="AN15" i="4"/>
  <c r="AO15" i="4" s="1"/>
  <c r="AQ15" i="4" s="1"/>
  <c r="AS15" i="4" s="1"/>
  <c r="L15" i="4"/>
  <c r="H15" i="4"/>
  <c r="I15" i="4" s="1"/>
  <c r="K15" i="4" s="1"/>
  <c r="M15" i="4" s="1"/>
  <c r="Z16" i="4"/>
  <c r="AR15" i="3"/>
  <c r="AN15" i="3"/>
  <c r="AO15" i="3" s="1"/>
  <c r="AQ15" i="3" s="1"/>
  <c r="AS15" i="3" s="1"/>
  <c r="L15" i="3"/>
  <c r="H15" i="3"/>
  <c r="I15" i="3" s="1"/>
  <c r="K15" i="3" s="1"/>
  <c r="M15" i="3" s="1"/>
  <c r="Z16" i="3"/>
  <c r="L15" i="2"/>
  <c r="AP14" i="2"/>
  <c r="AR14" i="2" s="1"/>
  <c r="AS13" i="2"/>
  <c r="J16" i="2"/>
  <c r="Z16" i="2"/>
  <c r="AB16" i="10" l="1"/>
  <c r="X16" i="10"/>
  <c r="Y16" i="10" s="1"/>
  <c r="AA16" i="10" s="1"/>
  <c r="AC16" i="10" s="1"/>
  <c r="AP16" i="10"/>
  <c r="J16" i="10"/>
  <c r="AP16" i="8"/>
  <c r="AR16" i="8" s="1"/>
  <c r="Z17" i="8"/>
  <c r="AB17" i="8" s="1"/>
  <c r="J16" i="8"/>
  <c r="X16" i="7"/>
  <c r="Y16" i="7" s="1"/>
  <c r="AA16" i="7" s="1"/>
  <c r="AC16" i="7" s="1"/>
  <c r="J16" i="7"/>
  <c r="AP17" i="7"/>
  <c r="Z16" i="5"/>
  <c r="AN16" i="5"/>
  <c r="AO16" i="5" s="1"/>
  <c r="AQ16" i="5" s="1"/>
  <c r="AS16" i="5" s="1"/>
  <c r="AR16" i="5"/>
  <c r="L16" i="5"/>
  <c r="H16" i="5"/>
  <c r="I16" i="5" s="1"/>
  <c r="K16" i="5" s="1"/>
  <c r="M16" i="5" s="1"/>
  <c r="J16" i="4"/>
  <c r="L16" i="4" s="1"/>
  <c r="AB16" i="4"/>
  <c r="X16" i="4"/>
  <c r="Y16" i="4" s="1"/>
  <c r="AA16" i="4" s="1"/>
  <c r="AC16" i="4" s="1"/>
  <c r="AP16" i="4"/>
  <c r="J16" i="3"/>
  <c r="L16" i="3" s="1"/>
  <c r="AB16" i="3"/>
  <c r="X16" i="3"/>
  <c r="Y16" i="3" s="1"/>
  <c r="AA16" i="3" s="1"/>
  <c r="AC16" i="3" s="1"/>
  <c r="AP16" i="3"/>
  <c r="AN14" i="2"/>
  <c r="AO14" i="2" s="1"/>
  <c r="AQ14" i="2" s="1"/>
  <c r="AB16" i="2"/>
  <c r="X16" i="2"/>
  <c r="Y16" i="2" s="1"/>
  <c r="AA16" i="2" s="1"/>
  <c r="AC16" i="2" s="1"/>
  <c r="H16" i="2"/>
  <c r="I16" i="2" s="1"/>
  <c r="K16" i="2" s="1"/>
  <c r="M16" i="2" s="1"/>
  <c r="L16" i="2"/>
  <c r="AR16" i="10" l="1"/>
  <c r="AN16" i="10"/>
  <c r="AO16" i="10" s="1"/>
  <c r="AQ16" i="10" s="1"/>
  <c r="AS16" i="10" s="1"/>
  <c r="L16" i="10"/>
  <c r="H16" i="10"/>
  <c r="I16" i="10" s="1"/>
  <c r="K16" i="10" s="1"/>
  <c r="M16" i="10" s="1"/>
  <c r="Z17" i="10"/>
  <c r="AN16" i="8"/>
  <c r="AO16" i="8" s="1"/>
  <c r="AQ16" i="8" s="1"/>
  <c r="AS16" i="8" s="1"/>
  <c r="X17" i="8"/>
  <c r="Y17" i="8" s="1"/>
  <c r="AA17" i="8" s="1"/>
  <c r="AC17" i="8" s="1"/>
  <c r="H16" i="8"/>
  <c r="I16" i="8" s="1"/>
  <c r="K16" i="8" s="1"/>
  <c r="M16" i="8" s="1"/>
  <c r="L16" i="8"/>
  <c r="Z17" i="7"/>
  <c r="X17" i="7" s="1"/>
  <c r="Y17" i="7" s="1"/>
  <c r="AA17" i="7" s="1"/>
  <c r="AC17" i="7" s="1"/>
  <c r="H16" i="7"/>
  <c r="I16" i="7" s="1"/>
  <c r="K16" i="7" s="1"/>
  <c r="M16" i="7" s="1"/>
  <c r="L16" i="7"/>
  <c r="AN17" i="7"/>
  <c r="AO17" i="7" s="1"/>
  <c r="AQ17" i="7" s="1"/>
  <c r="AS17" i="7" s="1"/>
  <c r="AR17" i="7"/>
  <c r="AP17" i="5"/>
  <c r="J17" i="5"/>
  <c r="AB16" i="5"/>
  <c r="X16" i="5"/>
  <c r="Y16" i="5" s="1"/>
  <c r="AA16" i="5" s="1"/>
  <c r="AC16" i="5" s="1"/>
  <c r="H16" i="4"/>
  <c r="I16" i="4" s="1"/>
  <c r="K16" i="4" s="1"/>
  <c r="M16" i="4" s="1"/>
  <c r="AR16" i="4"/>
  <c r="AN16" i="4"/>
  <c r="AO16" i="4" s="1"/>
  <c r="AQ16" i="4" s="1"/>
  <c r="AS16" i="4" s="1"/>
  <c r="Z17" i="4"/>
  <c r="H16" i="3"/>
  <c r="I16" i="3" s="1"/>
  <c r="K16" i="3" s="1"/>
  <c r="M16" i="3" s="1"/>
  <c r="Z17" i="3"/>
  <c r="AN16" i="3"/>
  <c r="AO16" i="3" s="1"/>
  <c r="AQ16" i="3" s="1"/>
  <c r="AS16" i="3" s="1"/>
  <c r="AR16" i="3"/>
  <c r="AP15" i="2"/>
  <c r="AR15" i="2" s="1"/>
  <c r="AS14" i="2"/>
  <c r="Z17" i="2"/>
  <c r="AB17" i="2" s="1"/>
  <c r="J17" i="2"/>
  <c r="J17" i="10" l="1"/>
  <c r="H17" i="10" s="1"/>
  <c r="I17" i="10" s="1"/>
  <c r="K17" i="10" s="1"/>
  <c r="M17" i="10" s="1"/>
  <c r="AB17" i="10"/>
  <c r="X17" i="10"/>
  <c r="Y17" i="10" s="1"/>
  <c r="AA17" i="10" s="1"/>
  <c r="AC17" i="10" s="1"/>
  <c r="AP17" i="10"/>
  <c r="AP17" i="8"/>
  <c r="AR17" i="8" s="1"/>
  <c r="Z18" i="8"/>
  <c r="AB18" i="8" s="1"/>
  <c r="J17" i="8"/>
  <c r="AB17" i="7"/>
  <c r="Z18" i="7"/>
  <c r="X18" i="7" s="1"/>
  <c r="Y18" i="7" s="1"/>
  <c r="AA18" i="7" s="1"/>
  <c r="AC18" i="7" s="1"/>
  <c r="J17" i="7"/>
  <c r="AP18" i="7"/>
  <c r="Z17" i="5"/>
  <c r="AB17" i="5" s="1"/>
  <c r="L17" i="5"/>
  <c r="H17" i="5"/>
  <c r="I17" i="5" s="1"/>
  <c r="K17" i="5" s="1"/>
  <c r="M17" i="5" s="1"/>
  <c r="AR17" i="5"/>
  <c r="AN17" i="5"/>
  <c r="AO17" i="5" s="1"/>
  <c r="AQ17" i="5" s="1"/>
  <c r="AS17" i="5" s="1"/>
  <c r="J17" i="4"/>
  <c r="L17" i="4" s="1"/>
  <c r="AP17" i="4"/>
  <c r="AR17" i="4" s="1"/>
  <c r="AB17" i="4"/>
  <c r="X17" i="4"/>
  <c r="Y17" i="4" s="1"/>
  <c r="AA17" i="4" s="1"/>
  <c r="AC17" i="4" s="1"/>
  <c r="J17" i="3"/>
  <c r="L17" i="3" s="1"/>
  <c r="AP17" i="3"/>
  <c r="AR17" i="3" s="1"/>
  <c r="X17" i="3"/>
  <c r="Y17" i="3" s="1"/>
  <c r="AA17" i="3" s="1"/>
  <c r="AC17" i="3" s="1"/>
  <c r="AB17" i="3"/>
  <c r="AN15" i="2"/>
  <c r="AO15" i="2" s="1"/>
  <c r="AQ15" i="2" s="1"/>
  <c r="X17" i="2"/>
  <c r="Y17" i="2" s="1"/>
  <c r="AA17" i="2" s="1"/>
  <c r="AC17" i="2" s="1"/>
  <c r="L17" i="2"/>
  <c r="H17" i="2"/>
  <c r="I17" i="2" s="1"/>
  <c r="K17" i="2" s="1"/>
  <c r="M17" i="2" s="1"/>
  <c r="Z18" i="10" l="1"/>
  <c r="X18" i="10" s="1"/>
  <c r="Y18" i="10" s="1"/>
  <c r="AA18" i="10" s="1"/>
  <c r="AC18" i="10" s="1"/>
  <c r="L17" i="10"/>
  <c r="AN17" i="10"/>
  <c r="AO17" i="10" s="1"/>
  <c r="AQ17" i="10" s="1"/>
  <c r="AS17" i="10" s="1"/>
  <c r="AR17" i="10"/>
  <c r="J18" i="10"/>
  <c r="AN17" i="8"/>
  <c r="AO17" i="8" s="1"/>
  <c r="AQ17" i="8" s="1"/>
  <c r="AS17" i="8" s="1"/>
  <c r="X18" i="8"/>
  <c r="Y18" i="8" s="1"/>
  <c r="AA18" i="8" s="1"/>
  <c r="AC18" i="8" s="1"/>
  <c r="H17" i="8"/>
  <c r="I17" i="8" s="1"/>
  <c r="K17" i="8" s="1"/>
  <c r="M17" i="8" s="1"/>
  <c r="L17" i="8"/>
  <c r="AB18" i="7"/>
  <c r="Z19" i="7"/>
  <c r="X19" i="7" s="1"/>
  <c r="Y19" i="7" s="1"/>
  <c r="AA19" i="7" s="1"/>
  <c r="AC19" i="7" s="1"/>
  <c r="H17" i="7"/>
  <c r="I17" i="7" s="1"/>
  <c r="K17" i="7" s="1"/>
  <c r="M17" i="7" s="1"/>
  <c r="L17" i="7"/>
  <c r="AN18" i="7"/>
  <c r="AO18" i="7" s="1"/>
  <c r="AQ18" i="7" s="1"/>
  <c r="AS18" i="7" s="1"/>
  <c r="AR18" i="7"/>
  <c r="X17" i="5"/>
  <c r="Y17" i="5" s="1"/>
  <c r="AA17" i="5" s="1"/>
  <c r="AC17" i="5" s="1"/>
  <c r="AP18" i="5"/>
  <c r="AR18" i="5" s="1"/>
  <c r="J18" i="5"/>
  <c r="L18" i="5" s="1"/>
  <c r="H17" i="4"/>
  <c r="I17" i="4" s="1"/>
  <c r="K17" i="4" s="1"/>
  <c r="M17" i="4" s="1"/>
  <c r="AN17" i="4"/>
  <c r="AO17" i="4" s="1"/>
  <c r="AQ17" i="4" s="1"/>
  <c r="AS17" i="4" s="1"/>
  <c r="Z18" i="4"/>
  <c r="X18" i="4" s="1"/>
  <c r="Y18" i="4" s="1"/>
  <c r="AA18" i="4" s="1"/>
  <c r="AC18" i="4" s="1"/>
  <c r="H17" i="3"/>
  <c r="I17" i="3" s="1"/>
  <c r="K17" i="3" s="1"/>
  <c r="M17" i="3" s="1"/>
  <c r="AN17" i="3"/>
  <c r="AO17" i="3" s="1"/>
  <c r="AQ17" i="3" s="1"/>
  <c r="AS17" i="3" s="1"/>
  <c r="Z18" i="3"/>
  <c r="AP16" i="2"/>
  <c r="AS15" i="2"/>
  <c r="Z18" i="2"/>
  <c r="AB18" i="2" s="1"/>
  <c r="J18" i="2"/>
  <c r="AB18" i="10" l="1"/>
  <c r="Z19" i="10"/>
  <c r="X19" i="10" s="1"/>
  <c r="Y19" i="10" s="1"/>
  <c r="AA19" i="10" s="1"/>
  <c r="AC19" i="10" s="1"/>
  <c r="L18" i="10"/>
  <c r="H18" i="10"/>
  <c r="I18" i="10" s="1"/>
  <c r="K18" i="10" s="1"/>
  <c r="M18" i="10" s="1"/>
  <c r="AP18" i="10"/>
  <c r="AP18" i="8"/>
  <c r="AN18" i="8" s="1"/>
  <c r="AO18" i="8" s="1"/>
  <c r="AQ18" i="8" s="1"/>
  <c r="AS18" i="8" s="1"/>
  <c r="Z19" i="8"/>
  <c r="AB19" i="8" s="1"/>
  <c r="J18" i="8"/>
  <c r="AB19" i="7"/>
  <c r="Z20" i="7"/>
  <c r="X20" i="7" s="1"/>
  <c r="Y20" i="7" s="1"/>
  <c r="AA20" i="7" s="1"/>
  <c r="J18" i="7"/>
  <c r="H18" i="7" s="1"/>
  <c r="I18" i="7" s="1"/>
  <c r="K18" i="7" s="1"/>
  <c r="M18" i="7" s="1"/>
  <c r="AP19" i="7"/>
  <c r="AN18" i="5"/>
  <c r="AO18" i="5" s="1"/>
  <c r="AQ18" i="5" s="1"/>
  <c r="AS18" i="5" s="1"/>
  <c r="Z18" i="5"/>
  <c r="X18" i="5" s="1"/>
  <c r="Y18" i="5" s="1"/>
  <c r="AA18" i="5" s="1"/>
  <c r="AC18" i="5" s="1"/>
  <c r="H18" i="5"/>
  <c r="I18" i="5" s="1"/>
  <c r="K18" i="5" s="1"/>
  <c r="M18" i="5" s="1"/>
  <c r="J18" i="4"/>
  <c r="L18" i="4" s="1"/>
  <c r="AB18" i="4"/>
  <c r="AP18" i="4"/>
  <c r="AN18" i="4" s="1"/>
  <c r="AO18" i="4" s="1"/>
  <c r="AQ18" i="4" s="1"/>
  <c r="AS18" i="4" s="1"/>
  <c r="Z19" i="4"/>
  <c r="J18" i="3"/>
  <c r="H18" i="3" s="1"/>
  <c r="I18" i="3" s="1"/>
  <c r="K18" i="3" s="1"/>
  <c r="M18" i="3" s="1"/>
  <c r="AP18" i="3"/>
  <c r="AN18" i="3" s="1"/>
  <c r="AO18" i="3" s="1"/>
  <c r="AQ18" i="3" s="1"/>
  <c r="AS18" i="3" s="1"/>
  <c r="AB18" i="3"/>
  <c r="X18" i="3"/>
  <c r="Y18" i="3" s="1"/>
  <c r="AA18" i="3" s="1"/>
  <c r="AC18" i="3" s="1"/>
  <c r="AN16" i="2"/>
  <c r="AO16" i="2" s="1"/>
  <c r="AQ16" i="2" s="1"/>
  <c r="AR16" i="2"/>
  <c r="X18" i="2"/>
  <c r="Y18" i="2" s="1"/>
  <c r="AA18" i="2" s="1"/>
  <c r="AC18" i="2" s="1"/>
  <c r="L18" i="2"/>
  <c r="H18" i="2"/>
  <c r="I18" i="2" s="1"/>
  <c r="K18" i="2" s="1"/>
  <c r="M18" i="2" s="1"/>
  <c r="AB19" i="10" l="1"/>
  <c r="AR18" i="10"/>
  <c r="AN18" i="10"/>
  <c r="AO18" i="10" s="1"/>
  <c r="AQ18" i="10" s="1"/>
  <c r="AS18" i="10" s="1"/>
  <c r="Z20" i="10"/>
  <c r="J19" i="10"/>
  <c r="AR18" i="8"/>
  <c r="AP19" i="8"/>
  <c r="AR19" i="8" s="1"/>
  <c r="X19" i="8"/>
  <c r="Y19" i="8" s="1"/>
  <c r="AA19" i="8" s="1"/>
  <c r="AC19" i="8" s="1"/>
  <c r="H18" i="8"/>
  <c r="I18" i="8" s="1"/>
  <c r="K18" i="8" s="1"/>
  <c r="M18" i="8" s="1"/>
  <c r="L18" i="8"/>
  <c r="L18" i="7"/>
  <c r="AC20" i="7"/>
  <c r="Z21" i="7"/>
  <c r="AB21" i="7" s="1"/>
  <c r="AB20" i="7"/>
  <c r="J19" i="7"/>
  <c r="AN19" i="7"/>
  <c r="AO19" i="7" s="1"/>
  <c r="AQ19" i="7" s="1"/>
  <c r="AS19" i="7" s="1"/>
  <c r="AR19" i="7"/>
  <c r="AB18" i="5"/>
  <c r="AP19" i="5"/>
  <c r="J19" i="5"/>
  <c r="H19" i="5" s="1"/>
  <c r="I19" i="5" s="1"/>
  <c r="K19" i="5" s="1"/>
  <c r="M19" i="5" s="1"/>
  <c r="Z19" i="5"/>
  <c r="H18" i="4"/>
  <c r="I18" i="4" s="1"/>
  <c r="K18" i="4" s="1"/>
  <c r="M18" i="4" s="1"/>
  <c r="AR18" i="4"/>
  <c r="AP19" i="4"/>
  <c r="AB19" i="4"/>
  <c r="X19" i="4"/>
  <c r="Y19" i="4" s="1"/>
  <c r="AA19" i="4" s="1"/>
  <c r="AC19" i="4" s="1"/>
  <c r="AR18" i="3"/>
  <c r="L18" i="3"/>
  <c r="J19" i="3"/>
  <c r="L19" i="3" s="1"/>
  <c r="AP19" i="3"/>
  <c r="AR19" i="3" s="1"/>
  <c r="Z19" i="3"/>
  <c r="AP17" i="2"/>
  <c r="AR17" i="2" s="1"/>
  <c r="AS16" i="2"/>
  <c r="Z19" i="2"/>
  <c r="X19" i="2" s="1"/>
  <c r="Y19" i="2" s="1"/>
  <c r="AA19" i="2" s="1"/>
  <c r="AC19" i="2" s="1"/>
  <c r="J19" i="2"/>
  <c r="AB20" i="10" l="1"/>
  <c r="X20" i="10"/>
  <c r="Y20" i="10" s="1"/>
  <c r="AA20" i="10" s="1"/>
  <c r="AC20" i="10" s="1"/>
  <c r="L19" i="10"/>
  <c r="H19" i="10"/>
  <c r="I19" i="10" s="1"/>
  <c r="K19" i="10" s="1"/>
  <c r="M19" i="10" s="1"/>
  <c r="AP19" i="10"/>
  <c r="AN19" i="8"/>
  <c r="AO19" i="8" s="1"/>
  <c r="AQ19" i="8" s="1"/>
  <c r="AS19" i="8" s="1"/>
  <c r="Z20" i="8"/>
  <c r="AB20" i="8" s="1"/>
  <c r="J19" i="8"/>
  <c r="L19" i="8" s="1"/>
  <c r="X21" i="7"/>
  <c r="Y21" i="7" s="1"/>
  <c r="AA21" i="7" s="1"/>
  <c r="AC21" i="7" s="1"/>
  <c r="H19" i="7"/>
  <c r="I19" i="7" s="1"/>
  <c r="K19" i="7" s="1"/>
  <c r="M19" i="7" s="1"/>
  <c r="L19" i="7"/>
  <c r="AP20" i="7"/>
  <c r="L19" i="5"/>
  <c r="AR19" i="5"/>
  <c r="AN19" i="5"/>
  <c r="AO19" i="5" s="1"/>
  <c r="AQ19" i="5" s="1"/>
  <c r="AS19" i="5" s="1"/>
  <c r="J20" i="5"/>
  <c r="X19" i="5"/>
  <c r="Y19" i="5" s="1"/>
  <c r="AA19" i="5" s="1"/>
  <c r="AC19" i="5" s="1"/>
  <c r="AB19" i="5"/>
  <c r="J19" i="4"/>
  <c r="L19" i="4" s="1"/>
  <c r="Z20" i="4"/>
  <c r="AR19" i="4"/>
  <c r="AN19" i="4"/>
  <c r="AO19" i="4" s="1"/>
  <c r="AQ19" i="4" s="1"/>
  <c r="AS19" i="4" s="1"/>
  <c r="H19" i="3"/>
  <c r="I19" i="3" s="1"/>
  <c r="K19" i="3" s="1"/>
  <c r="M19" i="3" s="1"/>
  <c r="AN19" i="3"/>
  <c r="AO19" i="3" s="1"/>
  <c r="AQ19" i="3" s="1"/>
  <c r="AS19" i="3" s="1"/>
  <c r="X19" i="3"/>
  <c r="Y19" i="3" s="1"/>
  <c r="AA19" i="3" s="1"/>
  <c r="AC19" i="3" s="1"/>
  <c r="AB19" i="3"/>
  <c r="AN17" i="2"/>
  <c r="AO17" i="2" s="1"/>
  <c r="AQ17" i="2" s="1"/>
  <c r="AB19" i="2"/>
  <c r="Z20" i="2"/>
  <c r="L19" i="2"/>
  <c r="H19" i="2"/>
  <c r="I19" i="2" s="1"/>
  <c r="K19" i="2" s="1"/>
  <c r="M19" i="2" s="1"/>
  <c r="Z21" i="10" l="1"/>
  <c r="J20" i="10"/>
  <c r="AN19" i="10"/>
  <c r="AO19" i="10" s="1"/>
  <c r="AQ19" i="10" s="1"/>
  <c r="AS19" i="10" s="1"/>
  <c r="AR19" i="10"/>
  <c r="AP20" i="8"/>
  <c r="AN20" i="8" s="1"/>
  <c r="AO20" i="8" s="1"/>
  <c r="AQ20" i="8" s="1"/>
  <c r="AS20" i="8" s="1"/>
  <c r="X20" i="8"/>
  <c r="Y20" i="8" s="1"/>
  <c r="AA20" i="8" s="1"/>
  <c r="AC20" i="8" s="1"/>
  <c r="H19" i="8"/>
  <c r="I19" i="8" s="1"/>
  <c r="K19" i="8" s="1"/>
  <c r="M19" i="8" s="1"/>
  <c r="Z22" i="7"/>
  <c r="X22" i="7" s="1"/>
  <c r="Y22" i="7" s="1"/>
  <c r="AA22" i="7" s="1"/>
  <c r="AC22" i="7" s="1"/>
  <c r="AN20" i="7"/>
  <c r="AO20" i="7" s="1"/>
  <c r="AQ20" i="7" s="1"/>
  <c r="AS20" i="7" s="1"/>
  <c r="AR20" i="7"/>
  <c r="J20" i="7"/>
  <c r="AP20" i="5"/>
  <c r="H20" i="5"/>
  <c r="I20" i="5" s="1"/>
  <c r="K20" i="5" s="1"/>
  <c r="M20" i="5" s="1"/>
  <c r="L20" i="5"/>
  <c r="Z20" i="5"/>
  <c r="H19" i="4"/>
  <c r="I19" i="4" s="1"/>
  <c r="K19" i="4" s="1"/>
  <c r="M19" i="4" s="1"/>
  <c r="AP20" i="4"/>
  <c r="X20" i="4"/>
  <c r="Y20" i="4" s="1"/>
  <c r="AA20" i="4" s="1"/>
  <c r="AC20" i="4" s="1"/>
  <c r="AB20" i="4"/>
  <c r="J20" i="3"/>
  <c r="H20" i="3" s="1"/>
  <c r="I20" i="3" s="1"/>
  <c r="K20" i="3" s="1"/>
  <c r="M20" i="3" s="1"/>
  <c r="AP20" i="3"/>
  <c r="AR20" i="3" s="1"/>
  <c r="Z20" i="3"/>
  <c r="AP18" i="2"/>
  <c r="AR18" i="2" s="1"/>
  <c r="AS17" i="2"/>
  <c r="X20" i="2"/>
  <c r="Y20" i="2" s="1"/>
  <c r="AA20" i="2" s="1"/>
  <c r="AC20" i="2" s="1"/>
  <c r="AB20" i="2"/>
  <c r="J20" i="2"/>
  <c r="AP20" i="10" l="1"/>
  <c r="L20" i="10"/>
  <c r="H20" i="10"/>
  <c r="I20" i="10" s="1"/>
  <c r="K20" i="10" s="1"/>
  <c r="M20" i="10" s="1"/>
  <c r="AB21" i="10"/>
  <c r="X21" i="10"/>
  <c r="Y21" i="10" s="1"/>
  <c r="AA21" i="10" s="1"/>
  <c r="AC21" i="10" s="1"/>
  <c r="AR20" i="8"/>
  <c r="Z21" i="8"/>
  <c r="X21" i="8" s="1"/>
  <c r="Y21" i="8" s="1"/>
  <c r="AA21" i="8" s="1"/>
  <c r="J20" i="8"/>
  <c r="L20" i="8" s="1"/>
  <c r="AP21" i="8"/>
  <c r="AB22" i="7"/>
  <c r="H20" i="7"/>
  <c r="I20" i="7" s="1"/>
  <c r="K20" i="7" s="1"/>
  <c r="M20" i="7" s="1"/>
  <c r="L20" i="7"/>
  <c r="Z23" i="7"/>
  <c r="AP21" i="7"/>
  <c r="AN20" i="5"/>
  <c r="AO20" i="5" s="1"/>
  <c r="AQ20" i="5" s="1"/>
  <c r="AS20" i="5" s="1"/>
  <c r="AR20" i="5"/>
  <c r="AB20" i="5"/>
  <c r="X20" i="5"/>
  <c r="Y20" i="5" s="1"/>
  <c r="AA20" i="5" s="1"/>
  <c r="AC20" i="5" s="1"/>
  <c r="J21" i="5"/>
  <c r="J20" i="4"/>
  <c r="L20" i="4" s="1"/>
  <c r="Z21" i="4"/>
  <c r="AR20" i="4"/>
  <c r="AN20" i="4"/>
  <c r="AO20" i="4" s="1"/>
  <c r="AQ20" i="4" s="1"/>
  <c r="AS20" i="4" s="1"/>
  <c r="L20" i="3"/>
  <c r="AN20" i="3"/>
  <c r="AO20" i="3" s="1"/>
  <c r="AQ20" i="3" s="1"/>
  <c r="AS20" i="3" s="1"/>
  <c r="J21" i="3"/>
  <c r="AB20" i="3"/>
  <c r="X20" i="3"/>
  <c r="Y20" i="3" s="1"/>
  <c r="AA20" i="3" s="1"/>
  <c r="AC20" i="3" s="1"/>
  <c r="AN18" i="2"/>
  <c r="AO18" i="2" s="1"/>
  <c r="AQ18" i="2" s="1"/>
  <c r="L20" i="2"/>
  <c r="H20" i="2"/>
  <c r="I20" i="2" s="1"/>
  <c r="K20" i="2" s="1"/>
  <c r="M20" i="2" s="1"/>
  <c r="Z21" i="2"/>
  <c r="J21" i="10" l="1"/>
  <c r="Z22" i="10"/>
  <c r="AR20" i="10"/>
  <c r="AN20" i="10"/>
  <c r="AO20" i="10" s="1"/>
  <c r="AQ20" i="10" s="1"/>
  <c r="AS20" i="10" s="1"/>
  <c r="AB21" i="8"/>
  <c r="H20" i="8"/>
  <c r="I20" i="8" s="1"/>
  <c r="K20" i="8" s="1"/>
  <c r="M20" i="8" s="1"/>
  <c r="AC21" i="8"/>
  <c r="Z22" i="8"/>
  <c r="AR21" i="8"/>
  <c r="AN21" i="8"/>
  <c r="AO21" i="8" s="1"/>
  <c r="AQ21" i="8" s="1"/>
  <c r="AS21" i="8" s="1"/>
  <c r="X23" i="7"/>
  <c r="Y23" i="7" s="1"/>
  <c r="AA23" i="7" s="1"/>
  <c r="AC23" i="7" s="1"/>
  <c r="AB23" i="7"/>
  <c r="J21" i="7"/>
  <c r="AN21" i="7"/>
  <c r="AO21" i="7" s="1"/>
  <c r="AQ21" i="7" s="1"/>
  <c r="AS21" i="7" s="1"/>
  <c r="AR21" i="7"/>
  <c r="AP21" i="5"/>
  <c r="L21" i="5"/>
  <c r="H21" i="5"/>
  <c r="I21" i="5" s="1"/>
  <c r="K21" i="5" s="1"/>
  <c r="M21" i="5" s="1"/>
  <c r="Z21" i="5"/>
  <c r="H20" i="4"/>
  <c r="I20" i="4" s="1"/>
  <c r="K20" i="4" s="1"/>
  <c r="M20" i="4" s="1"/>
  <c r="AP21" i="4"/>
  <c r="AN21" i="4" s="1"/>
  <c r="AO21" i="4" s="1"/>
  <c r="AQ21" i="4" s="1"/>
  <c r="AS21" i="4" s="1"/>
  <c r="AB21" i="4"/>
  <c r="X21" i="4"/>
  <c r="Y21" i="4" s="1"/>
  <c r="AA21" i="4" s="1"/>
  <c r="AC21" i="4" s="1"/>
  <c r="AP21" i="3"/>
  <c r="AN21" i="3" s="1"/>
  <c r="AO21" i="3" s="1"/>
  <c r="AQ21" i="3" s="1"/>
  <c r="AS21" i="3" s="1"/>
  <c r="Z21" i="3"/>
  <c r="L21" i="3"/>
  <c r="H21" i="3"/>
  <c r="I21" i="3" s="1"/>
  <c r="K21" i="3" s="1"/>
  <c r="M21" i="3" s="1"/>
  <c r="AP19" i="2"/>
  <c r="AR19" i="2" s="1"/>
  <c r="AS18" i="2"/>
  <c r="AB21" i="2"/>
  <c r="X21" i="2"/>
  <c r="Y21" i="2" s="1"/>
  <c r="AA21" i="2" s="1"/>
  <c r="AC21" i="2" s="1"/>
  <c r="J21" i="2"/>
  <c r="AP21" i="10" l="1"/>
  <c r="AB22" i="10"/>
  <c r="X22" i="10"/>
  <c r="Y22" i="10" s="1"/>
  <c r="AA22" i="10" s="1"/>
  <c r="AC22" i="10" s="1"/>
  <c r="L21" i="10"/>
  <c r="H21" i="10"/>
  <c r="I21" i="10" s="1"/>
  <c r="K21" i="10" s="1"/>
  <c r="M21" i="10" s="1"/>
  <c r="J21" i="8"/>
  <c r="H21" i="8" s="1"/>
  <c r="I21" i="8" s="1"/>
  <c r="K21" i="8" s="1"/>
  <c r="M21" i="8" s="1"/>
  <c r="X22" i="8"/>
  <c r="Y22" i="8" s="1"/>
  <c r="AA22" i="8" s="1"/>
  <c r="AC22" i="8" s="1"/>
  <c r="AB22" i="8"/>
  <c r="AP22" i="8"/>
  <c r="AN22" i="8" s="1"/>
  <c r="AO22" i="8" s="1"/>
  <c r="AQ22" i="8" s="1"/>
  <c r="AS22" i="8" s="1"/>
  <c r="AP22" i="7"/>
  <c r="AR22" i="7" s="1"/>
  <c r="Z24" i="7"/>
  <c r="X24" i="7" s="1"/>
  <c r="Y24" i="7" s="1"/>
  <c r="AA24" i="7" s="1"/>
  <c r="AC24" i="7" s="1"/>
  <c r="H21" i="7"/>
  <c r="I21" i="7" s="1"/>
  <c r="K21" i="7" s="1"/>
  <c r="M21" i="7" s="1"/>
  <c r="L21" i="7"/>
  <c r="AR21" i="5"/>
  <c r="AN21" i="5"/>
  <c r="AO21" i="5" s="1"/>
  <c r="AQ21" i="5" s="1"/>
  <c r="AS21" i="5" s="1"/>
  <c r="J22" i="5"/>
  <c r="X21" i="5"/>
  <c r="Y21" i="5" s="1"/>
  <c r="AA21" i="5" s="1"/>
  <c r="AC21" i="5" s="1"/>
  <c r="AB21" i="5"/>
  <c r="J21" i="4"/>
  <c r="AR21" i="4"/>
  <c r="Z22" i="4"/>
  <c r="AB22" i="4" s="1"/>
  <c r="AP22" i="4"/>
  <c r="AR21" i="3"/>
  <c r="J22" i="3"/>
  <c r="AP22" i="3"/>
  <c r="X21" i="3"/>
  <c r="Y21" i="3" s="1"/>
  <c r="AA21" i="3" s="1"/>
  <c r="AC21" i="3" s="1"/>
  <c r="AB21" i="3"/>
  <c r="AN19" i="2"/>
  <c r="AO19" i="2" s="1"/>
  <c r="AQ19" i="2" s="1"/>
  <c r="H21" i="2"/>
  <c r="I21" i="2" s="1"/>
  <c r="K21" i="2" s="1"/>
  <c r="M21" i="2" s="1"/>
  <c r="L21" i="2"/>
  <c r="Z22" i="2"/>
  <c r="Z23" i="10" l="1"/>
  <c r="J22" i="10"/>
  <c r="AN21" i="10"/>
  <c r="AO21" i="10" s="1"/>
  <c r="AQ21" i="10" s="1"/>
  <c r="AS21" i="10" s="1"/>
  <c r="AR21" i="10"/>
  <c r="L21" i="8"/>
  <c r="AN22" i="7"/>
  <c r="AO22" i="7" s="1"/>
  <c r="AQ22" i="7" s="1"/>
  <c r="AS22" i="7" s="1"/>
  <c r="AR22" i="8"/>
  <c r="Z23" i="8"/>
  <c r="J22" i="8"/>
  <c r="AP23" i="8"/>
  <c r="Z25" i="7"/>
  <c r="AB25" i="7" s="1"/>
  <c r="AB24" i="7"/>
  <c r="J22" i="7"/>
  <c r="AP22" i="5"/>
  <c r="H22" i="5"/>
  <c r="I22" i="5" s="1"/>
  <c r="K22" i="5" s="1"/>
  <c r="M22" i="5" s="1"/>
  <c r="L22" i="5"/>
  <c r="Z22" i="5"/>
  <c r="H21" i="4"/>
  <c r="I21" i="4" s="1"/>
  <c r="K21" i="4" s="1"/>
  <c r="L21" i="4"/>
  <c r="X22" i="4"/>
  <c r="Y22" i="4" s="1"/>
  <c r="AA22" i="4" s="1"/>
  <c r="AC22" i="4" s="1"/>
  <c r="AR22" i="4"/>
  <c r="AN22" i="4"/>
  <c r="AO22" i="4" s="1"/>
  <c r="AQ22" i="4" s="1"/>
  <c r="AS22" i="4" s="1"/>
  <c r="AN22" i="3"/>
  <c r="AO22" i="3" s="1"/>
  <c r="AQ22" i="3" s="1"/>
  <c r="AS22" i="3" s="1"/>
  <c r="AR22" i="3"/>
  <c r="Z22" i="3"/>
  <c r="H22" i="3"/>
  <c r="I22" i="3" s="1"/>
  <c r="K22" i="3" s="1"/>
  <c r="M22" i="3" s="1"/>
  <c r="L22" i="3"/>
  <c r="AP20" i="2"/>
  <c r="AR20" i="2" s="1"/>
  <c r="AS19" i="2"/>
  <c r="X22" i="2"/>
  <c r="Y22" i="2" s="1"/>
  <c r="AA22" i="2" s="1"/>
  <c r="AC22" i="2" s="1"/>
  <c r="AB22" i="2"/>
  <c r="J22" i="2"/>
  <c r="AP22" i="10" l="1"/>
  <c r="L22" i="10"/>
  <c r="H22" i="10"/>
  <c r="I22" i="10" s="1"/>
  <c r="K22" i="10" s="1"/>
  <c r="M22" i="10" s="1"/>
  <c r="AB23" i="10"/>
  <c r="X23" i="10"/>
  <c r="Y23" i="10" s="1"/>
  <c r="AA23" i="10" s="1"/>
  <c r="AC23" i="10" s="1"/>
  <c r="AP23" i="7"/>
  <c r="AR23" i="7" s="1"/>
  <c r="X23" i="8"/>
  <c r="Y23" i="8" s="1"/>
  <c r="AA23" i="8" s="1"/>
  <c r="AB23" i="8"/>
  <c r="AR23" i="8"/>
  <c r="AN23" i="8"/>
  <c r="AO23" i="8" s="1"/>
  <c r="AQ23" i="8" s="1"/>
  <c r="AS23" i="8" s="1"/>
  <c r="L22" i="8"/>
  <c r="H22" i="8"/>
  <c r="I22" i="8" s="1"/>
  <c r="K22" i="8" s="1"/>
  <c r="M22" i="8" s="1"/>
  <c r="X25" i="7"/>
  <c r="Y25" i="7" s="1"/>
  <c r="AA25" i="7" s="1"/>
  <c r="AC25" i="7" s="1"/>
  <c r="H22" i="7"/>
  <c r="I22" i="7" s="1"/>
  <c r="K22" i="7" s="1"/>
  <c r="M22" i="7" s="1"/>
  <c r="L22" i="7"/>
  <c r="AR22" i="5"/>
  <c r="AN22" i="5"/>
  <c r="AO22" i="5" s="1"/>
  <c r="AQ22" i="5" s="1"/>
  <c r="AS22" i="5" s="1"/>
  <c r="J23" i="5"/>
  <c r="AB22" i="5"/>
  <c r="X22" i="5"/>
  <c r="Y22" i="5" s="1"/>
  <c r="AA22" i="5" s="1"/>
  <c r="AC22" i="5" s="1"/>
  <c r="M21" i="4"/>
  <c r="J22" i="4"/>
  <c r="Z23" i="4"/>
  <c r="AB23" i="4" s="1"/>
  <c r="AP23" i="4"/>
  <c r="AB22" i="3"/>
  <c r="X22" i="3"/>
  <c r="Y22" i="3" s="1"/>
  <c r="AA22" i="3" s="1"/>
  <c r="AC22" i="3" s="1"/>
  <c r="J23" i="3"/>
  <c r="AP23" i="3"/>
  <c r="AN20" i="2"/>
  <c r="AO20" i="2" s="1"/>
  <c r="AQ20" i="2" s="1"/>
  <c r="L22" i="2"/>
  <c r="H22" i="2"/>
  <c r="I22" i="2" s="1"/>
  <c r="K22" i="2" s="1"/>
  <c r="M22" i="2" s="1"/>
  <c r="Z23" i="2"/>
  <c r="J23" i="10" l="1"/>
  <c r="Z24" i="10"/>
  <c r="AR22" i="10"/>
  <c r="AN22" i="10"/>
  <c r="AO22" i="10" s="1"/>
  <c r="AQ22" i="10" s="1"/>
  <c r="AS22" i="10" s="1"/>
  <c r="AN23" i="7"/>
  <c r="AO23" i="7" s="1"/>
  <c r="AQ23" i="7" s="1"/>
  <c r="AS23" i="7" s="1"/>
  <c r="AC23" i="8"/>
  <c r="Z24" i="8"/>
  <c r="AP24" i="8"/>
  <c r="AR24" i="8" s="1"/>
  <c r="J23" i="8"/>
  <c r="L23" i="8" s="1"/>
  <c r="Z26" i="7"/>
  <c r="X26" i="7" s="1"/>
  <c r="Y26" i="7" s="1"/>
  <c r="AA26" i="7" s="1"/>
  <c r="AC26" i="7" s="1"/>
  <c r="J23" i="7"/>
  <c r="L23" i="7" s="1"/>
  <c r="AP23" i="5"/>
  <c r="Z23" i="5"/>
  <c r="L23" i="5"/>
  <c r="H23" i="5"/>
  <c r="I23" i="5" s="1"/>
  <c r="K23" i="5" s="1"/>
  <c r="M23" i="5" s="1"/>
  <c r="H22" i="4"/>
  <c r="I22" i="4" s="1"/>
  <c r="K22" i="4" s="1"/>
  <c r="M22" i="4" s="1"/>
  <c r="L22" i="4"/>
  <c r="X23" i="4"/>
  <c r="Y23" i="4" s="1"/>
  <c r="AA23" i="4" s="1"/>
  <c r="AC23" i="4" s="1"/>
  <c r="AN23" i="4"/>
  <c r="AO23" i="4" s="1"/>
  <c r="AQ23" i="4" s="1"/>
  <c r="AS23" i="4" s="1"/>
  <c r="AR23" i="4"/>
  <c r="L23" i="3"/>
  <c r="H23" i="3"/>
  <c r="I23" i="3" s="1"/>
  <c r="K23" i="3" s="1"/>
  <c r="M23" i="3" s="1"/>
  <c r="AR23" i="3"/>
  <c r="AN23" i="3"/>
  <c r="AO23" i="3" s="1"/>
  <c r="AQ23" i="3" s="1"/>
  <c r="AS23" i="3" s="1"/>
  <c r="Z23" i="3"/>
  <c r="AP21" i="2"/>
  <c r="AR21" i="2" s="1"/>
  <c r="AS20" i="2"/>
  <c r="J23" i="2"/>
  <c r="H23" i="2" s="1"/>
  <c r="I23" i="2" s="1"/>
  <c r="K23" i="2" s="1"/>
  <c r="M23" i="2" s="1"/>
  <c r="AB23" i="2"/>
  <c r="X23" i="2"/>
  <c r="Y23" i="2" s="1"/>
  <c r="AA23" i="2" s="1"/>
  <c r="AC23" i="2" s="1"/>
  <c r="AP23" i="10" l="1"/>
  <c r="AB24" i="10"/>
  <c r="X24" i="10"/>
  <c r="Y24" i="10" s="1"/>
  <c r="AA24" i="10" s="1"/>
  <c r="AC24" i="10" s="1"/>
  <c r="L23" i="10"/>
  <c r="H23" i="10"/>
  <c r="I23" i="10" s="1"/>
  <c r="K23" i="10" s="1"/>
  <c r="M23" i="10" s="1"/>
  <c r="AP24" i="7"/>
  <c r="AN24" i="7" s="1"/>
  <c r="AO24" i="7" s="1"/>
  <c r="AQ24" i="7" s="1"/>
  <c r="AS24" i="7" s="1"/>
  <c r="AB24" i="8"/>
  <c r="X24" i="8"/>
  <c r="Y24" i="8" s="1"/>
  <c r="AA24" i="8" s="1"/>
  <c r="AC24" i="8" s="1"/>
  <c r="AN24" i="8"/>
  <c r="AO24" i="8" s="1"/>
  <c r="AQ24" i="8" s="1"/>
  <c r="AS24" i="8" s="1"/>
  <c r="H23" i="8"/>
  <c r="I23" i="8" s="1"/>
  <c r="K23" i="8" s="1"/>
  <c r="M23" i="8" s="1"/>
  <c r="AB26" i="7"/>
  <c r="H23" i="7"/>
  <c r="I23" i="7" s="1"/>
  <c r="K23" i="7" s="1"/>
  <c r="M23" i="7" s="1"/>
  <c r="Z27" i="7"/>
  <c r="AR23" i="5"/>
  <c r="AN23" i="5"/>
  <c r="AO23" i="5" s="1"/>
  <c r="AQ23" i="5" s="1"/>
  <c r="AS23" i="5" s="1"/>
  <c r="J24" i="5"/>
  <c r="AB23" i="5"/>
  <c r="X23" i="5"/>
  <c r="Y23" i="5" s="1"/>
  <c r="AA23" i="5" s="1"/>
  <c r="AC23" i="5" s="1"/>
  <c r="J23" i="4"/>
  <c r="Z24" i="4"/>
  <c r="X24" i="4" s="1"/>
  <c r="Y24" i="4" s="1"/>
  <c r="AA24" i="4" s="1"/>
  <c r="AC24" i="4" s="1"/>
  <c r="AP24" i="4"/>
  <c r="X23" i="3"/>
  <c r="Y23" i="3" s="1"/>
  <c r="AA23" i="3" s="1"/>
  <c r="AC23" i="3" s="1"/>
  <c r="AB23" i="3"/>
  <c r="AP24" i="3"/>
  <c r="J24" i="3"/>
  <c r="AN21" i="2"/>
  <c r="AO21" i="2" s="1"/>
  <c r="AQ21" i="2" s="1"/>
  <c r="L23" i="2"/>
  <c r="Z24" i="2"/>
  <c r="J24" i="2"/>
  <c r="Z25" i="10" l="1"/>
  <c r="J24" i="10"/>
  <c r="AR23" i="10"/>
  <c r="AN23" i="10"/>
  <c r="AO23" i="10" s="1"/>
  <c r="AQ23" i="10" s="1"/>
  <c r="AS23" i="10" s="1"/>
  <c r="AR24" i="7"/>
  <c r="AP25" i="7"/>
  <c r="AN25" i="7" s="1"/>
  <c r="AO25" i="7" s="1"/>
  <c r="AQ25" i="7" s="1"/>
  <c r="AS25" i="7" s="1"/>
  <c r="Z25" i="8"/>
  <c r="J24" i="8"/>
  <c r="H24" i="8" s="1"/>
  <c r="I24" i="8" s="1"/>
  <c r="K24" i="8" s="1"/>
  <c r="M24" i="8" s="1"/>
  <c r="AP25" i="8"/>
  <c r="AR25" i="8" s="1"/>
  <c r="J24" i="7"/>
  <c r="H24" i="7" s="1"/>
  <c r="I24" i="7" s="1"/>
  <c r="K24" i="7" s="1"/>
  <c r="M24" i="7" s="1"/>
  <c r="X27" i="7"/>
  <c r="Y27" i="7" s="1"/>
  <c r="AA27" i="7" s="1"/>
  <c r="AC27" i="7" s="1"/>
  <c r="AB27" i="7"/>
  <c r="AP24" i="5"/>
  <c r="L24" i="5"/>
  <c r="H24" i="5"/>
  <c r="I24" i="5" s="1"/>
  <c r="K24" i="5" s="1"/>
  <c r="M24" i="5" s="1"/>
  <c r="Z24" i="5"/>
  <c r="AB24" i="4"/>
  <c r="L23" i="4"/>
  <c r="H23" i="4"/>
  <c r="I23" i="4" s="1"/>
  <c r="K23" i="4" s="1"/>
  <c r="Z25" i="4"/>
  <c r="AR24" i="4"/>
  <c r="AN24" i="4"/>
  <c r="AO24" i="4" s="1"/>
  <c r="AQ24" i="4" s="1"/>
  <c r="AS24" i="4" s="1"/>
  <c r="AR24" i="3"/>
  <c r="AN24" i="3"/>
  <c r="AO24" i="3" s="1"/>
  <c r="AQ24" i="3" s="1"/>
  <c r="AS24" i="3" s="1"/>
  <c r="Z24" i="3"/>
  <c r="H24" i="3"/>
  <c r="I24" i="3" s="1"/>
  <c r="K24" i="3" s="1"/>
  <c r="M24" i="3" s="1"/>
  <c r="L24" i="3"/>
  <c r="AP22" i="2"/>
  <c r="AR22" i="2" s="1"/>
  <c r="AS21" i="2"/>
  <c r="L24" i="2"/>
  <c r="H24" i="2"/>
  <c r="I24" i="2" s="1"/>
  <c r="K24" i="2" s="1"/>
  <c r="M24" i="2" s="1"/>
  <c r="X24" i="2"/>
  <c r="Y24" i="2" s="1"/>
  <c r="AA24" i="2" s="1"/>
  <c r="AC24" i="2" s="1"/>
  <c r="AB24" i="2"/>
  <c r="AP24" i="10" l="1"/>
  <c r="L24" i="10"/>
  <c r="H24" i="10"/>
  <c r="I24" i="10" s="1"/>
  <c r="K24" i="10" s="1"/>
  <c r="M24" i="10" s="1"/>
  <c r="AB25" i="10"/>
  <c r="X25" i="10"/>
  <c r="Y25" i="10" s="1"/>
  <c r="AA25" i="10" s="1"/>
  <c r="AC25" i="10" s="1"/>
  <c r="AR25" i="7"/>
  <c r="L24" i="8"/>
  <c r="AB25" i="8"/>
  <c r="X25" i="8"/>
  <c r="Y25" i="8" s="1"/>
  <c r="AA25" i="8" s="1"/>
  <c r="AN25" i="8"/>
  <c r="AO25" i="8" s="1"/>
  <c r="AQ25" i="8" s="1"/>
  <c r="AS25" i="8" s="1"/>
  <c r="J25" i="8"/>
  <c r="L24" i="7"/>
  <c r="AP26" i="7"/>
  <c r="AN26" i="7" s="1"/>
  <c r="AO26" i="7" s="1"/>
  <c r="AQ26" i="7" s="1"/>
  <c r="AS26" i="7" s="1"/>
  <c r="Z28" i="7"/>
  <c r="X28" i="7" s="1"/>
  <c r="Y28" i="7" s="1"/>
  <c r="AA28" i="7" s="1"/>
  <c r="AC28" i="7" s="1"/>
  <c r="J25" i="7"/>
  <c r="AR24" i="5"/>
  <c r="AN24" i="5"/>
  <c r="AO24" i="5" s="1"/>
  <c r="AQ24" i="5" s="1"/>
  <c r="AS24" i="5" s="1"/>
  <c r="J25" i="5"/>
  <c r="AB24" i="5"/>
  <c r="X24" i="5"/>
  <c r="Y24" i="5" s="1"/>
  <c r="AA24" i="5" s="1"/>
  <c r="AC24" i="5" s="1"/>
  <c r="M23" i="4"/>
  <c r="J24" i="4"/>
  <c r="AP25" i="4"/>
  <c r="AB25" i="4"/>
  <c r="X25" i="4"/>
  <c r="Y25" i="4" s="1"/>
  <c r="AA25" i="4" s="1"/>
  <c r="AC25" i="4" s="1"/>
  <c r="J25" i="3"/>
  <c r="H25" i="3" s="1"/>
  <c r="I25" i="3" s="1"/>
  <c r="K25" i="3" s="1"/>
  <c r="M25" i="3" s="1"/>
  <c r="X24" i="3"/>
  <c r="Y24" i="3" s="1"/>
  <c r="AA24" i="3" s="1"/>
  <c r="AC24" i="3" s="1"/>
  <c r="AB24" i="3"/>
  <c r="AP25" i="3"/>
  <c r="AN22" i="2"/>
  <c r="AO22" i="2" s="1"/>
  <c r="AQ22" i="2" s="1"/>
  <c r="J25" i="2"/>
  <c r="Z25" i="2"/>
  <c r="J25" i="10" l="1"/>
  <c r="Z26" i="10"/>
  <c r="AN24" i="10"/>
  <c r="AO24" i="10" s="1"/>
  <c r="AQ24" i="10" s="1"/>
  <c r="AS24" i="10" s="1"/>
  <c r="AR24" i="10"/>
  <c r="AC25" i="8"/>
  <c r="Z26" i="8"/>
  <c r="AP26" i="8"/>
  <c r="AR26" i="8" s="1"/>
  <c r="L25" i="8"/>
  <c r="H25" i="8"/>
  <c r="I25" i="8" s="1"/>
  <c r="K25" i="8" s="1"/>
  <c r="M25" i="8" s="1"/>
  <c r="AR26" i="7"/>
  <c r="AB28" i="7"/>
  <c r="AP27" i="7"/>
  <c r="AN27" i="7" s="1"/>
  <c r="AO27" i="7" s="1"/>
  <c r="AQ27" i="7" s="1"/>
  <c r="AS27" i="7" s="1"/>
  <c r="H25" i="7"/>
  <c r="I25" i="7" s="1"/>
  <c r="K25" i="7" s="1"/>
  <c r="M25" i="7" s="1"/>
  <c r="L25" i="7"/>
  <c r="Z29" i="7"/>
  <c r="AP25" i="5"/>
  <c r="Z25" i="5"/>
  <c r="L25" i="5"/>
  <c r="H25" i="5"/>
  <c r="I25" i="5" s="1"/>
  <c r="K25" i="5" s="1"/>
  <c r="M25" i="5" s="1"/>
  <c r="L24" i="4"/>
  <c r="H24" i="4"/>
  <c r="I24" i="4" s="1"/>
  <c r="K24" i="4" s="1"/>
  <c r="Z26" i="4"/>
  <c r="AR25" i="4"/>
  <c r="AN25" i="4"/>
  <c r="AO25" i="4" s="1"/>
  <c r="AQ25" i="4" s="1"/>
  <c r="AS25" i="4" s="1"/>
  <c r="L25" i="3"/>
  <c r="AN25" i="3"/>
  <c r="AO25" i="3" s="1"/>
  <c r="AQ25" i="3" s="1"/>
  <c r="AS25" i="3" s="1"/>
  <c r="AR25" i="3"/>
  <c r="Z25" i="3"/>
  <c r="J26" i="3"/>
  <c r="AP23" i="2"/>
  <c r="AR23" i="2" s="1"/>
  <c r="AS22" i="2"/>
  <c r="AB25" i="2"/>
  <c r="X25" i="2"/>
  <c r="Y25" i="2" s="1"/>
  <c r="AA25" i="2" s="1"/>
  <c r="AC25" i="2" s="1"/>
  <c r="H25" i="2"/>
  <c r="I25" i="2" s="1"/>
  <c r="K25" i="2" s="1"/>
  <c r="M25" i="2" s="1"/>
  <c r="L25" i="2"/>
  <c r="AP25" i="10" l="1"/>
  <c r="AB26" i="10"/>
  <c r="X26" i="10"/>
  <c r="Y26" i="10" s="1"/>
  <c r="AA26" i="10" s="1"/>
  <c r="AC26" i="10" s="1"/>
  <c r="H25" i="10"/>
  <c r="I25" i="10" s="1"/>
  <c r="K25" i="10" s="1"/>
  <c r="M25" i="10" s="1"/>
  <c r="L25" i="10"/>
  <c r="AN26" i="8"/>
  <c r="AO26" i="8" s="1"/>
  <c r="AQ26" i="8" s="1"/>
  <c r="AS26" i="8" s="1"/>
  <c r="AB26" i="8"/>
  <c r="X26" i="8"/>
  <c r="Y26" i="8" s="1"/>
  <c r="AA26" i="8" s="1"/>
  <c r="AC26" i="8" s="1"/>
  <c r="J26" i="8"/>
  <c r="L26" i="8" s="1"/>
  <c r="AR27" i="7"/>
  <c r="AP28" i="7"/>
  <c r="X29" i="7"/>
  <c r="Y29" i="7" s="1"/>
  <c r="AA29" i="7" s="1"/>
  <c r="AC29" i="7" s="1"/>
  <c r="AB29" i="7"/>
  <c r="J26" i="7"/>
  <c r="AR25" i="5"/>
  <c r="AN25" i="5"/>
  <c r="AO25" i="5" s="1"/>
  <c r="AQ25" i="5" s="1"/>
  <c r="AS25" i="5" s="1"/>
  <c r="J26" i="5"/>
  <c r="AB25" i="5"/>
  <c r="X25" i="5"/>
  <c r="Y25" i="5" s="1"/>
  <c r="AA25" i="5" s="1"/>
  <c r="AC25" i="5" s="1"/>
  <c r="M24" i="4"/>
  <c r="J25" i="4"/>
  <c r="AP26" i="4"/>
  <c r="X26" i="4"/>
  <c r="Y26" i="4" s="1"/>
  <c r="AA26" i="4" s="1"/>
  <c r="AC26" i="4" s="1"/>
  <c r="AB26" i="4"/>
  <c r="AB25" i="3"/>
  <c r="X25" i="3"/>
  <c r="Y25" i="3" s="1"/>
  <c r="AA25" i="3" s="1"/>
  <c r="AC25" i="3" s="1"/>
  <c r="L26" i="3"/>
  <c r="H26" i="3"/>
  <c r="I26" i="3" s="1"/>
  <c r="K26" i="3" s="1"/>
  <c r="M26" i="3" s="1"/>
  <c r="AP26" i="3"/>
  <c r="AN23" i="2"/>
  <c r="AO23" i="2" s="1"/>
  <c r="AQ23" i="2" s="1"/>
  <c r="J26" i="2"/>
  <c r="Z26" i="2"/>
  <c r="Z27" i="10" l="1"/>
  <c r="J26" i="10"/>
  <c r="AR25" i="10"/>
  <c r="AN25" i="10"/>
  <c r="AO25" i="10" s="1"/>
  <c r="AQ25" i="10" s="1"/>
  <c r="AS25" i="10" s="1"/>
  <c r="AP27" i="8"/>
  <c r="AR27" i="8" s="1"/>
  <c r="Z27" i="8"/>
  <c r="H26" i="8"/>
  <c r="I26" i="8" s="1"/>
  <c r="K26" i="8" s="1"/>
  <c r="M26" i="8" s="1"/>
  <c r="Z30" i="7"/>
  <c r="H26" i="7"/>
  <c r="I26" i="7" s="1"/>
  <c r="K26" i="7" s="1"/>
  <c r="M26" i="7" s="1"/>
  <c r="L26" i="7"/>
  <c r="AN28" i="7"/>
  <c r="AO28" i="7" s="1"/>
  <c r="AQ28" i="7" s="1"/>
  <c r="AS28" i="7" s="1"/>
  <c r="AR28" i="7"/>
  <c r="AP26" i="5"/>
  <c r="L26" i="5"/>
  <c r="H26" i="5"/>
  <c r="I26" i="5" s="1"/>
  <c r="K26" i="5" s="1"/>
  <c r="M26" i="5" s="1"/>
  <c r="Z26" i="5"/>
  <c r="H25" i="4"/>
  <c r="I25" i="4" s="1"/>
  <c r="K25" i="4" s="1"/>
  <c r="L25" i="4"/>
  <c r="AR26" i="4"/>
  <c r="AN26" i="4"/>
  <c r="AO26" i="4" s="1"/>
  <c r="AQ26" i="4" s="1"/>
  <c r="AS26" i="4" s="1"/>
  <c r="Z27" i="4"/>
  <c r="J27" i="3"/>
  <c r="AR26" i="3"/>
  <c r="AN26" i="3"/>
  <c r="AO26" i="3" s="1"/>
  <c r="AQ26" i="3" s="1"/>
  <c r="AS26" i="3" s="1"/>
  <c r="Z26" i="3"/>
  <c r="AP24" i="2"/>
  <c r="AR24" i="2" s="1"/>
  <c r="AS23" i="2"/>
  <c r="X26" i="2"/>
  <c r="Y26" i="2" s="1"/>
  <c r="AA26" i="2" s="1"/>
  <c r="AC26" i="2" s="1"/>
  <c r="AB26" i="2"/>
  <c r="L26" i="2"/>
  <c r="H26" i="2"/>
  <c r="I26" i="2" s="1"/>
  <c r="K26" i="2" s="1"/>
  <c r="M26" i="2" s="1"/>
  <c r="AP26" i="10" l="1"/>
  <c r="L26" i="10"/>
  <c r="H26" i="10"/>
  <c r="I26" i="10" s="1"/>
  <c r="K26" i="10" s="1"/>
  <c r="M26" i="10" s="1"/>
  <c r="AB27" i="10"/>
  <c r="X27" i="10"/>
  <c r="Y27" i="10" s="1"/>
  <c r="AA27" i="10" s="1"/>
  <c r="AC27" i="10" s="1"/>
  <c r="AN27" i="8"/>
  <c r="AO27" i="8" s="1"/>
  <c r="AQ27" i="8" s="1"/>
  <c r="AS27" i="8" s="1"/>
  <c r="AB27" i="8"/>
  <c r="X27" i="8"/>
  <c r="Y27" i="8" s="1"/>
  <c r="AA27" i="8" s="1"/>
  <c r="J27" i="8"/>
  <c r="L27" i="8" s="1"/>
  <c r="J27" i="7"/>
  <c r="H27" i="7" s="1"/>
  <c r="I27" i="7" s="1"/>
  <c r="K27" i="7" s="1"/>
  <c r="M27" i="7" s="1"/>
  <c r="AP29" i="7"/>
  <c r="AB30" i="7"/>
  <c r="X30" i="7"/>
  <c r="Y30" i="7" s="1"/>
  <c r="AA30" i="7" s="1"/>
  <c r="AC30" i="7" s="1"/>
  <c r="AR26" i="5"/>
  <c r="AN26" i="5"/>
  <c r="AO26" i="5" s="1"/>
  <c r="AQ26" i="5" s="1"/>
  <c r="AS26" i="5" s="1"/>
  <c r="J27" i="5"/>
  <c r="AB26" i="5"/>
  <c r="X26" i="5"/>
  <c r="Y26" i="5" s="1"/>
  <c r="AA26" i="5" s="1"/>
  <c r="AC26" i="5" s="1"/>
  <c r="M25" i="4"/>
  <c r="J26" i="4"/>
  <c r="AB27" i="4"/>
  <c r="X27" i="4"/>
  <c r="Y27" i="4" s="1"/>
  <c r="AA27" i="4" s="1"/>
  <c r="AC27" i="4" s="1"/>
  <c r="AP27" i="4"/>
  <c r="AP27" i="3"/>
  <c r="X26" i="3"/>
  <c r="Y26" i="3" s="1"/>
  <c r="AA26" i="3" s="1"/>
  <c r="AC26" i="3" s="1"/>
  <c r="AB26" i="3"/>
  <c r="H27" i="3"/>
  <c r="I27" i="3" s="1"/>
  <c r="K27" i="3" s="1"/>
  <c r="M27" i="3" s="1"/>
  <c r="L27" i="3"/>
  <c r="AN24" i="2"/>
  <c r="AO24" i="2" s="1"/>
  <c r="AQ24" i="2" s="1"/>
  <c r="Z27" i="2"/>
  <c r="J27" i="2"/>
  <c r="J27" i="10" l="1"/>
  <c r="Z28" i="10"/>
  <c r="AR26" i="10"/>
  <c r="AN26" i="10"/>
  <c r="AO26" i="10" s="1"/>
  <c r="AQ26" i="10" s="1"/>
  <c r="AS26" i="10" s="1"/>
  <c r="AP28" i="8"/>
  <c r="AN28" i="8" s="1"/>
  <c r="AO28" i="8" s="1"/>
  <c r="AQ28" i="8" s="1"/>
  <c r="AS28" i="8" s="1"/>
  <c r="H27" i="8"/>
  <c r="I27" i="8" s="1"/>
  <c r="K27" i="8" s="1"/>
  <c r="M27" i="8" s="1"/>
  <c r="AC27" i="8"/>
  <c r="Z28" i="8"/>
  <c r="L27" i="7"/>
  <c r="Z31" i="7"/>
  <c r="AB31" i="7" s="1"/>
  <c r="AR29" i="7"/>
  <c r="AN29" i="7"/>
  <c r="AO29" i="7" s="1"/>
  <c r="AQ29" i="7" s="1"/>
  <c r="AS29" i="7" s="1"/>
  <c r="J28" i="7"/>
  <c r="AP27" i="5"/>
  <c r="L27" i="5"/>
  <c r="H27" i="5"/>
  <c r="I27" i="5" s="1"/>
  <c r="K27" i="5" s="1"/>
  <c r="M27" i="5" s="1"/>
  <c r="Z27" i="5"/>
  <c r="L26" i="4"/>
  <c r="H26" i="4"/>
  <c r="I26" i="4" s="1"/>
  <c r="K26" i="4" s="1"/>
  <c r="M26" i="4" s="1"/>
  <c r="AN27" i="4"/>
  <c r="AO27" i="4" s="1"/>
  <c r="AQ27" i="4" s="1"/>
  <c r="AS27" i="4" s="1"/>
  <c r="AR27" i="4"/>
  <c r="Z28" i="4"/>
  <c r="J28" i="3"/>
  <c r="L28" i="3" s="1"/>
  <c r="Z27" i="3"/>
  <c r="AB27" i="3" s="1"/>
  <c r="AN27" i="3"/>
  <c r="AO27" i="3" s="1"/>
  <c r="AQ27" i="3" s="1"/>
  <c r="AS27" i="3" s="1"/>
  <c r="AR27" i="3"/>
  <c r="AP25" i="2"/>
  <c r="AR25" i="2" s="1"/>
  <c r="AS24" i="2"/>
  <c r="H27" i="2"/>
  <c r="I27" i="2" s="1"/>
  <c r="K27" i="2" s="1"/>
  <c r="M27" i="2" s="1"/>
  <c r="L27" i="2"/>
  <c r="AB27" i="2"/>
  <c r="X27" i="2"/>
  <c r="Y27" i="2" s="1"/>
  <c r="AA27" i="2" s="1"/>
  <c r="AC27" i="2" s="1"/>
  <c r="AP27" i="10" l="1"/>
  <c r="AB28" i="10"/>
  <c r="X28" i="10"/>
  <c r="Y28" i="10" s="1"/>
  <c r="AA28" i="10" s="1"/>
  <c r="AC28" i="10" s="1"/>
  <c r="L27" i="10"/>
  <c r="H27" i="10"/>
  <c r="I27" i="10" s="1"/>
  <c r="K27" i="10" s="1"/>
  <c r="M27" i="10" s="1"/>
  <c r="AR28" i="8"/>
  <c r="J28" i="8"/>
  <c r="H28" i="8" s="1"/>
  <c r="I28" i="8" s="1"/>
  <c r="K28" i="8" s="1"/>
  <c r="M28" i="8" s="1"/>
  <c r="X28" i="8"/>
  <c r="Y28" i="8" s="1"/>
  <c r="AA28" i="8" s="1"/>
  <c r="AC28" i="8" s="1"/>
  <c r="AB28" i="8"/>
  <c r="AP29" i="8"/>
  <c r="AR29" i="8" s="1"/>
  <c r="X31" i="7"/>
  <c r="Y31" i="7" s="1"/>
  <c r="AA31" i="7" s="1"/>
  <c r="AC31" i="7" s="1"/>
  <c r="H28" i="7"/>
  <c r="I28" i="7" s="1"/>
  <c r="K28" i="7" s="1"/>
  <c r="M28" i="7" s="1"/>
  <c r="L28" i="7"/>
  <c r="AP30" i="7"/>
  <c r="AR27" i="5"/>
  <c r="AN27" i="5"/>
  <c r="AO27" i="5" s="1"/>
  <c r="AQ27" i="5" s="1"/>
  <c r="AS27" i="5" s="1"/>
  <c r="J28" i="5"/>
  <c r="H28" i="5" s="1"/>
  <c r="I28" i="5" s="1"/>
  <c r="K28" i="5" s="1"/>
  <c r="M28" i="5" s="1"/>
  <c r="AB27" i="5"/>
  <c r="X27" i="5"/>
  <c r="Y27" i="5" s="1"/>
  <c r="AA27" i="5" s="1"/>
  <c r="AC27" i="5" s="1"/>
  <c r="J27" i="4"/>
  <c r="AP28" i="4"/>
  <c r="AR28" i="4" s="1"/>
  <c r="X28" i="4"/>
  <c r="Y28" i="4" s="1"/>
  <c r="AA28" i="4" s="1"/>
  <c r="AC28" i="4" s="1"/>
  <c r="AB28" i="4"/>
  <c r="H28" i="3"/>
  <c r="I28" i="3" s="1"/>
  <c r="K28" i="3" s="1"/>
  <c r="M28" i="3" s="1"/>
  <c r="X27" i="3"/>
  <c r="Y27" i="3" s="1"/>
  <c r="AA27" i="3" s="1"/>
  <c r="AC27" i="3" s="1"/>
  <c r="AP28" i="3"/>
  <c r="AN25" i="2"/>
  <c r="AO25" i="2" s="1"/>
  <c r="AQ25" i="2" s="1"/>
  <c r="Z28" i="2"/>
  <c r="J28" i="2"/>
  <c r="Z29" i="10" l="1"/>
  <c r="J28" i="10"/>
  <c r="AR27" i="10"/>
  <c r="AN27" i="10"/>
  <c r="AO27" i="10" s="1"/>
  <c r="AQ27" i="10" s="1"/>
  <c r="AS27" i="10" s="1"/>
  <c r="L28" i="8"/>
  <c r="AN29" i="8"/>
  <c r="AO29" i="8" s="1"/>
  <c r="AQ29" i="8" s="1"/>
  <c r="AS29" i="8" s="1"/>
  <c r="Z29" i="8"/>
  <c r="J29" i="8"/>
  <c r="H29" i="8" s="1"/>
  <c r="I29" i="8" s="1"/>
  <c r="K29" i="8" s="1"/>
  <c r="M29" i="8" s="1"/>
  <c r="Z32" i="7"/>
  <c r="X32" i="7" s="1"/>
  <c r="Y32" i="7" s="1"/>
  <c r="AA32" i="7" s="1"/>
  <c r="AC32" i="7" s="1"/>
  <c r="AN30" i="7"/>
  <c r="AO30" i="7" s="1"/>
  <c r="AQ30" i="7" s="1"/>
  <c r="AS30" i="7" s="1"/>
  <c r="AR30" i="7"/>
  <c r="J29" i="7"/>
  <c r="AP28" i="5"/>
  <c r="L28" i="5"/>
  <c r="Z28" i="5"/>
  <c r="AB28" i="5" s="1"/>
  <c r="J29" i="5"/>
  <c r="L27" i="4"/>
  <c r="H27" i="4"/>
  <c r="I27" i="4" s="1"/>
  <c r="K27" i="4" s="1"/>
  <c r="AN28" i="4"/>
  <c r="AO28" i="4" s="1"/>
  <c r="AQ28" i="4" s="1"/>
  <c r="AS28" i="4" s="1"/>
  <c r="Z29" i="4"/>
  <c r="AB29" i="4" s="1"/>
  <c r="J29" i="3"/>
  <c r="L29" i="3" s="1"/>
  <c r="Z28" i="3"/>
  <c r="X28" i="3" s="1"/>
  <c r="Y28" i="3" s="1"/>
  <c r="AA28" i="3" s="1"/>
  <c r="AC28" i="3" s="1"/>
  <c r="AR28" i="3"/>
  <c r="AN28" i="3"/>
  <c r="AO28" i="3" s="1"/>
  <c r="AQ28" i="3" s="1"/>
  <c r="AS28" i="3" s="1"/>
  <c r="H29" i="3"/>
  <c r="I29" i="3" s="1"/>
  <c r="K29" i="3" s="1"/>
  <c r="M29" i="3" s="1"/>
  <c r="AP26" i="2"/>
  <c r="AR26" i="2" s="1"/>
  <c r="AS25" i="2"/>
  <c r="L28" i="2"/>
  <c r="H28" i="2"/>
  <c r="I28" i="2" s="1"/>
  <c r="K28" i="2" s="1"/>
  <c r="M28" i="2" s="1"/>
  <c r="X28" i="2"/>
  <c r="Y28" i="2" s="1"/>
  <c r="AA28" i="2" s="1"/>
  <c r="AC28" i="2" s="1"/>
  <c r="AB28" i="2"/>
  <c r="AP28" i="10" l="1"/>
  <c r="L28" i="10"/>
  <c r="H28" i="10"/>
  <c r="I28" i="10" s="1"/>
  <c r="K28" i="10" s="1"/>
  <c r="M28" i="10" s="1"/>
  <c r="AB29" i="10"/>
  <c r="X29" i="10"/>
  <c r="Y29" i="10" s="1"/>
  <c r="AA29" i="10" s="1"/>
  <c r="AC29" i="10" s="1"/>
  <c r="AP30" i="8"/>
  <c r="AR30" i="8" s="1"/>
  <c r="X29" i="8"/>
  <c r="Y29" i="8" s="1"/>
  <c r="AA29" i="8" s="1"/>
  <c r="AC29" i="8" s="1"/>
  <c r="AB29" i="8"/>
  <c r="L29" i="8"/>
  <c r="J30" i="8"/>
  <c r="L30" i="8" s="1"/>
  <c r="AB32" i="7"/>
  <c r="AP31" i="7"/>
  <c r="AR31" i="7" s="1"/>
  <c r="L29" i="7"/>
  <c r="H29" i="7"/>
  <c r="I29" i="7" s="1"/>
  <c r="K29" i="7" s="1"/>
  <c r="M29" i="7" s="1"/>
  <c r="Z33" i="7"/>
  <c r="AN28" i="5"/>
  <c r="AO28" i="5" s="1"/>
  <c r="AQ28" i="5" s="1"/>
  <c r="AS28" i="5" s="1"/>
  <c r="AR28" i="5"/>
  <c r="X28" i="5"/>
  <c r="Y28" i="5" s="1"/>
  <c r="AA28" i="5" s="1"/>
  <c r="AC28" i="5" s="1"/>
  <c r="L29" i="5"/>
  <c r="H29" i="5"/>
  <c r="I29" i="5" s="1"/>
  <c r="K29" i="5" s="1"/>
  <c r="M29" i="5" s="1"/>
  <c r="M27" i="4"/>
  <c r="J28" i="4"/>
  <c r="X29" i="4"/>
  <c r="Y29" i="4" s="1"/>
  <c r="AA29" i="4" s="1"/>
  <c r="AC29" i="4" s="1"/>
  <c r="AP29" i="4"/>
  <c r="AN29" i="4" s="1"/>
  <c r="AO29" i="4" s="1"/>
  <c r="AQ29" i="4" s="1"/>
  <c r="AS29" i="4" s="1"/>
  <c r="AB28" i="3"/>
  <c r="Z29" i="3"/>
  <c r="AB29" i="3" s="1"/>
  <c r="AP29" i="3"/>
  <c r="J30" i="3"/>
  <c r="AN26" i="2"/>
  <c r="AO26" i="2" s="1"/>
  <c r="AQ26" i="2" s="1"/>
  <c r="Z29" i="2"/>
  <c r="AB29" i="2" s="1"/>
  <c r="J29" i="2"/>
  <c r="J29" i="10" l="1"/>
  <c r="Z30" i="10"/>
  <c r="AR28" i="10"/>
  <c r="AN28" i="10"/>
  <c r="AO28" i="10" s="1"/>
  <c r="AQ28" i="10" s="1"/>
  <c r="AS28" i="10" s="1"/>
  <c r="AN30" i="8"/>
  <c r="AO30" i="8" s="1"/>
  <c r="AQ30" i="8" s="1"/>
  <c r="AS30" i="8" s="1"/>
  <c r="Z30" i="8"/>
  <c r="H30" i="8"/>
  <c r="I30" i="8" s="1"/>
  <c r="K30" i="8" s="1"/>
  <c r="M30" i="8" s="1"/>
  <c r="AN31" i="7"/>
  <c r="AO31" i="7" s="1"/>
  <c r="AQ31" i="7" s="1"/>
  <c r="AS31" i="7" s="1"/>
  <c r="J30" i="7"/>
  <c r="H30" i="7" s="1"/>
  <c r="I30" i="7" s="1"/>
  <c r="K30" i="7" s="1"/>
  <c r="M30" i="7" s="1"/>
  <c r="X33" i="7"/>
  <c r="Y33" i="7" s="1"/>
  <c r="AA33" i="7" s="1"/>
  <c r="AC33" i="7" s="1"/>
  <c r="AB33" i="7"/>
  <c r="AP29" i="5"/>
  <c r="Z29" i="5"/>
  <c r="X29" i="5" s="1"/>
  <c r="Y29" i="5" s="1"/>
  <c r="AA29" i="5" s="1"/>
  <c r="AC29" i="5" s="1"/>
  <c r="J30" i="5"/>
  <c r="L28" i="4"/>
  <c r="H28" i="4"/>
  <c r="I28" i="4" s="1"/>
  <c r="K28" i="4" s="1"/>
  <c r="AR29" i="4"/>
  <c r="Z30" i="4"/>
  <c r="X30" i="4" s="1"/>
  <c r="Y30" i="4" s="1"/>
  <c r="AA30" i="4" s="1"/>
  <c r="AC30" i="4" s="1"/>
  <c r="AP30" i="4"/>
  <c r="X29" i="3"/>
  <c r="Y29" i="3" s="1"/>
  <c r="AA29" i="3" s="1"/>
  <c r="AC29" i="3" s="1"/>
  <c r="AN29" i="3"/>
  <c r="AO29" i="3" s="1"/>
  <c r="AQ29" i="3" s="1"/>
  <c r="AS29" i="3" s="1"/>
  <c r="AR29" i="3"/>
  <c r="L30" i="3"/>
  <c r="H30" i="3"/>
  <c r="I30" i="3" s="1"/>
  <c r="K30" i="3" s="1"/>
  <c r="M30" i="3" s="1"/>
  <c r="AP27" i="2"/>
  <c r="AR27" i="2" s="1"/>
  <c r="AS26" i="2"/>
  <c r="X29" i="2"/>
  <c r="Y29" i="2" s="1"/>
  <c r="AA29" i="2" s="1"/>
  <c r="AC29" i="2" s="1"/>
  <c r="H29" i="2"/>
  <c r="I29" i="2" s="1"/>
  <c r="K29" i="2" s="1"/>
  <c r="M29" i="2" s="1"/>
  <c r="L29" i="2"/>
  <c r="AP29" i="10" l="1"/>
  <c r="AB30" i="10"/>
  <c r="X30" i="10"/>
  <c r="Y30" i="10" s="1"/>
  <c r="AA30" i="10" s="1"/>
  <c r="AC30" i="10" s="1"/>
  <c r="L29" i="10"/>
  <c r="H29" i="10"/>
  <c r="I29" i="10" s="1"/>
  <c r="K29" i="10" s="1"/>
  <c r="M29" i="10" s="1"/>
  <c r="AP31" i="8"/>
  <c r="AR31" i="8" s="1"/>
  <c r="X30" i="8"/>
  <c r="Y30" i="8" s="1"/>
  <c r="AA30" i="8" s="1"/>
  <c r="AC30" i="8" s="1"/>
  <c r="AB30" i="8"/>
  <c r="J31" i="8"/>
  <c r="L31" i="8" s="1"/>
  <c r="L30" i="7"/>
  <c r="AP32" i="7"/>
  <c r="AR32" i="7" s="1"/>
  <c r="Z34" i="7"/>
  <c r="AB34" i="7" s="1"/>
  <c r="J31" i="7"/>
  <c r="AN29" i="5"/>
  <c r="AO29" i="5" s="1"/>
  <c r="AQ29" i="5" s="1"/>
  <c r="AS29" i="5" s="1"/>
  <c r="AR29" i="5"/>
  <c r="AB29" i="5"/>
  <c r="H30" i="5"/>
  <c r="I30" i="5" s="1"/>
  <c r="K30" i="5" s="1"/>
  <c r="M30" i="5" s="1"/>
  <c r="L30" i="5"/>
  <c r="Z30" i="5"/>
  <c r="M28" i="4"/>
  <c r="J29" i="4"/>
  <c r="AB30" i="4"/>
  <c r="Z31" i="4"/>
  <c r="AR30" i="4"/>
  <c r="AN30" i="4"/>
  <c r="AO30" i="4" s="1"/>
  <c r="AQ30" i="4" s="1"/>
  <c r="AS30" i="4" s="1"/>
  <c r="Z30" i="3"/>
  <c r="AB30" i="3" s="1"/>
  <c r="AP30" i="3"/>
  <c r="J31" i="3"/>
  <c r="AN27" i="2"/>
  <c r="AO27" i="2" s="1"/>
  <c r="Z30" i="2"/>
  <c r="X30" i="2" s="1"/>
  <c r="Y30" i="2" s="1"/>
  <c r="AA30" i="2" s="1"/>
  <c r="AC30" i="2" s="1"/>
  <c r="J30" i="2"/>
  <c r="Z31" i="10" l="1"/>
  <c r="J30" i="10"/>
  <c r="AR29" i="10"/>
  <c r="AN29" i="10"/>
  <c r="AO29" i="10" s="1"/>
  <c r="AQ29" i="10" s="1"/>
  <c r="AS29" i="10" s="1"/>
  <c r="AN31" i="8"/>
  <c r="AO31" i="8" s="1"/>
  <c r="AQ31" i="8" s="1"/>
  <c r="AS31" i="8" s="1"/>
  <c r="Z31" i="8"/>
  <c r="H31" i="8"/>
  <c r="I31" i="8" s="1"/>
  <c r="K31" i="8" s="1"/>
  <c r="M31" i="8" s="1"/>
  <c r="AN32" i="7"/>
  <c r="AO32" i="7" s="1"/>
  <c r="AQ32" i="7" s="1"/>
  <c r="AS32" i="7" s="1"/>
  <c r="X34" i="7"/>
  <c r="Y34" i="7" s="1"/>
  <c r="AA34" i="7" s="1"/>
  <c r="AC34" i="7" s="1"/>
  <c r="L31" i="7"/>
  <c r="H31" i="7"/>
  <c r="I31" i="7" s="1"/>
  <c r="K31" i="7" s="1"/>
  <c r="M31" i="7" s="1"/>
  <c r="AP30" i="5"/>
  <c r="AB30" i="5"/>
  <c r="X30" i="5"/>
  <c r="Y30" i="5" s="1"/>
  <c r="AA30" i="5" s="1"/>
  <c r="AC30" i="5" s="1"/>
  <c r="J31" i="5"/>
  <c r="H29" i="4"/>
  <c r="I29" i="4" s="1"/>
  <c r="K29" i="4" s="1"/>
  <c r="M29" i="4" s="1"/>
  <c r="L29" i="4"/>
  <c r="AP31" i="4"/>
  <c r="AB31" i="4"/>
  <c r="X31" i="4"/>
  <c r="Y31" i="4" s="1"/>
  <c r="AA31" i="4" s="1"/>
  <c r="AC31" i="4" s="1"/>
  <c r="X30" i="3"/>
  <c r="Y30" i="3" s="1"/>
  <c r="AA30" i="3" s="1"/>
  <c r="AC30" i="3" s="1"/>
  <c r="H31" i="3"/>
  <c r="I31" i="3" s="1"/>
  <c r="K31" i="3" s="1"/>
  <c r="M31" i="3" s="1"/>
  <c r="L31" i="3"/>
  <c r="AR30" i="3"/>
  <c r="AN30" i="3"/>
  <c r="AO30" i="3" s="1"/>
  <c r="AQ30" i="3" s="1"/>
  <c r="AS30" i="3" s="1"/>
  <c r="AQ27" i="2"/>
  <c r="AB30" i="2"/>
  <c r="Z31" i="2"/>
  <c r="L30" i="2"/>
  <c r="H30" i="2"/>
  <c r="I30" i="2" s="1"/>
  <c r="K30" i="2" s="1"/>
  <c r="M30" i="2" s="1"/>
  <c r="AP30" i="10" l="1"/>
  <c r="L30" i="10"/>
  <c r="H30" i="10"/>
  <c r="I30" i="10" s="1"/>
  <c r="K30" i="10" s="1"/>
  <c r="M30" i="10" s="1"/>
  <c r="AB31" i="10"/>
  <c r="X31" i="10"/>
  <c r="Y31" i="10" s="1"/>
  <c r="AA31" i="10" s="1"/>
  <c r="AC31" i="10" s="1"/>
  <c r="AP32" i="8"/>
  <c r="AN32" i="8" s="1"/>
  <c r="AO32" i="8" s="1"/>
  <c r="AQ32" i="8" s="1"/>
  <c r="AS32" i="8" s="1"/>
  <c r="J32" i="8"/>
  <c r="L32" i="8" s="1"/>
  <c r="AB31" i="8"/>
  <c r="X31" i="8"/>
  <c r="Y31" i="8" s="1"/>
  <c r="AA31" i="8" s="1"/>
  <c r="AC31" i="8" s="1"/>
  <c r="AP33" i="7"/>
  <c r="AR33" i="7" s="1"/>
  <c r="Z35" i="7"/>
  <c r="X35" i="7" s="1"/>
  <c r="Y35" i="7" s="1"/>
  <c r="AA35" i="7" s="1"/>
  <c r="AC35" i="7" s="1"/>
  <c r="J32" i="7"/>
  <c r="AN30" i="5"/>
  <c r="AO30" i="5" s="1"/>
  <c r="AQ30" i="5" s="1"/>
  <c r="AS30" i="5" s="1"/>
  <c r="AR30" i="5"/>
  <c r="Z31" i="5"/>
  <c r="L31" i="5"/>
  <c r="H31" i="5"/>
  <c r="I31" i="5" s="1"/>
  <c r="K31" i="5" s="1"/>
  <c r="M31" i="5" s="1"/>
  <c r="J30" i="4"/>
  <c r="Z32" i="4"/>
  <c r="AN31" i="4"/>
  <c r="AO31" i="4" s="1"/>
  <c r="AQ31" i="4" s="1"/>
  <c r="AS31" i="4" s="1"/>
  <c r="AR31" i="4"/>
  <c r="Z31" i="3"/>
  <c r="X31" i="3" s="1"/>
  <c r="Y31" i="3" s="1"/>
  <c r="AA31" i="3" s="1"/>
  <c r="AC31" i="3" s="1"/>
  <c r="AP31" i="3"/>
  <c r="J32" i="3"/>
  <c r="AP28" i="2"/>
  <c r="AR28" i="2" s="1"/>
  <c r="AS27" i="2"/>
  <c r="J31" i="2"/>
  <c r="AB31" i="2"/>
  <c r="X31" i="2"/>
  <c r="Y31" i="2" s="1"/>
  <c r="AA31" i="2" s="1"/>
  <c r="AC31" i="2" s="1"/>
  <c r="J31" i="10" l="1"/>
  <c r="Z32" i="10"/>
  <c r="AR30" i="10"/>
  <c r="AN30" i="10"/>
  <c r="AO30" i="10" s="1"/>
  <c r="AQ30" i="10" s="1"/>
  <c r="AS30" i="10" s="1"/>
  <c r="AP33" i="8"/>
  <c r="AN33" i="8" s="1"/>
  <c r="AO33" i="8" s="1"/>
  <c r="AQ33" i="8" s="1"/>
  <c r="AS33" i="8" s="1"/>
  <c r="AR32" i="8"/>
  <c r="H32" i="8"/>
  <c r="I32" i="8" s="1"/>
  <c r="K32" i="8" s="1"/>
  <c r="M32" i="8" s="1"/>
  <c r="Z32" i="8"/>
  <c r="AN33" i="7"/>
  <c r="AO33" i="7" s="1"/>
  <c r="AQ33" i="7" s="1"/>
  <c r="AS33" i="7" s="1"/>
  <c r="AB35" i="7"/>
  <c r="Z36" i="7"/>
  <c r="H32" i="7"/>
  <c r="I32" i="7" s="1"/>
  <c r="K32" i="7" s="1"/>
  <c r="M32" i="7" s="1"/>
  <c r="L32" i="7"/>
  <c r="AP31" i="5"/>
  <c r="J32" i="5"/>
  <c r="AB31" i="5"/>
  <c r="X31" i="5"/>
  <c r="Y31" i="5" s="1"/>
  <c r="AA31" i="5" s="1"/>
  <c r="AC31" i="5" s="1"/>
  <c r="H30" i="4"/>
  <c r="I30" i="4" s="1"/>
  <c r="K30" i="4" s="1"/>
  <c r="L30" i="4"/>
  <c r="AP32" i="4"/>
  <c r="X32" i="4"/>
  <c r="Y32" i="4" s="1"/>
  <c r="AA32" i="4" s="1"/>
  <c r="AC32" i="4" s="1"/>
  <c r="AB32" i="4"/>
  <c r="AB31" i="3"/>
  <c r="Z32" i="3"/>
  <c r="AB32" i="3" s="1"/>
  <c r="L32" i="3"/>
  <c r="H32" i="3"/>
  <c r="I32" i="3" s="1"/>
  <c r="K32" i="3" s="1"/>
  <c r="M32" i="3" s="1"/>
  <c r="AN31" i="3"/>
  <c r="AO31" i="3" s="1"/>
  <c r="AQ31" i="3" s="1"/>
  <c r="AS31" i="3" s="1"/>
  <c r="AR31" i="3"/>
  <c r="AN28" i="2"/>
  <c r="AO28" i="2" s="1"/>
  <c r="Z32" i="2"/>
  <c r="H31" i="2"/>
  <c r="I31" i="2" s="1"/>
  <c r="K31" i="2" s="1"/>
  <c r="M31" i="2" s="1"/>
  <c r="L31" i="2"/>
  <c r="AP31" i="10" l="1"/>
  <c r="AB32" i="10"/>
  <c r="X32" i="10"/>
  <c r="Y32" i="10" s="1"/>
  <c r="AA32" i="10" s="1"/>
  <c r="AC32" i="10" s="1"/>
  <c r="L31" i="10"/>
  <c r="H31" i="10"/>
  <c r="I31" i="10" s="1"/>
  <c r="K31" i="10" s="1"/>
  <c r="M31" i="10" s="1"/>
  <c r="AR33" i="8"/>
  <c r="AP34" i="8"/>
  <c r="AR34" i="8" s="1"/>
  <c r="J33" i="8"/>
  <c r="L33" i="8" s="1"/>
  <c r="AB32" i="8"/>
  <c r="X32" i="8"/>
  <c r="Y32" i="8" s="1"/>
  <c r="AA32" i="8" s="1"/>
  <c r="AC32" i="8" s="1"/>
  <c r="AP34" i="7"/>
  <c r="AR34" i="7" s="1"/>
  <c r="J33" i="7"/>
  <c r="AB36" i="7"/>
  <c r="X36" i="7"/>
  <c r="Y36" i="7" s="1"/>
  <c r="AA36" i="7" s="1"/>
  <c r="AC36" i="7" s="1"/>
  <c r="AR31" i="5"/>
  <c r="AN31" i="5"/>
  <c r="AO31" i="5" s="1"/>
  <c r="AQ31" i="5" s="1"/>
  <c r="AS31" i="5" s="1"/>
  <c r="H32" i="5"/>
  <c r="I32" i="5" s="1"/>
  <c r="K32" i="5" s="1"/>
  <c r="M32" i="5" s="1"/>
  <c r="L32" i="5"/>
  <c r="Z32" i="5"/>
  <c r="M30" i="4"/>
  <c r="J31" i="4"/>
  <c r="Z33" i="4"/>
  <c r="AR32" i="4"/>
  <c r="AN32" i="4"/>
  <c r="AO32" i="4" s="1"/>
  <c r="AQ32" i="4" s="1"/>
  <c r="AS32" i="4" s="1"/>
  <c r="X32" i="3"/>
  <c r="Y32" i="3" s="1"/>
  <c r="AA32" i="3" s="1"/>
  <c r="AC32" i="3" s="1"/>
  <c r="AP32" i="3"/>
  <c r="AR32" i="3" s="1"/>
  <c r="J33" i="3"/>
  <c r="AQ28" i="2"/>
  <c r="J32" i="2"/>
  <c r="X32" i="2"/>
  <c r="Y32" i="2" s="1"/>
  <c r="AA32" i="2" s="1"/>
  <c r="AC32" i="2" s="1"/>
  <c r="AB32" i="2"/>
  <c r="Z33" i="10" l="1"/>
  <c r="J32" i="10"/>
  <c r="AR31" i="10"/>
  <c r="AN31" i="10"/>
  <c r="AO31" i="10" s="1"/>
  <c r="AQ31" i="10" s="1"/>
  <c r="AS31" i="10" s="1"/>
  <c r="AN34" i="8"/>
  <c r="AO34" i="8" s="1"/>
  <c r="AQ34" i="8" s="1"/>
  <c r="AS34" i="8" s="1"/>
  <c r="H33" i="8"/>
  <c r="I33" i="8" s="1"/>
  <c r="K33" i="8" s="1"/>
  <c r="M33" i="8" s="1"/>
  <c r="Z33" i="8"/>
  <c r="AN34" i="7"/>
  <c r="AO34" i="7" s="1"/>
  <c r="AQ34" i="7" s="1"/>
  <c r="AS34" i="7" s="1"/>
  <c r="Z37" i="7"/>
  <c r="L33" i="7"/>
  <c r="H33" i="7"/>
  <c r="I33" i="7" s="1"/>
  <c r="K33" i="7" s="1"/>
  <c r="M33" i="7" s="1"/>
  <c r="AP32" i="5"/>
  <c r="J33" i="5"/>
  <c r="AB32" i="5"/>
  <c r="X32" i="5"/>
  <c r="Y32" i="5" s="1"/>
  <c r="AA32" i="5" s="1"/>
  <c r="AC32" i="5" s="1"/>
  <c r="H31" i="4"/>
  <c r="I31" i="4" s="1"/>
  <c r="K31" i="4" s="1"/>
  <c r="M31" i="4" s="1"/>
  <c r="L31" i="4"/>
  <c r="AP33" i="4"/>
  <c r="AB33" i="4"/>
  <c r="X33" i="4"/>
  <c r="Y33" i="4" s="1"/>
  <c r="AA33" i="4" s="1"/>
  <c r="AC33" i="4" s="1"/>
  <c r="Z33" i="3"/>
  <c r="AB33" i="3" s="1"/>
  <c r="AN32" i="3"/>
  <c r="AO32" i="3" s="1"/>
  <c r="AQ32" i="3" s="1"/>
  <c r="AS32" i="3" s="1"/>
  <c r="H33" i="3"/>
  <c r="I33" i="3" s="1"/>
  <c r="K33" i="3" s="1"/>
  <c r="M33" i="3" s="1"/>
  <c r="L33" i="3"/>
  <c r="AP29" i="2"/>
  <c r="AR29" i="2" s="1"/>
  <c r="AS28" i="2"/>
  <c r="Z33" i="2"/>
  <c r="L32" i="2"/>
  <c r="H32" i="2"/>
  <c r="I32" i="2" s="1"/>
  <c r="K32" i="2" s="1"/>
  <c r="M32" i="2" s="1"/>
  <c r="AP32" i="10" l="1"/>
  <c r="L32" i="10"/>
  <c r="H32" i="10"/>
  <c r="I32" i="10" s="1"/>
  <c r="K32" i="10" s="1"/>
  <c r="M32" i="10" s="1"/>
  <c r="AB33" i="10"/>
  <c r="X33" i="10"/>
  <c r="Y33" i="10" s="1"/>
  <c r="AA33" i="10" s="1"/>
  <c r="AC33" i="10" s="1"/>
  <c r="AP35" i="8"/>
  <c r="AR35" i="8" s="1"/>
  <c r="J34" i="8"/>
  <c r="L34" i="8" s="1"/>
  <c r="AB33" i="8"/>
  <c r="X33" i="8"/>
  <c r="Y33" i="8" s="1"/>
  <c r="AA33" i="8" s="1"/>
  <c r="AC33" i="8" s="1"/>
  <c r="AP35" i="7"/>
  <c r="J34" i="7"/>
  <c r="X37" i="7"/>
  <c r="Y37" i="7" s="1"/>
  <c r="AA37" i="7" s="1"/>
  <c r="AC37" i="7" s="1"/>
  <c r="AB37" i="7"/>
  <c r="AN32" i="5"/>
  <c r="AO32" i="5" s="1"/>
  <c r="AQ32" i="5" s="1"/>
  <c r="AS32" i="5" s="1"/>
  <c r="AR32" i="5"/>
  <c r="L33" i="5"/>
  <c r="H33" i="5"/>
  <c r="I33" i="5" s="1"/>
  <c r="K33" i="5" s="1"/>
  <c r="M33" i="5" s="1"/>
  <c r="Z33" i="5"/>
  <c r="J32" i="4"/>
  <c r="Z34" i="4"/>
  <c r="AN33" i="4"/>
  <c r="AO33" i="4" s="1"/>
  <c r="AQ33" i="4" s="1"/>
  <c r="AS33" i="4" s="1"/>
  <c r="AR33" i="4"/>
  <c r="X33" i="3"/>
  <c r="Y33" i="3" s="1"/>
  <c r="AA33" i="3" s="1"/>
  <c r="AC33" i="3" s="1"/>
  <c r="AP33" i="3"/>
  <c r="AN33" i="3" s="1"/>
  <c r="AO33" i="3" s="1"/>
  <c r="AQ33" i="3" s="1"/>
  <c r="AS33" i="3" s="1"/>
  <c r="J34" i="3"/>
  <c r="AN29" i="2"/>
  <c r="AO29" i="2" s="1"/>
  <c r="AB33" i="2"/>
  <c r="X33" i="2"/>
  <c r="Y33" i="2" s="1"/>
  <c r="AA33" i="2" s="1"/>
  <c r="AC33" i="2" s="1"/>
  <c r="J33" i="2"/>
  <c r="J33" i="10" l="1"/>
  <c r="Z34" i="10"/>
  <c r="AR32" i="10"/>
  <c r="AN32" i="10"/>
  <c r="AO32" i="10" s="1"/>
  <c r="AQ32" i="10" s="1"/>
  <c r="AS32" i="10" s="1"/>
  <c r="AN35" i="8"/>
  <c r="AO35" i="8" s="1"/>
  <c r="AQ35" i="8" s="1"/>
  <c r="AS35" i="8" s="1"/>
  <c r="H34" i="8"/>
  <c r="I34" i="8" s="1"/>
  <c r="K34" i="8" s="1"/>
  <c r="M34" i="8" s="1"/>
  <c r="Z34" i="8"/>
  <c r="AR35" i="7"/>
  <c r="AN35" i="7"/>
  <c r="AO35" i="7" s="1"/>
  <c r="AQ35" i="7" s="1"/>
  <c r="Z38" i="7"/>
  <c r="H34" i="7"/>
  <c r="I34" i="7" s="1"/>
  <c r="K34" i="7" s="1"/>
  <c r="M34" i="7" s="1"/>
  <c r="L34" i="7"/>
  <c r="AP33" i="5"/>
  <c r="AB33" i="5"/>
  <c r="X33" i="5"/>
  <c r="Y33" i="5" s="1"/>
  <c r="AA33" i="5" s="1"/>
  <c r="AC33" i="5" s="1"/>
  <c r="J34" i="5"/>
  <c r="L32" i="4"/>
  <c r="H32" i="4"/>
  <c r="I32" i="4" s="1"/>
  <c r="K32" i="4" s="1"/>
  <c r="AP34" i="4"/>
  <c r="X34" i="4"/>
  <c r="Y34" i="4" s="1"/>
  <c r="AA34" i="4" s="1"/>
  <c r="AC34" i="4" s="1"/>
  <c r="AB34" i="4"/>
  <c r="AR33" i="3"/>
  <c r="Z34" i="3"/>
  <c r="AB34" i="3" s="1"/>
  <c r="AP34" i="3"/>
  <c r="L34" i="3"/>
  <c r="H34" i="3"/>
  <c r="I34" i="3" s="1"/>
  <c r="K34" i="3" s="1"/>
  <c r="M34" i="3" s="1"/>
  <c r="AQ29" i="2"/>
  <c r="H33" i="2"/>
  <c r="I33" i="2" s="1"/>
  <c r="K33" i="2" s="1"/>
  <c r="M33" i="2" s="1"/>
  <c r="L33" i="2"/>
  <c r="Z34" i="2"/>
  <c r="AP33" i="10" l="1"/>
  <c r="AB34" i="10"/>
  <c r="X34" i="10"/>
  <c r="Y34" i="10" s="1"/>
  <c r="AA34" i="10" s="1"/>
  <c r="AC34" i="10" s="1"/>
  <c r="L33" i="10"/>
  <c r="H33" i="10"/>
  <c r="I33" i="10" s="1"/>
  <c r="K33" i="10" s="1"/>
  <c r="M33" i="10" s="1"/>
  <c r="AP36" i="8"/>
  <c r="AN36" i="8" s="1"/>
  <c r="AO36" i="8" s="1"/>
  <c r="AQ36" i="8" s="1"/>
  <c r="J35" i="8"/>
  <c r="L35" i="8" s="1"/>
  <c r="AB34" i="8"/>
  <c r="X34" i="8"/>
  <c r="Y34" i="8" s="1"/>
  <c r="AA34" i="8" s="1"/>
  <c r="AC34" i="8" s="1"/>
  <c r="AS35" i="7"/>
  <c r="AP36" i="7"/>
  <c r="J35" i="7"/>
  <c r="L35" i="7" s="1"/>
  <c r="AB38" i="7"/>
  <c r="X38" i="7"/>
  <c r="Y38" i="7" s="1"/>
  <c r="AA38" i="7" s="1"/>
  <c r="AC38" i="7" s="1"/>
  <c r="AR33" i="5"/>
  <c r="AN33" i="5"/>
  <c r="AO33" i="5" s="1"/>
  <c r="AQ33" i="5" s="1"/>
  <c r="AS33" i="5" s="1"/>
  <c r="Z34" i="5"/>
  <c r="L34" i="5"/>
  <c r="H34" i="5"/>
  <c r="I34" i="5" s="1"/>
  <c r="K34" i="5" s="1"/>
  <c r="M34" i="5" s="1"/>
  <c r="M32" i="4"/>
  <c r="J33" i="4"/>
  <c r="Z35" i="4"/>
  <c r="AR34" i="4"/>
  <c r="AN34" i="4"/>
  <c r="AO34" i="4" s="1"/>
  <c r="AQ34" i="4" s="1"/>
  <c r="AS34" i="4" s="1"/>
  <c r="X34" i="3"/>
  <c r="Y34" i="3" s="1"/>
  <c r="AA34" i="3" s="1"/>
  <c r="AC34" i="3" s="1"/>
  <c r="AR34" i="3"/>
  <c r="AN34" i="3"/>
  <c r="AO34" i="3" s="1"/>
  <c r="AQ34" i="3" s="1"/>
  <c r="AS34" i="3" s="1"/>
  <c r="J35" i="3"/>
  <c r="AP30" i="2"/>
  <c r="AR30" i="2" s="1"/>
  <c r="AS29" i="2"/>
  <c r="X34" i="2"/>
  <c r="Y34" i="2" s="1"/>
  <c r="AA34" i="2" s="1"/>
  <c r="AC34" i="2" s="1"/>
  <c r="AB34" i="2"/>
  <c r="J34" i="2"/>
  <c r="Z35" i="10" l="1"/>
  <c r="AB35" i="10" s="1"/>
  <c r="J34" i="10"/>
  <c r="AR33" i="10"/>
  <c r="AN33" i="10"/>
  <c r="AO33" i="10" s="1"/>
  <c r="AQ33" i="10" s="1"/>
  <c r="AS33" i="10" s="1"/>
  <c r="AR36" i="8"/>
  <c r="H35" i="8"/>
  <c r="I35" i="8" s="1"/>
  <c r="K35" i="8" s="1"/>
  <c r="M35" i="8" s="1"/>
  <c r="Z35" i="8"/>
  <c r="AS36" i="8"/>
  <c r="AP37" i="8"/>
  <c r="H35" i="7"/>
  <c r="I35" i="7" s="1"/>
  <c r="K35" i="7" s="1"/>
  <c r="M35" i="7" s="1"/>
  <c r="AN36" i="7"/>
  <c r="AO36" i="7" s="1"/>
  <c r="AQ36" i="7" s="1"/>
  <c r="AS36" i="7" s="1"/>
  <c r="AR36" i="7"/>
  <c r="Z39" i="7"/>
  <c r="AP34" i="5"/>
  <c r="J35" i="5"/>
  <c r="AB34" i="5"/>
  <c r="X34" i="5"/>
  <c r="Y34" i="5" s="1"/>
  <c r="AA34" i="5" s="1"/>
  <c r="AC34" i="5" s="1"/>
  <c r="H33" i="4"/>
  <c r="I33" i="4" s="1"/>
  <c r="K33" i="4" s="1"/>
  <c r="M33" i="4" s="1"/>
  <c r="L33" i="4"/>
  <c r="AP35" i="4"/>
  <c r="AR35" i="4" s="1"/>
  <c r="AB35" i="4"/>
  <c r="X35" i="4"/>
  <c r="Y35" i="4" s="1"/>
  <c r="AA35" i="4" s="1"/>
  <c r="AC35" i="4" s="1"/>
  <c r="Z35" i="3"/>
  <c r="AB35" i="3" s="1"/>
  <c r="H35" i="3"/>
  <c r="I35" i="3" s="1"/>
  <c r="K35" i="3" s="1"/>
  <c r="M35" i="3" s="1"/>
  <c r="L35" i="3"/>
  <c r="AP35" i="3"/>
  <c r="AN30" i="2"/>
  <c r="AO30" i="2" s="1"/>
  <c r="Z35" i="2"/>
  <c r="L34" i="2"/>
  <c r="H34" i="2"/>
  <c r="I34" i="2" s="1"/>
  <c r="K34" i="2" s="1"/>
  <c r="M34" i="2" s="1"/>
  <c r="X35" i="10" l="1"/>
  <c r="Y35" i="10" s="1"/>
  <c r="AA35" i="10" s="1"/>
  <c r="AC35" i="10" s="1"/>
  <c r="L34" i="10"/>
  <c r="H34" i="10"/>
  <c r="I34" i="10" s="1"/>
  <c r="K34" i="10" s="1"/>
  <c r="M34" i="10" s="1"/>
  <c r="AP34" i="10"/>
  <c r="J36" i="8"/>
  <c r="H36" i="8" s="1"/>
  <c r="I36" i="8" s="1"/>
  <c r="K36" i="8" s="1"/>
  <c r="M36" i="8" s="1"/>
  <c r="AB35" i="8"/>
  <c r="X35" i="8"/>
  <c r="Y35" i="8" s="1"/>
  <c r="AA35" i="8" s="1"/>
  <c r="AC35" i="8" s="1"/>
  <c r="AR37" i="8"/>
  <c r="AN37" i="8"/>
  <c r="AO37" i="8" s="1"/>
  <c r="AQ37" i="8" s="1"/>
  <c r="AS37" i="8" s="1"/>
  <c r="J36" i="7"/>
  <c r="AP37" i="7"/>
  <c r="X39" i="7"/>
  <c r="Y39" i="7" s="1"/>
  <c r="AA39" i="7" s="1"/>
  <c r="AC39" i="7" s="1"/>
  <c r="AB39" i="7"/>
  <c r="AR34" i="5"/>
  <c r="AN34" i="5"/>
  <c r="AO34" i="5" s="1"/>
  <c r="AQ34" i="5" s="1"/>
  <c r="AS34" i="5" s="1"/>
  <c r="L35" i="5"/>
  <c r="H35" i="5"/>
  <c r="I35" i="5" s="1"/>
  <c r="K35" i="5" s="1"/>
  <c r="M35" i="5" s="1"/>
  <c r="Z35" i="5"/>
  <c r="AN35" i="4"/>
  <c r="AO35" i="4" s="1"/>
  <c r="AQ35" i="4" s="1"/>
  <c r="AS35" i="4" s="1"/>
  <c r="J34" i="4"/>
  <c r="Z36" i="4"/>
  <c r="X35" i="3"/>
  <c r="Y35" i="3" s="1"/>
  <c r="AA35" i="3" s="1"/>
  <c r="AC35" i="3" s="1"/>
  <c r="J36" i="3"/>
  <c r="AN35" i="3"/>
  <c r="AO35" i="3" s="1"/>
  <c r="AQ35" i="3" s="1"/>
  <c r="AS35" i="3" s="1"/>
  <c r="AR35" i="3"/>
  <c r="AQ30" i="2"/>
  <c r="J35" i="2"/>
  <c r="AB35" i="2"/>
  <c r="X35" i="2"/>
  <c r="Y35" i="2" s="1"/>
  <c r="AA35" i="2" s="1"/>
  <c r="AC35" i="2" s="1"/>
  <c r="Z36" i="10" l="1"/>
  <c r="X36" i="10" s="1"/>
  <c r="Y36" i="10" s="1"/>
  <c r="AA36" i="10" s="1"/>
  <c r="AC36" i="10" s="1"/>
  <c r="AR34" i="10"/>
  <c r="AN34" i="10"/>
  <c r="AO34" i="10" s="1"/>
  <c r="AQ34" i="10" s="1"/>
  <c r="AS34" i="10" s="1"/>
  <c r="J35" i="10"/>
  <c r="L36" i="8"/>
  <c r="J37" i="8"/>
  <c r="Z36" i="8"/>
  <c r="AP38" i="8"/>
  <c r="H36" i="7"/>
  <c r="I36" i="7" s="1"/>
  <c r="K36" i="7" s="1"/>
  <c r="L36" i="7"/>
  <c r="AR37" i="7"/>
  <c r="AN37" i="7"/>
  <c r="AO37" i="7" s="1"/>
  <c r="AQ37" i="7" s="1"/>
  <c r="Z40" i="7"/>
  <c r="AP35" i="5"/>
  <c r="J36" i="5"/>
  <c r="H36" i="5" s="1"/>
  <c r="I36" i="5" s="1"/>
  <c r="K36" i="5" s="1"/>
  <c r="M36" i="5" s="1"/>
  <c r="AB35" i="5"/>
  <c r="X35" i="5"/>
  <c r="Y35" i="5" s="1"/>
  <c r="AA35" i="5" s="1"/>
  <c r="AC35" i="5" s="1"/>
  <c r="AP36" i="4"/>
  <c r="AR36" i="4" s="1"/>
  <c r="L34" i="4"/>
  <c r="H34" i="4"/>
  <c r="I34" i="4" s="1"/>
  <c r="K34" i="4" s="1"/>
  <c r="AB36" i="4"/>
  <c r="X36" i="4"/>
  <c r="Y36" i="4" s="1"/>
  <c r="AA36" i="4" s="1"/>
  <c r="AC36" i="4" s="1"/>
  <c r="Z36" i="3"/>
  <c r="X36" i="3" s="1"/>
  <c r="Y36" i="3" s="1"/>
  <c r="AA36" i="3" s="1"/>
  <c r="AC36" i="3" s="1"/>
  <c r="AP36" i="3"/>
  <c r="AR36" i="3" s="1"/>
  <c r="L36" i="3"/>
  <c r="H36" i="3"/>
  <c r="I36" i="3" s="1"/>
  <c r="K36" i="3" s="1"/>
  <c r="M36" i="3" s="1"/>
  <c r="AP31" i="2"/>
  <c r="AR31" i="2" s="1"/>
  <c r="AS30" i="2"/>
  <c r="Z36" i="2"/>
  <c r="H35" i="2"/>
  <c r="I35" i="2" s="1"/>
  <c r="K35" i="2" s="1"/>
  <c r="M35" i="2" s="1"/>
  <c r="L35" i="2"/>
  <c r="AB36" i="10" l="1"/>
  <c r="Z37" i="10"/>
  <c r="H35" i="10"/>
  <c r="I35" i="10" s="1"/>
  <c r="K35" i="10" s="1"/>
  <c r="M35" i="10" s="1"/>
  <c r="L35" i="10"/>
  <c r="AP35" i="10"/>
  <c r="H37" i="8"/>
  <c r="I37" i="8" s="1"/>
  <c r="K37" i="8" s="1"/>
  <c r="L37" i="8"/>
  <c r="AB36" i="8"/>
  <c r="X36" i="8"/>
  <c r="Y36" i="8" s="1"/>
  <c r="AA36" i="8" s="1"/>
  <c r="AC36" i="8" s="1"/>
  <c r="AN38" i="8"/>
  <c r="AO38" i="8" s="1"/>
  <c r="AQ38" i="8" s="1"/>
  <c r="AS38" i="8" s="1"/>
  <c r="AR38" i="8"/>
  <c r="M36" i="7"/>
  <c r="J37" i="7"/>
  <c r="AS37" i="7"/>
  <c r="AP38" i="7"/>
  <c r="AB40" i="7"/>
  <c r="X40" i="7"/>
  <c r="Y40" i="7" s="1"/>
  <c r="AA40" i="7" s="1"/>
  <c r="AC40" i="7" s="1"/>
  <c r="AR35" i="5"/>
  <c r="AN35" i="5"/>
  <c r="AO35" i="5" s="1"/>
  <c r="AQ35" i="5" s="1"/>
  <c r="AS35" i="5" s="1"/>
  <c r="L36" i="5"/>
  <c r="Z36" i="5"/>
  <c r="X36" i="5" s="1"/>
  <c r="Y36" i="5" s="1"/>
  <c r="AA36" i="5" s="1"/>
  <c r="J37" i="5"/>
  <c r="AN36" i="4"/>
  <c r="AO36" i="4" s="1"/>
  <c r="AQ36" i="4" s="1"/>
  <c r="AS36" i="4" s="1"/>
  <c r="M34" i="4"/>
  <c r="J35" i="4"/>
  <c r="Z37" i="4"/>
  <c r="X37" i="4" s="1"/>
  <c r="Y37" i="4" s="1"/>
  <c r="AA37" i="4" s="1"/>
  <c r="AC37" i="4" s="1"/>
  <c r="AB36" i="3"/>
  <c r="AN36" i="3"/>
  <c r="AO36" i="3" s="1"/>
  <c r="AQ36" i="3" s="1"/>
  <c r="AS36" i="3" s="1"/>
  <c r="J37" i="3"/>
  <c r="Z37" i="3"/>
  <c r="AN31" i="2"/>
  <c r="AO31" i="2" s="1"/>
  <c r="J36" i="2"/>
  <c r="X36" i="2"/>
  <c r="Y36" i="2" s="1"/>
  <c r="AA36" i="2" s="1"/>
  <c r="AC36" i="2" s="1"/>
  <c r="AB36" i="2"/>
  <c r="J36" i="10" l="1"/>
  <c r="AN35" i="10"/>
  <c r="AO35" i="10" s="1"/>
  <c r="AQ35" i="10" s="1"/>
  <c r="AS35" i="10" s="1"/>
  <c r="AR35" i="10"/>
  <c r="AB37" i="10"/>
  <c r="X37" i="10"/>
  <c r="Y37" i="10" s="1"/>
  <c r="AA37" i="10" s="1"/>
  <c r="AC37" i="10" s="1"/>
  <c r="M37" i="8"/>
  <c r="J38" i="8"/>
  <c r="Z37" i="8"/>
  <c r="AP39" i="8"/>
  <c r="L37" i="7"/>
  <c r="H37" i="7"/>
  <c r="I37" i="7" s="1"/>
  <c r="K37" i="7" s="1"/>
  <c r="AN38" i="7"/>
  <c r="AO38" i="7" s="1"/>
  <c r="AQ38" i="7" s="1"/>
  <c r="AR38" i="7"/>
  <c r="Z41" i="7"/>
  <c r="AP36" i="5"/>
  <c r="AB36" i="5"/>
  <c r="AC36" i="5"/>
  <c r="Z37" i="5"/>
  <c r="X37" i="5" s="1"/>
  <c r="Y37" i="5" s="1"/>
  <c r="AA37" i="5" s="1"/>
  <c r="AC37" i="5" s="1"/>
  <c r="L37" i="5"/>
  <c r="H37" i="5"/>
  <c r="I37" i="5" s="1"/>
  <c r="K37" i="5" s="1"/>
  <c r="M37" i="5" s="1"/>
  <c r="AP37" i="4"/>
  <c r="AR37" i="4" s="1"/>
  <c r="H35" i="4"/>
  <c r="I35" i="4" s="1"/>
  <c r="K35" i="4" s="1"/>
  <c r="M35" i="4" s="1"/>
  <c r="L35" i="4"/>
  <c r="AB37" i="4"/>
  <c r="Z38" i="4"/>
  <c r="AP37" i="3"/>
  <c r="AN37" i="3" s="1"/>
  <c r="AO37" i="3" s="1"/>
  <c r="AQ37" i="3" s="1"/>
  <c r="AS37" i="3" s="1"/>
  <c r="AB37" i="3"/>
  <c r="X37" i="3"/>
  <c r="Y37" i="3" s="1"/>
  <c r="AA37" i="3" s="1"/>
  <c r="AC37" i="3" s="1"/>
  <c r="H37" i="3"/>
  <c r="I37" i="3" s="1"/>
  <c r="K37" i="3" s="1"/>
  <c r="M37" i="3" s="1"/>
  <c r="L37" i="3"/>
  <c r="AQ31" i="2"/>
  <c r="Z37" i="2"/>
  <c r="L36" i="2"/>
  <c r="H36" i="2"/>
  <c r="I36" i="2" s="1"/>
  <c r="K36" i="2" s="1"/>
  <c r="M36" i="2" s="1"/>
  <c r="AP36" i="10" l="1"/>
  <c r="Z38" i="10"/>
  <c r="L36" i="10"/>
  <c r="H36" i="10"/>
  <c r="I36" i="10" s="1"/>
  <c r="K36" i="10" s="1"/>
  <c r="M36" i="10" s="1"/>
  <c r="L38" i="8"/>
  <c r="H38" i="8"/>
  <c r="I38" i="8" s="1"/>
  <c r="K38" i="8" s="1"/>
  <c r="M38" i="8" s="1"/>
  <c r="AB37" i="8"/>
  <c r="X37" i="8"/>
  <c r="Y37" i="8" s="1"/>
  <c r="AA37" i="8" s="1"/>
  <c r="AC37" i="8" s="1"/>
  <c r="AR39" i="8"/>
  <c r="AN39" i="8"/>
  <c r="AO39" i="8" s="1"/>
  <c r="AQ39" i="8" s="1"/>
  <c r="AS39" i="8" s="1"/>
  <c r="M37" i="7"/>
  <c r="J38" i="7"/>
  <c r="AS38" i="7"/>
  <c r="AP39" i="7"/>
  <c r="X41" i="7"/>
  <c r="Y41" i="7" s="1"/>
  <c r="AA41" i="7" s="1"/>
  <c r="AC41" i="7" s="1"/>
  <c r="AB41" i="7"/>
  <c r="AN36" i="5"/>
  <c r="AO36" i="5" s="1"/>
  <c r="AQ36" i="5" s="1"/>
  <c r="AS36" i="5" s="1"/>
  <c r="AR36" i="5"/>
  <c r="AB37" i="5"/>
  <c r="J38" i="5"/>
  <c r="Z38" i="5"/>
  <c r="AN37" i="4"/>
  <c r="AO37" i="4" s="1"/>
  <c r="AQ37" i="4" s="1"/>
  <c r="AS37" i="4" s="1"/>
  <c r="J36" i="4"/>
  <c r="AB38" i="4"/>
  <c r="X38" i="4"/>
  <c r="Y38" i="4" s="1"/>
  <c r="AA38" i="4" s="1"/>
  <c r="AC38" i="4" s="1"/>
  <c r="AR37" i="3"/>
  <c r="Z38" i="3"/>
  <c r="J38" i="3"/>
  <c r="AP38" i="3"/>
  <c r="AP32" i="2"/>
  <c r="AR32" i="2" s="1"/>
  <c r="AS31" i="2"/>
  <c r="AB37" i="2"/>
  <c r="X37" i="2"/>
  <c r="Y37" i="2" s="1"/>
  <c r="AA37" i="2" s="1"/>
  <c r="AC37" i="2" s="1"/>
  <c r="J37" i="2"/>
  <c r="J37" i="10" l="1"/>
  <c r="X38" i="10"/>
  <c r="Y38" i="10" s="1"/>
  <c r="AA38" i="10" s="1"/>
  <c r="AC38" i="10" s="1"/>
  <c r="AB38" i="10"/>
  <c r="AR36" i="10"/>
  <c r="AN36" i="10"/>
  <c r="AO36" i="10" s="1"/>
  <c r="AQ36" i="10" s="1"/>
  <c r="AS36" i="10" s="1"/>
  <c r="J39" i="8"/>
  <c r="Z38" i="8"/>
  <c r="AP40" i="8"/>
  <c r="L38" i="7"/>
  <c r="H38" i="7"/>
  <c r="I38" i="7" s="1"/>
  <c r="K38" i="7" s="1"/>
  <c r="AR39" i="7"/>
  <c r="AN39" i="7"/>
  <c r="AO39" i="7" s="1"/>
  <c r="AQ39" i="7" s="1"/>
  <c r="Z42" i="7"/>
  <c r="AP37" i="5"/>
  <c r="AB38" i="5"/>
  <c r="X38" i="5"/>
  <c r="Y38" i="5" s="1"/>
  <c r="AA38" i="5" s="1"/>
  <c r="AC38" i="5" s="1"/>
  <c r="L38" i="5"/>
  <c r="H38" i="5"/>
  <c r="I38" i="5" s="1"/>
  <c r="K38" i="5" s="1"/>
  <c r="M38" i="5" s="1"/>
  <c r="AP38" i="4"/>
  <c r="AN38" i="4" s="1"/>
  <c r="AO38" i="4" s="1"/>
  <c r="AQ38" i="4" s="1"/>
  <c r="AS38" i="4" s="1"/>
  <c r="L36" i="4"/>
  <c r="H36" i="4"/>
  <c r="I36" i="4" s="1"/>
  <c r="K36" i="4" s="1"/>
  <c r="Z39" i="4"/>
  <c r="AR38" i="3"/>
  <c r="AN38" i="3"/>
  <c r="AO38" i="3" s="1"/>
  <c r="AQ38" i="3" s="1"/>
  <c r="AS38" i="3" s="1"/>
  <c r="L38" i="3"/>
  <c r="H38" i="3"/>
  <c r="I38" i="3" s="1"/>
  <c r="K38" i="3" s="1"/>
  <c r="M38" i="3" s="1"/>
  <c r="X38" i="3"/>
  <c r="Y38" i="3" s="1"/>
  <c r="AA38" i="3" s="1"/>
  <c r="AC38" i="3" s="1"/>
  <c r="AB38" i="3"/>
  <c r="AN32" i="2"/>
  <c r="AO32" i="2" s="1"/>
  <c r="Z38" i="2"/>
  <c r="H37" i="2"/>
  <c r="I37" i="2" s="1"/>
  <c r="K37" i="2" s="1"/>
  <c r="M37" i="2" s="1"/>
  <c r="L37" i="2"/>
  <c r="Z39" i="10" l="1"/>
  <c r="AP37" i="10"/>
  <c r="H37" i="10"/>
  <c r="I37" i="10" s="1"/>
  <c r="K37" i="10" s="1"/>
  <c r="M37" i="10" s="1"/>
  <c r="L37" i="10"/>
  <c r="H39" i="8"/>
  <c r="I39" i="8" s="1"/>
  <c r="K39" i="8" s="1"/>
  <c r="L39" i="8"/>
  <c r="AB38" i="8"/>
  <c r="X38" i="8"/>
  <c r="Y38" i="8" s="1"/>
  <c r="AA38" i="8" s="1"/>
  <c r="AC38" i="8" s="1"/>
  <c r="AN40" i="8"/>
  <c r="AO40" i="8" s="1"/>
  <c r="AQ40" i="8" s="1"/>
  <c r="AS40" i="8" s="1"/>
  <c r="AR40" i="8"/>
  <c r="M38" i="7"/>
  <c r="J39" i="7"/>
  <c r="AS39" i="7"/>
  <c r="AP40" i="7"/>
  <c r="AB42" i="7"/>
  <c r="X42" i="7"/>
  <c r="Y42" i="7" s="1"/>
  <c r="AA42" i="7" s="1"/>
  <c r="AC42" i="7" s="1"/>
  <c r="AN37" i="5"/>
  <c r="AO37" i="5" s="1"/>
  <c r="AQ37" i="5" s="1"/>
  <c r="AS37" i="5" s="1"/>
  <c r="AR37" i="5"/>
  <c r="Z39" i="5"/>
  <c r="AB39" i="5" s="1"/>
  <c r="J39" i="5"/>
  <c r="L39" i="5" s="1"/>
  <c r="AR38" i="4"/>
  <c r="AP39" i="4"/>
  <c r="AN39" i="4" s="1"/>
  <c r="AO39" i="4" s="1"/>
  <c r="AQ39" i="4" s="1"/>
  <c r="AS39" i="4" s="1"/>
  <c r="M36" i="4"/>
  <c r="J37" i="4"/>
  <c r="X39" i="4"/>
  <c r="Y39" i="4" s="1"/>
  <c r="AA39" i="4" s="1"/>
  <c r="AC39" i="4" s="1"/>
  <c r="AB39" i="4"/>
  <c r="AP39" i="3"/>
  <c r="Z39" i="3"/>
  <c r="J39" i="3"/>
  <c r="AQ32" i="2"/>
  <c r="J38" i="2"/>
  <c r="L38" i="2" s="1"/>
  <c r="X38" i="2"/>
  <c r="Y38" i="2" s="1"/>
  <c r="AA38" i="2" s="1"/>
  <c r="AC38" i="2" s="1"/>
  <c r="AB38" i="2"/>
  <c r="J38" i="10" l="1"/>
  <c r="AN37" i="10"/>
  <c r="AO37" i="10" s="1"/>
  <c r="AQ37" i="10" s="1"/>
  <c r="AS37" i="10" s="1"/>
  <c r="AR37" i="10"/>
  <c r="AB39" i="10"/>
  <c r="X39" i="10"/>
  <c r="Y39" i="10" s="1"/>
  <c r="AA39" i="10" s="1"/>
  <c r="AC39" i="10" s="1"/>
  <c r="M39" i="8"/>
  <c r="J40" i="8"/>
  <c r="Z39" i="8"/>
  <c r="AP41" i="8"/>
  <c r="L39" i="7"/>
  <c r="H39" i="7"/>
  <c r="I39" i="7" s="1"/>
  <c r="K39" i="7" s="1"/>
  <c r="AR40" i="7"/>
  <c r="AN40" i="7"/>
  <c r="AO40" i="7" s="1"/>
  <c r="AQ40" i="7" s="1"/>
  <c r="AS40" i="7" s="1"/>
  <c r="Z43" i="7"/>
  <c r="AB43" i="7" s="1"/>
  <c r="AP38" i="5"/>
  <c r="H39" i="5"/>
  <c r="I39" i="5" s="1"/>
  <c r="K39" i="5" s="1"/>
  <c r="M39" i="5" s="1"/>
  <c r="X39" i="5"/>
  <c r="Y39" i="5" s="1"/>
  <c r="AA39" i="5" s="1"/>
  <c r="AC39" i="5" s="1"/>
  <c r="AR39" i="4"/>
  <c r="L37" i="4"/>
  <c r="H37" i="4"/>
  <c r="I37" i="4" s="1"/>
  <c r="K37" i="4" s="1"/>
  <c r="M37" i="4" s="1"/>
  <c r="Z40" i="4"/>
  <c r="AB40" i="4" s="1"/>
  <c r="AP40" i="4"/>
  <c r="H39" i="3"/>
  <c r="I39" i="3" s="1"/>
  <c r="K39" i="3" s="1"/>
  <c r="M39" i="3" s="1"/>
  <c r="L39" i="3"/>
  <c r="AB39" i="3"/>
  <c r="X39" i="3"/>
  <c r="Y39" i="3" s="1"/>
  <c r="AA39" i="3" s="1"/>
  <c r="AC39" i="3" s="1"/>
  <c r="AN39" i="3"/>
  <c r="AO39" i="3" s="1"/>
  <c r="AQ39" i="3" s="1"/>
  <c r="AS39" i="3" s="1"/>
  <c r="AR39" i="3"/>
  <c r="H38" i="2"/>
  <c r="I38" i="2" s="1"/>
  <c r="K38" i="2" s="1"/>
  <c r="M38" i="2" s="1"/>
  <c r="AP33" i="2"/>
  <c r="AR33" i="2" s="1"/>
  <c r="AS32" i="2"/>
  <c r="Z39" i="2"/>
  <c r="AP38" i="10" l="1"/>
  <c r="Z40" i="10"/>
  <c r="L38" i="10"/>
  <c r="H38" i="10"/>
  <c r="I38" i="10" s="1"/>
  <c r="K38" i="10" s="1"/>
  <c r="M38" i="10" s="1"/>
  <c r="L40" i="8"/>
  <c r="H40" i="8"/>
  <c r="I40" i="8" s="1"/>
  <c r="K40" i="8" s="1"/>
  <c r="M40" i="8" s="1"/>
  <c r="AB39" i="8"/>
  <c r="X39" i="8"/>
  <c r="Y39" i="8" s="1"/>
  <c r="AA39" i="8" s="1"/>
  <c r="AC39" i="8" s="1"/>
  <c r="AR41" i="8"/>
  <c r="AN41" i="8"/>
  <c r="AO41" i="8" s="1"/>
  <c r="AQ41" i="8" s="1"/>
  <c r="AS41" i="8" s="1"/>
  <c r="X43" i="7"/>
  <c r="Y43" i="7" s="1"/>
  <c r="AA43" i="7" s="1"/>
  <c r="AC43" i="7" s="1"/>
  <c r="M39" i="7"/>
  <c r="J40" i="7"/>
  <c r="AP41" i="7"/>
  <c r="AR38" i="5"/>
  <c r="AN38" i="5"/>
  <c r="AO38" i="5" s="1"/>
  <c r="AQ38" i="5" s="1"/>
  <c r="AS38" i="5" s="1"/>
  <c r="J40" i="5"/>
  <c r="L40" i="5" s="1"/>
  <c r="Z40" i="5"/>
  <c r="X40" i="5" s="1"/>
  <c r="Y40" i="5" s="1"/>
  <c r="AA40" i="5" s="1"/>
  <c r="AC40" i="5" s="1"/>
  <c r="J38" i="4"/>
  <c r="X40" i="4"/>
  <c r="Y40" i="4" s="1"/>
  <c r="AA40" i="4" s="1"/>
  <c r="AC40" i="4" s="1"/>
  <c r="AN40" i="4"/>
  <c r="AO40" i="4" s="1"/>
  <c r="AQ40" i="4" s="1"/>
  <c r="AS40" i="4" s="1"/>
  <c r="AR40" i="4"/>
  <c r="J40" i="3"/>
  <c r="L40" i="3" s="1"/>
  <c r="Z40" i="3"/>
  <c r="AP40" i="3"/>
  <c r="AN33" i="2"/>
  <c r="AO33" i="2" s="1"/>
  <c r="J39" i="2"/>
  <c r="H39" i="2" s="1"/>
  <c r="I39" i="2" s="1"/>
  <c r="K39" i="2" s="1"/>
  <c r="M39" i="2" s="1"/>
  <c r="AB39" i="2"/>
  <c r="X39" i="2"/>
  <c r="Y39" i="2" s="1"/>
  <c r="AA39" i="2" s="1"/>
  <c r="AC39" i="2" s="1"/>
  <c r="J39" i="10" l="1"/>
  <c r="X40" i="10"/>
  <c r="Y40" i="10" s="1"/>
  <c r="AA40" i="10" s="1"/>
  <c r="AC40" i="10" s="1"/>
  <c r="AB40" i="10"/>
  <c r="AR38" i="10"/>
  <c r="AN38" i="10"/>
  <c r="AO38" i="10" s="1"/>
  <c r="AQ38" i="10" s="1"/>
  <c r="AS38" i="10" s="1"/>
  <c r="J41" i="8"/>
  <c r="Z40" i="8"/>
  <c r="AP42" i="8"/>
  <c r="Z44" i="7"/>
  <c r="X44" i="7" s="1"/>
  <c r="Y44" i="7" s="1"/>
  <c r="AA44" i="7" s="1"/>
  <c r="AC44" i="7" s="1"/>
  <c r="H40" i="7"/>
  <c r="I40" i="7" s="1"/>
  <c r="K40" i="7" s="1"/>
  <c r="L40" i="7"/>
  <c r="AR41" i="7"/>
  <c r="AN41" i="7"/>
  <c r="AO41" i="7" s="1"/>
  <c r="AQ41" i="7" s="1"/>
  <c r="AS41" i="7" s="1"/>
  <c r="H40" i="5"/>
  <c r="I40" i="5" s="1"/>
  <c r="K40" i="5" s="1"/>
  <c r="M40" i="5" s="1"/>
  <c r="AP39" i="5"/>
  <c r="AB40" i="5"/>
  <c r="Z41" i="5"/>
  <c r="H38" i="4"/>
  <c r="I38" i="4" s="1"/>
  <c r="K38" i="4" s="1"/>
  <c r="L38" i="4"/>
  <c r="Z41" i="4"/>
  <c r="X41" i="4" s="1"/>
  <c r="Y41" i="4" s="1"/>
  <c r="AA41" i="4" s="1"/>
  <c r="AC41" i="4" s="1"/>
  <c r="AP41" i="4"/>
  <c r="AN41" i="4" s="1"/>
  <c r="AO41" i="4" s="1"/>
  <c r="AQ41" i="4" s="1"/>
  <c r="AS41" i="4" s="1"/>
  <c r="H40" i="3"/>
  <c r="I40" i="3" s="1"/>
  <c r="K40" i="3" s="1"/>
  <c r="M40" i="3" s="1"/>
  <c r="X40" i="3"/>
  <c r="Y40" i="3" s="1"/>
  <c r="AA40" i="3" s="1"/>
  <c r="AC40" i="3" s="1"/>
  <c r="AB40" i="3"/>
  <c r="AR40" i="3"/>
  <c r="AN40" i="3"/>
  <c r="AO40" i="3" s="1"/>
  <c r="AQ40" i="3" s="1"/>
  <c r="AS40" i="3" s="1"/>
  <c r="J40" i="2"/>
  <c r="L40" i="2" s="1"/>
  <c r="L39" i="2"/>
  <c r="AQ33" i="2"/>
  <c r="Z40" i="2"/>
  <c r="Z41" i="10" l="1"/>
  <c r="AP39" i="10"/>
  <c r="H39" i="10"/>
  <c r="I39" i="10" s="1"/>
  <c r="K39" i="10" s="1"/>
  <c r="M39" i="10" s="1"/>
  <c r="L39" i="10"/>
  <c r="AB44" i="7"/>
  <c r="H41" i="8"/>
  <c r="I41" i="8" s="1"/>
  <c r="K41" i="8" s="1"/>
  <c r="L41" i="8"/>
  <c r="AB40" i="8"/>
  <c r="X40" i="8"/>
  <c r="Y40" i="8" s="1"/>
  <c r="AA40" i="8" s="1"/>
  <c r="AC40" i="8" s="1"/>
  <c r="AN42" i="8"/>
  <c r="AO42" i="8" s="1"/>
  <c r="AQ42" i="8" s="1"/>
  <c r="AS42" i="8" s="1"/>
  <c r="AR42" i="8"/>
  <c r="M40" i="7"/>
  <c r="J41" i="7"/>
  <c r="AP42" i="7"/>
  <c r="Z45" i="7"/>
  <c r="J41" i="5"/>
  <c r="L41" i="5" s="1"/>
  <c r="AR39" i="5"/>
  <c r="AN39" i="5"/>
  <c r="AO39" i="5" s="1"/>
  <c r="AQ39" i="5" s="1"/>
  <c r="AS39" i="5" s="1"/>
  <c r="AB41" i="5"/>
  <c r="X41" i="5"/>
  <c r="Y41" i="5" s="1"/>
  <c r="AA41" i="5" s="1"/>
  <c r="AC41" i="5" s="1"/>
  <c r="M38" i="4"/>
  <c r="J39" i="4"/>
  <c r="AB41" i="4"/>
  <c r="AR41" i="4"/>
  <c r="Z42" i="4"/>
  <c r="AP42" i="4"/>
  <c r="J41" i="3"/>
  <c r="H41" i="3" s="1"/>
  <c r="I41" i="3" s="1"/>
  <c r="K41" i="3" s="1"/>
  <c r="M41" i="3" s="1"/>
  <c r="Z41" i="3"/>
  <c r="AB41" i="3" s="1"/>
  <c r="AP41" i="3"/>
  <c r="H40" i="2"/>
  <c r="I40" i="2" s="1"/>
  <c r="K40" i="2" s="1"/>
  <c r="M40" i="2" s="1"/>
  <c r="AP34" i="2"/>
  <c r="AR34" i="2" s="1"/>
  <c r="AS33" i="2"/>
  <c r="AB40" i="2"/>
  <c r="X40" i="2"/>
  <c r="Y40" i="2" s="1"/>
  <c r="AA40" i="2" s="1"/>
  <c r="AC40" i="2" s="1"/>
  <c r="J40" i="10" l="1"/>
  <c r="AN39" i="10"/>
  <c r="AO39" i="10" s="1"/>
  <c r="AQ39" i="10" s="1"/>
  <c r="AS39" i="10" s="1"/>
  <c r="AR39" i="10"/>
  <c r="AB41" i="10"/>
  <c r="X41" i="10"/>
  <c r="Y41" i="10" s="1"/>
  <c r="AA41" i="10" s="1"/>
  <c r="AC41" i="10" s="1"/>
  <c r="M41" i="8"/>
  <c r="J42" i="8"/>
  <c r="Z41" i="8"/>
  <c r="AP43" i="8"/>
  <c r="L41" i="7"/>
  <c r="H41" i="7"/>
  <c r="I41" i="7" s="1"/>
  <c r="K41" i="7" s="1"/>
  <c r="AN42" i="7"/>
  <c r="AO42" i="7" s="1"/>
  <c r="AQ42" i="7" s="1"/>
  <c r="AS42" i="7" s="1"/>
  <c r="AR42" i="7"/>
  <c r="X45" i="7"/>
  <c r="Y45" i="7" s="1"/>
  <c r="AA45" i="7" s="1"/>
  <c r="AC45" i="7" s="1"/>
  <c r="AB45" i="7"/>
  <c r="H41" i="5"/>
  <c r="I41" i="5" s="1"/>
  <c r="K41" i="5" s="1"/>
  <c r="M41" i="5" s="1"/>
  <c r="AP40" i="5"/>
  <c r="Z42" i="5"/>
  <c r="L39" i="4"/>
  <c r="H39" i="4"/>
  <c r="I39" i="4" s="1"/>
  <c r="K39" i="4" s="1"/>
  <c r="AN42" i="4"/>
  <c r="AO42" i="4" s="1"/>
  <c r="AQ42" i="4" s="1"/>
  <c r="AS42" i="4" s="1"/>
  <c r="AR42" i="4"/>
  <c r="AB42" i="4"/>
  <c r="X42" i="4"/>
  <c r="Y42" i="4" s="1"/>
  <c r="AA42" i="4" s="1"/>
  <c r="AC42" i="4" s="1"/>
  <c r="L41" i="3"/>
  <c r="X41" i="3"/>
  <c r="Y41" i="3" s="1"/>
  <c r="AA41" i="3" s="1"/>
  <c r="AC41" i="3" s="1"/>
  <c r="J42" i="3"/>
  <c r="L42" i="3" s="1"/>
  <c r="AN41" i="3"/>
  <c r="AO41" i="3" s="1"/>
  <c r="AQ41" i="3" s="1"/>
  <c r="AS41" i="3" s="1"/>
  <c r="AR41" i="3"/>
  <c r="AN34" i="2"/>
  <c r="AO34" i="2" s="1"/>
  <c r="J41" i="2"/>
  <c r="L41" i="2" s="1"/>
  <c r="Z41" i="2"/>
  <c r="Z42" i="10" l="1"/>
  <c r="AP40" i="10"/>
  <c r="L40" i="10"/>
  <c r="H40" i="10"/>
  <c r="I40" i="10" s="1"/>
  <c r="K40" i="10" s="1"/>
  <c r="M40" i="10" s="1"/>
  <c r="L42" i="8"/>
  <c r="H42" i="8"/>
  <c r="I42" i="8" s="1"/>
  <c r="K42" i="8" s="1"/>
  <c r="M42" i="8" s="1"/>
  <c r="X41" i="8"/>
  <c r="Y41" i="8" s="1"/>
  <c r="AA41" i="8" s="1"/>
  <c r="AC41" i="8" s="1"/>
  <c r="AB41" i="8"/>
  <c r="AR43" i="8"/>
  <c r="AN43" i="8"/>
  <c r="AO43" i="8" s="1"/>
  <c r="AQ43" i="8" s="1"/>
  <c r="AS43" i="8" s="1"/>
  <c r="M41" i="7"/>
  <c r="J42" i="7"/>
  <c r="AP43" i="7"/>
  <c r="Z46" i="7"/>
  <c r="J42" i="5"/>
  <c r="L42" i="5" s="1"/>
  <c r="AR40" i="5"/>
  <c r="AN40" i="5"/>
  <c r="AO40" i="5" s="1"/>
  <c r="AQ40" i="5" s="1"/>
  <c r="AS40" i="5" s="1"/>
  <c r="X42" i="5"/>
  <c r="Y42" i="5" s="1"/>
  <c r="AA42" i="5" s="1"/>
  <c r="AC42" i="5" s="1"/>
  <c r="AB42" i="5"/>
  <c r="M39" i="4"/>
  <c r="J40" i="4"/>
  <c r="AP43" i="4"/>
  <c r="Z43" i="4"/>
  <c r="H42" i="3"/>
  <c r="I42" i="3" s="1"/>
  <c r="K42" i="3" s="1"/>
  <c r="M42" i="3" s="1"/>
  <c r="Z42" i="3"/>
  <c r="AB42" i="3" s="1"/>
  <c r="AP42" i="3"/>
  <c r="AN42" i="3" s="1"/>
  <c r="AO42" i="3" s="1"/>
  <c r="AQ42" i="3" s="1"/>
  <c r="AS42" i="3" s="1"/>
  <c r="H41" i="2"/>
  <c r="I41" i="2" s="1"/>
  <c r="K41" i="2" s="1"/>
  <c r="M41" i="2" s="1"/>
  <c r="AQ34" i="2"/>
  <c r="X41" i="2"/>
  <c r="Y41" i="2" s="1"/>
  <c r="AA41" i="2" s="1"/>
  <c r="AC41" i="2" s="1"/>
  <c r="AB41" i="2"/>
  <c r="J41" i="10" l="1"/>
  <c r="AR40" i="10"/>
  <c r="AN40" i="10"/>
  <c r="AO40" i="10" s="1"/>
  <c r="AQ40" i="10" s="1"/>
  <c r="AS40" i="10" s="1"/>
  <c r="AB42" i="10"/>
  <c r="X42" i="10"/>
  <c r="Y42" i="10" s="1"/>
  <c r="AA42" i="10" s="1"/>
  <c r="AC42" i="10" s="1"/>
  <c r="J43" i="8"/>
  <c r="Z42" i="8"/>
  <c r="AP44" i="8"/>
  <c r="H42" i="7"/>
  <c r="I42" i="7" s="1"/>
  <c r="K42" i="7" s="1"/>
  <c r="L42" i="7"/>
  <c r="AR43" i="7"/>
  <c r="AN43" i="7"/>
  <c r="AO43" i="7" s="1"/>
  <c r="AQ43" i="7" s="1"/>
  <c r="AS43" i="7" s="1"/>
  <c r="AB46" i="7"/>
  <c r="X46" i="7"/>
  <c r="Y46" i="7" s="1"/>
  <c r="AA46" i="7" s="1"/>
  <c r="AC46" i="7" s="1"/>
  <c r="H42" i="5"/>
  <c r="I42" i="5" s="1"/>
  <c r="K42" i="5" s="1"/>
  <c r="M42" i="5" s="1"/>
  <c r="AP41" i="5"/>
  <c r="Z43" i="5"/>
  <c r="L40" i="4"/>
  <c r="H40" i="4"/>
  <c r="I40" i="4" s="1"/>
  <c r="K40" i="4" s="1"/>
  <c r="M40" i="4" s="1"/>
  <c r="AN43" i="4"/>
  <c r="AO43" i="4" s="1"/>
  <c r="AQ43" i="4" s="1"/>
  <c r="AS43" i="4" s="1"/>
  <c r="AR43" i="4"/>
  <c r="X43" i="4"/>
  <c r="Y43" i="4" s="1"/>
  <c r="AA43" i="4" s="1"/>
  <c r="AC43" i="4" s="1"/>
  <c r="AB43" i="4"/>
  <c r="J43" i="3"/>
  <c r="L43" i="3" s="1"/>
  <c r="X42" i="3"/>
  <c r="Y42" i="3" s="1"/>
  <c r="AA42" i="3" s="1"/>
  <c r="AC42" i="3" s="1"/>
  <c r="AR42" i="3"/>
  <c r="AP43" i="3"/>
  <c r="J42" i="2"/>
  <c r="L42" i="2" s="1"/>
  <c r="AP35" i="2"/>
  <c r="AR35" i="2" s="1"/>
  <c r="AS34" i="2"/>
  <c r="Z42" i="2"/>
  <c r="AP41" i="10" l="1"/>
  <c r="Z43" i="10"/>
  <c r="H41" i="10"/>
  <c r="I41" i="10" s="1"/>
  <c r="K41" i="10" s="1"/>
  <c r="M41" i="10" s="1"/>
  <c r="L41" i="10"/>
  <c r="H43" i="8"/>
  <c r="I43" i="8" s="1"/>
  <c r="K43" i="8" s="1"/>
  <c r="L43" i="8"/>
  <c r="X42" i="8"/>
  <c r="Y42" i="8" s="1"/>
  <c r="AA42" i="8" s="1"/>
  <c r="AC42" i="8" s="1"/>
  <c r="AB42" i="8"/>
  <c r="AN44" i="8"/>
  <c r="AO44" i="8" s="1"/>
  <c r="AQ44" i="8" s="1"/>
  <c r="AS44" i="8" s="1"/>
  <c r="AR44" i="8"/>
  <c r="M42" i="7"/>
  <c r="J43" i="7"/>
  <c r="AP44" i="7"/>
  <c r="Z47" i="7"/>
  <c r="J43" i="5"/>
  <c r="H43" i="5" s="1"/>
  <c r="I43" i="5" s="1"/>
  <c r="K43" i="5" s="1"/>
  <c r="M43" i="5" s="1"/>
  <c r="AR41" i="5"/>
  <c r="AN41" i="5"/>
  <c r="AO41" i="5" s="1"/>
  <c r="AQ41" i="5" s="1"/>
  <c r="AS41" i="5" s="1"/>
  <c r="X43" i="5"/>
  <c r="Y43" i="5" s="1"/>
  <c r="AA43" i="5" s="1"/>
  <c r="AC43" i="5" s="1"/>
  <c r="AB43" i="5"/>
  <c r="J41" i="4"/>
  <c r="AP44" i="4"/>
  <c r="AR44" i="4" s="1"/>
  <c r="Z44" i="4"/>
  <c r="H43" i="3"/>
  <c r="I43" i="3" s="1"/>
  <c r="K43" i="3" s="1"/>
  <c r="M43" i="3" s="1"/>
  <c r="Z43" i="3"/>
  <c r="AB43" i="3" s="1"/>
  <c r="AN43" i="3"/>
  <c r="AO43" i="3" s="1"/>
  <c r="AQ43" i="3" s="1"/>
  <c r="AS43" i="3" s="1"/>
  <c r="AR43" i="3"/>
  <c r="H42" i="2"/>
  <c r="I42" i="2" s="1"/>
  <c r="K42" i="2" s="1"/>
  <c r="M42" i="2" s="1"/>
  <c r="AN35" i="2"/>
  <c r="AO35" i="2" s="1"/>
  <c r="AB42" i="2"/>
  <c r="X42" i="2"/>
  <c r="Y42" i="2" s="1"/>
  <c r="AA42" i="2" s="1"/>
  <c r="AC42" i="2" s="1"/>
  <c r="X43" i="3" l="1"/>
  <c r="Y43" i="3" s="1"/>
  <c r="AA43" i="3" s="1"/>
  <c r="AC43" i="3" s="1"/>
  <c r="J42" i="10"/>
  <c r="AB43" i="10"/>
  <c r="X43" i="10"/>
  <c r="Y43" i="10" s="1"/>
  <c r="AA43" i="10" s="1"/>
  <c r="AC43" i="10" s="1"/>
  <c r="AN41" i="10"/>
  <c r="AO41" i="10" s="1"/>
  <c r="AQ41" i="10" s="1"/>
  <c r="AS41" i="10" s="1"/>
  <c r="AR41" i="10"/>
  <c r="M43" i="8"/>
  <c r="J44" i="8"/>
  <c r="Z43" i="8"/>
  <c r="AP45" i="8"/>
  <c r="H43" i="7"/>
  <c r="I43" i="7" s="1"/>
  <c r="K43" i="7" s="1"/>
  <c r="L43" i="7"/>
  <c r="AN44" i="7"/>
  <c r="AO44" i="7" s="1"/>
  <c r="AQ44" i="7" s="1"/>
  <c r="AS44" i="7" s="1"/>
  <c r="AR44" i="7"/>
  <c r="AB47" i="7"/>
  <c r="X47" i="7"/>
  <c r="Y47" i="7" s="1"/>
  <c r="AA47" i="7" s="1"/>
  <c r="AC47" i="7" s="1"/>
  <c r="L43" i="5"/>
  <c r="AP42" i="5"/>
  <c r="Z44" i="5"/>
  <c r="J44" i="5"/>
  <c r="AN44" i="4"/>
  <c r="AO44" i="4" s="1"/>
  <c r="AQ44" i="4" s="1"/>
  <c r="AS44" i="4" s="1"/>
  <c r="L41" i="4"/>
  <c r="H41" i="4"/>
  <c r="I41" i="4" s="1"/>
  <c r="K41" i="4" s="1"/>
  <c r="M41" i="4" s="1"/>
  <c r="X44" i="4"/>
  <c r="Y44" i="4" s="1"/>
  <c r="AA44" i="4" s="1"/>
  <c r="AC44" i="4" s="1"/>
  <c r="AB44" i="4"/>
  <c r="J44" i="3"/>
  <c r="L44" i="3" s="1"/>
  <c r="AP44" i="3"/>
  <c r="AR44" i="3" s="1"/>
  <c r="J43" i="2"/>
  <c r="H43" i="2" s="1"/>
  <c r="I43" i="2" s="1"/>
  <c r="K43" i="2" s="1"/>
  <c r="M43" i="2" s="1"/>
  <c r="AQ35" i="2"/>
  <c r="Z43" i="2"/>
  <c r="X43" i="2" s="1"/>
  <c r="Y43" i="2" s="1"/>
  <c r="AA43" i="2" s="1"/>
  <c r="AC43" i="2" s="1"/>
  <c r="Z44" i="3" l="1"/>
  <c r="AB44" i="3" s="1"/>
  <c r="Z44" i="10"/>
  <c r="AP42" i="10"/>
  <c r="L42" i="10"/>
  <c r="H42" i="10"/>
  <c r="I42" i="10" s="1"/>
  <c r="K42" i="10" s="1"/>
  <c r="M42" i="10" s="1"/>
  <c r="L44" i="8"/>
  <c r="H44" i="8"/>
  <c r="I44" i="8" s="1"/>
  <c r="K44" i="8" s="1"/>
  <c r="M44" i="8" s="1"/>
  <c r="X43" i="8"/>
  <c r="Y43" i="8" s="1"/>
  <c r="AA43" i="8" s="1"/>
  <c r="AC43" i="8" s="1"/>
  <c r="AB43" i="8"/>
  <c r="AR45" i="8"/>
  <c r="AN45" i="8"/>
  <c r="AO45" i="8" s="1"/>
  <c r="AQ45" i="8" s="1"/>
  <c r="AS45" i="8" s="1"/>
  <c r="M43" i="7"/>
  <c r="J44" i="7"/>
  <c r="AP45" i="7"/>
  <c r="Z48" i="7"/>
  <c r="AN42" i="5"/>
  <c r="AO42" i="5" s="1"/>
  <c r="AQ42" i="5" s="1"/>
  <c r="AS42" i="5" s="1"/>
  <c r="AR42" i="5"/>
  <c r="X44" i="5"/>
  <c r="Y44" i="5" s="1"/>
  <c r="AA44" i="5" s="1"/>
  <c r="AC44" i="5" s="1"/>
  <c r="AB44" i="5"/>
  <c r="H44" i="5"/>
  <c r="I44" i="5" s="1"/>
  <c r="K44" i="5" s="1"/>
  <c r="M44" i="5" s="1"/>
  <c r="L44" i="5"/>
  <c r="AP45" i="4"/>
  <c r="AN45" i="4" s="1"/>
  <c r="AO45" i="4" s="1"/>
  <c r="AQ45" i="4" s="1"/>
  <c r="AS45" i="4" s="1"/>
  <c r="J42" i="4"/>
  <c r="Z45" i="4"/>
  <c r="H44" i="3"/>
  <c r="I44" i="3" s="1"/>
  <c r="K44" i="3" s="1"/>
  <c r="M44" i="3" s="1"/>
  <c r="AN44" i="3"/>
  <c r="AO44" i="3" s="1"/>
  <c r="AQ44" i="3" s="1"/>
  <c r="AS44" i="3" s="1"/>
  <c r="X44" i="3"/>
  <c r="Y44" i="3" s="1"/>
  <c r="AA44" i="3" s="1"/>
  <c r="AC44" i="3" s="1"/>
  <c r="L43" i="2"/>
  <c r="J44" i="2"/>
  <c r="L44" i="2" s="1"/>
  <c r="AP36" i="2"/>
  <c r="AR36" i="2" s="1"/>
  <c r="AS35" i="2"/>
  <c r="AB43" i="2"/>
  <c r="Z44" i="2"/>
  <c r="AR42" i="10" l="1"/>
  <c r="AN42" i="10"/>
  <c r="AO42" i="10" s="1"/>
  <c r="AQ42" i="10" s="1"/>
  <c r="AS42" i="10" s="1"/>
  <c r="J43" i="10"/>
  <c r="AB44" i="10"/>
  <c r="X44" i="10"/>
  <c r="Y44" i="10" s="1"/>
  <c r="AA44" i="10" s="1"/>
  <c r="AC44" i="10" s="1"/>
  <c r="J45" i="8"/>
  <c r="Z44" i="8"/>
  <c r="AP46" i="8"/>
  <c r="H44" i="7"/>
  <c r="I44" i="7" s="1"/>
  <c r="K44" i="7" s="1"/>
  <c r="L44" i="7"/>
  <c r="AR45" i="7"/>
  <c r="AN45" i="7"/>
  <c r="AO45" i="7" s="1"/>
  <c r="AQ45" i="7" s="1"/>
  <c r="AS45" i="7" s="1"/>
  <c r="AB48" i="7"/>
  <c r="X48" i="7"/>
  <c r="Y48" i="7" s="1"/>
  <c r="AA48" i="7" s="1"/>
  <c r="AC48" i="7" s="1"/>
  <c r="AP43" i="5"/>
  <c r="J45" i="5"/>
  <c r="Z45" i="5"/>
  <c r="AR45" i="4"/>
  <c r="H42" i="4"/>
  <c r="I42" i="4" s="1"/>
  <c r="K42" i="4" s="1"/>
  <c r="M42" i="4" s="1"/>
  <c r="L42" i="4"/>
  <c r="X45" i="4"/>
  <c r="Y45" i="4" s="1"/>
  <c r="AA45" i="4" s="1"/>
  <c r="AC45" i="4" s="1"/>
  <c r="AB45" i="4"/>
  <c r="AP46" i="4"/>
  <c r="J45" i="3"/>
  <c r="H45" i="3" s="1"/>
  <c r="I45" i="3" s="1"/>
  <c r="K45" i="3" s="1"/>
  <c r="M45" i="3" s="1"/>
  <c r="AP45" i="3"/>
  <c r="AR45" i="3" s="1"/>
  <c r="Z45" i="3"/>
  <c r="AB45" i="3" s="1"/>
  <c r="H44" i="2"/>
  <c r="I44" i="2" s="1"/>
  <c r="K44" i="2" s="1"/>
  <c r="M44" i="2" s="1"/>
  <c r="AN36" i="2"/>
  <c r="AO36" i="2" s="1"/>
  <c r="X44" i="2"/>
  <c r="Y44" i="2" s="1"/>
  <c r="AA44" i="2" s="1"/>
  <c r="AC44" i="2" s="1"/>
  <c r="AB44" i="2"/>
  <c r="L43" i="10" l="1"/>
  <c r="H43" i="10"/>
  <c r="I43" i="10" s="1"/>
  <c r="K43" i="10" s="1"/>
  <c r="M43" i="10" s="1"/>
  <c r="AP43" i="10"/>
  <c r="Z45" i="10"/>
  <c r="H45" i="8"/>
  <c r="I45" i="8" s="1"/>
  <c r="K45" i="8" s="1"/>
  <c r="L45" i="8"/>
  <c r="X44" i="8"/>
  <c r="Y44" i="8" s="1"/>
  <c r="AA44" i="8" s="1"/>
  <c r="AC44" i="8" s="1"/>
  <c r="AB44" i="8"/>
  <c r="AN46" i="8"/>
  <c r="AO46" i="8" s="1"/>
  <c r="AQ46" i="8" s="1"/>
  <c r="AS46" i="8" s="1"/>
  <c r="AR46" i="8"/>
  <c r="J45" i="7"/>
  <c r="M44" i="7"/>
  <c r="AP46" i="7"/>
  <c r="Z49" i="7"/>
  <c r="AR43" i="5"/>
  <c r="AN43" i="5"/>
  <c r="AO43" i="5" s="1"/>
  <c r="AQ43" i="5" s="1"/>
  <c r="AS43" i="5" s="1"/>
  <c r="AB45" i="5"/>
  <c r="X45" i="5"/>
  <c r="Y45" i="5" s="1"/>
  <c r="AA45" i="5" s="1"/>
  <c r="AC45" i="5" s="1"/>
  <c r="H45" i="5"/>
  <c r="I45" i="5" s="1"/>
  <c r="K45" i="5" s="1"/>
  <c r="M45" i="5" s="1"/>
  <c r="L45" i="5"/>
  <c r="J43" i="4"/>
  <c r="AR46" i="4"/>
  <c r="AN46" i="4"/>
  <c r="AO46" i="4" s="1"/>
  <c r="AQ46" i="4" s="1"/>
  <c r="AS46" i="4" s="1"/>
  <c r="Z46" i="4"/>
  <c r="AN45" i="3"/>
  <c r="AO45" i="3" s="1"/>
  <c r="AQ45" i="3" s="1"/>
  <c r="AS45" i="3" s="1"/>
  <c r="L45" i="3"/>
  <c r="X45" i="3"/>
  <c r="Y45" i="3" s="1"/>
  <c r="AA45" i="3" s="1"/>
  <c r="AC45" i="3" s="1"/>
  <c r="J46" i="3"/>
  <c r="J45" i="2"/>
  <c r="L45" i="2" s="1"/>
  <c r="AQ36" i="2"/>
  <c r="Z45" i="2"/>
  <c r="AR43" i="10" l="1"/>
  <c r="AN43" i="10"/>
  <c r="AO43" i="10" s="1"/>
  <c r="AQ43" i="10" s="1"/>
  <c r="AS43" i="10" s="1"/>
  <c r="AB45" i="10"/>
  <c r="X45" i="10"/>
  <c r="Y45" i="10" s="1"/>
  <c r="AA45" i="10" s="1"/>
  <c r="AC45" i="10" s="1"/>
  <c r="J44" i="10"/>
  <c r="M45" i="8"/>
  <c r="J46" i="8"/>
  <c r="Z45" i="8"/>
  <c r="AP47" i="8"/>
  <c r="H45" i="7"/>
  <c r="I45" i="7" s="1"/>
  <c r="K45" i="7" s="1"/>
  <c r="L45" i="7"/>
  <c r="AR46" i="7"/>
  <c r="AN46" i="7"/>
  <c r="AO46" i="7" s="1"/>
  <c r="AQ46" i="7" s="1"/>
  <c r="AS46" i="7" s="1"/>
  <c r="AB49" i="7"/>
  <c r="X49" i="7"/>
  <c r="Y49" i="7" s="1"/>
  <c r="AA49" i="7" s="1"/>
  <c r="AC49" i="7" s="1"/>
  <c r="AP44" i="5"/>
  <c r="J46" i="5"/>
  <c r="Z46" i="5"/>
  <c r="H43" i="4"/>
  <c r="I43" i="4" s="1"/>
  <c r="K43" i="4" s="1"/>
  <c r="M43" i="4" s="1"/>
  <c r="L43" i="4"/>
  <c r="AP47" i="4"/>
  <c r="AB46" i="4"/>
  <c r="X46" i="4"/>
  <c r="Y46" i="4" s="1"/>
  <c r="AA46" i="4" s="1"/>
  <c r="AC46" i="4" s="1"/>
  <c r="AP46" i="3"/>
  <c r="AR46" i="3" s="1"/>
  <c r="Z46" i="3"/>
  <c r="AB46" i="3" s="1"/>
  <c r="L46" i="3"/>
  <c r="H46" i="3"/>
  <c r="I46" i="3" s="1"/>
  <c r="K46" i="3" s="1"/>
  <c r="M46" i="3" s="1"/>
  <c r="H45" i="2"/>
  <c r="I45" i="2" s="1"/>
  <c r="K45" i="2" s="1"/>
  <c r="M45" i="2" s="1"/>
  <c r="AP37" i="2"/>
  <c r="AR37" i="2" s="1"/>
  <c r="AS36" i="2"/>
  <c r="AB45" i="2"/>
  <c r="X45" i="2"/>
  <c r="Y45" i="2" s="1"/>
  <c r="AA45" i="2" s="1"/>
  <c r="AC45" i="2" s="1"/>
  <c r="Z46" i="10" l="1"/>
  <c r="L44" i="10"/>
  <c r="H44" i="10"/>
  <c r="I44" i="10" s="1"/>
  <c r="K44" i="10" s="1"/>
  <c r="M44" i="10" s="1"/>
  <c r="AP44" i="10"/>
  <c r="H46" i="8"/>
  <c r="I46" i="8" s="1"/>
  <c r="K46" i="8" s="1"/>
  <c r="M46" i="8" s="1"/>
  <c r="L46" i="8"/>
  <c r="AB45" i="8"/>
  <c r="X45" i="8"/>
  <c r="Y45" i="8" s="1"/>
  <c r="AA45" i="8" s="1"/>
  <c r="AC45" i="8" s="1"/>
  <c r="AR47" i="8"/>
  <c r="AN47" i="8"/>
  <c r="AO47" i="8" s="1"/>
  <c r="AQ47" i="8" s="1"/>
  <c r="AS47" i="8" s="1"/>
  <c r="M45" i="7"/>
  <c r="J46" i="7"/>
  <c r="AP47" i="7"/>
  <c r="Z50" i="7"/>
  <c r="AN44" i="5"/>
  <c r="AO44" i="5" s="1"/>
  <c r="AQ44" i="5" s="1"/>
  <c r="AS44" i="5" s="1"/>
  <c r="AR44" i="5"/>
  <c r="AB46" i="5"/>
  <c r="X46" i="5"/>
  <c r="Y46" i="5" s="1"/>
  <c r="AA46" i="5" s="1"/>
  <c r="AC46" i="5" s="1"/>
  <c r="L46" i="5"/>
  <c r="H46" i="5"/>
  <c r="I46" i="5" s="1"/>
  <c r="K46" i="5" s="1"/>
  <c r="M46" i="5" s="1"/>
  <c r="J44" i="4"/>
  <c r="Z47" i="4"/>
  <c r="AR47" i="4"/>
  <c r="AN47" i="4"/>
  <c r="AO47" i="4" s="1"/>
  <c r="AQ47" i="4" s="1"/>
  <c r="AS47" i="4" s="1"/>
  <c r="AN46" i="3"/>
  <c r="AO46" i="3" s="1"/>
  <c r="AQ46" i="3" s="1"/>
  <c r="AS46" i="3" s="1"/>
  <c r="X46" i="3"/>
  <c r="Y46" i="3" s="1"/>
  <c r="AA46" i="3" s="1"/>
  <c r="AC46" i="3" s="1"/>
  <c r="J47" i="3"/>
  <c r="J46" i="2"/>
  <c r="AN37" i="2"/>
  <c r="AO37" i="2" s="1"/>
  <c r="Z46" i="2"/>
  <c r="X46" i="2" s="1"/>
  <c r="Y46" i="2" s="1"/>
  <c r="AA46" i="2" s="1"/>
  <c r="AC46" i="2" s="1"/>
  <c r="J45" i="10" l="1"/>
  <c r="AR44" i="10"/>
  <c r="AN44" i="10"/>
  <c r="AO44" i="10" s="1"/>
  <c r="AQ44" i="10" s="1"/>
  <c r="AS44" i="10" s="1"/>
  <c r="AB46" i="10"/>
  <c r="X46" i="10"/>
  <c r="Y46" i="10" s="1"/>
  <c r="AA46" i="10" s="1"/>
  <c r="AC46" i="10" s="1"/>
  <c r="J47" i="8"/>
  <c r="Z46" i="8"/>
  <c r="AP48" i="8"/>
  <c r="H46" i="7"/>
  <c r="I46" i="7" s="1"/>
  <c r="K46" i="7" s="1"/>
  <c r="L46" i="7"/>
  <c r="AN47" i="7"/>
  <c r="AO47" i="7" s="1"/>
  <c r="AQ47" i="7" s="1"/>
  <c r="AS47" i="7" s="1"/>
  <c r="AR47" i="7"/>
  <c r="AB50" i="7"/>
  <c r="X50" i="7"/>
  <c r="Y50" i="7" s="1"/>
  <c r="AA50" i="7" s="1"/>
  <c r="AC50" i="7" s="1"/>
  <c r="AP45" i="5"/>
  <c r="Z47" i="5"/>
  <c r="J47" i="5"/>
  <c r="H44" i="4"/>
  <c r="I44" i="4" s="1"/>
  <c r="K44" i="4" s="1"/>
  <c r="M44" i="4" s="1"/>
  <c r="L44" i="4"/>
  <c r="AP48" i="4"/>
  <c r="AB47" i="4"/>
  <c r="X47" i="4"/>
  <c r="Y47" i="4" s="1"/>
  <c r="AA47" i="4" s="1"/>
  <c r="AC47" i="4" s="1"/>
  <c r="AP47" i="3"/>
  <c r="AR47" i="3" s="1"/>
  <c r="Z47" i="3"/>
  <c r="AB47" i="3" s="1"/>
  <c r="H47" i="3"/>
  <c r="I47" i="3" s="1"/>
  <c r="K47" i="3" s="1"/>
  <c r="M47" i="3" s="1"/>
  <c r="L47" i="3"/>
  <c r="H46" i="2"/>
  <c r="I46" i="2" s="1"/>
  <c r="K46" i="2" s="1"/>
  <c r="L46" i="2"/>
  <c r="AB46" i="2"/>
  <c r="AQ37" i="2"/>
  <c r="AS37" i="2" s="1"/>
  <c r="Z47" i="2"/>
  <c r="AP45" i="10" l="1"/>
  <c r="Z47" i="10"/>
  <c r="L45" i="10"/>
  <c r="H45" i="10"/>
  <c r="I45" i="10" s="1"/>
  <c r="K45" i="10" s="1"/>
  <c r="M45" i="10" s="1"/>
  <c r="L47" i="8"/>
  <c r="H47" i="8"/>
  <c r="I47" i="8" s="1"/>
  <c r="K47" i="8" s="1"/>
  <c r="AB46" i="8"/>
  <c r="X46" i="8"/>
  <c r="Y46" i="8" s="1"/>
  <c r="AA46" i="8" s="1"/>
  <c r="AC46" i="8" s="1"/>
  <c r="AN48" i="8"/>
  <c r="AO48" i="8" s="1"/>
  <c r="AQ48" i="8" s="1"/>
  <c r="AS48" i="8" s="1"/>
  <c r="AR48" i="8"/>
  <c r="M46" i="7"/>
  <c r="J47" i="7"/>
  <c r="AP48" i="7"/>
  <c r="Z51" i="7"/>
  <c r="AR45" i="5"/>
  <c r="AN45" i="5"/>
  <c r="AO45" i="5" s="1"/>
  <c r="AQ45" i="5" s="1"/>
  <c r="AS45" i="5" s="1"/>
  <c r="L47" i="5"/>
  <c r="H47" i="5"/>
  <c r="I47" i="5" s="1"/>
  <c r="K47" i="5" s="1"/>
  <c r="M47" i="5" s="1"/>
  <c r="AB47" i="5"/>
  <c r="X47" i="5"/>
  <c r="Y47" i="5" s="1"/>
  <c r="AA47" i="5" s="1"/>
  <c r="AC47" i="5" s="1"/>
  <c r="J45" i="4"/>
  <c r="Z48" i="4"/>
  <c r="AB48" i="4" s="1"/>
  <c r="AR48" i="4"/>
  <c r="AN48" i="4"/>
  <c r="AO48" i="4" s="1"/>
  <c r="AQ48" i="4" s="1"/>
  <c r="AS48" i="4" s="1"/>
  <c r="AN47" i="3"/>
  <c r="AO47" i="3" s="1"/>
  <c r="AQ47" i="3" s="1"/>
  <c r="AS47" i="3" s="1"/>
  <c r="X47" i="3"/>
  <c r="Y47" i="3" s="1"/>
  <c r="AA47" i="3" s="1"/>
  <c r="AC47" i="3" s="1"/>
  <c r="J48" i="3"/>
  <c r="M46" i="2"/>
  <c r="J47" i="2"/>
  <c r="AP38" i="2"/>
  <c r="AR38" i="2" s="1"/>
  <c r="AB47" i="2"/>
  <c r="X47" i="2"/>
  <c r="Y47" i="2" s="1"/>
  <c r="AA47" i="2" s="1"/>
  <c r="AC47" i="2" s="1"/>
  <c r="J46" i="10" l="1"/>
  <c r="AB47" i="10"/>
  <c r="X47" i="10"/>
  <c r="Y47" i="10" s="1"/>
  <c r="AA47" i="10" s="1"/>
  <c r="AC47" i="10" s="1"/>
  <c r="AR45" i="10"/>
  <c r="AN45" i="10"/>
  <c r="AO45" i="10" s="1"/>
  <c r="AQ45" i="10" s="1"/>
  <c r="AS45" i="10" s="1"/>
  <c r="M47" i="8"/>
  <c r="J48" i="8"/>
  <c r="Z47" i="8"/>
  <c r="AP49" i="8"/>
  <c r="H47" i="7"/>
  <c r="I47" i="7" s="1"/>
  <c r="K47" i="7" s="1"/>
  <c r="L47" i="7"/>
  <c r="AR48" i="7"/>
  <c r="AN48" i="7"/>
  <c r="AO48" i="7" s="1"/>
  <c r="AQ48" i="7" s="1"/>
  <c r="AS48" i="7" s="1"/>
  <c r="AB51" i="7"/>
  <c r="X51" i="7"/>
  <c r="Y51" i="7" s="1"/>
  <c r="AA51" i="7" s="1"/>
  <c r="AC51" i="7" s="1"/>
  <c r="AP46" i="5"/>
  <c r="J48" i="5"/>
  <c r="Z48" i="5"/>
  <c r="H45" i="4"/>
  <c r="I45" i="4" s="1"/>
  <c r="K45" i="4" s="1"/>
  <c r="M45" i="4" s="1"/>
  <c r="L45" i="4"/>
  <c r="X48" i="4"/>
  <c r="Y48" i="4" s="1"/>
  <c r="AA48" i="4" s="1"/>
  <c r="AC48" i="4" s="1"/>
  <c r="AP49" i="4"/>
  <c r="AP48" i="3"/>
  <c r="AR48" i="3" s="1"/>
  <c r="Z48" i="3"/>
  <c r="X48" i="3" s="1"/>
  <c r="Y48" i="3" s="1"/>
  <c r="AA48" i="3" s="1"/>
  <c r="AC48" i="3" s="1"/>
  <c r="L48" i="3"/>
  <c r="H48" i="3"/>
  <c r="I48" i="3" s="1"/>
  <c r="K48" i="3" s="1"/>
  <c r="M48" i="3" s="1"/>
  <c r="H47" i="2"/>
  <c r="I47" i="2" s="1"/>
  <c r="K47" i="2" s="1"/>
  <c r="M47" i="2" s="1"/>
  <c r="L47" i="2"/>
  <c r="AN38" i="2"/>
  <c r="AO38" i="2" s="1"/>
  <c r="Z48" i="2"/>
  <c r="AN11" i="1"/>
  <c r="AM11" i="1"/>
  <c r="AL11" i="1"/>
  <c r="AK12" i="1"/>
  <c r="AK13" i="1"/>
  <c r="AK14" i="1"/>
  <c r="AK15" i="1"/>
  <c r="AL15" i="1" s="1"/>
  <c r="AM14" i="1" s="1"/>
  <c r="AK16" i="1"/>
  <c r="AK17" i="1"/>
  <c r="AK18" i="1"/>
  <c r="AK19" i="1"/>
  <c r="AL19" i="1" s="1"/>
  <c r="AM18" i="1" s="1"/>
  <c r="AK20" i="1"/>
  <c r="AK21" i="1"/>
  <c r="AK22" i="1"/>
  <c r="AK23" i="1"/>
  <c r="AL23" i="1" s="1"/>
  <c r="AM22" i="1" s="1"/>
  <c r="AK24" i="1"/>
  <c r="AK25" i="1"/>
  <c r="AK26" i="1"/>
  <c r="AK27" i="1"/>
  <c r="AL27" i="1" s="1"/>
  <c r="AM26" i="1" s="1"/>
  <c r="AK28" i="1"/>
  <c r="AK29" i="1"/>
  <c r="AK30" i="1"/>
  <c r="AK31" i="1"/>
  <c r="AL31" i="1" s="1"/>
  <c r="AM30" i="1" s="1"/>
  <c r="AK32" i="1"/>
  <c r="AK33" i="1"/>
  <c r="AK34" i="1"/>
  <c r="AK35" i="1"/>
  <c r="AL35" i="1" s="1"/>
  <c r="AM34" i="1" s="1"/>
  <c r="AK36" i="1"/>
  <c r="AK37" i="1"/>
  <c r="AK38" i="1"/>
  <c r="AK39" i="1"/>
  <c r="AL39" i="1" s="1"/>
  <c r="AM38" i="1" s="1"/>
  <c r="AK40" i="1"/>
  <c r="AK41" i="1"/>
  <c r="AK42" i="1"/>
  <c r="AK43" i="1"/>
  <c r="AL43" i="1" s="1"/>
  <c r="AM42" i="1" s="1"/>
  <c r="AK44" i="1"/>
  <c r="AK45" i="1"/>
  <c r="AL45" i="1" s="1"/>
  <c r="AM44" i="1" s="1"/>
  <c r="AK46" i="1"/>
  <c r="AK47" i="1"/>
  <c r="AL47" i="1" s="1"/>
  <c r="AM46" i="1" s="1"/>
  <c r="AK48" i="1"/>
  <c r="AK49" i="1"/>
  <c r="AL49" i="1" s="1"/>
  <c r="AM48" i="1" s="1"/>
  <c r="AK50" i="1"/>
  <c r="AK51" i="1"/>
  <c r="AL51" i="1" s="1"/>
  <c r="AM50" i="1" s="1"/>
  <c r="AK52" i="1"/>
  <c r="AK53" i="1"/>
  <c r="AL53" i="1" s="1"/>
  <c r="AK54" i="1"/>
  <c r="AK11" i="1"/>
  <c r="AL54" i="1"/>
  <c r="AI54" i="1"/>
  <c r="AI53" i="1"/>
  <c r="AL52" i="1"/>
  <c r="AI52" i="1"/>
  <c r="AI51" i="1"/>
  <c r="AL50" i="1"/>
  <c r="AI50" i="1"/>
  <c r="AI49" i="1"/>
  <c r="AL48" i="1"/>
  <c r="AI48" i="1"/>
  <c r="AI47" i="1"/>
  <c r="AL46" i="1"/>
  <c r="AI46" i="1"/>
  <c r="AI45" i="1"/>
  <c r="AL44" i="1"/>
  <c r="AI44" i="1"/>
  <c r="AI43" i="1"/>
  <c r="AL42" i="1"/>
  <c r="AI42" i="1"/>
  <c r="AL41" i="1"/>
  <c r="AI41" i="1"/>
  <c r="AL40" i="1"/>
  <c r="AI40" i="1"/>
  <c r="AI39" i="1"/>
  <c r="AL38" i="1"/>
  <c r="AI38" i="1"/>
  <c r="AL37" i="1"/>
  <c r="AI37" i="1"/>
  <c r="AL36" i="1"/>
  <c r="AI36" i="1"/>
  <c r="AI35" i="1"/>
  <c r="AL34" i="1"/>
  <c r="AI34" i="1"/>
  <c r="AL33" i="1"/>
  <c r="AI33" i="1"/>
  <c r="AL32" i="1"/>
  <c r="AI32" i="1"/>
  <c r="AI31" i="1"/>
  <c r="AL30" i="1"/>
  <c r="AI30" i="1"/>
  <c r="AL29" i="1"/>
  <c r="AM28" i="1" s="1"/>
  <c r="AI29" i="1"/>
  <c r="AL28" i="1"/>
  <c r="AI28" i="1"/>
  <c r="AI27" i="1"/>
  <c r="AL26" i="1"/>
  <c r="AI26" i="1"/>
  <c r="AL25" i="1"/>
  <c r="AM24" i="1" s="1"/>
  <c r="AI25" i="1"/>
  <c r="AL24" i="1"/>
  <c r="AI24" i="1"/>
  <c r="AI23" i="1"/>
  <c r="AL22" i="1"/>
  <c r="AI22" i="1"/>
  <c r="AL21" i="1"/>
  <c r="AM20" i="1" s="1"/>
  <c r="AI21" i="1"/>
  <c r="AL20" i="1"/>
  <c r="AI20" i="1"/>
  <c r="AI19" i="1"/>
  <c r="AL18" i="1"/>
  <c r="AI18" i="1"/>
  <c r="AL17" i="1"/>
  <c r="AM16" i="1" s="1"/>
  <c r="AI17" i="1"/>
  <c r="AL16" i="1"/>
  <c r="AI16" i="1"/>
  <c r="AI15" i="1"/>
  <c r="AL14" i="1"/>
  <c r="AI14" i="1"/>
  <c r="AL13" i="1"/>
  <c r="AM12" i="1" s="1"/>
  <c r="AI13" i="1"/>
  <c r="AL12" i="1"/>
  <c r="AI12" i="1"/>
  <c r="AI11" i="1"/>
  <c r="Z48" i="10" l="1"/>
  <c r="AP46" i="10"/>
  <c r="L46" i="10"/>
  <c r="H46" i="10"/>
  <c r="I46" i="10" s="1"/>
  <c r="K46" i="10" s="1"/>
  <c r="M46" i="10" s="1"/>
  <c r="L48" i="8"/>
  <c r="H48" i="8"/>
  <c r="I48" i="8" s="1"/>
  <c r="K48" i="8" s="1"/>
  <c r="M48" i="8" s="1"/>
  <c r="X47" i="8"/>
  <c r="Y47" i="8" s="1"/>
  <c r="AA47" i="8" s="1"/>
  <c r="AC47" i="8" s="1"/>
  <c r="AB47" i="8"/>
  <c r="AR49" i="8"/>
  <c r="AN49" i="8"/>
  <c r="AO49" i="8" s="1"/>
  <c r="AQ49" i="8" s="1"/>
  <c r="AS49" i="8" s="1"/>
  <c r="M47" i="7"/>
  <c r="J48" i="7"/>
  <c r="AP49" i="7"/>
  <c r="Z52" i="7"/>
  <c r="AN46" i="5"/>
  <c r="AO46" i="5" s="1"/>
  <c r="AQ46" i="5" s="1"/>
  <c r="AS46" i="5" s="1"/>
  <c r="AR46" i="5"/>
  <c r="AB48" i="5"/>
  <c r="X48" i="5"/>
  <c r="Y48" i="5" s="1"/>
  <c r="AA48" i="5" s="1"/>
  <c r="AC48" i="5" s="1"/>
  <c r="L48" i="5"/>
  <c r="H48" i="5"/>
  <c r="I48" i="5" s="1"/>
  <c r="K48" i="5" s="1"/>
  <c r="M48" i="5" s="1"/>
  <c r="J46" i="4"/>
  <c r="Z49" i="4"/>
  <c r="X49" i="4" s="1"/>
  <c r="Y49" i="4" s="1"/>
  <c r="AA49" i="4" s="1"/>
  <c r="AC49" i="4" s="1"/>
  <c r="AR49" i="4"/>
  <c r="AN49" i="4"/>
  <c r="AO49" i="4" s="1"/>
  <c r="AQ49" i="4" s="1"/>
  <c r="AS49" i="4" s="1"/>
  <c r="AN48" i="3"/>
  <c r="AO48" i="3" s="1"/>
  <c r="AQ48" i="3" s="1"/>
  <c r="AS48" i="3" s="1"/>
  <c r="AB48" i="3"/>
  <c r="J49" i="3"/>
  <c r="Z49" i="3"/>
  <c r="J48" i="2"/>
  <c r="AQ38" i="2"/>
  <c r="X48" i="2"/>
  <c r="Y48" i="2" s="1"/>
  <c r="AA48" i="2" s="1"/>
  <c r="AC48" i="2" s="1"/>
  <c r="AB48" i="2"/>
  <c r="AM32" i="1"/>
  <c r="AM36" i="1"/>
  <c r="AM40" i="1"/>
  <c r="AR11" i="1"/>
  <c r="AM15" i="1"/>
  <c r="AM19" i="1"/>
  <c r="AM21" i="1"/>
  <c r="AM25" i="1"/>
  <c r="AM27" i="1"/>
  <c r="AM29" i="1"/>
  <c r="AM31" i="1"/>
  <c r="AM33" i="1"/>
  <c r="AM35" i="1"/>
  <c r="AM37" i="1"/>
  <c r="AM39" i="1"/>
  <c r="AM41" i="1"/>
  <c r="AM43" i="1"/>
  <c r="AM45" i="1"/>
  <c r="AM47" i="1"/>
  <c r="AM49" i="1"/>
  <c r="AM51" i="1"/>
  <c r="AM52" i="1"/>
  <c r="AM17" i="1"/>
  <c r="AM23" i="1"/>
  <c r="AM53" i="1"/>
  <c r="AM54" i="1"/>
  <c r="AM13" i="1"/>
  <c r="AO11" i="1"/>
  <c r="AQ11" i="1" s="1"/>
  <c r="AP12" i="1" s="1"/>
  <c r="J47" i="10" l="1"/>
  <c r="AR46" i="10"/>
  <c r="AN46" i="10"/>
  <c r="AO46" i="10" s="1"/>
  <c r="AQ46" i="10" s="1"/>
  <c r="AS46" i="10" s="1"/>
  <c r="AB48" i="10"/>
  <c r="X48" i="10"/>
  <c r="Y48" i="10" s="1"/>
  <c r="AA48" i="10" s="1"/>
  <c r="AC48" i="10" s="1"/>
  <c r="J49" i="8"/>
  <c r="Z48" i="8"/>
  <c r="AP50" i="8"/>
  <c r="L48" i="7"/>
  <c r="H48" i="7"/>
  <c r="I48" i="7" s="1"/>
  <c r="K48" i="7" s="1"/>
  <c r="AN49" i="7"/>
  <c r="AO49" i="7" s="1"/>
  <c r="AQ49" i="7" s="1"/>
  <c r="AS49" i="7" s="1"/>
  <c r="AR49" i="7"/>
  <c r="AB52" i="7"/>
  <c r="X52" i="7"/>
  <c r="Y52" i="7" s="1"/>
  <c r="AA52" i="7" s="1"/>
  <c r="AC52" i="7" s="1"/>
  <c r="AP47" i="5"/>
  <c r="Z49" i="5"/>
  <c r="J49" i="5"/>
  <c r="L46" i="4"/>
  <c r="H46" i="4"/>
  <c r="I46" i="4" s="1"/>
  <c r="K46" i="4" s="1"/>
  <c r="M46" i="4" s="1"/>
  <c r="AB49" i="4"/>
  <c r="Z50" i="4"/>
  <c r="AP50" i="4"/>
  <c r="AP49" i="3"/>
  <c r="AR49" i="3" s="1"/>
  <c r="H49" i="3"/>
  <c r="I49" i="3" s="1"/>
  <c r="K49" i="3" s="1"/>
  <c r="M49" i="3" s="1"/>
  <c r="L49" i="3"/>
  <c r="AB49" i="3"/>
  <c r="X49" i="3"/>
  <c r="Y49" i="3" s="1"/>
  <c r="AA49" i="3" s="1"/>
  <c r="AC49" i="3" s="1"/>
  <c r="L48" i="2"/>
  <c r="H48" i="2"/>
  <c r="I48" i="2" s="1"/>
  <c r="K48" i="2" s="1"/>
  <c r="M48" i="2" s="1"/>
  <c r="AP39" i="2"/>
  <c r="AR39" i="2" s="1"/>
  <c r="AS38" i="2"/>
  <c r="Z49" i="2"/>
  <c r="AS11" i="1"/>
  <c r="AN49" i="3" l="1"/>
  <c r="AO49" i="3" s="1"/>
  <c r="AQ49" i="3" s="1"/>
  <c r="AS49" i="3" s="1"/>
  <c r="AP47" i="10"/>
  <c r="Z49" i="10"/>
  <c r="L47" i="10"/>
  <c r="H47" i="10"/>
  <c r="I47" i="10" s="1"/>
  <c r="K47" i="10" s="1"/>
  <c r="M47" i="10" s="1"/>
  <c r="H49" i="8"/>
  <c r="I49" i="8" s="1"/>
  <c r="K49" i="8" s="1"/>
  <c r="L49" i="8"/>
  <c r="AB48" i="8"/>
  <c r="X48" i="8"/>
  <c r="Y48" i="8" s="1"/>
  <c r="AA48" i="8" s="1"/>
  <c r="AC48" i="8" s="1"/>
  <c r="AN50" i="8"/>
  <c r="AO50" i="8" s="1"/>
  <c r="AQ50" i="8" s="1"/>
  <c r="AS50" i="8" s="1"/>
  <c r="AR50" i="8"/>
  <c r="J49" i="7"/>
  <c r="M48" i="7"/>
  <c r="AP50" i="7"/>
  <c r="Z53" i="7"/>
  <c r="AN47" i="5"/>
  <c r="AO47" i="5" s="1"/>
  <c r="AQ47" i="5" s="1"/>
  <c r="AS47" i="5" s="1"/>
  <c r="AR47" i="5"/>
  <c r="L49" i="5"/>
  <c r="H49" i="5"/>
  <c r="I49" i="5" s="1"/>
  <c r="K49" i="5" s="1"/>
  <c r="M49" i="5" s="1"/>
  <c r="AB49" i="5"/>
  <c r="X49" i="5"/>
  <c r="Y49" i="5" s="1"/>
  <c r="AA49" i="5" s="1"/>
  <c r="AC49" i="5" s="1"/>
  <c r="J47" i="4"/>
  <c r="AB50" i="4"/>
  <c r="X50" i="4"/>
  <c r="Y50" i="4" s="1"/>
  <c r="AA50" i="4" s="1"/>
  <c r="AC50" i="4" s="1"/>
  <c r="AR50" i="4"/>
  <c r="AN50" i="4"/>
  <c r="AO50" i="4" s="1"/>
  <c r="AQ50" i="4" s="1"/>
  <c r="AS50" i="4" s="1"/>
  <c r="J50" i="3"/>
  <c r="Z50" i="3"/>
  <c r="J49" i="2"/>
  <c r="AN39" i="2"/>
  <c r="AO39" i="2" s="1"/>
  <c r="AB49" i="2"/>
  <c r="X49" i="2"/>
  <c r="Y49" i="2" s="1"/>
  <c r="AA49" i="2" s="1"/>
  <c r="AC49" i="2" s="1"/>
  <c r="AR12" i="1"/>
  <c r="AN12" i="1"/>
  <c r="AO12" i="1" s="1"/>
  <c r="AQ12" i="1" s="1"/>
  <c r="AS12" i="1" s="1"/>
  <c r="AP50" i="3" l="1"/>
  <c r="AR50" i="3" s="1"/>
  <c r="J48" i="10"/>
  <c r="AB49" i="10"/>
  <c r="X49" i="10"/>
  <c r="Y49" i="10" s="1"/>
  <c r="AA49" i="10" s="1"/>
  <c r="AC49" i="10" s="1"/>
  <c r="AR47" i="10"/>
  <c r="AN47" i="10"/>
  <c r="AO47" i="10" s="1"/>
  <c r="AQ47" i="10" s="1"/>
  <c r="AS47" i="10" s="1"/>
  <c r="M49" i="8"/>
  <c r="J50" i="8"/>
  <c r="Z49" i="8"/>
  <c r="AP51" i="8"/>
  <c r="H49" i="7"/>
  <c r="I49" i="7" s="1"/>
  <c r="K49" i="7" s="1"/>
  <c r="L49" i="7"/>
  <c r="AN50" i="7"/>
  <c r="AO50" i="7" s="1"/>
  <c r="AQ50" i="7" s="1"/>
  <c r="AS50" i="7" s="1"/>
  <c r="AR50" i="7"/>
  <c r="AB53" i="7"/>
  <c r="X53" i="7"/>
  <c r="Y53" i="7" s="1"/>
  <c r="AA53" i="7" s="1"/>
  <c r="AC53" i="7" s="1"/>
  <c r="AP48" i="5"/>
  <c r="J50" i="5"/>
  <c r="Z50" i="5"/>
  <c r="L47" i="4"/>
  <c r="H47" i="4"/>
  <c r="I47" i="4" s="1"/>
  <c r="K47" i="4" s="1"/>
  <c r="M47" i="4" s="1"/>
  <c r="AP51" i="4"/>
  <c r="Z51" i="4"/>
  <c r="X50" i="3"/>
  <c r="Y50" i="3" s="1"/>
  <c r="AA50" i="3" s="1"/>
  <c r="AC50" i="3" s="1"/>
  <c r="AB50" i="3"/>
  <c r="AN50" i="3"/>
  <c r="AO50" i="3" s="1"/>
  <c r="AQ50" i="3" s="1"/>
  <c r="AS50" i="3" s="1"/>
  <c r="L50" i="3"/>
  <c r="H50" i="3"/>
  <c r="I50" i="3" s="1"/>
  <c r="K50" i="3" s="1"/>
  <c r="M50" i="3" s="1"/>
  <c r="H49" i="2"/>
  <c r="I49" i="2" s="1"/>
  <c r="K49" i="2" s="1"/>
  <c r="M49" i="2" s="1"/>
  <c r="L49" i="2"/>
  <c r="AQ39" i="2"/>
  <c r="Z50" i="2"/>
  <c r="AP13" i="1"/>
  <c r="E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11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X11" i="1"/>
  <c r="Y11" i="1" s="1"/>
  <c r="S11" i="1"/>
  <c r="F56" i="1"/>
  <c r="E56" i="1"/>
  <c r="C56" i="1"/>
  <c r="E55" i="1"/>
  <c r="F55" i="1" s="1"/>
  <c r="C55" i="1"/>
  <c r="E54" i="1"/>
  <c r="F54" i="1" s="1"/>
  <c r="G53" i="1" s="1"/>
  <c r="C54" i="1"/>
  <c r="E53" i="1"/>
  <c r="F53" i="1" s="1"/>
  <c r="C53" i="1"/>
  <c r="E52" i="1"/>
  <c r="F52" i="1" s="1"/>
  <c r="G51" i="1" s="1"/>
  <c r="C52" i="1"/>
  <c r="E51" i="1"/>
  <c r="F51" i="1" s="1"/>
  <c r="C51" i="1"/>
  <c r="F50" i="1"/>
  <c r="G49" i="1" s="1"/>
  <c r="E50" i="1"/>
  <c r="C50" i="1"/>
  <c r="E49" i="1"/>
  <c r="F49" i="1" s="1"/>
  <c r="C49" i="1"/>
  <c r="F48" i="1"/>
  <c r="E48" i="1"/>
  <c r="C48" i="1"/>
  <c r="E47" i="1"/>
  <c r="F47" i="1" s="1"/>
  <c r="C47" i="1"/>
  <c r="E46" i="1"/>
  <c r="F46" i="1" s="1"/>
  <c r="G45" i="1" s="1"/>
  <c r="C46" i="1"/>
  <c r="E45" i="1"/>
  <c r="F45" i="1" s="1"/>
  <c r="C45" i="1"/>
  <c r="E44" i="1"/>
  <c r="F44" i="1" s="1"/>
  <c r="G43" i="1" s="1"/>
  <c r="C44" i="1"/>
  <c r="E43" i="1"/>
  <c r="F43" i="1" s="1"/>
  <c r="C43" i="1"/>
  <c r="F42" i="1"/>
  <c r="G41" i="1" s="1"/>
  <c r="E42" i="1"/>
  <c r="C42" i="1"/>
  <c r="E41" i="1"/>
  <c r="F41" i="1" s="1"/>
  <c r="C41" i="1"/>
  <c r="F40" i="1"/>
  <c r="E40" i="1"/>
  <c r="C40" i="1"/>
  <c r="E39" i="1"/>
  <c r="F39" i="1" s="1"/>
  <c r="C39" i="1"/>
  <c r="E38" i="1"/>
  <c r="F38" i="1" s="1"/>
  <c r="G37" i="1" s="1"/>
  <c r="C38" i="1"/>
  <c r="E37" i="1"/>
  <c r="F37" i="1" s="1"/>
  <c r="C37" i="1"/>
  <c r="E36" i="1"/>
  <c r="F36" i="1" s="1"/>
  <c r="G35" i="1" s="1"/>
  <c r="C36" i="1"/>
  <c r="E35" i="1"/>
  <c r="F35" i="1" s="1"/>
  <c r="C35" i="1"/>
  <c r="F34" i="1"/>
  <c r="G33" i="1" s="1"/>
  <c r="E34" i="1"/>
  <c r="C34" i="1"/>
  <c r="E33" i="1"/>
  <c r="F33" i="1" s="1"/>
  <c r="C33" i="1"/>
  <c r="F32" i="1"/>
  <c r="E32" i="1"/>
  <c r="C32" i="1"/>
  <c r="E31" i="1"/>
  <c r="F31" i="1" s="1"/>
  <c r="C31" i="1"/>
  <c r="E30" i="1"/>
  <c r="F30" i="1" s="1"/>
  <c r="G29" i="1" s="1"/>
  <c r="C30" i="1"/>
  <c r="E29" i="1"/>
  <c r="F29" i="1" s="1"/>
  <c r="C29" i="1"/>
  <c r="E28" i="1"/>
  <c r="F28" i="1" s="1"/>
  <c r="G27" i="1" s="1"/>
  <c r="C28" i="1"/>
  <c r="E27" i="1"/>
  <c r="F27" i="1" s="1"/>
  <c r="C27" i="1"/>
  <c r="F26" i="1"/>
  <c r="G25" i="1" s="1"/>
  <c r="E26" i="1"/>
  <c r="C26" i="1"/>
  <c r="E25" i="1"/>
  <c r="F25" i="1" s="1"/>
  <c r="C25" i="1"/>
  <c r="F24" i="1"/>
  <c r="E24" i="1"/>
  <c r="C24" i="1"/>
  <c r="E23" i="1"/>
  <c r="F23" i="1" s="1"/>
  <c r="C23" i="1"/>
  <c r="E22" i="1"/>
  <c r="F22" i="1" s="1"/>
  <c r="G21" i="1" s="1"/>
  <c r="C22" i="1"/>
  <c r="E21" i="1"/>
  <c r="F21" i="1" s="1"/>
  <c r="C21" i="1"/>
  <c r="E20" i="1"/>
  <c r="F20" i="1" s="1"/>
  <c r="G19" i="1" s="1"/>
  <c r="C20" i="1"/>
  <c r="E19" i="1"/>
  <c r="F19" i="1" s="1"/>
  <c r="C19" i="1"/>
  <c r="F18" i="1"/>
  <c r="G17" i="1" s="1"/>
  <c r="E18" i="1"/>
  <c r="C18" i="1"/>
  <c r="E17" i="1"/>
  <c r="F17" i="1" s="1"/>
  <c r="C17" i="1"/>
  <c r="F16" i="1"/>
  <c r="E16" i="1"/>
  <c r="C16" i="1"/>
  <c r="E15" i="1"/>
  <c r="F15" i="1" s="1"/>
  <c r="G14" i="1" s="1"/>
  <c r="C15" i="1"/>
  <c r="E14" i="1"/>
  <c r="F14" i="1" s="1"/>
  <c r="C14" i="1"/>
  <c r="G13" i="1"/>
  <c r="F13" i="1"/>
  <c r="E13" i="1"/>
  <c r="C13" i="1"/>
  <c r="E12" i="1"/>
  <c r="F12" i="1" s="1"/>
  <c r="G11" i="1" s="1"/>
  <c r="C12" i="1"/>
  <c r="H11" i="1"/>
  <c r="I11" i="1" s="1"/>
  <c r="K11" i="1" s="1"/>
  <c r="F11" i="1"/>
  <c r="L11" i="1" s="1"/>
  <c r="C11" i="1"/>
  <c r="U87" i="1"/>
  <c r="V87" i="1" s="1"/>
  <c r="U88" i="1"/>
  <c r="G56" i="1"/>
  <c r="V88" i="1"/>
  <c r="S88" i="1"/>
  <c r="S87" i="1"/>
  <c r="Z50" i="10" l="1"/>
  <c r="AP48" i="10"/>
  <c r="L48" i="10"/>
  <c r="H48" i="10"/>
  <c r="I48" i="10" s="1"/>
  <c r="K48" i="10" s="1"/>
  <c r="M48" i="10" s="1"/>
  <c r="L50" i="8"/>
  <c r="H50" i="8"/>
  <c r="I50" i="8" s="1"/>
  <c r="K50" i="8" s="1"/>
  <c r="M50" i="8" s="1"/>
  <c r="X49" i="8"/>
  <c r="Y49" i="8" s="1"/>
  <c r="AA49" i="8" s="1"/>
  <c r="AC49" i="8" s="1"/>
  <c r="AB49" i="8"/>
  <c r="AN51" i="8"/>
  <c r="AO51" i="8" s="1"/>
  <c r="AQ51" i="8" s="1"/>
  <c r="AS51" i="8" s="1"/>
  <c r="AR51" i="8"/>
  <c r="M49" i="7"/>
  <c r="J50" i="7"/>
  <c r="AP51" i="7"/>
  <c r="Z54" i="7"/>
  <c r="AN48" i="5"/>
  <c r="AO48" i="5" s="1"/>
  <c r="AQ48" i="5" s="1"/>
  <c r="AS48" i="5" s="1"/>
  <c r="AR48" i="5"/>
  <c r="AB50" i="5"/>
  <c r="X50" i="5"/>
  <c r="Y50" i="5" s="1"/>
  <c r="AA50" i="5" s="1"/>
  <c r="AC50" i="5" s="1"/>
  <c r="L50" i="5"/>
  <c r="H50" i="5"/>
  <c r="I50" i="5" s="1"/>
  <c r="K50" i="5" s="1"/>
  <c r="M50" i="5" s="1"/>
  <c r="J48" i="4"/>
  <c r="AB51" i="4"/>
  <c r="X51" i="4"/>
  <c r="Y51" i="4" s="1"/>
  <c r="AA51" i="4" s="1"/>
  <c r="AC51" i="4" s="1"/>
  <c r="AR51" i="4"/>
  <c r="AN51" i="4"/>
  <c r="AO51" i="4" s="1"/>
  <c r="AQ51" i="4" s="1"/>
  <c r="AS51" i="4" s="1"/>
  <c r="AP51" i="3"/>
  <c r="J51" i="3"/>
  <c r="Z51" i="3"/>
  <c r="J50" i="2"/>
  <c r="AP40" i="2"/>
  <c r="AR40" i="2" s="1"/>
  <c r="AS39" i="2"/>
  <c r="X50" i="2"/>
  <c r="Y50" i="2" s="1"/>
  <c r="AA50" i="2" s="1"/>
  <c r="AC50" i="2" s="1"/>
  <c r="AB50" i="2"/>
  <c r="AR13" i="1"/>
  <c r="AN13" i="1"/>
  <c r="AO13" i="1" s="1"/>
  <c r="AQ13" i="1" s="1"/>
  <c r="AS13" i="1" s="1"/>
  <c r="G30" i="1"/>
  <c r="G38" i="1"/>
  <c r="G40" i="1"/>
  <c r="G22" i="1"/>
  <c r="G18" i="1"/>
  <c r="G26" i="1"/>
  <c r="G34" i="1"/>
  <c r="G15" i="1"/>
  <c r="G23" i="1"/>
  <c r="G31" i="1"/>
  <c r="G39" i="1"/>
  <c r="G47" i="1"/>
  <c r="G55" i="1"/>
  <c r="V54" i="1"/>
  <c r="V50" i="1"/>
  <c r="V46" i="1"/>
  <c r="V42" i="1"/>
  <c r="V38" i="1"/>
  <c r="V34" i="1"/>
  <c r="V30" i="1"/>
  <c r="V26" i="1"/>
  <c r="V22" i="1"/>
  <c r="V18" i="1"/>
  <c r="V14" i="1"/>
  <c r="V13" i="1"/>
  <c r="V55" i="1"/>
  <c r="W54" i="1" s="1"/>
  <c r="V51" i="1"/>
  <c r="W50" i="1" s="1"/>
  <c r="V47" i="1"/>
  <c r="W46" i="1" s="1"/>
  <c r="V43" i="1"/>
  <c r="W42" i="1" s="1"/>
  <c r="V39" i="1"/>
  <c r="W38" i="1" s="1"/>
  <c r="V35" i="1"/>
  <c r="W34" i="1" s="1"/>
  <c r="V31" i="1"/>
  <c r="W30" i="1" s="1"/>
  <c r="V27" i="1"/>
  <c r="W26" i="1" s="1"/>
  <c r="V23" i="1"/>
  <c r="W22" i="1" s="1"/>
  <c r="V19" i="1"/>
  <c r="W18" i="1" s="1"/>
  <c r="V15" i="1"/>
  <c r="W14" i="1" s="1"/>
  <c r="V12" i="1"/>
  <c r="V52" i="1"/>
  <c r="V48" i="1"/>
  <c r="V44" i="1"/>
  <c r="V40" i="1"/>
  <c r="V36" i="1"/>
  <c r="V32" i="1"/>
  <c r="V28" i="1"/>
  <c r="V24" i="1"/>
  <c r="V20" i="1"/>
  <c r="V16" i="1"/>
  <c r="V11" i="1"/>
  <c r="AB11" i="1" s="1"/>
  <c r="V53" i="1"/>
  <c r="V49" i="1"/>
  <c r="V45" i="1"/>
  <c r="V41" i="1"/>
  <c r="V29" i="1"/>
  <c r="V37" i="1"/>
  <c r="W36" i="1" s="1"/>
  <c r="AA11" i="1"/>
  <c r="Z12" i="1" s="1"/>
  <c r="V21" i="1"/>
  <c r="W20" i="1" s="1"/>
  <c r="V17" i="1"/>
  <c r="V25" i="1"/>
  <c r="V33" i="1"/>
  <c r="W32" i="1" s="1"/>
  <c r="W55" i="1"/>
  <c r="J12" i="1"/>
  <c r="M11" i="1"/>
  <c r="G12" i="1"/>
  <c r="G16" i="1"/>
  <c r="G20" i="1"/>
  <c r="G24" i="1"/>
  <c r="G28" i="1"/>
  <c r="G32" i="1"/>
  <c r="G36" i="1"/>
  <c r="G42" i="1"/>
  <c r="G44" i="1"/>
  <c r="G48" i="1"/>
  <c r="G50" i="1"/>
  <c r="G52" i="1"/>
  <c r="G54" i="1"/>
  <c r="G46" i="1"/>
  <c r="W87" i="1"/>
  <c r="W88" i="1"/>
  <c r="J49" i="10" l="1"/>
  <c r="AR48" i="10"/>
  <c r="AN48" i="10"/>
  <c r="AO48" i="10" s="1"/>
  <c r="AQ48" i="10" s="1"/>
  <c r="AS48" i="10" s="1"/>
  <c r="AB50" i="10"/>
  <c r="X50" i="10"/>
  <c r="Y50" i="10" s="1"/>
  <c r="AA50" i="10" s="1"/>
  <c r="AC50" i="10" s="1"/>
  <c r="J51" i="8"/>
  <c r="Z50" i="8"/>
  <c r="AP52" i="8"/>
  <c r="L50" i="7"/>
  <c r="H50" i="7"/>
  <c r="I50" i="7" s="1"/>
  <c r="K50" i="7" s="1"/>
  <c r="AN51" i="7"/>
  <c r="AO51" i="7" s="1"/>
  <c r="AQ51" i="7" s="1"/>
  <c r="AS51" i="7" s="1"/>
  <c r="AR51" i="7"/>
  <c r="AB54" i="7"/>
  <c r="X54" i="7"/>
  <c r="Y54" i="7" s="1"/>
  <c r="AA54" i="7" s="1"/>
  <c r="AC54" i="7" s="1"/>
  <c r="AP49" i="5"/>
  <c r="Z51" i="5"/>
  <c r="J51" i="5"/>
  <c r="H48" i="4"/>
  <c r="I48" i="4" s="1"/>
  <c r="K48" i="4" s="1"/>
  <c r="M48" i="4" s="1"/>
  <c r="L48" i="4"/>
  <c r="Z52" i="4"/>
  <c r="AP52" i="4"/>
  <c r="AB51" i="3"/>
  <c r="X51" i="3"/>
  <c r="Y51" i="3" s="1"/>
  <c r="AA51" i="3" s="1"/>
  <c r="AC51" i="3" s="1"/>
  <c r="H51" i="3"/>
  <c r="I51" i="3" s="1"/>
  <c r="K51" i="3" s="1"/>
  <c r="M51" i="3" s="1"/>
  <c r="L51" i="3"/>
  <c r="AN51" i="3"/>
  <c r="AO51" i="3" s="1"/>
  <c r="AQ51" i="3" s="1"/>
  <c r="AS51" i="3" s="1"/>
  <c r="AR51" i="3"/>
  <c r="L50" i="2"/>
  <c r="H50" i="2"/>
  <c r="I50" i="2" s="1"/>
  <c r="K50" i="2" s="1"/>
  <c r="M50" i="2" s="1"/>
  <c r="AN40" i="2"/>
  <c r="AO40" i="2" s="1"/>
  <c r="Z51" i="2"/>
  <c r="AP14" i="1"/>
  <c r="W52" i="1"/>
  <c r="W23" i="1"/>
  <c r="W39" i="1"/>
  <c r="W40" i="1"/>
  <c r="W27" i="1"/>
  <c r="W43" i="1"/>
  <c r="W13" i="1"/>
  <c r="W45" i="1"/>
  <c r="AB12" i="1"/>
  <c r="X12" i="1"/>
  <c r="Y12" i="1" s="1"/>
  <c r="AA12" i="1" s="1"/>
  <c r="Z13" i="1" s="1"/>
  <c r="W28" i="1"/>
  <c r="W11" i="1"/>
  <c r="W12" i="1"/>
  <c r="W25" i="1"/>
  <c r="W41" i="1"/>
  <c r="W29" i="1"/>
  <c r="W15" i="1"/>
  <c r="W31" i="1"/>
  <c r="W47" i="1"/>
  <c r="W17" i="1"/>
  <c r="W33" i="1"/>
  <c r="W49" i="1"/>
  <c r="W24" i="1"/>
  <c r="W44" i="1"/>
  <c r="W16" i="1"/>
  <c r="W48" i="1"/>
  <c r="W19" i="1"/>
  <c r="W35" i="1"/>
  <c r="W51" i="1"/>
  <c r="W21" i="1"/>
  <c r="W37" i="1"/>
  <c r="W53" i="1"/>
  <c r="L12" i="1"/>
  <c r="H12" i="1"/>
  <c r="I12" i="1" s="1"/>
  <c r="K12" i="1" s="1"/>
  <c r="M12" i="1" s="1"/>
  <c r="AP49" i="10" l="1"/>
  <c r="Z51" i="10"/>
  <c r="L49" i="10"/>
  <c r="H49" i="10"/>
  <c r="I49" i="10" s="1"/>
  <c r="K49" i="10" s="1"/>
  <c r="M49" i="10" s="1"/>
  <c r="H51" i="8"/>
  <c r="I51" i="8" s="1"/>
  <c r="K51" i="8" s="1"/>
  <c r="L51" i="8"/>
  <c r="X50" i="8"/>
  <c r="Y50" i="8" s="1"/>
  <c r="AA50" i="8" s="1"/>
  <c r="AC50" i="8" s="1"/>
  <c r="AB50" i="8"/>
  <c r="AR52" i="8"/>
  <c r="AN52" i="8"/>
  <c r="AO52" i="8" s="1"/>
  <c r="AQ52" i="8" s="1"/>
  <c r="AS52" i="8" s="1"/>
  <c r="J51" i="7"/>
  <c r="M50" i="7"/>
  <c r="AP52" i="7"/>
  <c r="Z55" i="7"/>
  <c r="AN49" i="5"/>
  <c r="AO49" i="5" s="1"/>
  <c r="AQ49" i="5" s="1"/>
  <c r="AS49" i="5" s="1"/>
  <c r="AR49" i="5"/>
  <c r="L51" i="5"/>
  <c r="H51" i="5"/>
  <c r="I51" i="5" s="1"/>
  <c r="K51" i="5" s="1"/>
  <c r="M51" i="5" s="1"/>
  <c r="AB51" i="5"/>
  <c r="X51" i="5"/>
  <c r="Y51" i="5" s="1"/>
  <c r="AA51" i="5" s="1"/>
  <c r="AC51" i="5" s="1"/>
  <c r="J49" i="4"/>
  <c r="AR52" i="4"/>
  <c r="AN52" i="4"/>
  <c r="AO52" i="4" s="1"/>
  <c r="AQ52" i="4" s="1"/>
  <c r="AS52" i="4" s="1"/>
  <c r="AB52" i="4"/>
  <c r="X52" i="4"/>
  <c r="Y52" i="4" s="1"/>
  <c r="AA52" i="4" s="1"/>
  <c r="AC52" i="4" s="1"/>
  <c r="J52" i="3"/>
  <c r="AP52" i="3"/>
  <c r="Z52" i="3"/>
  <c r="J51" i="2"/>
  <c r="AQ40" i="2"/>
  <c r="AB51" i="2"/>
  <c r="X51" i="2"/>
  <c r="Y51" i="2" s="1"/>
  <c r="AA51" i="2" s="1"/>
  <c r="AC51" i="2" s="1"/>
  <c r="AR14" i="1"/>
  <c r="AN14" i="1"/>
  <c r="AO14" i="1" s="1"/>
  <c r="AQ14" i="1" s="1"/>
  <c r="AS14" i="1" s="1"/>
  <c r="X13" i="1"/>
  <c r="Y13" i="1" s="1"/>
  <c r="AA13" i="1" s="1"/>
  <c r="Z14" i="1" s="1"/>
  <c r="AB13" i="1"/>
  <c r="J13" i="1"/>
  <c r="J50" i="10" l="1"/>
  <c r="AB51" i="10"/>
  <c r="X51" i="10"/>
  <c r="Y51" i="10" s="1"/>
  <c r="AA51" i="10" s="1"/>
  <c r="AC51" i="10" s="1"/>
  <c r="AR49" i="10"/>
  <c r="AN49" i="10"/>
  <c r="AO49" i="10" s="1"/>
  <c r="AQ49" i="10" s="1"/>
  <c r="AS49" i="10" s="1"/>
  <c r="M51" i="8"/>
  <c r="J52" i="8"/>
  <c r="Z51" i="8"/>
  <c r="AP53" i="8"/>
  <c r="L51" i="7"/>
  <c r="H51" i="7"/>
  <c r="I51" i="7" s="1"/>
  <c r="K51" i="7" s="1"/>
  <c r="AN52" i="7"/>
  <c r="AO52" i="7" s="1"/>
  <c r="AQ52" i="7" s="1"/>
  <c r="AS52" i="7" s="1"/>
  <c r="AR52" i="7"/>
  <c r="AB55" i="7"/>
  <c r="X55" i="7"/>
  <c r="Y55" i="7" s="1"/>
  <c r="AA55" i="7" s="1"/>
  <c r="AC55" i="7" s="1"/>
  <c r="AP50" i="5"/>
  <c r="J52" i="5"/>
  <c r="Z52" i="5"/>
  <c r="L49" i="4"/>
  <c r="H49" i="4"/>
  <c r="I49" i="4" s="1"/>
  <c r="K49" i="4" s="1"/>
  <c r="M49" i="4" s="1"/>
  <c r="AP53" i="4"/>
  <c r="Z53" i="4"/>
  <c r="AR52" i="3"/>
  <c r="AN52" i="3"/>
  <c r="AO52" i="3" s="1"/>
  <c r="AQ52" i="3" s="1"/>
  <c r="AS52" i="3" s="1"/>
  <c r="X52" i="3"/>
  <c r="Y52" i="3" s="1"/>
  <c r="AA52" i="3" s="1"/>
  <c r="AC52" i="3" s="1"/>
  <c r="AB52" i="3"/>
  <c r="L52" i="3"/>
  <c r="H52" i="3"/>
  <c r="I52" i="3" s="1"/>
  <c r="K52" i="3" s="1"/>
  <c r="M52" i="3" s="1"/>
  <c r="L51" i="2"/>
  <c r="H51" i="2"/>
  <c r="I51" i="2" s="1"/>
  <c r="K51" i="2" s="1"/>
  <c r="M51" i="2" s="1"/>
  <c r="AP41" i="2"/>
  <c r="AR41" i="2" s="1"/>
  <c r="AS40" i="2"/>
  <c r="Z52" i="2"/>
  <c r="AP15" i="1"/>
  <c r="X14" i="1"/>
  <c r="Y14" i="1" s="1"/>
  <c r="AA14" i="1" s="1"/>
  <c r="Z15" i="1" s="1"/>
  <c r="AB14" i="1"/>
  <c r="L13" i="1"/>
  <c r="H13" i="1"/>
  <c r="I13" i="1" s="1"/>
  <c r="K13" i="1" s="1"/>
  <c r="M13" i="1" s="1"/>
  <c r="AD11" i="7" l="1"/>
  <c r="Z52" i="10"/>
  <c r="AP50" i="10"/>
  <c r="L50" i="10"/>
  <c r="H50" i="10"/>
  <c r="I50" i="10" s="1"/>
  <c r="K50" i="10" s="1"/>
  <c r="M50" i="10" s="1"/>
  <c r="H52" i="8"/>
  <c r="I52" i="8" s="1"/>
  <c r="K52" i="8" s="1"/>
  <c r="M52" i="8" s="1"/>
  <c r="L52" i="8"/>
  <c r="AB51" i="8"/>
  <c r="X51" i="8"/>
  <c r="Y51" i="8" s="1"/>
  <c r="AA51" i="8" s="1"/>
  <c r="AC51" i="8" s="1"/>
  <c r="AR53" i="8"/>
  <c r="AN53" i="8"/>
  <c r="AO53" i="8" s="1"/>
  <c r="AQ53" i="8" s="1"/>
  <c r="AS53" i="8" s="1"/>
  <c r="J52" i="7"/>
  <c r="M51" i="7"/>
  <c r="AP53" i="7"/>
  <c r="AN50" i="5"/>
  <c r="AO50" i="5" s="1"/>
  <c r="AQ50" i="5" s="1"/>
  <c r="AS50" i="5" s="1"/>
  <c r="AR50" i="5"/>
  <c r="AB52" i="5"/>
  <c r="X52" i="5"/>
  <c r="Y52" i="5" s="1"/>
  <c r="AA52" i="5" s="1"/>
  <c r="AC52" i="5" s="1"/>
  <c r="L52" i="5"/>
  <c r="H52" i="5"/>
  <c r="I52" i="5" s="1"/>
  <c r="K52" i="5" s="1"/>
  <c r="M52" i="5" s="1"/>
  <c r="J50" i="4"/>
  <c r="AB53" i="4"/>
  <c r="X53" i="4"/>
  <c r="Y53" i="4" s="1"/>
  <c r="AA53" i="4" s="1"/>
  <c r="AC53" i="4" s="1"/>
  <c r="AR53" i="4"/>
  <c r="AN53" i="4"/>
  <c r="AO53" i="4" s="1"/>
  <c r="AQ53" i="4" s="1"/>
  <c r="AS53" i="4" s="1"/>
  <c r="J53" i="3"/>
  <c r="Z53" i="3"/>
  <c r="AP53" i="3"/>
  <c r="J52" i="2"/>
  <c r="AN41" i="2"/>
  <c r="AO41" i="2" s="1"/>
  <c r="X52" i="2"/>
  <c r="Y52" i="2" s="1"/>
  <c r="AA52" i="2" s="1"/>
  <c r="AC52" i="2" s="1"/>
  <c r="AB52" i="2"/>
  <c r="AR15" i="1"/>
  <c r="AN15" i="1"/>
  <c r="AO15" i="1" s="1"/>
  <c r="AQ15" i="1" s="1"/>
  <c r="AS15" i="1" s="1"/>
  <c r="AB15" i="1"/>
  <c r="X15" i="1"/>
  <c r="Y15" i="1" s="1"/>
  <c r="AA15" i="1" s="1"/>
  <c r="Z16" i="1" s="1"/>
  <c r="J14" i="1"/>
  <c r="J51" i="10" l="1"/>
  <c r="AR50" i="10"/>
  <c r="AN50" i="10"/>
  <c r="AO50" i="10" s="1"/>
  <c r="AQ50" i="10" s="1"/>
  <c r="AS50" i="10" s="1"/>
  <c r="AB52" i="10"/>
  <c r="X52" i="10"/>
  <c r="Y52" i="10" s="1"/>
  <c r="AA52" i="10" s="1"/>
  <c r="AC52" i="10" s="1"/>
  <c r="J53" i="8"/>
  <c r="Z52" i="8"/>
  <c r="AP54" i="8"/>
  <c r="L52" i="7"/>
  <c r="H52" i="7"/>
  <c r="I52" i="7" s="1"/>
  <c r="K52" i="7" s="1"/>
  <c r="AR53" i="7"/>
  <c r="AN53" i="7"/>
  <c r="AO53" i="7" s="1"/>
  <c r="AQ53" i="7" s="1"/>
  <c r="AS53" i="7" s="1"/>
  <c r="AP51" i="5"/>
  <c r="Z53" i="5"/>
  <c r="J53" i="5"/>
  <c r="L50" i="4"/>
  <c r="H50" i="4"/>
  <c r="I50" i="4" s="1"/>
  <c r="K50" i="4" s="1"/>
  <c r="M50" i="4" s="1"/>
  <c r="Z54" i="4"/>
  <c r="AP54" i="4"/>
  <c r="AN53" i="3"/>
  <c r="AO53" i="3" s="1"/>
  <c r="AQ53" i="3" s="1"/>
  <c r="AS53" i="3" s="1"/>
  <c r="AR53" i="3"/>
  <c r="AB53" i="3"/>
  <c r="X53" i="3"/>
  <c r="Y53" i="3" s="1"/>
  <c r="AA53" i="3" s="1"/>
  <c r="AC53" i="3" s="1"/>
  <c r="H53" i="3"/>
  <c r="I53" i="3" s="1"/>
  <c r="K53" i="3" s="1"/>
  <c r="M53" i="3" s="1"/>
  <c r="L53" i="3"/>
  <c r="L52" i="2"/>
  <c r="H52" i="2"/>
  <c r="I52" i="2" s="1"/>
  <c r="K52" i="2" s="1"/>
  <c r="M52" i="2" s="1"/>
  <c r="AQ41" i="2"/>
  <c r="Z53" i="2"/>
  <c r="AP16" i="1"/>
  <c r="X16" i="1"/>
  <c r="Y16" i="1" s="1"/>
  <c r="AA16" i="1" s="1"/>
  <c r="Z17" i="1" s="1"/>
  <c r="AB16" i="1"/>
  <c r="L14" i="1"/>
  <c r="H14" i="1"/>
  <c r="I14" i="1" s="1"/>
  <c r="K14" i="1" s="1"/>
  <c r="M14" i="1" s="1"/>
  <c r="AP51" i="10" l="1"/>
  <c r="Z53" i="10"/>
  <c r="L51" i="10"/>
  <c r="H51" i="10"/>
  <c r="I51" i="10" s="1"/>
  <c r="K51" i="10" s="1"/>
  <c r="M51" i="10" s="1"/>
  <c r="H53" i="8"/>
  <c r="I53" i="8" s="1"/>
  <c r="K53" i="8" s="1"/>
  <c r="L53" i="8"/>
  <c r="AB52" i="8"/>
  <c r="X52" i="8"/>
  <c r="Y52" i="8" s="1"/>
  <c r="AA52" i="8" s="1"/>
  <c r="AC52" i="8" s="1"/>
  <c r="AN54" i="8"/>
  <c r="AO54" i="8" s="1"/>
  <c r="AQ54" i="8" s="1"/>
  <c r="AS54" i="8" s="1"/>
  <c r="AR54" i="8"/>
  <c r="J53" i="7"/>
  <c r="M52" i="7"/>
  <c r="AP54" i="7"/>
  <c r="AN51" i="5"/>
  <c r="AO51" i="5" s="1"/>
  <c r="AQ51" i="5" s="1"/>
  <c r="AS51" i="5" s="1"/>
  <c r="AR51" i="5"/>
  <c r="L53" i="5"/>
  <c r="H53" i="5"/>
  <c r="I53" i="5" s="1"/>
  <c r="K53" i="5" s="1"/>
  <c r="M53" i="5" s="1"/>
  <c r="AB53" i="5"/>
  <c r="X53" i="5"/>
  <c r="Y53" i="5" s="1"/>
  <c r="AA53" i="5" s="1"/>
  <c r="AC53" i="5" s="1"/>
  <c r="J51" i="4"/>
  <c r="AR54" i="4"/>
  <c r="AN54" i="4"/>
  <c r="AO54" i="4" s="1"/>
  <c r="AQ54" i="4" s="1"/>
  <c r="AS54" i="4" s="1"/>
  <c r="AB54" i="4"/>
  <c r="X54" i="4"/>
  <c r="Y54" i="4" s="1"/>
  <c r="AA54" i="4" s="1"/>
  <c r="AC54" i="4" s="1"/>
  <c r="Z54" i="3"/>
  <c r="X54" i="3" s="1"/>
  <c r="Y54" i="3" s="1"/>
  <c r="AA54" i="3" s="1"/>
  <c r="AC54" i="3" s="1"/>
  <c r="AP54" i="3"/>
  <c r="J54" i="3"/>
  <c r="J53" i="2"/>
  <c r="AP42" i="2"/>
  <c r="AR42" i="2" s="1"/>
  <c r="AS41" i="2"/>
  <c r="AB53" i="2"/>
  <c r="X53" i="2"/>
  <c r="Y53" i="2" s="1"/>
  <c r="AA53" i="2" s="1"/>
  <c r="AC53" i="2" s="1"/>
  <c r="AR16" i="1"/>
  <c r="AN16" i="1"/>
  <c r="AO16" i="1" s="1"/>
  <c r="AQ16" i="1" s="1"/>
  <c r="AS16" i="1" s="1"/>
  <c r="X17" i="1"/>
  <c r="Y17" i="1" s="1"/>
  <c r="AA17" i="1" s="1"/>
  <c r="Z18" i="1" s="1"/>
  <c r="AB17" i="1"/>
  <c r="J15" i="1"/>
  <c r="AT11" i="8" l="1"/>
  <c r="AT11" i="4"/>
  <c r="J52" i="10"/>
  <c r="L52" i="10" s="1"/>
  <c r="AB53" i="10"/>
  <c r="X53" i="10"/>
  <c r="Y53" i="10" s="1"/>
  <c r="AA53" i="10" s="1"/>
  <c r="AC53" i="10" s="1"/>
  <c r="AR51" i="10"/>
  <c r="AN51" i="10"/>
  <c r="AO51" i="10" s="1"/>
  <c r="AQ51" i="10" s="1"/>
  <c r="AS51" i="10" s="1"/>
  <c r="M53" i="8"/>
  <c r="J54" i="8"/>
  <c r="Z53" i="8"/>
  <c r="L53" i="7"/>
  <c r="H53" i="7"/>
  <c r="I53" i="7" s="1"/>
  <c r="K53" i="7" s="1"/>
  <c r="AR54" i="7"/>
  <c r="AN54" i="7"/>
  <c r="AO54" i="7" s="1"/>
  <c r="AQ54" i="7" s="1"/>
  <c r="AS54" i="7" s="1"/>
  <c r="AP52" i="5"/>
  <c r="J54" i="5"/>
  <c r="Z54" i="5"/>
  <c r="L51" i="4"/>
  <c r="H51" i="4"/>
  <c r="I51" i="4" s="1"/>
  <c r="K51" i="4" s="1"/>
  <c r="M51" i="4" s="1"/>
  <c r="Z55" i="4"/>
  <c r="AB55" i="4" s="1"/>
  <c r="AB54" i="3"/>
  <c r="Z55" i="3"/>
  <c r="L54" i="3"/>
  <c r="H54" i="3"/>
  <c r="I54" i="3" s="1"/>
  <c r="K54" i="3" s="1"/>
  <c r="M54" i="3" s="1"/>
  <c r="AR54" i="3"/>
  <c r="AN54" i="3"/>
  <c r="AO54" i="3" s="1"/>
  <c r="AQ54" i="3" s="1"/>
  <c r="AS54" i="3" s="1"/>
  <c r="H53" i="2"/>
  <c r="I53" i="2" s="1"/>
  <c r="K53" i="2" s="1"/>
  <c r="M53" i="2" s="1"/>
  <c r="L53" i="2"/>
  <c r="AN42" i="2"/>
  <c r="AO42" i="2" s="1"/>
  <c r="Z54" i="2"/>
  <c r="AP17" i="1"/>
  <c r="X18" i="1"/>
  <c r="Y18" i="1" s="1"/>
  <c r="AA18" i="1" s="1"/>
  <c r="Z19" i="1" s="1"/>
  <c r="AB18" i="1"/>
  <c r="H15" i="1"/>
  <c r="I15" i="1" s="1"/>
  <c r="K15" i="1" s="1"/>
  <c r="M15" i="1" s="1"/>
  <c r="L15" i="1"/>
  <c r="AT11" i="7" l="1"/>
  <c r="AT11" i="3"/>
  <c r="H52" i="10"/>
  <c r="I52" i="10" s="1"/>
  <c r="K52" i="10" s="1"/>
  <c r="M52" i="10" s="1"/>
  <c r="AP52" i="10"/>
  <c r="AR52" i="10" s="1"/>
  <c r="Z54" i="10"/>
  <c r="L54" i="8"/>
  <c r="H54" i="8"/>
  <c r="I54" i="8" s="1"/>
  <c r="K54" i="8" s="1"/>
  <c r="AB53" i="8"/>
  <c r="X53" i="8"/>
  <c r="Y53" i="8" s="1"/>
  <c r="AA53" i="8" s="1"/>
  <c r="AC53" i="8" s="1"/>
  <c r="M53" i="7"/>
  <c r="J54" i="7"/>
  <c r="AN52" i="5"/>
  <c r="AO52" i="5" s="1"/>
  <c r="AQ52" i="5" s="1"/>
  <c r="AS52" i="5" s="1"/>
  <c r="AR52" i="5"/>
  <c r="AB54" i="5"/>
  <c r="X54" i="5"/>
  <c r="Y54" i="5" s="1"/>
  <c r="AA54" i="5" s="1"/>
  <c r="AC54" i="5" s="1"/>
  <c r="L54" i="5"/>
  <c r="H54" i="5"/>
  <c r="I54" i="5" s="1"/>
  <c r="K54" i="5" s="1"/>
  <c r="M54" i="5" s="1"/>
  <c r="J52" i="4"/>
  <c r="X55" i="4"/>
  <c r="Y55" i="4" s="1"/>
  <c r="AA55" i="4" s="1"/>
  <c r="AC55" i="4" s="1"/>
  <c r="AD11" i="4" s="1"/>
  <c r="J55" i="3"/>
  <c r="AB55" i="3"/>
  <c r="X55" i="3"/>
  <c r="Y55" i="3" s="1"/>
  <c r="AA55" i="3" s="1"/>
  <c r="AC55" i="3" s="1"/>
  <c r="J54" i="2"/>
  <c r="AQ42" i="2"/>
  <c r="X54" i="2"/>
  <c r="Y54" i="2" s="1"/>
  <c r="AA54" i="2" s="1"/>
  <c r="AC54" i="2" s="1"/>
  <c r="AB54" i="2"/>
  <c r="AR17" i="1"/>
  <c r="AN17" i="1"/>
  <c r="AO17" i="1" s="1"/>
  <c r="AQ17" i="1" s="1"/>
  <c r="AS17" i="1" s="1"/>
  <c r="AB19" i="1"/>
  <c r="X19" i="1"/>
  <c r="Y19" i="1" s="1"/>
  <c r="AA19" i="1" s="1"/>
  <c r="Z20" i="1" s="1"/>
  <c r="J16" i="1"/>
  <c r="AD11" i="3" l="1"/>
  <c r="AN52" i="10"/>
  <c r="AO52" i="10" s="1"/>
  <c r="AQ52" i="10" s="1"/>
  <c r="AS52" i="10" s="1"/>
  <c r="J53" i="10"/>
  <c r="L53" i="10" s="1"/>
  <c r="AB54" i="10"/>
  <c r="X54" i="10"/>
  <c r="Y54" i="10" s="1"/>
  <c r="AA54" i="10" s="1"/>
  <c r="AC54" i="10" s="1"/>
  <c r="M54" i="8"/>
  <c r="J55" i="8"/>
  <c r="Z54" i="8"/>
  <c r="L54" i="7"/>
  <c r="H54" i="7"/>
  <c r="I54" i="7" s="1"/>
  <c r="K54" i="7" s="1"/>
  <c r="AP53" i="5"/>
  <c r="J55" i="5"/>
  <c r="Z55" i="5"/>
  <c r="L52" i="4"/>
  <c r="H52" i="4"/>
  <c r="I52" i="4" s="1"/>
  <c r="K52" i="4" s="1"/>
  <c r="M52" i="4" s="1"/>
  <c r="H55" i="3"/>
  <c r="I55" i="3" s="1"/>
  <c r="K55" i="3" s="1"/>
  <c r="M55" i="3" s="1"/>
  <c r="L55" i="3"/>
  <c r="L54" i="2"/>
  <c r="H54" i="2"/>
  <c r="I54" i="2" s="1"/>
  <c r="K54" i="2" s="1"/>
  <c r="M54" i="2" s="1"/>
  <c r="AP43" i="2"/>
  <c r="AR43" i="2" s="1"/>
  <c r="AS42" i="2"/>
  <c r="Z55" i="2"/>
  <c r="AP18" i="1"/>
  <c r="X20" i="1"/>
  <c r="Y20" i="1" s="1"/>
  <c r="AA20" i="1" s="1"/>
  <c r="Z21" i="1" s="1"/>
  <c r="AB20" i="1"/>
  <c r="L16" i="1"/>
  <c r="H16" i="1"/>
  <c r="I16" i="1" s="1"/>
  <c r="K16" i="1" s="1"/>
  <c r="M16" i="1" s="1"/>
  <c r="H53" i="10" l="1"/>
  <c r="I53" i="10" s="1"/>
  <c r="K53" i="10" s="1"/>
  <c r="M53" i="10" s="1"/>
  <c r="AP53" i="10"/>
  <c r="AR53" i="10" s="1"/>
  <c r="Z55" i="10"/>
  <c r="L55" i="8"/>
  <c r="H55" i="8"/>
  <c r="I55" i="8" s="1"/>
  <c r="K55" i="8" s="1"/>
  <c r="AB54" i="8"/>
  <c r="X54" i="8"/>
  <c r="Y54" i="8" s="1"/>
  <c r="AA54" i="8" s="1"/>
  <c r="AC54" i="8" s="1"/>
  <c r="M54" i="7"/>
  <c r="J55" i="7"/>
  <c r="AN53" i="5"/>
  <c r="AO53" i="5" s="1"/>
  <c r="AQ53" i="5" s="1"/>
  <c r="AS53" i="5" s="1"/>
  <c r="AR53" i="5"/>
  <c r="AB55" i="5"/>
  <c r="X55" i="5"/>
  <c r="Y55" i="5" s="1"/>
  <c r="AA55" i="5" s="1"/>
  <c r="AC55" i="5" s="1"/>
  <c r="L55" i="5"/>
  <c r="H55" i="5"/>
  <c r="I55" i="5" s="1"/>
  <c r="K55" i="5" s="1"/>
  <c r="M55" i="5" s="1"/>
  <c r="J53" i="4"/>
  <c r="J56" i="3"/>
  <c r="J55" i="2"/>
  <c r="AN43" i="2"/>
  <c r="AO43" i="2" s="1"/>
  <c r="AB55" i="2"/>
  <c r="X55" i="2"/>
  <c r="Y55" i="2" s="1"/>
  <c r="AA55" i="2" s="1"/>
  <c r="AC55" i="2" s="1"/>
  <c r="AR18" i="1"/>
  <c r="AN18" i="1"/>
  <c r="AO18" i="1" s="1"/>
  <c r="AQ18" i="1" s="1"/>
  <c r="AS18" i="1" s="1"/>
  <c r="X21" i="1"/>
  <c r="Y21" i="1" s="1"/>
  <c r="AA21" i="1" s="1"/>
  <c r="Z22" i="1" s="1"/>
  <c r="AB21" i="1"/>
  <c r="J17" i="1"/>
  <c r="AD11" i="5" l="1"/>
  <c r="AD11" i="2"/>
  <c r="J54" i="10"/>
  <c r="H54" i="10" s="1"/>
  <c r="I54" i="10" s="1"/>
  <c r="K54" i="10" s="1"/>
  <c r="M54" i="10" s="1"/>
  <c r="AN53" i="10"/>
  <c r="AO53" i="10" s="1"/>
  <c r="AQ53" i="10" s="1"/>
  <c r="AS53" i="10" s="1"/>
  <c r="AB55" i="10"/>
  <c r="X55" i="10"/>
  <c r="Y55" i="10" s="1"/>
  <c r="AA55" i="10" s="1"/>
  <c r="AC55" i="10" s="1"/>
  <c r="M55" i="8"/>
  <c r="J56" i="8"/>
  <c r="Z55" i="8"/>
  <c r="L55" i="7"/>
  <c r="H55" i="7"/>
  <c r="I55" i="7" s="1"/>
  <c r="K55" i="7" s="1"/>
  <c r="AP54" i="5"/>
  <c r="J56" i="5"/>
  <c r="L53" i="4"/>
  <c r="H53" i="4"/>
  <c r="I53" i="4" s="1"/>
  <c r="K53" i="4" s="1"/>
  <c r="M53" i="4" s="1"/>
  <c r="H56" i="3"/>
  <c r="I56" i="3" s="1"/>
  <c r="K56" i="3" s="1"/>
  <c r="M56" i="3" s="1"/>
  <c r="L56" i="3"/>
  <c r="H55" i="2"/>
  <c r="I55" i="2" s="1"/>
  <c r="K55" i="2" s="1"/>
  <c r="M55" i="2" s="1"/>
  <c r="L55" i="2"/>
  <c r="AQ43" i="2"/>
  <c r="AP19" i="1"/>
  <c r="X22" i="1"/>
  <c r="Y22" i="1" s="1"/>
  <c r="AA22" i="1" s="1"/>
  <c r="Z23" i="1" s="1"/>
  <c r="AB22" i="1"/>
  <c r="H17" i="1"/>
  <c r="I17" i="1" s="1"/>
  <c r="K17" i="1" s="1"/>
  <c r="M17" i="1" s="1"/>
  <c r="L17" i="1"/>
  <c r="AD11" i="10" l="1"/>
  <c r="N11" i="3"/>
  <c r="G1" i="3" s="1"/>
  <c r="L54" i="10"/>
  <c r="AP54" i="10"/>
  <c r="AR54" i="10" s="1"/>
  <c r="J55" i="10"/>
  <c r="L56" i="8"/>
  <c r="H56" i="8"/>
  <c r="I56" i="8" s="1"/>
  <c r="K56" i="8" s="1"/>
  <c r="M56" i="8" s="1"/>
  <c r="AB55" i="8"/>
  <c r="X55" i="8"/>
  <c r="Y55" i="8" s="1"/>
  <c r="AA55" i="8" s="1"/>
  <c r="AC55" i="8" s="1"/>
  <c r="M55" i="7"/>
  <c r="J56" i="7"/>
  <c r="AN54" i="5"/>
  <c r="AO54" i="5" s="1"/>
  <c r="AQ54" i="5" s="1"/>
  <c r="AS54" i="5" s="1"/>
  <c r="AR54" i="5"/>
  <c r="L56" i="5"/>
  <c r="H56" i="5"/>
  <c r="I56" i="5" s="1"/>
  <c r="K56" i="5" s="1"/>
  <c r="M56" i="5" s="1"/>
  <c r="J54" i="4"/>
  <c r="J56" i="2"/>
  <c r="AP44" i="2"/>
  <c r="AR44" i="2" s="1"/>
  <c r="AS43" i="2"/>
  <c r="AR19" i="1"/>
  <c r="AN19" i="1"/>
  <c r="AO19" i="1" s="1"/>
  <c r="AQ19" i="1" s="1"/>
  <c r="AS19" i="1" s="1"/>
  <c r="AB23" i="1"/>
  <c r="X23" i="1"/>
  <c r="Y23" i="1" s="1"/>
  <c r="AA23" i="1" s="1"/>
  <c r="Z24" i="1" s="1"/>
  <c r="J18" i="1"/>
  <c r="AD11" i="8" l="1"/>
  <c r="N11" i="8"/>
  <c r="N11" i="5"/>
  <c r="AT11" i="5"/>
  <c r="AN54" i="10"/>
  <c r="AO54" i="10" s="1"/>
  <c r="AQ54" i="10" s="1"/>
  <c r="AS54" i="10" s="1"/>
  <c r="AT11" i="10" s="1"/>
  <c r="L55" i="10"/>
  <c r="H55" i="10"/>
  <c r="I55" i="10" s="1"/>
  <c r="K55" i="10" s="1"/>
  <c r="M55" i="10" s="1"/>
  <c r="L56" i="7"/>
  <c r="H56" i="7"/>
  <c r="I56" i="7" s="1"/>
  <c r="K56" i="7" s="1"/>
  <c r="M56" i="7" s="1"/>
  <c r="L54" i="4"/>
  <c r="H54" i="4"/>
  <c r="I54" i="4" s="1"/>
  <c r="K54" i="4" s="1"/>
  <c r="M54" i="4" s="1"/>
  <c r="H56" i="2"/>
  <c r="I56" i="2" s="1"/>
  <c r="K56" i="2" s="1"/>
  <c r="M56" i="2" s="1"/>
  <c r="L56" i="2"/>
  <c r="AN44" i="2"/>
  <c r="AO44" i="2" s="1"/>
  <c r="AP20" i="1"/>
  <c r="X24" i="1"/>
  <c r="Y24" i="1" s="1"/>
  <c r="AA24" i="1" s="1"/>
  <c r="Z25" i="1" s="1"/>
  <c r="AB24" i="1"/>
  <c r="L18" i="1"/>
  <c r="H18" i="1"/>
  <c r="I18" i="1" s="1"/>
  <c r="K18" i="1" s="1"/>
  <c r="M18" i="1" s="1"/>
  <c r="N11" i="7" l="1"/>
  <c r="G1" i="7" s="1"/>
  <c r="N11" i="2"/>
  <c r="J56" i="10"/>
  <c r="G1" i="8"/>
  <c r="G1" i="5"/>
  <c r="J55" i="4"/>
  <c r="AQ44" i="2"/>
  <c r="AR20" i="1"/>
  <c r="AN20" i="1"/>
  <c r="AO20" i="1" s="1"/>
  <c r="AQ20" i="1" s="1"/>
  <c r="AS20" i="1" s="1"/>
  <c r="X25" i="1"/>
  <c r="Y25" i="1" s="1"/>
  <c r="AA25" i="1" s="1"/>
  <c r="Z26" i="1" s="1"/>
  <c r="AB25" i="1"/>
  <c r="J19" i="1"/>
  <c r="L56" i="10" l="1"/>
  <c r="H56" i="10"/>
  <c r="I56" i="10" s="1"/>
  <c r="K56" i="10" s="1"/>
  <c r="M56" i="10" s="1"/>
  <c r="L55" i="4"/>
  <c r="H55" i="4"/>
  <c r="I55" i="4" s="1"/>
  <c r="K55" i="4" s="1"/>
  <c r="M55" i="4" s="1"/>
  <c r="AP45" i="2"/>
  <c r="AR45" i="2" s="1"/>
  <c r="AS44" i="2"/>
  <c r="AP21" i="1"/>
  <c r="X26" i="1"/>
  <c r="Y26" i="1" s="1"/>
  <c r="AA26" i="1" s="1"/>
  <c r="Z27" i="1" s="1"/>
  <c r="AB26" i="1"/>
  <c r="H19" i="1"/>
  <c r="I19" i="1" s="1"/>
  <c r="K19" i="1" s="1"/>
  <c r="M19" i="1" s="1"/>
  <c r="L19" i="1"/>
  <c r="N11" i="10" l="1"/>
  <c r="G1" i="10" s="1"/>
  <c r="J56" i="4"/>
  <c r="AN45" i="2"/>
  <c r="AO45" i="2" s="1"/>
  <c r="AR21" i="1"/>
  <c r="AN21" i="1"/>
  <c r="AO21" i="1" s="1"/>
  <c r="AQ21" i="1" s="1"/>
  <c r="AS21" i="1" s="1"/>
  <c r="AB27" i="1"/>
  <c r="X27" i="1"/>
  <c r="Y27" i="1" s="1"/>
  <c r="AA27" i="1" s="1"/>
  <c r="Z28" i="1" s="1"/>
  <c r="J20" i="1"/>
  <c r="L56" i="4" l="1"/>
  <c r="H56" i="4"/>
  <c r="I56" i="4" s="1"/>
  <c r="K56" i="4" s="1"/>
  <c r="M56" i="4" s="1"/>
  <c r="AQ45" i="2"/>
  <c r="AP22" i="1"/>
  <c r="X28" i="1"/>
  <c r="Y28" i="1" s="1"/>
  <c r="AA28" i="1" s="1"/>
  <c r="Z29" i="1" s="1"/>
  <c r="AB28" i="1"/>
  <c r="L20" i="1"/>
  <c r="H20" i="1"/>
  <c r="I20" i="1" s="1"/>
  <c r="K20" i="1" s="1"/>
  <c r="M20" i="1" s="1"/>
  <c r="N11" i="4" l="1"/>
  <c r="G1" i="4" s="1"/>
  <c r="AP46" i="2"/>
  <c r="AR46" i="2" s="1"/>
  <c r="AS45" i="2"/>
  <c r="AR22" i="1"/>
  <c r="AN22" i="1"/>
  <c r="AO22" i="1" s="1"/>
  <c r="AQ22" i="1" s="1"/>
  <c r="AS22" i="1" s="1"/>
  <c r="X29" i="1"/>
  <c r="Y29" i="1" s="1"/>
  <c r="AA29" i="1" s="1"/>
  <c r="Z30" i="1" s="1"/>
  <c r="AB29" i="1"/>
  <c r="J21" i="1"/>
  <c r="AN46" i="2" l="1"/>
  <c r="AO46" i="2" s="1"/>
  <c r="AP23" i="1"/>
  <c r="X30" i="1"/>
  <c r="Y30" i="1" s="1"/>
  <c r="AA30" i="1" s="1"/>
  <c r="Z31" i="1" s="1"/>
  <c r="AB30" i="1"/>
  <c r="H21" i="1"/>
  <c r="I21" i="1" s="1"/>
  <c r="K21" i="1" s="1"/>
  <c r="M21" i="1" s="1"/>
  <c r="L21" i="1"/>
  <c r="AQ46" i="2" l="1"/>
  <c r="AR23" i="1"/>
  <c r="AN23" i="1"/>
  <c r="AO23" i="1" s="1"/>
  <c r="AQ23" i="1" s="1"/>
  <c r="AS23" i="1" s="1"/>
  <c r="AB31" i="1"/>
  <c r="X31" i="1"/>
  <c r="Y31" i="1" s="1"/>
  <c r="AA31" i="1" s="1"/>
  <c r="Z32" i="1" s="1"/>
  <c r="J22" i="1"/>
  <c r="AP47" i="2" l="1"/>
  <c r="AR47" i="2" s="1"/>
  <c r="AS46" i="2"/>
  <c r="AP24" i="1"/>
  <c r="X32" i="1"/>
  <c r="Y32" i="1" s="1"/>
  <c r="AA32" i="1" s="1"/>
  <c r="Z33" i="1" s="1"/>
  <c r="AB32" i="1"/>
  <c r="L22" i="1"/>
  <c r="H22" i="1"/>
  <c r="I22" i="1" s="1"/>
  <c r="K22" i="1" s="1"/>
  <c r="M22" i="1" s="1"/>
  <c r="AN47" i="2" l="1"/>
  <c r="AO47" i="2" s="1"/>
  <c r="AR24" i="1"/>
  <c r="AN24" i="1"/>
  <c r="AO24" i="1" s="1"/>
  <c r="AQ24" i="1" s="1"/>
  <c r="AS24" i="1" s="1"/>
  <c r="X33" i="1"/>
  <c r="Y33" i="1" s="1"/>
  <c r="AA33" i="1" s="1"/>
  <c r="Z34" i="1" s="1"/>
  <c r="AB33" i="1"/>
  <c r="J23" i="1"/>
  <c r="AQ47" i="2" l="1"/>
  <c r="AP25" i="1"/>
  <c r="X34" i="1"/>
  <c r="Y34" i="1" s="1"/>
  <c r="AA34" i="1" s="1"/>
  <c r="Z35" i="1" s="1"/>
  <c r="AB34" i="1"/>
  <c r="H23" i="1"/>
  <c r="I23" i="1" s="1"/>
  <c r="K23" i="1" s="1"/>
  <c r="M23" i="1" s="1"/>
  <c r="L23" i="1"/>
  <c r="AP48" i="2" l="1"/>
  <c r="AR48" i="2" s="1"/>
  <c r="AS47" i="2"/>
  <c r="AR25" i="1"/>
  <c r="AN25" i="1"/>
  <c r="AO25" i="1" s="1"/>
  <c r="AQ25" i="1" s="1"/>
  <c r="AS25" i="1" s="1"/>
  <c r="AB35" i="1"/>
  <c r="X35" i="1"/>
  <c r="Y35" i="1" s="1"/>
  <c r="AA35" i="1" s="1"/>
  <c r="Z36" i="1" s="1"/>
  <c r="J24" i="1"/>
  <c r="AN48" i="2" l="1"/>
  <c r="AO48" i="2" s="1"/>
  <c r="AP26" i="1"/>
  <c r="X36" i="1"/>
  <c r="Y36" i="1" s="1"/>
  <c r="AA36" i="1" s="1"/>
  <c r="Z37" i="1" s="1"/>
  <c r="AB36" i="1"/>
  <c r="L24" i="1"/>
  <c r="H24" i="1"/>
  <c r="I24" i="1" s="1"/>
  <c r="K24" i="1" s="1"/>
  <c r="M24" i="1" s="1"/>
  <c r="AQ48" i="2" l="1"/>
  <c r="AR26" i="1"/>
  <c r="AN26" i="1"/>
  <c r="AO26" i="1" s="1"/>
  <c r="AQ26" i="1" s="1"/>
  <c r="AS26" i="1" s="1"/>
  <c r="X37" i="1"/>
  <c r="Y37" i="1" s="1"/>
  <c r="AA37" i="1" s="1"/>
  <c r="Z38" i="1" s="1"/>
  <c r="AB37" i="1"/>
  <c r="J25" i="1"/>
  <c r="AP49" i="2" l="1"/>
  <c r="AR49" i="2" s="1"/>
  <c r="AS48" i="2"/>
  <c r="AP27" i="1"/>
  <c r="X38" i="1"/>
  <c r="Y38" i="1" s="1"/>
  <c r="AA38" i="1" s="1"/>
  <c r="Z39" i="1" s="1"/>
  <c r="AB38" i="1"/>
  <c r="H25" i="1"/>
  <c r="I25" i="1" s="1"/>
  <c r="K25" i="1" s="1"/>
  <c r="M25" i="1" s="1"/>
  <c r="L25" i="1"/>
  <c r="AN49" i="2" l="1"/>
  <c r="AO49" i="2" s="1"/>
  <c r="AR27" i="1"/>
  <c r="AN27" i="1"/>
  <c r="AO27" i="1" s="1"/>
  <c r="AQ27" i="1" s="1"/>
  <c r="AS27" i="1" s="1"/>
  <c r="AB39" i="1"/>
  <c r="X39" i="1"/>
  <c r="Y39" i="1" s="1"/>
  <c r="AA39" i="1" s="1"/>
  <c r="Z40" i="1" s="1"/>
  <c r="J26" i="1"/>
  <c r="AQ49" i="2" l="1"/>
  <c r="AP28" i="1"/>
  <c r="X40" i="1"/>
  <c r="Y40" i="1" s="1"/>
  <c r="AA40" i="1" s="1"/>
  <c r="Z41" i="1" s="1"/>
  <c r="AB40" i="1"/>
  <c r="L26" i="1"/>
  <c r="H26" i="1"/>
  <c r="I26" i="1" s="1"/>
  <c r="K26" i="1" s="1"/>
  <c r="M26" i="1" s="1"/>
  <c r="AP50" i="2" l="1"/>
  <c r="AR50" i="2" s="1"/>
  <c r="AS49" i="2"/>
  <c r="AR28" i="1"/>
  <c r="AN28" i="1"/>
  <c r="AO28" i="1" s="1"/>
  <c r="AQ28" i="1" s="1"/>
  <c r="AS28" i="1" s="1"/>
  <c r="X41" i="1"/>
  <c r="Y41" i="1" s="1"/>
  <c r="AA41" i="1" s="1"/>
  <c r="Z42" i="1" s="1"/>
  <c r="AB41" i="1"/>
  <c r="J27" i="1"/>
  <c r="AN50" i="2" l="1"/>
  <c r="AO50" i="2" s="1"/>
  <c r="AP29" i="1"/>
  <c r="AB42" i="1"/>
  <c r="X42" i="1"/>
  <c r="Y42" i="1" s="1"/>
  <c r="AA42" i="1" s="1"/>
  <c r="Z43" i="1" s="1"/>
  <c r="H27" i="1"/>
  <c r="I27" i="1" s="1"/>
  <c r="K27" i="1" s="1"/>
  <c r="M27" i="1" s="1"/>
  <c r="L27" i="1"/>
  <c r="AQ50" i="2" l="1"/>
  <c r="AR29" i="1"/>
  <c r="AN29" i="1"/>
  <c r="AO29" i="1" s="1"/>
  <c r="AQ29" i="1" s="1"/>
  <c r="AS29" i="1" s="1"/>
  <c r="AB43" i="1"/>
  <c r="X43" i="1"/>
  <c r="Y43" i="1" s="1"/>
  <c r="AA43" i="1" s="1"/>
  <c r="Z44" i="1" s="1"/>
  <c r="J28" i="1"/>
  <c r="AP51" i="2" l="1"/>
  <c r="AR51" i="2" s="1"/>
  <c r="AS50" i="2"/>
  <c r="AP30" i="1"/>
  <c r="X44" i="1"/>
  <c r="Y44" i="1" s="1"/>
  <c r="AA44" i="1" s="1"/>
  <c r="Z45" i="1" s="1"/>
  <c r="AB44" i="1"/>
  <c r="L28" i="1"/>
  <c r="H28" i="1"/>
  <c r="I28" i="1" s="1"/>
  <c r="K28" i="1" s="1"/>
  <c r="M28" i="1" s="1"/>
  <c r="AN51" i="2" l="1"/>
  <c r="AO51" i="2" s="1"/>
  <c r="AR30" i="1"/>
  <c r="AN30" i="1"/>
  <c r="AO30" i="1" s="1"/>
  <c r="AQ30" i="1" s="1"/>
  <c r="AS30" i="1" s="1"/>
  <c r="X45" i="1"/>
  <c r="Y45" i="1" s="1"/>
  <c r="AA45" i="1" s="1"/>
  <c r="Z46" i="1" s="1"/>
  <c r="AB45" i="1"/>
  <c r="J29" i="1"/>
  <c r="AQ51" i="2" l="1"/>
  <c r="AP31" i="1"/>
  <c r="AB46" i="1"/>
  <c r="X46" i="1"/>
  <c r="Y46" i="1" s="1"/>
  <c r="AA46" i="1" s="1"/>
  <c r="Z47" i="1" s="1"/>
  <c r="H29" i="1"/>
  <c r="I29" i="1" s="1"/>
  <c r="K29" i="1" s="1"/>
  <c r="M29" i="1" s="1"/>
  <c r="L29" i="1"/>
  <c r="AC11" i="1"/>
  <c r="AP52" i="2" l="1"/>
  <c r="AR52" i="2" s="1"/>
  <c r="AS51" i="2"/>
  <c r="AR31" i="1"/>
  <c r="AN31" i="1"/>
  <c r="AO31" i="1" s="1"/>
  <c r="AQ31" i="1" s="1"/>
  <c r="AS31" i="1" s="1"/>
  <c r="AB47" i="1"/>
  <c r="X47" i="1"/>
  <c r="Y47" i="1" s="1"/>
  <c r="AA47" i="1" s="1"/>
  <c r="Z48" i="1" s="1"/>
  <c r="J30" i="1"/>
  <c r="AN52" i="2" l="1"/>
  <c r="AO52" i="2" s="1"/>
  <c r="AP32" i="1"/>
  <c r="X48" i="1"/>
  <c r="Y48" i="1" s="1"/>
  <c r="AA48" i="1" s="1"/>
  <c r="Z49" i="1" s="1"/>
  <c r="AB48" i="1"/>
  <c r="L30" i="1"/>
  <c r="H30" i="1"/>
  <c r="I30" i="1" s="1"/>
  <c r="K30" i="1" s="1"/>
  <c r="M30" i="1" s="1"/>
  <c r="AC12" i="1"/>
  <c r="AQ52" i="2" l="1"/>
  <c r="AR32" i="1"/>
  <c r="AN32" i="1"/>
  <c r="AO32" i="1" s="1"/>
  <c r="AQ32" i="1" s="1"/>
  <c r="AS32" i="1" s="1"/>
  <c r="X49" i="1"/>
  <c r="Y49" i="1" s="1"/>
  <c r="AA49" i="1" s="1"/>
  <c r="Z50" i="1" s="1"/>
  <c r="AB49" i="1"/>
  <c r="J31" i="1"/>
  <c r="AC13" i="1"/>
  <c r="AP53" i="2" l="1"/>
  <c r="AR53" i="2" s="1"/>
  <c r="AS52" i="2"/>
  <c r="AP33" i="1"/>
  <c r="X50" i="1"/>
  <c r="Y50" i="1" s="1"/>
  <c r="AA50" i="1" s="1"/>
  <c r="Z51" i="1" s="1"/>
  <c r="AB50" i="1"/>
  <c r="H31" i="1"/>
  <c r="I31" i="1" s="1"/>
  <c r="K31" i="1" s="1"/>
  <c r="M31" i="1" s="1"/>
  <c r="L31" i="1"/>
  <c r="AN53" i="2" l="1"/>
  <c r="AO53" i="2" s="1"/>
  <c r="AR33" i="1"/>
  <c r="AN33" i="1"/>
  <c r="AO33" i="1" s="1"/>
  <c r="AQ33" i="1" s="1"/>
  <c r="AS33" i="1" s="1"/>
  <c r="AB51" i="1"/>
  <c r="X51" i="1"/>
  <c r="Y51" i="1" s="1"/>
  <c r="AA51" i="1" s="1"/>
  <c r="Z52" i="1" s="1"/>
  <c r="J32" i="1"/>
  <c r="AC14" i="1"/>
  <c r="AQ53" i="2" l="1"/>
  <c r="AP34" i="1"/>
  <c r="X52" i="1"/>
  <c r="Y52" i="1" s="1"/>
  <c r="AA52" i="1" s="1"/>
  <c r="Z53" i="1" s="1"/>
  <c r="AB52" i="1"/>
  <c r="L32" i="1"/>
  <c r="H32" i="1"/>
  <c r="I32" i="1" s="1"/>
  <c r="K32" i="1" s="1"/>
  <c r="M32" i="1" s="1"/>
  <c r="AP54" i="2" l="1"/>
  <c r="AR54" i="2" s="1"/>
  <c r="AS53" i="2"/>
  <c r="AR34" i="1"/>
  <c r="AN34" i="1"/>
  <c r="AO34" i="1" s="1"/>
  <c r="AQ34" i="1" s="1"/>
  <c r="AS34" i="1" s="1"/>
  <c r="X53" i="1"/>
  <c r="Y53" i="1" s="1"/>
  <c r="AA53" i="1" s="1"/>
  <c r="Z54" i="1" s="1"/>
  <c r="AB53" i="1"/>
  <c r="J33" i="1"/>
  <c r="AC15" i="1"/>
  <c r="AN54" i="2" l="1"/>
  <c r="AO54" i="2" s="1"/>
  <c r="AQ54" i="2" s="1"/>
  <c r="AS54" i="2" s="1"/>
  <c r="AP35" i="1"/>
  <c r="X54" i="1"/>
  <c r="Y54" i="1" s="1"/>
  <c r="AA54" i="1" s="1"/>
  <c r="Z55" i="1" s="1"/>
  <c r="AB54" i="1"/>
  <c r="H33" i="1"/>
  <c r="I33" i="1" s="1"/>
  <c r="K33" i="1" s="1"/>
  <c r="M33" i="1" s="1"/>
  <c r="L33" i="1"/>
  <c r="AP55" i="2" l="1"/>
  <c r="AR35" i="1"/>
  <c r="AN35" i="1"/>
  <c r="AO35" i="1" s="1"/>
  <c r="AQ35" i="1" s="1"/>
  <c r="AS35" i="1" s="1"/>
  <c r="AB55" i="1"/>
  <c r="X55" i="1"/>
  <c r="Y55" i="1" s="1"/>
  <c r="AA55" i="1" s="1"/>
  <c r="J34" i="1"/>
  <c r="AC16" i="1"/>
  <c r="AN55" i="2" l="1"/>
  <c r="AO55" i="2" s="1"/>
  <c r="AQ55" i="2" s="1"/>
  <c r="AS55" i="2" s="1"/>
  <c r="AR55" i="2"/>
  <c r="AP36" i="1"/>
  <c r="L34" i="1"/>
  <c r="H34" i="1"/>
  <c r="I34" i="1" s="1"/>
  <c r="K34" i="1" s="1"/>
  <c r="M34" i="1" s="1"/>
  <c r="AT11" i="2" l="1"/>
  <c r="G1" i="2" s="1"/>
  <c r="AR36" i="1"/>
  <c r="AN36" i="1"/>
  <c r="AO36" i="1" s="1"/>
  <c r="AQ36" i="1" s="1"/>
  <c r="AS36" i="1" s="1"/>
  <c r="J35" i="1"/>
  <c r="AC17" i="1"/>
  <c r="AP37" i="1" l="1"/>
  <c r="H35" i="1"/>
  <c r="I35" i="1" s="1"/>
  <c r="K35" i="1" s="1"/>
  <c r="M35" i="1" s="1"/>
  <c r="L35" i="1"/>
  <c r="AR37" i="1" l="1"/>
  <c r="AN37" i="1"/>
  <c r="AO37" i="1" s="1"/>
  <c r="AQ37" i="1" s="1"/>
  <c r="AS37" i="1" s="1"/>
  <c r="J36" i="1"/>
  <c r="AC18" i="1"/>
  <c r="AP38" i="1" l="1"/>
  <c r="L36" i="1"/>
  <c r="H36" i="1"/>
  <c r="I36" i="1" s="1"/>
  <c r="K36" i="1" s="1"/>
  <c r="M36" i="1" s="1"/>
  <c r="AR38" i="1" l="1"/>
  <c r="AN38" i="1"/>
  <c r="AO38" i="1" s="1"/>
  <c r="AQ38" i="1" s="1"/>
  <c r="AS38" i="1" s="1"/>
  <c r="J37" i="1"/>
  <c r="AC19" i="1"/>
  <c r="AP39" i="1" l="1"/>
  <c r="H37" i="1"/>
  <c r="I37" i="1" s="1"/>
  <c r="K37" i="1" s="1"/>
  <c r="M37" i="1" s="1"/>
  <c r="L37" i="1"/>
  <c r="AR39" i="1" l="1"/>
  <c r="AN39" i="1"/>
  <c r="AO39" i="1" s="1"/>
  <c r="AQ39" i="1" s="1"/>
  <c r="AS39" i="1" s="1"/>
  <c r="J38" i="1"/>
  <c r="AC20" i="1"/>
  <c r="AP40" i="1" l="1"/>
  <c r="L38" i="1"/>
  <c r="H38" i="1"/>
  <c r="I38" i="1" s="1"/>
  <c r="K38" i="1" s="1"/>
  <c r="M38" i="1" s="1"/>
  <c r="AR40" i="1" l="1"/>
  <c r="AN40" i="1"/>
  <c r="AO40" i="1" s="1"/>
  <c r="AQ40" i="1" s="1"/>
  <c r="AS40" i="1" s="1"/>
  <c r="J39" i="1"/>
  <c r="AC21" i="1"/>
  <c r="AP41" i="1" l="1"/>
  <c r="L39" i="1"/>
  <c r="H39" i="1"/>
  <c r="I39" i="1" s="1"/>
  <c r="K39" i="1" s="1"/>
  <c r="M39" i="1" s="1"/>
  <c r="AR41" i="1" l="1"/>
  <c r="AN41" i="1"/>
  <c r="AO41" i="1" s="1"/>
  <c r="AQ41" i="1" s="1"/>
  <c r="AS41" i="1" s="1"/>
  <c r="J40" i="1"/>
  <c r="AC22" i="1"/>
  <c r="AP42" i="1" l="1"/>
  <c r="L40" i="1"/>
  <c r="H40" i="1"/>
  <c r="I40" i="1" s="1"/>
  <c r="K40" i="1" s="1"/>
  <c r="M40" i="1" s="1"/>
  <c r="AR42" i="1" l="1"/>
  <c r="AN42" i="1"/>
  <c r="AO42" i="1" s="1"/>
  <c r="AQ42" i="1" s="1"/>
  <c r="AS42" i="1" s="1"/>
  <c r="J41" i="1"/>
  <c r="AC23" i="1"/>
  <c r="AP43" i="1" l="1"/>
  <c r="H41" i="1"/>
  <c r="I41" i="1" s="1"/>
  <c r="K41" i="1" s="1"/>
  <c r="M41" i="1" s="1"/>
  <c r="L41" i="1"/>
  <c r="AR43" i="1" l="1"/>
  <c r="AN43" i="1"/>
  <c r="AO43" i="1" s="1"/>
  <c r="AQ43" i="1" s="1"/>
  <c r="AS43" i="1" s="1"/>
  <c r="J42" i="1"/>
  <c r="AC24" i="1"/>
  <c r="AP44" i="1" l="1"/>
  <c r="L42" i="1"/>
  <c r="H42" i="1"/>
  <c r="I42" i="1" s="1"/>
  <c r="K42" i="1" s="1"/>
  <c r="M42" i="1" s="1"/>
  <c r="AC25" i="1"/>
  <c r="AR44" i="1" l="1"/>
  <c r="AN44" i="1"/>
  <c r="AO44" i="1" s="1"/>
  <c r="AQ44" i="1" s="1"/>
  <c r="AS44" i="1" s="1"/>
  <c r="J43" i="1"/>
  <c r="AP45" i="1" l="1"/>
  <c r="L43" i="1"/>
  <c r="H43" i="1"/>
  <c r="I43" i="1" s="1"/>
  <c r="K43" i="1" s="1"/>
  <c r="M43" i="1" s="1"/>
  <c r="AC26" i="1"/>
  <c r="AR45" i="1" l="1"/>
  <c r="AN45" i="1"/>
  <c r="AO45" i="1" s="1"/>
  <c r="AQ45" i="1" s="1"/>
  <c r="AS45" i="1" s="1"/>
  <c r="J44" i="1"/>
  <c r="AP46" i="1" l="1"/>
  <c r="L44" i="1"/>
  <c r="H44" i="1"/>
  <c r="I44" i="1" s="1"/>
  <c r="K44" i="1" s="1"/>
  <c r="M44" i="1" s="1"/>
  <c r="AC27" i="1"/>
  <c r="AR46" i="1" l="1"/>
  <c r="AN46" i="1"/>
  <c r="AO46" i="1" s="1"/>
  <c r="AQ46" i="1" s="1"/>
  <c r="AS46" i="1" s="1"/>
  <c r="J45" i="1"/>
  <c r="AP47" i="1" l="1"/>
  <c r="H45" i="1"/>
  <c r="I45" i="1" s="1"/>
  <c r="K45" i="1" s="1"/>
  <c r="M45" i="1" s="1"/>
  <c r="L45" i="1"/>
  <c r="AC28" i="1"/>
  <c r="AR47" i="1" l="1"/>
  <c r="AN47" i="1"/>
  <c r="AO47" i="1" s="1"/>
  <c r="AQ47" i="1" s="1"/>
  <c r="AS47" i="1" s="1"/>
  <c r="J46" i="1"/>
  <c r="AP48" i="1" l="1"/>
  <c r="L46" i="1"/>
  <c r="H46" i="1"/>
  <c r="I46" i="1" s="1"/>
  <c r="K46" i="1" s="1"/>
  <c r="M46" i="1" s="1"/>
  <c r="AC29" i="1"/>
  <c r="AR48" i="1" l="1"/>
  <c r="AN48" i="1"/>
  <c r="AO48" i="1" s="1"/>
  <c r="AQ48" i="1" s="1"/>
  <c r="AS48" i="1" s="1"/>
  <c r="J47" i="1"/>
  <c r="AP49" i="1" l="1"/>
  <c r="L47" i="1"/>
  <c r="H47" i="1"/>
  <c r="I47" i="1" s="1"/>
  <c r="K47" i="1" s="1"/>
  <c r="M47" i="1" s="1"/>
  <c r="AC30" i="1"/>
  <c r="AR49" i="1" l="1"/>
  <c r="AN49" i="1"/>
  <c r="AO49" i="1" s="1"/>
  <c r="AQ49" i="1" s="1"/>
  <c r="AS49" i="1" s="1"/>
  <c r="J48" i="1"/>
  <c r="AP50" i="1" l="1"/>
  <c r="L48" i="1"/>
  <c r="H48" i="1"/>
  <c r="I48" i="1" s="1"/>
  <c r="K48" i="1" s="1"/>
  <c r="M48" i="1" s="1"/>
  <c r="AC31" i="1"/>
  <c r="AR50" i="1" l="1"/>
  <c r="AN50" i="1"/>
  <c r="AO50" i="1" s="1"/>
  <c r="AQ50" i="1" s="1"/>
  <c r="AS50" i="1" s="1"/>
  <c r="J49" i="1"/>
  <c r="AP51" i="1" l="1"/>
  <c r="H49" i="1"/>
  <c r="I49" i="1" s="1"/>
  <c r="K49" i="1" s="1"/>
  <c r="M49" i="1" s="1"/>
  <c r="L49" i="1"/>
  <c r="AC32" i="1"/>
  <c r="AR51" i="1" l="1"/>
  <c r="AN51" i="1"/>
  <c r="AO51" i="1" s="1"/>
  <c r="AQ51" i="1" s="1"/>
  <c r="AS51" i="1" s="1"/>
  <c r="J50" i="1"/>
  <c r="AP52" i="1" l="1"/>
  <c r="L50" i="1"/>
  <c r="H50" i="1"/>
  <c r="I50" i="1" s="1"/>
  <c r="K50" i="1" s="1"/>
  <c r="M50" i="1" s="1"/>
  <c r="AC33" i="1"/>
  <c r="AR52" i="1" l="1"/>
  <c r="AN52" i="1"/>
  <c r="AO52" i="1" s="1"/>
  <c r="AQ52" i="1" s="1"/>
  <c r="AS52" i="1" s="1"/>
  <c r="J51" i="1"/>
  <c r="AP53" i="1" l="1"/>
  <c r="L51" i="1"/>
  <c r="H51" i="1"/>
  <c r="I51" i="1" s="1"/>
  <c r="K51" i="1" s="1"/>
  <c r="M51" i="1" s="1"/>
  <c r="AC34" i="1"/>
  <c r="AR53" i="1" l="1"/>
  <c r="AN53" i="1"/>
  <c r="AO53" i="1" s="1"/>
  <c r="AQ53" i="1" s="1"/>
  <c r="AS53" i="1" s="1"/>
  <c r="J52" i="1"/>
  <c r="AP54" i="1" l="1"/>
  <c r="L52" i="1"/>
  <c r="H52" i="1"/>
  <c r="I52" i="1" s="1"/>
  <c r="K52" i="1" s="1"/>
  <c r="M52" i="1" s="1"/>
  <c r="AC35" i="1"/>
  <c r="AR54" i="1" l="1"/>
  <c r="AN54" i="1"/>
  <c r="AO54" i="1" s="1"/>
  <c r="AQ54" i="1" s="1"/>
  <c r="AS54" i="1" s="1"/>
  <c r="J53" i="1"/>
  <c r="AT11" i="1" l="1"/>
  <c r="H53" i="1"/>
  <c r="I53" i="1" s="1"/>
  <c r="K53" i="1" s="1"/>
  <c r="M53" i="1" s="1"/>
  <c r="L53" i="1"/>
  <c r="AC36" i="1"/>
  <c r="J54" i="1" l="1"/>
  <c r="L54" i="1" l="1"/>
  <c r="H54" i="1"/>
  <c r="I54" i="1" s="1"/>
  <c r="K54" i="1" s="1"/>
  <c r="M54" i="1" s="1"/>
  <c r="AC37" i="1"/>
  <c r="J55" i="1" l="1"/>
  <c r="H55" i="1" l="1"/>
  <c r="I55" i="1" s="1"/>
  <c r="K55" i="1" s="1"/>
  <c r="M55" i="1" s="1"/>
  <c r="L55" i="1"/>
  <c r="AC38" i="1"/>
  <c r="J56" i="1" l="1"/>
  <c r="L56" i="1" l="1"/>
  <c r="H56" i="1"/>
  <c r="I56" i="1" s="1"/>
  <c r="K56" i="1" s="1"/>
  <c r="M56" i="1" s="1"/>
  <c r="AC39" i="1"/>
  <c r="N11" i="1" l="1"/>
  <c r="AC40" i="1"/>
  <c r="AC41" i="1" l="1"/>
  <c r="AC42" i="1" l="1"/>
  <c r="AC43" i="1" l="1"/>
  <c r="AC44" i="1" l="1"/>
  <c r="AC45" i="1" l="1"/>
  <c r="AC46" i="1" l="1"/>
  <c r="AC47" i="1" l="1"/>
  <c r="AC48" i="1" l="1"/>
  <c r="AC49" i="1" l="1"/>
  <c r="AC50" i="1" l="1"/>
  <c r="AC51" i="1" l="1"/>
  <c r="AC52" i="1" l="1"/>
  <c r="AC53" i="1" l="1"/>
  <c r="AC54" i="1" l="1"/>
  <c r="AC55" i="1" l="1"/>
  <c r="AD11" i="1" s="1"/>
  <c r="G1" i="1" l="1"/>
  <c r="Z87" i="1" l="1"/>
  <c r="AB87" i="1" s="1"/>
  <c r="X87" i="1"/>
  <c r="Y87" i="1" s="1"/>
  <c r="AA87" i="1" s="1"/>
  <c r="AC87" i="1" s="1"/>
  <c r="Z88" i="1" l="1"/>
  <c r="X88" i="1" l="1"/>
  <c r="Y88" i="1" s="1"/>
  <c r="AA88" i="1" s="1"/>
  <c r="AC88" i="1" s="1"/>
  <c r="AB88" i="1"/>
</calcChain>
</file>

<file path=xl/sharedStrings.xml><?xml version="1.0" encoding="utf-8"?>
<sst xmlns="http://schemas.openxmlformats.org/spreadsheetml/2006/main" count="1459" uniqueCount="25">
  <si>
    <t>A=</t>
  </si>
  <si>
    <t>1/s</t>
  </si>
  <si>
    <t>Total SE</t>
  </si>
  <si>
    <t>Ea=</t>
  </si>
  <si>
    <t>J/mol.K</t>
  </si>
  <si>
    <t>Vinf=</t>
  </si>
  <si>
    <t>Sigma=</t>
  </si>
  <si>
    <t>R=</t>
  </si>
  <si>
    <t>Alpha</t>
  </si>
  <si>
    <t>Beta</t>
  </si>
  <si>
    <t>[s]</t>
  </si>
  <si>
    <t>[°C]</t>
  </si>
  <si>
    <t>T(K)</t>
  </si>
  <si>
    <t>[mg]</t>
  </si>
  <si>
    <t>N.M.</t>
  </si>
  <si>
    <t>V_exp</t>
  </si>
  <si>
    <t>dV/dt_exp</t>
  </si>
  <si>
    <t>P</t>
  </si>
  <si>
    <t>Z</t>
  </si>
  <si>
    <t>V_cal</t>
  </si>
  <si>
    <t>dV/dt_cal</t>
  </si>
  <si>
    <t>Error1</t>
  </si>
  <si>
    <t>Error2</t>
  </si>
  <si>
    <t>SE1</t>
  </si>
  <si>
    <t>J/mol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</si>
</sst>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7" borderId="0" applyNumberFormat="0" applyBorder="0" applyAlignment="0" applyProtection="0"/>
  </cellStyleXfs>
  <cellXfs count="25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0" xfId="0" applyFill="1"/>
    <xf numFmtId="11" fontId="0" fillId="2" borderId="2" xfId="0" applyNumberFormat="1" applyFill="1" applyBorder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1" fillId="3" borderId="0" xfId="0" applyFont="1" applyFill="1"/>
    <xf numFmtId="0" fontId="2" fillId="0" borderId="0" xfId="0" applyFont="1" applyAlignment="1">
      <alignment vertical="center"/>
    </xf>
    <xf numFmtId="0" fontId="0" fillId="6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/>
    <xf numFmtId="0" fontId="3" fillId="7" borderId="0" xfId="1"/>
    <xf numFmtId="0" fontId="0" fillId="3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'Longleaf pine_Live'!$B$13:$B$55</c:f>
              <c:numCache>
                <c:formatCode>General</c:formatCode>
                <c:ptCount val="43"/>
                <c:pt idx="0">
                  <c:v>166.041</c:v>
                </c:pt>
                <c:pt idx="1">
                  <c:v>173.928</c:v>
                </c:pt>
                <c:pt idx="2">
                  <c:v>181.81399999999999</c:v>
                </c:pt>
                <c:pt idx="3">
                  <c:v>189.68799999999999</c:v>
                </c:pt>
                <c:pt idx="4">
                  <c:v>197.57400000000001</c:v>
                </c:pt>
                <c:pt idx="5">
                  <c:v>205.44800000000001</c:v>
                </c:pt>
                <c:pt idx="6">
                  <c:v>213.32499999999999</c:v>
                </c:pt>
                <c:pt idx="7">
                  <c:v>221.19499999999999</c:v>
                </c:pt>
                <c:pt idx="8">
                  <c:v>229.05799999999999</c:v>
                </c:pt>
                <c:pt idx="9">
                  <c:v>236.928</c:v>
                </c:pt>
                <c:pt idx="10">
                  <c:v>244.774</c:v>
                </c:pt>
                <c:pt idx="11">
                  <c:v>252.62200000000001</c:v>
                </c:pt>
                <c:pt idx="12">
                  <c:v>260.47500000000002</c:v>
                </c:pt>
                <c:pt idx="13">
                  <c:v>268.315</c:v>
                </c:pt>
                <c:pt idx="14">
                  <c:v>276.14499999999998</c:v>
                </c:pt>
                <c:pt idx="15">
                  <c:v>283.95800000000003</c:v>
                </c:pt>
                <c:pt idx="16">
                  <c:v>291.767</c:v>
                </c:pt>
                <c:pt idx="17">
                  <c:v>299.565</c:v>
                </c:pt>
                <c:pt idx="18">
                  <c:v>307.375</c:v>
                </c:pt>
                <c:pt idx="19">
                  <c:v>315.19200000000001</c:v>
                </c:pt>
                <c:pt idx="20">
                  <c:v>322.99599999999998</c:v>
                </c:pt>
                <c:pt idx="21">
                  <c:v>330.78399999999999</c:v>
                </c:pt>
                <c:pt idx="22">
                  <c:v>338.58699999999999</c:v>
                </c:pt>
                <c:pt idx="23">
                  <c:v>346.36399999999998</c:v>
                </c:pt>
                <c:pt idx="24">
                  <c:v>354.13900000000001</c:v>
                </c:pt>
                <c:pt idx="25">
                  <c:v>361.952</c:v>
                </c:pt>
                <c:pt idx="26">
                  <c:v>369.72800000000001</c:v>
                </c:pt>
                <c:pt idx="27">
                  <c:v>377.48099999999999</c:v>
                </c:pt>
                <c:pt idx="28">
                  <c:v>385.19799999999998</c:v>
                </c:pt>
                <c:pt idx="29">
                  <c:v>392.935</c:v>
                </c:pt>
                <c:pt idx="30">
                  <c:v>400.67700000000002</c:v>
                </c:pt>
                <c:pt idx="31">
                  <c:v>408.41399999999999</c:v>
                </c:pt>
                <c:pt idx="32">
                  <c:v>416.15899999999999</c:v>
                </c:pt>
                <c:pt idx="33">
                  <c:v>423.88900000000001</c:v>
                </c:pt>
                <c:pt idx="34">
                  <c:v>431.59800000000001</c:v>
                </c:pt>
                <c:pt idx="35">
                  <c:v>439.31400000000002</c:v>
                </c:pt>
                <c:pt idx="36">
                  <c:v>446.99400000000003</c:v>
                </c:pt>
                <c:pt idx="37">
                  <c:v>454.697</c:v>
                </c:pt>
                <c:pt idx="38">
                  <c:v>462.40199999999999</c:v>
                </c:pt>
                <c:pt idx="39">
                  <c:v>470.09699999999998</c:v>
                </c:pt>
                <c:pt idx="40">
                  <c:v>477.78699999999998</c:v>
                </c:pt>
                <c:pt idx="41">
                  <c:v>485.46800000000002</c:v>
                </c:pt>
                <c:pt idx="42">
                  <c:v>493.15199999999999</c:v>
                </c:pt>
              </c:numCache>
            </c:numRef>
          </c:xVal>
          <c:yVal>
            <c:numRef>
              <c:f>'Longleaf pine_Live'!$G$13:$G$55</c:f>
              <c:numCache>
                <c:formatCode>General</c:formatCode>
                <c:ptCount val="43"/>
                <c:pt idx="0">
                  <c:v>8.665941977269135E-5</c:v>
                </c:pt>
                <c:pt idx="1">
                  <c:v>1.1540701575496943E-4</c:v>
                </c:pt>
                <c:pt idx="2">
                  <c:v>1.4365465354626572E-4</c:v>
                </c:pt>
                <c:pt idx="3">
                  <c:v>1.808598755929021E-4</c:v>
                </c:pt>
                <c:pt idx="4">
                  <c:v>2.1681520216205682E-4</c:v>
                </c:pt>
                <c:pt idx="5">
                  <c:v>2.503124009588E-4</c:v>
                </c:pt>
                <c:pt idx="6">
                  <c:v>2.9335046856706769E-4</c:v>
                </c:pt>
                <c:pt idx="7">
                  <c:v>3.3859668485223117E-4</c:v>
                </c:pt>
                <c:pt idx="8">
                  <c:v>3.5863667567466125E-4</c:v>
                </c:pt>
                <c:pt idx="9">
                  <c:v>3.6621937490477247E-4</c:v>
                </c:pt>
                <c:pt idx="10">
                  <c:v>3.7551026462078835E-4</c:v>
                </c:pt>
                <c:pt idx="11">
                  <c:v>3.9600855045163435E-4</c:v>
                </c:pt>
                <c:pt idx="12">
                  <c:v>4.2546442053783222E-4</c:v>
                </c:pt>
                <c:pt idx="13">
                  <c:v>4.4958740325340418E-4</c:v>
                </c:pt>
                <c:pt idx="14">
                  <c:v>4.639612012445444E-4</c:v>
                </c:pt>
                <c:pt idx="15">
                  <c:v>4.8895911079436106E-4</c:v>
                </c:pt>
                <c:pt idx="16">
                  <c:v>5.1749839086372954E-4</c:v>
                </c:pt>
                <c:pt idx="17">
                  <c:v>5.6141138530623716E-4</c:v>
                </c:pt>
                <c:pt idx="18">
                  <c:v>6.2111472594771034E-4</c:v>
                </c:pt>
                <c:pt idx="19">
                  <c:v>7.0719086116423629E-4</c:v>
                </c:pt>
                <c:pt idx="20">
                  <c:v>8.3272203028688383E-4</c:v>
                </c:pt>
                <c:pt idx="21">
                  <c:v>9.6496097180539793E-4</c:v>
                </c:pt>
                <c:pt idx="22">
                  <c:v>1.0746184683639174E-3</c:v>
                </c:pt>
                <c:pt idx="23">
                  <c:v>9.3354693213779864E-4</c:v>
                </c:pt>
                <c:pt idx="24">
                  <c:v>5.0654097384439617E-4</c:v>
                </c:pt>
                <c:pt idx="25">
                  <c:v>2.68519211747583E-4</c:v>
                </c:pt>
                <c:pt idx="26">
                  <c:v>2.0606610105563316E-4</c:v>
                </c:pt>
                <c:pt idx="27">
                  <c:v>1.8610943659836315E-4</c:v>
                </c:pt>
                <c:pt idx="28">
                  <c:v>1.803182542193261E-4</c:v>
                </c:pt>
                <c:pt idx="29">
                  <c:v>1.7906835874183501E-4</c:v>
                </c:pt>
                <c:pt idx="30">
                  <c:v>1.7573530413519058E-4</c:v>
                </c:pt>
                <c:pt idx="31">
                  <c:v>1.6902753173932405E-4</c:v>
                </c:pt>
                <c:pt idx="32">
                  <c:v>1.5873672564131866E-4</c:v>
                </c:pt>
                <c:pt idx="33">
                  <c:v>1.4890421455172445E-4</c:v>
                </c:pt>
                <c:pt idx="34">
                  <c:v>1.4198812624294352E-4</c:v>
                </c:pt>
                <c:pt idx="35">
                  <c:v>1.40863220313202E-4</c:v>
                </c:pt>
                <c:pt idx="36">
                  <c:v>1.3890505073179822E-4</c:v>
                </c:pt>
                <c:pt idx="37">
                  <c:v>1.4048825166995563E-4</c:v>
                </c:pt>
                <c:pt idx="38">
                  <c:v>1.4486288584116965E-4</c:v>
                </c:pt>
                <c:pt idx="39">
                  <c:v>1.4982080456855154E-4</c:v>
                </c:pt>
                <c:pt idx="40">
                  <c:v>1.5215394279319934E-4</c:v>
                </c:pt>
                <c:pt idx="41">
                  <c:v>1.5198729006286971E-4</c:v>
                </c:pt>
                <c:pt idx="42">
                  <c:v>1.5257057461903048E-4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4B4-47B3-98CF-B1ABC0DA78C1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'Longleaf pine_Live'!$B$13:$B$55</c:f>
              <c:numCache>
                <c:formatCode>General</c:formatCode>
                <c:ptCount val="43"/>
                <c:pt idx="0">
                  <c:v>166.041</c:v>
                </c:pt>
                <c:pt idx="1">
                  <c:v>173.928</c:v>
                </c:pt>
                <c:pt idx="2">
                  <c:v>181.81399999999999</c:v>
                </c:pt>
                <c:pt idx="3">
                  <c:v>189.68799999999999</c:v>
                </c:pt>
                <c:pt idx="4">
                  <c:v>197.57400000000001</c:v>
                </c:pt>
                <c:pt idx="5">
                  <c:v>205.44800000000001</c:v>
                </c:pt>
                <c:pt idx="6">
                  <c:v>213.32499999999999</c:v>
                </c:pt>
                <c:pt idx="7">
                  <c:v>221.19499999999999</c:v>
                </c:pt>
                <c:pt idx="8">
                  <c:v>229.05799999999999</c:v>
                </c:pt>
                <c:pt idx="9">
                  <c:v>236.928</c:v>
                </c:pt>
                <c:pt idx="10">
                  <c:v>244.774</c:v>
                </c:pt>
                <c:pt idx="11">
                  <c:v>252.62200000000001</c:v>
                </c:pt>
                <c:pt idx="12">
                  <c:v>260.47500000000002</c:v>
                </c:pt>
                <c:pt idx="13">
                  <c:v>268.315</c:v>
                </c:pt>
                <c:pt idx="14">
                  <c:v>276.14499999999998</c:v>
                </c:pt>
                <c:pt idx="15">
                  <c:v>283.95800000000003</c:v>
                </c:pt>
                <c:pt idx="16">
                  <c:v>291.767</c:v>
                </c:pt>
                <c:pt idx="17">
                  <c:v>299.565</c:v>
                </c:pt>
                <c:pt idx="18">
                  <c:v>307.375</c:v>
                </c:pt>
                <c:pt idx="19">
                  <c:v>315.19200000000001</c:v>
                </c:pt>
                <c:pt idx="20">
                  <c:v>322.99599999999998</c:v>
                </c:pt>
                <c:pt idx="21">
                  <c:v>330.78399999999999</c:v>
                </c:pt>
                <c:pt idx="22">
                  <c:v>338.58699999999999</c:v>
                </c:pt>
                <c:pt idx="23">
                  <c:v>346.36399999999998</c:v>
                </c:pt>
                <c:pt idx="24">
                  <c:v>354.13900000000001</c:v>
                </c:pt>
                <c:pt idx="25">
                  <c:v>361.952</c:v>
                </c:pt>
                <c:pt idx="26">
                  <c:v>369.72800000000001</c:v>
                </c:pt>
                <c:pt idx="27">
                  <c:v>377.48099999999999</c:v>
                </c:pt>
                <c:pt idx="28">
                  <c:v>385.19799999999998</c:v>
                </c:pt>
                <c:pt idx="29">
                  <c:v>392.935</c:v>
                </c:pt>
                <c:pt idx="30">
                  <c:v>400.67700000000002</c:v>
                </c:pt>
                <c:pt idx="31">
                  <c:v>408.41399999999999</c:v>
                </c:pt>
                <c:pt idx="32">
                  <c:v>416.15899999999999</c:v>
                </c:pt>
                <c:pt idx="33">
                  <c:v>423.88900000000001</c:v>
                </c:pt>
                <c:pt idx="34">
                  <c:v>431.59800000000001</c:v>
                </c:pt>
                <c:pt idx="35">
                  <c:v>439.31400000000002</c:v>
                </c:pt>
                <c:pt idx="36">
                  <c:v>446.99400000000003</c:v>
                </c:pt>
                <c:pt idx="37">
                  <c:v>454.697</c:v>
                </c:pt>
                <c:pt idx="38">
                  <c:v>462.40199999999999</c:v>
                </c:pt>
                <c:pt idx="39">
                  <c:v>470.09699999999998</c:v>
                </c:pt>
                <c:pt idx="40">
                  <c:v>477.78699999999998</c:v>
                </c:pt>
                <c:pt idx="41">
                  <c:v>485.46800000000002</c:v>
                </c:pt>
                <c:pt idx="42">
                  <c:v>493.15199999999999</c:v>
                </c:pt>
              </c:numCache>
            </c:numRef>
          </c:xVal>
          <c:yVal>
            <c:numRef>
              <c:f>'Longleaf pine_Live'!$K$13:$K$55</c:f>
              <c:numCache>
                <c:formatCode>General</c:formatCode>
                <c:ptCount val="43"/>
                <c:pt idx="0">
                  <c:v>1.0547830881136398E-4</c:v>
                </c:pt>
                <c:pt idx="1">
                  <c:v>1.1123027162598912E-4</c:v>
                </c:pt>
                <c:pt idx="2">
                  <c:v>1.2627220494094559E-4</c:v>
                </c:pt>
                <c:pt idx="3">
                  <c:v>1.4531442329568622E-4</c:v>
                </c:pt>
                <c:pt idx="4">
                  <c:v>1.6752163872880198E-4</c:v>
                </c:pt>
                <c:pt idx="5">
                  <c:v>1.9208111686309701E-4</c:v>
                </c:pt>
                <c:pt idx="6">
                  <c:v>2.1906658180678436E-4</c:v>
                </c:pt>
                <c:pt idx="7">
                  <c:v>2.4812333152695091E-4</c:v>
                </c:pt>
                <c:pt idx="8">
                  <c:v>2.7913108162138105E-4</c:v>
                </c:pt>
                <c:pt idx="9">
                  <c:v>3.1225478834980995E-4</c:v>
                </c:pt>
                <c:pt idx="10">
                  <c:v>3.465595024350214E-4</c:v>
                </c:pt>
                <c:pt idx="11">
                  <c:v>3.8271940713185493E-4</c:v>
                </c:pt>
                <c:pt idx="12">
                  <c:v>4.2068093353192721E-4</c:v>
                </c:pt>
                <c:pt idx="13">
                  <c:v>4.5994111396210685E-4</c:v>
                </c:pt>
                <c:pt idx="14">
                  <c:v>5.0104229737214919E-4</c:v>
                </c:pt>
                <c:pt idx="15">
                  <c:v>5.4459607819682732E-4</c:v>
                </c:pt>
                <c:pt idx="16">
                  <c:v>5.9285699171066238E-4</c:v>
                </c:pt>
                <c:pt idx="17">
                  <c:v>6.4907578601600959E-4</c:v>
                </c:pt>
                <c:pt idx="18">
                  <c:v>7.2254627013835311E-4</c:v>
                </c:pt>
                <c:pt idx="19">
                  <c:v>8.3864387750063674E-4</c:v>
                </c:pt>
                <c:pt idx="20">
                  <c:v>1.0100108815911015E-3</c:v>
                </c:pt>
                <c:pt idx="21">
                  <c:v>9.1340243641269928E-4</c:v>
                </c:pt>
                <c:pt idx="22">
                  <c:v>7.3985646284332638E-4</c:v>
                </c:pt>
                <c:pt idx="23">
                  <c:v>6.0531246056768533E-4</c:v>
                </c:pt>
                <c:pt idx="24">
                  <c:v>5.0882152840378266E-4</c:v>
                </c:pt>
                <c:pt idx="25">
                  <c:v>4.3637511410707592E-4</c:v>
                </c:pt>
                <c:pt idx="26">
                  <c:v>3.7651985313281761E-4</c:v>
                </c:pt>
                <c:pt idx="27">
                  <c:v>3.2569777125206461E-4</c:v>
                </c:pt>
                <c:pt idx="28">
                  <c:v>2.8126394633201586E-4</c:v>
                </c:pt>
                <c:pt idx="29">
                  <c:v>2.4269050451486657E-4</c:v>
                </c:pt>
                <c:pt idx="30">
                  <c:v>2.0842052952627305E-4</c:v>
                </c:pt>
                <c:pt idx="31">
                  <c:v>1.7778523489831832E-4</c:v>
                </c:pt>
                <c:pt idx="32">
                  <c:v>1.5061465618748567E-4</c:v>
                </c:pt>
                <c:pt idx="33">
                  <c:v>1.2646020067118646E-4</c:v>
                </c:pt>
                <c:pt idx="34">
                  <c:v>1.052066645074859E-4</c:v>
                </c:pt>
                <c:pt idx="35">
                  <c:v>8.684797715228147E-5</c:v>
                </c:pt>
                <c:pt idx="36">
                  <c:v>7.0937007855653196E-5</c:v>
                </c:pt>
                <c:pt idx="37">
                  <c:v>5.7529054314528262E-5</c:v>
                </c:pt>
                <c:pt idx="38">
                  <c:v>4.6215991463145813E-5</c:v>
                </c:pt>
                <c:pt idx="39">
                  <c:v>3.674917376057398E-5</c:v>
                </c:pt>
                <c:pt idx="40">
                  <c:v>2.8935304806519271E-5</c:v>
                </c:pt>
                <c:pt idx="41">
                  <c:v>2.2554242166715982E-5</c:v>
                </c:pt>
                <c:pt idx="42">
                  <c:v>1.7414065708915942E-5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4B4-47B3-98CF-B1ABC0DA78C1}"/>
            </c:ext>
          </c:extLst>
        </c:ser>
        <c:ser>
          <c:idx val="3"/>
          <c:order val="2"/>
          <c:tx>
            <c:v>20-exp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'Longleaf pine_Live'!$R$13:$R$54</c:f>
              <c:numCache>
                <c:formatCode>General</c:formatCode>
                <c:ptCount val="42"/>
                <c:pt idx="0">
                  <c:v>176.08600000000001</c:v>
                </c:pt>
                <c:pt idx="1">
                  <c:v>184.04900000000001</c:v>
                </c:pt>
                <c:pt idx="2">
                  <c:v>192.01</c:v>
                </c:pt>
                <c:pt idx="3">
                  <c:v>200.006</c:v>
                </c:pt>
                <c:pt idx="4">
                  <c:v>208.03100000000001</c:v>
                </c:pt>
                <c:pt idx="5">
                  <c:v>216.05500000000001</c:v>
                </c:pt>
                <c:pt idx="6">
                  <c:v>224.06399999999999</c:v>
                </c:pt>
                <c:pt idx="7">
                  <c:v>232.03100000000001</c:v>
                </c:pt>
                <c:pt idx="8">
                  <c:v>239.994</c:v>
                </c:pt>
                <c:pt idx="9">
                  <c:v>247.94399999999999</c:v>
                </c:pt>
                <c:pt idx="10">
                  <c:v>255.89500000000001</c:v>
                </c:pt>
                <c:pt idx="11">
                  <c:v>263.81799999999998</c:v>
                </c:pt>
                <c:pt idx="12">
                  <c:v>271.75099999999998</c:v>
                </c:pt>
                <c:pt idx="13">
                  <c:v>279.67500000000001</c:v>
                </c:pt>
                <c:pt idx="14">
                  <c:v>287.58499999999998</c:v>
                </c:pt>
                <c:pt idx="15">
                  <c:v>295.48599999999999</c:v>
                </c:pt>
                <c:pt idx="16">
                  <c:v>303.40199999999999</c:v>
                </c:pt>
                <c:pt idx="17">
                  <c:v>311.33699999999999</c:v>
                </c:pt>
                <c:pt idx="18">
                  <c:v>319.24700000000001</c:v>
                </c:pt>
                <c:pt idx="19">
                  <c:v>327.14800000000002</c:v>
                </c:pt>
                <c:pt idx="20">
                  <c:v>335.03500000000003</c:v>
                </c:pt>
                <c:pt idx="21">
                  <c:v>342.91899999999998</c:v>
                </c:pt>
                <c:pt idx="22">
                  <c:v>350.803</c:v>
                </c:pt>
                <c:pt idx="23">
                  <c:v>358.68900000000002</c:v>
                </c:pt>
                <c:pt idx="24">
                  <c:v>366.56799999999998</c:v>
                </c:pt>
                <c:pt idx="25">
                  <c:v>374.46800000000002</c:v>
                </c:pt>
                <c:pt idx="26">
                  <c:v>382.36200000000002</c:v>
                </c:pt>
                <c:pt idx="27">
                  <c:v>390.238</c:v>
                </c:pt>
                <c:pt idx="28">
                  <c:v>398.09800000000001</c:v>
                </c:pt>
                <c:pt idx="29">
                  <c:v>405.947</c:v>
                </c:pt>
                <c:pt idx="30">
                  <c:v>413.78300000000002</c:v>
                </c:pt>
                <c:pt idx="31">
                  <c:v>421.62400000000002</c:v>
                </c:pt>
                <c:pt idx="32">
                  <c:v>429.45499999999998</c:v>
                </c:pt>
                <c:pt idx="33">
                  <c:v>437.27300000000002</c:v>
                </c:pt>
                <c:pt idx="34">
                  <c:v>445.08699999999999</c:v>
                </c:pt>
                <c:pt idx="35">
                  <c:v>452.88900000000001</c:v>
                </c:pt>
                <c:pt idx="36">
                  <c:v>460.678</c:v>
                </c:pt>
                <c:pt idx="37">
                  <c:v>468.48399999999998</c:v>
                </c:pt>
                <c:pt idx="38">
                  <c:v>476.27100000000002</c:v>
                </c:pt>
                <c:pt idx="39">
                  <c:v>484.07499999999999</c:v>
                </c:pt>
                <c:pt idx="40">
                  <c:v>491.86099999999999</c:v>
                </c:pt>
                <c:pt idx="41">
                  <c:v>499.637</c:v>
                </c:pt>
              </c:numCache>
            </c:numRef>
          </c:xVal>
          <c:yVal>
            <c:numRef>
              <c:f>'Longleaf pine_Live'!$W$13:$W$54</c:f>
              <c:numCache>
                <c:formatCode>General</c:formatCode>
                <c:ptCount val="42"/>
                <c:pt idx="0">
                  <c:v>1.6515005901361623E-4</c:v>
                </c:pt>
                <c:pt idx="1">
                  <c:v>2.144911877559654E-4</c:v>
                </c:pt>
                <c:pt idx="2">
                  <c:v>2.6791009573321384E-4</c:v>
                </c:pt>
                <c:pt idx="3">
                  <c:v>3.2679322788522108E-4</c:v>
                </c:pt>
                <c:pt idx="4">
                  <c:v>3.846976930208616E-4</c:v>
                </c:pt>
                <c:pt idx="5">
                  <c:v>4.6193083172994809E-4</c:v>
                </c:pt>
                <c:pt idx="6">
                  <c:v>5.5955286661356352E-4</c:v>
                </c:pt>
                <c:pt idx="7">
                  <c:v>6.5913223552992173E-4</c:v>
                </c:pt>
                <c:pt idx="8">
                  <c:v>7.2160381340864721E-4</c:v>
                </c:pt>
                <c:pt idx="9">
                  <c:v>7.4696760024975384E-4</c:v>
                </c:pt>
                <c:pt idx="10">
                  <c:v>7.8228116842403439E-4</c:v>
                </c:pt>
                <c:pt idx="11">
                  <c:v>8.3724963251052831E-4</c:v>
                </c:pt>
                <c:pt idx="12">
                  <c:v>8.7639631316561994E-4</c:v>
                </c:pt>
                <c:pt idx="13">
                  <c:v>9.2484033047627223E-4</c:v>
                </c:pt>
                <c:pt idx="14">
                  <c:v>9.5974612072706E-4</c:v>
                </c:pt>
                <c:pt idx="15">
                  <c:v>9.9073724291233001E-4</c:v>
                </c:pt>
                <c:pt idx="16">
                  <c:v>1.0497834862337417E-3</c:v>
                </c:pt>
                <c:pt idx="17">
                  <c:v>1.1264457358499448E-3</c:v>
                </c:pt>
                <c:pt idx="18">
                  <c:v>1.2439673333998851E-3</c:v>
                </c:pt>
                <c:pt idx="19">
                  <c:v>1.4018589453753717E-3</c:v>
                </c:pt>
                <c:pt idx="20">
                  <c:v>1.6398381415243847E-3</c:v>
                </c:pt>
                <c:pt idx="21">
                  <c:v>1.8862175628972984E-3</c:v>
                </c:pt>
                <c:pt idx="22">
                  <c:v>2.1008718618226591E-3</c:v>
                </c:pt>
                <c:pt idx="23">
                  <c:v>1.8576731082529663E-3</c:v>
                </c:pt>
                <c:pt idx="24">
                  <c:v>1.0579390447035542E-3</c:v>
                </c:pt>
                <c:pt idx="25">
                  <c:v>5.6248886766268691E-4</c:v>
                </c:pt>
                <c:pt idx="26">
                  <c:v>3.9407658526114292E-4</c:v>
                </c:pt>
                <c:pt idx="27">
                  <c:v>3.4571412353517905E-4</c:v>
                </c:pt>
                <c:pt idx="28">
                  <c:v>3.3796634298886391E-4</c:v>
                </c:pt>
                <c:pt idx="29">
                  <c:v>3.3551967544791689E-4</c:v>
                </c:pt>
                <c:pt idx="30">
                  <c:v>3.3617212012550707E-4</c:v>
                </c:pt>
                <c:pt idx="31">
                  <c:v>3.2402033800548829E-4</c:v>
                </c:pt>
                <c:pt idx="32">
                  <c:v>3.030605527380853E-4</c:v>
                </c:pt>
                <c:pt idx="33">
                  <c:v>2.8055121136140909E-4</c:v>
                </c:pt>
                <c:pt idx="34">
                  <c:v>2.6513720585347178E-4</c:v>
                </c:pt>
                <c:pt idx="35">
                  <c:v>2.5967298167869912E-4</c:v>
                </c:pt>
                <c:pt idx="36">
                  <c:v>2.4996786709963192E-4</c:v>
                </c:pt>
                <c:pt idx="37">
                  <c:v>2.4817364423627047E-4</c:v>
                </c:pt>
                <c:pt idx="38">
                  <c:v>2.5918364817051343E-4</c:v>
                </c:pt>
                <c:pt idx="39">
                  <c:v>2.5070186736191047E-4</c:v>
                </c:pt>
                <c:pt idx="40">
                  <c:v>2.4743964397398732E-4</c:v>
                </c:pt>
                <c:pt idx="41">
                  <c:v>2.4784742189748005E-4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4B4-47B3-98CF-B1ABC0DA78C1}"/>
            </c:ext>
          </c:extLst>
        </c:ser>
        <c:ser>
          <c:idx val="2"/>
          <c:order val="3"/>
          <c:tx>
            <c:v>20-model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'Longleaf pine_Live'!$R$13:$R$54</c:f>
              <c:numCache>
                <c:formatCode>General</c:formatCode>
                <c:ptCount val="42"/>
                <c:pt idx="0">
                  <c:v>176.08600000000001</c:v>
                </c:pt>
                <c:pt idx="1">
                  <c:v>184.04900000000001</c:v>
                </c:pt>
                <c:pt idx="2">
                  <c:v>192.01</c:v>
                </c:pt>
                <c:pt idx="3">
                  <c:v>200.006</c:v>
                </c:pt>
                <c:pt idx="4">
                  <c:v>208.03100000000001</c:v>
                </c:pt>
                <c:pt idx="5">
                  <c:v>216.05500000000001</c:v>
                </c:pt>
                <c:pt idx="6">
                  <c:v>224.06399999999999</c:v>
                </c:pt>
                <c:pt idx="7">
                  <c:v>232.03100000000001</c:v>
                </c:pt>
                <c:pt idx="8">
                  <c:v>239.994</c:v>
                </c:pt>
                <c:pt idx="9">
                  <c:v>247.94399999999999</c:v>
                </c:pt>
                <c:pt idx="10">
                  <c:v>255.89500000000001</c:v>
                </c:pt>
                <c:pt idx="11">
                  <c:v>263.81799999999998</c:v>
                </c:pt>
                <c:pt idx="12">
                  <c:v>271.75099999999998</c:v>
                </c:pt>
                <c:pt idx="13">
                  <c:v>279.67500000000001</c:v>
                </c:pt>
                <c:pt idx="14">
                  <c:v>287.58499999999998</c:v>
                </c:pt>
                <c:pt idx="15">
                  <c:v>295.48599999999999</c:v>
                </c:pt>
                <c:pt idx="16">
                  <c:v>303.40199999999999</c:v>
                </c:pt>
                <c:pt idx="17">
                  <c:v>311.33699999999999</c:v>
                </c:pt>
                <c:pt idx="18">
                  <c:v>319.24700000000001</c:v>
                </c:pt>
                <c:pt idx="19">
                  <c:v>327.14800000000002</c:v>
                </c:pt>
                <c:pt idx="20">
                  <c:v>335.03500000000003</c:v>
                </c:pt>
                <c:pt idx="21">
                  <c:v>342.91899999999998</c:v>
                </c:pt>
                <c:pt idx="22">
                  <c:v>350.803</c:v>
                </c:pt>
                <c:pt idx="23">
                  <c:v>358.68900000000002</c:v>
                </c:pt>
                <c:pt idx="24">
                  <c:v>366.56799999999998</c:v>
                </c:pt>
                <c:pt idx="25">
                  <c:v>374.46800000000002</c:v>
                </c:pt>
                <c:pt idx="26">
                  <c:v>382.36200000000002</c:v>
                </c:pt>
                <c:pt idx="27">
                  <c:v>390.238</c:v>
                </c:pt>
                <c:pt idx="28">
                  <c:v>398.09800000000001</c:v>
                </c:pt>
                <c:pt idx="29">
                  <c:v>405.947</c:v>
                </c:pt>
                <c:pt idx="30">
                  <c:v>413.78300000000002</c:v>
                </c:pt>
                <c:pt idx="31">
                  <c:v>421.62400000000002</c:v>
                </c:pt>
                <c:pt idx="32">
                  <c:v>429.45499999999998</c:v>
                </c:pt>
                <c:pt idx="33">
                  <c:v>437.27300000000002</c:v>
                </c:pt>
                <c:pt idx="34">
                  <c:v>445.08699999999999</c:v>
                </c:pt>
                <c:pt idx="35">
                  <c:v>452.88900000000001</c:v>
                </c:pt>
                <c:pt idx="36">
                  <c:v>460.678</c:v>
                </c:pt>
                <c:pt idx="37">
                  <c:v>468.48399999999998</c:v>
                </c:pt>
                <c:pt idx="38">
                  <c:v>476.27100000000002</c:v>
                </c:pt>
                <c:pt idx="39">
                  <c:v>484.07499999999999</c:v>
                </c:pt>
                <c:pt idx="40">
                  <c:v>491.86099999999999</c:v>
                </c:pt>
                <c:pt idx="41">
                  <c:v>499.637</c:v>
                </c:pt>
              </c:numCache>
            </c:numRef>
          </c:xVal>
          <c:yVal>
            <c:numRef>
              <c:f>'Longleaf pine_Live'!$AA$13:$AA$54</c:f>
              <c:numCache>
                <c:formatCode>General</c:formatCode>
                <c:ptCount val="42"/>
                <c:pt idx="0">
                  <c:v>1.7499267475393763E-4</c:v>
                </c:pt>
                <c:pt idx="1">
                  <c:v>2.0933083735244311E-4</c:v>
                </c:pt>
                <c:pt idx="2">
                  <c:v>2.4643442616313627E-4</c:v>
                </c:pt>
                <c:pt idx="3">
                  <c:v>2.8783262362355787E-4</c:v>
                </c:pt>
                <c:pt idx="4">
                  <c:v>3.3367580236054402E-4</c:v>
                </c:pt>
                <c:pt idx="5">
                  <c:v>3.8331516948539388E-4</c:v>
                </c:pt>
                <c:pt idx="6">
                  <c:v>4.3647706338008954E-4</c:v>
                </c:pt>
                <c:pt idx="7">
                  <c:v>4.9226382486026944E-4</c:v>
                </c:pt>
                <c:pt idx="8">
                  <c:v>5.5210823202427723E-4</c:v>
                </c:pt>
                <c:pt idx="9">
                  <c:v>6.1520243286414115E-4</c:v>
                </c:pt>
                <c:pt idx="10">
                  <c:v>6.8188877452003748E-4</c:v>
                </c:pt>
                <c:pt idx="11">
                  <c:v>7.5041321540830601E-4</c:v>
                </c:pt>
                <c:pt idx="12">
                  <c:v>8.2289747305829474E-4</c:v>
                </c:pt>
                <c:pt idx="13">
                  <c:v>8.9816123931966204E-4</c:v>
                </c:pt>
                <c:pt idx="14">
                  <c:v>9.7668707397000889E-4</c:v>
                </c:pt>
                <c:pt idx="15">
                  <c:v>1.0605144832315045E-3</c:v>
                </c:pt>
                <c:pt idx="16">
                  <c:v>1.1545995123662177E-3</c:v>
                </c:pt>
                <c:pt idx="17">
                  <c:v>1.2659356063872396E-3</c:v>
                </c:pt>
                <c:pt idx="18">
                  <c:v>1.4072895668428931E-3</c:v>
                </c:pt>
                <c:pt idx="19">
                  <c:v>1.6316336989182425E-3</c:v>
                </c:pt>
                <c:pt idx="20">
                  <c:v>1.9426394124021429E-3</c:v>
                </c:pt>
                <c:pt idx="21">
                  <c:v>1.7573432159532453E-3</c:v>
                </c:pt>
                <c:pt idx="22">
                  <c:v>1.4332759069908985E-3</c:v>
                </c:pt>
                <c:pt idx="23">
                  <c:v>1.179240201459846E-3</c:v>
                </c:pt>
                <c:pt idx="24">
                  <c:v>9.933709383968686E-4</c:v>
                </c:pt>
                <c:pt idx="25">
                  <c:v>8.5199662862935261E-4</c:v>
                </c:pt>
                <c:pt idx="26">
                  <c:v>7.3662684907728525E-4</c:v>
                </c:pt>
                <c:pt idx="27">
                  <c:v>6.3827194824515681E-4</c:v>
                </c:pt>
                <c:pt idx="28">
                  <c:v>5.5250107940806687E-4</c:v>
                </c:pt>
                <c:pt idx="29">
                  <c:v>4.7677726655492484E-4</c:v>
                </c:pt>
                <c:pt idx="30">
                  <c:v>4.0939178264077819E-4</c:v>
                </c:pt>
                <c:pt idx="31">
                  <c:v>3.4967438724156261E-4</c:v>
                </c:pt>
                <c:pt idx="32">
                  <c:v>2.964784227540281E-4</c:v>
                </c:pt>
                <c:pt idx="33">
                  <c:v>2.4937412935886305E-4</c:v>
                </c:pt>
                <c:pt idx="34">
                  <c:v>2.0810664394026973E-4</c:v>
                </c:pt>
                <c:pt idx="35">
                  <c:v>1.7215410977564936E-4</c:v>
                </c:pt>
                <c:pt idx="36">
                  <c:v>1.4114498671469999E-4</c:v>
                </c:pt>
                <c:pt idx="37">
                  <c:v>1.1483142406194907E-4</c:v>
                </c:pt>
                <c:pt idx="38">
                  <c:v>9.2470329864269608E-5</c:v>
                </c:pt>
                <c:pt idx="39">
                  <c:v>7.3847549816599827E-5</c:v>
                </c:pt>
                <c:pt idx="40">
                  <c:v>5.8352123712105006E-5</c:v>
                </c:pt>
                <c:pt idx="41">
                  <c:v>4.5657485607663896E-5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4B4-47B3-98CF-B1ABC0DA78C1}"/>
            </c:ext>
          </c:extLst>
        </c:ser>
        <c:ser>
          <c:idx val="4"/>
          <c:order val="4"/>
          <c:tx>
            <c:v>30-exp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'Longleaf pine_Live'!$AH$13:$AH$53</c:f>
              <c:numCache>
                <c:formatCode>General</c:formatCode>
                <c:ptCount val="41"/>
                <c:pt idx="0">
                  <c:v>182.94399999999999</c:v>
                </c:pt>
                <c:pt idx="1">
                  <c:v>191.1</c:v>
                </c:pt>
                <c:pt idx="2">
                  <c:v>199.155</c:v>
                </c:pt>
                <c:pt idx="3">
                  <c:v>207.16</c:v>
                </c:pt>
                <c:pt idx="4">
                  <c:v>215.13300000000001</c:v>
                </c:pt>
                <c:pt idx="5">
                  <c:v>223.071</c:v>
                </c:pt>
                <c:pt idx="6">
                  <c:v>230.988</c:v>
                </c:pt>
                <c:pt idx="7">
                  <c:v>238.88</c:v>
                </c:pt>
                <c:pt idx="8">
                  <c:v>246.774</c:v>
                </c:pt>
                <c:pt idx="9">
                  <c:v>254.655</c:v>
                </c:pt>
                <c:pt idx="10">
                  <c:v>262.52600000000001</c:v>
                </c:pt>
                <c:pt idx="11">
                  <c:v>270.39100000000002</c:v>
                </c:pt>
                <c:pt idx="12">
                  <c:v>278.25200000000001</c:v>
                </c:pt>
                <c:pt idx="13">
                  <c:v>286.101</c:v>
                </c:pt>
                <c:pt idx="14">
                  <c:v>293.964</c:v>
                </c:pt>
                <c:pt idx="15">
                  <c:v>301.82299999999998</c:v>
                </c:pt>
                <c:pt idx="16">
                  <c:v>309.67700000000002</c:v>
                </c:pt>
                <c:pt idx="17">
                  <c:v>317.50799999999998</c:v>
                </c:pt>
                <c:pt idx="18">
                  <c:v>325.34500000000003</c:v>
                </c:pt>
                <c:pt idx="19">
                  <c:v>333.16300000000001</c:v>
                </c:pt>
                <c:pt idx="20">
                  <c:v>340.98599999999999</c:v>
                </c:pt>
                <c:pt idx="21">
                  <c:v>348.80599999999998</c:v>
                </c:pt>
                <c:pt idx="22">
                  <c:v>356.58600000000001</c:v>
                </c:pt>
                <c:pt idx="23">
                  <c:v>364.375</c:v>
                </c:pt>
                <c:pt idx="24">
                  <c:v>372.18799999999999</c:v>
                </c:pt>
                <c:pt idx="25">
                  <c:v>380.02699999999999</c:v>
                </c:pt>
                <c:pt idx="26">
                  <c:v>387.87200000000001</c:v>
                </c:pt>
                <c:pt idx="27">
                  <c:v>395.71</c:v>
                </c:pt>
                <c:pt idx="28">
                  <c:v>403.505</c:v>
                </c:pt>
                <c:pt idx="29">
                  <c:v>411.30700000000002</c:v>
                </c:pt>
                <c:pt idx="30">
                  <c:v>419.08499999999998</c:v>
                </c:pt>
                <c:pt idx="31">
                  <c:v>426.858</c:v>
                </c:pt>
                <c:pt idx="32">
                  <c:v>434.61700000000002</c:v>
                </c:pt>
                <c:pt idx="33">
                  <c:v>442.38400000000001</c:v>
                </c:pt>
                <c:pt idx="34">
                  <c:v>450.17200000000003</c:v>
                </c:pt>
                <c:pt idx="35">
                  <c:v>457.91899999999998</c:v>
                </c:pt>
                <c:pt idx="36">
                  <c:v>465.66399999999999</c:v>
                </c:pt>
                <c:pt idx="37">
                  <c:v>473.41399999999999</c:v>
                </c:pt>
                <c:pt idx="38">
                  <c:v>481.14699999999999</c:v>
                </c:pt>
                <c:pt idx="39">
                  <c:v>488.89</c:v>
                </c:pt>
                <c:pt idx="40">
                  <c:v>496.59399999999999</c:v>
                </c:pt>
              </c:numCache>
            </c:numRef>
          </c:xVal>
          <c:yVal>
            <c:numRef>
              <c:f>'Longleaf pine_Live'!$AM$13:$AM$53</c:f>
              <c:numCache>
                <c:formatCode>General</c:formatCode>
                <c:ptCount val="41"/>
                <c:pt idx="0">
                  <c:v>2.6803930956360161E-4</c:v>
                </c:pt>
                <c:pt idx="1">
                  <c:v>3.1986741393014162E-4</c:v>
                </c:pt>
                <c:pt idx="2">
                  <c:v>4.0142333665033059E-4</c:v>
                </c:pt>
                <c:pt idx="3">
                  <c:v>4.8307704824668285E-4</c:v>
                </c:pt>
                <c:pt idx="4">
                  <c:v>5.7656321385879394E-4</c:v>
                </c:pt>
                <c:pt idx="5">
                  <c:v>6.9498554289254555E-4</c:v>
                </c:pt>
                <c:pt idx="6">
                  <c:v>8.3492142468223618E-4</c:v>
                </c:pt>
                <c:pt idx="7">
                  <c:v>9.5735309763866905E-4</c:v>
                </c:pt>
                <c:pt idx="8">
                  <c:v>1.0167109454697898E-3</c:v>
                </c:pt>
                <c:pt idx="9">
                  <c:v>1.067658949950874E-3</c:v>
                </c:pt>
                <c:pt idx="10">
                  <c:v>1.137675785283794E-3</c:v>
                </c:pt>
                <c:pt idx="11">
                  <c:v>1.2247078850691206E-3</c:v>
                </c:pt>
                <c:pt idx="12">
                  <c:v>1.3157493287771563E-3</c:v>
                </c:pt>
                <c:pt idx="13">
                  <c:v>1.3773563207600328E-3</c:v>
                </c:pt>
                <c:pt idx="14">
                  <c:v>1.437496479600453E-3</c:v>
                </c:pt>
                <c:pt idx="15">
                  <c:v>1.4843373512826788E-3</c:v>
                </c:pt>
                <c:pt idx="16">
                  <c:v>1.5576790084051509E-3</c:v>
                </c:pt>
                <c:pt idx="17">
                  <c:v>1.6616285837667347E-3</c:v>
                </c:pt>
                <c:pt idx="18">
                  <c:v>1.8095831534017948E-3</c:v>
                </c:pt>
                <c:pt idx="19">
                  <c:v>2.064616542435678E-3</c:v>
                </c:pt>
                <c:pt idx="20">
                  <c:v>2.4617371685348305E-3</c:v>
                </c:pt>
                <c:pt idx="21">
                  <c:v>2.8755796924578927E-3</c:v>
                </c:pt>
                <c:pt idx="22">
                  <c:v>3.1635679327588068E-3</c:v>
                </c:pt>
                <c:pt idx="23">
                  <c:v>2.7402398878478978E-3</c:v>
                </c:pt>
                <c:pt idx="24">
                  <c:v>1.6810885701232237E-3</c:v>
                </c:pt>
                <c:pt idx="25">
                  <c:v>8.9848419418836478E-4</c:v>
                </c:pt>
                <c:pt idx="26">
                  <c:v>5.9964138863333877E-4</c:v>
                </c:pt>
                <c:pt idx="27">
                  <c:v>5.1965008793176254E-4</c:v>
                </c:pt>
                <c:pt idx="28">
                  <c:v>4.969630686618709E-4</c:v>
                </c:pt>
                <c:pt idx="29">
                  <c:v>4.9598517990023794E-4</c:v>
                </c:pt>
                <c:pt idx="30">
                  <c:v>5.0067904595607615E-4</c:v>
                </c:pt>
                <c:pt idx="31">
                  <c:v>4.9569181327174805E-4</c:v>
                </c:pt>
                <c:pt idx="32">
                  <c:v>4.6361706189018692E-4</c:v>
                </c:pt>
                <c:pt idx="33">
                  <c:v>4.1081106876201395E-4</c:v>
                </c:pt>
                <c:pt idx="34">
                  <c:v>3.6895742976410933E-4</c:v>
                </c:pt>
                <c:pt idx="35">
                  <c:v>3.4040307792444074E-4</c:v>
                </c:pt>
                <c:pt idx="36">
                  <c:v>3.1654259214058955E-4</c:v>
                </c:pt>
                <c:pt idx="37">
                  <c:v>3.128266148463843E-4</c:v>
                </c:pt>
                <c:pt idx="38">
                  <c:v>2.9708260578410056E-4</c:v>
                </c:pt>
                <c:pt idx="39">
                  <c:v>3.0109194970678876E-4</c:v>
                </c:pt>
                <c:pt idx="40">
                  <c:v>2.9043296220498949E-4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4B4-47B3-98CF-B1ABC0DA78C1}"/>
            </c:ext>
          </c:extLst>
        </c:ser>
        <c:ser>
          <c:idx val="5"/>
          <c:order val="5"/>
          <c:tx>
            <c:v>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'Longleaf pine_Live'!$AH$13:$AH$55</c:f>
              <c:numCache>
                <c:formatCode>General</c:formatCode>
                <c:ptCount val="43"/>
                <c:pt idx="0">
                  <c:v>182.94399999999999</c:v>
                </c:pt>
                <c:pt idx="1">
                  <c:v>191.1</c:v>
                </c:pt>
                <c:pt idx="2">
                  <c:v>199.155</c:v>
                </c:pt>
                <c:pt idx="3">
                  <c:v>207.16</c:v>
                </c:pt>
                <c:pt idx="4">
                  <c:v>215.13300000000001</c:v>
                </c:pt>
                <c:pt idx="5">
                  <c:v>223.071</c:v>
                </c:pt>
                <c:pt idx="6">
                  <c:v>230.988</c:v>
                </c:pt>
                <c:pt idx="7">
                  <c:v>238.88</c:v>
                </c:pt>
                <c:pt idx="8">
                  <c:v>246.774</c:v>
                </c:pt>
                <c:pt idx="9">
                  <c:v>254.655</c:v>
                </c:pt>
                <c:pt idx="10">
                  <c:v>262.52600000000001</c:v>
                </c:pt>
                <c:pt idx="11">
                  <c:v>270.39100000000002</c:v>
                </c:pt>
                <c:pt idx="12">
                  <c:v>278.25200000000001</c:v>
                </c:pt>
                <c:pt idx="13">
                  <c:v>286.101</c:v>
                </c:pt>
                <c:pt idx="14">
                  <c:v>293.964</c:v>
                </c:pt>
                <c:pt idx="15">
                  <c:v>301.82299999999998</c:v>
                </c:pt>
                <c:pt idx="16">
                  <c:v>309.67700000000002</c:v>
                </c:pt>
                <c:pt idx="17">
                  <c:v>317.50799999999998</c:v>
                </c:pt>
                <c:pt idx="18">
                  <c:v>325.34500000000003</c:v>
                </c:pt>
                <c:pt idx="19">
                  <c:v>333.16300000000001</c:v>
                </c:pt>
                <c:pt idx="20">
                  <c:v>340.98599999999999</c:v>
                </c:pt>
                <c:pt idx="21">
                  <c:v>348.80599999999998</c:v>
                </c:pt>
                <c:pt idx="22">
                  <c:v>356.58600000000001</c:v>
                </c:pt>
                <c:pt idx="23">
                  <c:v>364.375</c:v>
                </c:pt>
                <c:pt idx="24">
                  <c:v>372.18799999999999</c:v>
                </c:pt>
                <c:pt idx="25">
                  <c:v>380.02699999999999</c:v>
                </c:pt>
                <c:pt idx="26">
                  <c:v>387.87200000000001</c:v>
                </c:pt>
                <c:pt idx="27">
                  <c:v>395.71</c:v>
                </c:pt>
                <c:pt idx="28">
                  <c:v>403.505</c:v>
                </c:pt>
                <c:pt idx="29">
                  <c:v>411.30700000000002</c:v>
                </c:pt>
                <c:pt idx="30">
                  <c:v>419.08499999999998</c:v>
                </c:pt>
                <c:pt idx="31">
                  <c:v>426.858</c:v>
                </c:pt>
                <c:pt idx="32">
                  <c:v>434.61700000000002</c:v>
                </c:pt>
                <c:pt idx="33">
                  <c:v>442.38400000000001</c:v>
                </c:pt>
                <c:pt idx="34">
                  <c:v>450.17200000000003</c:v>
                </c:pt>
                <c:pt idx="35">
                  <c:v>457.91899999999998</c:v>
                </c:pt>
                <c:pt idx="36">
                  <c:v>465.66399999999999</c:v>
                </c:pt>
                <c:pt idx="37">
                  <c:v>473.41399999999999</c:v>
                </c:pt>
                <c:pt idx="38">
                  <c:v>481.14699999999999</c:v>
                </c:pt>
                <c:pt idx="39">
                  <c:v>488.89</c:v>
                </c:pt>
                <c:pt idx="40">
                  <c:v>496.59399999999999</c:v>
                </c:pt>
                <c:pt idx="41">
                  <c:v>504.32</c:v>
                </c:pt>
                <c:pt idx="42">
                  <c:v>512.04600000000005</c:v>
                </c:pt>
              </c:numCache>
            </c:numRef>
          </c:xVal>
          <c:yVal>
            <c:numRef>
              <c:f>'Longleaf pine_Live'!$AQ$13:$AQ$53</c:f>
              <c:numCache>
                <c:formatCode>General</c:formatCode>
                <c:ptCount val="41"/>
                <c:pt idx="0">
                  <c:v>2.9056124831189942E-4</c:v>
                </c:pt>
                <c:pt idx="1">
                  <c:v>3.3581444691599903E-4</c:v>
                </c:pt>
                <c:pt idx="2">
                  <c:v>3.870893066080763E-4</c:v>
                </c:pt>
                <c:pt idx="3">
                  <c:v>4.4491118340216843E-4</c:v>
                </c:pt>
                <c:pt idx="4">
                  <c:v>5.0906108068890532E-4</c:v>
                </c:pt>
                <c:pt idx="5">
                  <c:v>5.7879103544938957E-4</c:v>
                </c:pt>
                <c:pt idx="6">
                  <c:v>6.5428338325073396E-4</c:v>
                </c:pt>
                <c:pt idx="7">
                  <c:v>7.3480720657042556E-4</c:v>
                </c:pt>
                <c:pt idx="8">
                  <c:v>8.2137938257650727E-4</c:v>
                </c:pt>
                <c:pt idx="9">
                  <c:v>9.1239989579802326E-4</c:v>
                </c:pt>
                <c:pt idx="10">
                  <c:v>1.0076892748019279E-3</c:v>
                </c:pt>
                <c:pt idx="11">
                  <c:v>1.1071883338327753E-3</c:v>
                </c:pt>
                <c:pt idx="12">
                  <c:v>1.2108673465846269E-3</c:v>
                </c:pt>
                <c:pt idx="13">
                  <c:v>1.3182955647521933E-3</c:v>
                </c:pt>
                <c:pt idx="14">
                  <c:v>1.4327570583908332E-3</c:v>
                </c:pt>
                <c:pt idx="15">
                  <c:v>1.5544041122247164E-3</c:v>
                </c:pt>
                <c:pt idx="16">
                  <c:v>1.6878048787713658E-3</c:v>
                </c:pt>
                <c:pt idx="17">
                  <c:v>1.8404658024340169E-3</c:v>
                </c:pt>
                <c:pt idx="18">
                  <c:v>2.0367597059047149E-3</c:v>
                </c:pt>
                <c:pt idx="19">
                  <c:v>2.3340527189934152E-3</c:v>
                </c:pt>
                <c:pt idx="20">
                  <c:v>2.8110830044320058E-3</c:v>
                </c:pt>
                <c:pt idx="21">
                  <c:v>2.6373442663200843E-3</c:v>
                </c:pt>
                <c:pt idx="22">
                  <c:v>2.1802875667565054E-3</c:v>
                </c:pt>
                <c:pt idx="23">
                  <c:v>1.7984207513189903E-3</c:v>
                </c:pt>
                <c:pt idx="24">
                  <c:v>1.5174384296074712E-3</c:v>
                </c:pt>
                <c:pt idx="25">
                  <c:v>1.3032205263515612E-3</c:v>
                </c:pt>
                <c:pt idx="26">
                  <c:v>1.1294834317355608E-3</c:v>
                </c:pt>
                <c:pt idx="27">
                  <c:v>9.8203437123929051E-4</c:v>
                </c:pt>
                <c:pt idx="28">
                  <c:v>8.5215255437917311E-4</c:v>
                </c:pt>
                <c:pt idx="29">
                  <c:v>7.3869937696084415E-4</c:v>
                </c:pt>
                <c:pt idx="30">
                  <c:v>6.3715050398944334E-4</c:v>
                </c:pt>
                <c:pt idx="31">
                  <c:v>5.4683879911285435E-4</c:v>
                </c:pt>
                <c:pt idx="32">
                  <c:v>4.6626189259834153E-4</c:v>
                </c:pt>
                <c:pt idx="33">
                  <c:v>3.9512777050204156E-4</c:v>
                </c:pt>
                <c:pt idx="34">
                  <c:v>3.3264656418868739E-4</c:v>
                </c:pt>
                <c:pt idx="35">
                  <c:v>2.7714353010638765E-4</c:v>
                </c:pt>
                <c:pt idx="36">
                  <c:v>2.2911802414204714E-4</c:v>
                </c:pt>
                <c:pt idx="37">
                  <c:v>1.8791366031842676E-4</c:v>
                </c:pt>
                <c:pt idx="38">
                  <c:v>1.5267012557463594E-4</c:v>
                </c:pt>
                <c:pt idx="39">
                  <c:v>1.2303752740120793E-4</c:v>
                </c:pt>
                <c:pt idx="40">
                  <c:v>9.8094624687809008E-5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94B4-47B3-98CF-B1ABC0DA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041648"/>
        <c:axId val="1836040560"/>
      </c:scatterChart>
      <c:valAx>
        <c:axId val="1836041648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6040560"/>
        <c:crosses val="autoZero"/>
        <c:crossBetween val="midCat"/>
      </c:valAx>
      <c:valAx>
        <c:axId val="183604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60416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268091488564"/>
          <c:y val="5.4492563429571303E-2"/>
          <c:w val="0.75909730033745781"/>
          <c:h val="0.77041229221347329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'Little bluestem grass_live'!$B$13:$B$55</c:f>
              <c:numCache>
                <c:formatCode>General</c:formatCode>
                <c:ptCount val="43"/>
                <c:pt idx="0">
                  <c:v>166.227</c:v>
                </c:pt>
                <c:pt idx="1">
                  <c:v>174.10400000000001</c:v>
                </c:pt>
                <c:pt idx="2">
                  <c:v>181.99100000000001</c:v>
                </c:pt>
                <c:pt idx="3">
                  <c:v>189.85599999999999</c:v>
                </c:pt>
                <c:pt idx="4">
                  <c:v>197.75</c:v>
                </c:pt>
                <c:pt idx="5">
                  <c:v>205.62200000000001</c:v>
                </c:pt>
                <c:pt idx="6">
                  <c:v>213.488</c:v>
                </c:pt>
                <c:pt idx="7">
                  <c:v>221.358</c:v>
                </c:pt>
                <c:pt idx="8">
                  <c:v>229.20699999999999</c:v>
                </c:pt>
                <c:pt idx="9">
                  <c:v>237.06800000000001</c:v>
                </c:pt>
                <c:pt idx="10">
                  <c:v>244.886</c:v>
                </c:pt>
                <c:pt idx="11">
                  <c:v>252.73099999999999</c:v>
                </c:pt>
                <c:pt idx="12">
                  <c:v>260.61200000000002</c:v>
                </c:pt>
                <c:pt idx="13">
                  <c:v>268.45699999999999</c:v>
                </c:pt>
                <c:pt idx="14">
                  <c:v>276.26600000000002</c:v>
                </c:pt>
                <c:pt idx="15">
                  <c:v>284.08699999999999</c:v>
                </c:pt>
                <c:pt idx="16">
                  <c:v>291.89499999999998</c:v>
                </c:pt>
                <c:pt idx="17">
                  <c:v>299.68900000000002</c:v>
                </c:pt>
                <c:pt idx="18">
                  <c:v>307.48099999999999</c:v>
                </c:pt>
                <c:pt idx="19">
                  <c:v>315.28399999999999</c:v>
                </c:pt>
                <c:pt idx="20">
                  <c:v>323.07299999999998</c:v>
                </c:pt>
                <c:pt idx="21">
                  <c:v>330.84399999999999</c:v>
                </c:pt>
                <c:pt idx="22">
                  <c:v>338.62400000000002</c:v>
                </c:pt>
                <c:pt idx="23">
                  <c:v>346.42099999999999</c:v>
                </c:pt>
                <c:pt idx="24">
                  <c:v>354.16399999999999</c:v>
                </c:pt>
                <c:pt idx="25">
                  <c:v>361.91</c:v>
                </c:pt>
                <c:pt idx="26">
                  <c:v>369.65499999999997</c:v>
                </c:pt>
                <c:pt idx="27">
                  <c:v>377.39</c:v>
                </c:pt>
                <c:pt idx="28">
                  <c:v>385.11799999999999</c:v>
                </c:pt>
                <c:pt idx="29">
                  <c:v>392.84399999999999</c:v>
                </c:pt>
                <c:pt idx="30">
                  <c:v>400.57100000000003</c:v>
                </c:pt>
                <c:pt idx="31">
                  <c:v>408.28899999999999</c:v>
                </c:pt>
                <c:pt idx="32">
                  <c:v>416.00900000000001</c:v>
                </c:pt>
                <c:pt idx="33">
                  <c:v>423.726</c:v>
                </c:pt>
                <c:pt idx="34">
                  <c:v>431.41199999999998</c:v>
                </c:pt>
                <c:pt idx="35">
                  <c:v>439.11799999999999</c:v>
                </c:pt>
                <c:pt idx="36">
                  <c:v>446.82299999999998</c:v>
                </c:pt>
                <c:pt idx="37">
                  <c:v>454.51499999999999</c:v>
                </c:pt>
                <c:pt idx="38">
                  <c:v>462.202</c:v>
                </c:pt>
                <c:pt idx="39">
                  <c:v>469.88499999999999</c:v>
                </c:pt>
                <c:pt idx="40">
                  <c:v>477.541</c:v>
                </c:pt>
                <c:pt idx="41">
                  <c:v>485.22899999999998</c:v>
                </c:pt>
                <c:pt idx="42">
                  <c:v>492.89400000000001</c:v>
                </c:pt>
              </c:numCache>
            </c:numRef>
          </c:xVal>
          <c:yVal>
            <c:numRef>
              <c:f>'Little bluestem grass_live'!$G$13:$G$55</c:f>
              <c:numCache>
                <c:formatCode>General</c:formatCode>
                <c:ptCount val="43"/>
                <c:pt idx="0">
                  <c:v>2.7560679775866562E-5</c:v>
                </c:pt>
                <c:pt idx="1">
                  <c:v>3.6692230304012372E-5</c:v>
                </c:pt>
                <c:pt idx="2">
                  <c:v>5.2547922584705745E-5</c:v>
                </c:pt>
                <c:pt idx="3">
                  <c:v>6.4834008749851331E-5</c:v>
                </c:pt>
                <c:pt idx="4">
                  <c:v>7.6871052627863876E-5</c:v>
                </c:pt>
                <c:pt idx="5">
                  <c:v>8.5421504486044378E-5</c:v>
                </c:pt>
                <c:pt idx="6">
                  <c:v>9.8205675225444255E-5</c:v>
                </c:pt>
                <c:pt idx="7">
                  <c:v>1.1904221324877036E-4</c:v>
                </c:pt>
                <c:pt idx="8">
                  <c:v>1.5191579515009954E-4</c:v>
                </c:pt>
                <c:pt idx="9">
                  <c:v>1.9159653289968964E-4</c:v>
                </c:pt>
                <c:pt idx="10">
                  <c:v>2.4082389165597831E-4</c:v>
                </c:pt>
                <c:pt idx="11">
                  <c:v>2.9802060360047269E-4</c:v>
                </c:pt>
                <c:pt idx="12">
                  <c:v>3.6783545809294731E-4</c:v>
                </c:pt>
                <c:pt idx="13">
                  <c:v>4.6911265485968269E-4</c:v>
                </c:pt>
                <c:pt idx="14">
                  <c:v>6.0575385639906364E-4</c:v>
                </c:pt>
                <c:pt idx="15">
                  <c:v>7.7128396324567321E-4</c:v>
                </c:pt>
                <c:pt idx="16">
                  <c:v>9.6578598949523199E-4</c:v>
                </c:pt>
                <c:pt idx="17">
                  <c:v>1.1700836790386152E-3</c:v>
                </c:pt>
                <c:pt idx="18">
                  <c:v>1.3518015345487669E-3</c:v>
                </c:pt>
                <c:pt idx="19">
                  <c:v>1.4140621063315933E-3</c:v>
                </c:pt>
                <c:pt idx="20">
                  <c:v>1.2019610917914239E-3</c:v>
                </c:pt>
                <c:pt idx="21">
                  <c:v>8.5629039725316244E-4</c:v>
                </c:pt>
                <c:pt idx="22">
                  <c:v>5.5179469418728002E-4</c:v>
                </c:pt>
                <c:pt idx="23">
                  <c:v>3.4334629985836949E-4</c:v>
                </c:pt>
                <c:pt idx="24">
                  <c:v>2.46136793781448E-4</c:v>
                </c:pt>
                <c:pt idx="25">
                  <c:v>2.1193498634874492E-4</c:v>
                </c:pt>
                <c:pt idx="26">
                  <c:v>1.9400394167529264E-4</c:v>
                </c:pt>
                <c:pt idx="27">
                  <c:v>1.8204991189299109E-4</c:v>
                </c:pt>
                <c:pt idx="28">
                  <c:v>1.7217123450344614E-4</c:v>
                </c:pt>
                <c:pt idx="29">
                  <c:v>1.6685833237798116E-4</c:v>
                </c:pt>
                <c:pt idx="30">
                  <c:v>1.559004717442024E-4</c:v>
                </c:pt>
                <c:pt idx="31">
                  <c:v>1.523308656286499E-4</c:v>
                </c:pt>
                <c:pt idx="32">
                  <c:v>1.432242193292188E-4</c:v>
                </c:pt>
                <c:pt idx="33">
                  <c:v>1.3601029441198144E-4</c:v>
                </c:pt>
                <c:pt idx="34">
                  <c:v>1.3164375297761215E-4</c:v>
                </c:pt>
                <c:pt idx="35">
                  <c:v>1.2613161702243884E-4</c:v>
                </c:pt>
                <c:pt idx="36">
                  <c:v>1.2139981356694388E-4</c:v>
                </c:pt>
                <c:pt idx="37">
                  <c:v>1.1307349976718644E-4</c:v>
                </c:pt>
                <c:pt idx="38">
                  <c:v>1.0727911588659851E-4</c:v>
                </c:pt>
                <c:pt idx="39">
                  <c:v>1.0121908689973672E-4</c:v>
                </c:pt>
                <c:pt idx="40">
                  <c:v>9.0551775600946526E-5</c:v>
                </c:pt>
                <c:pt idx="41">
                  <c:v>8.5853177783733162E-5</c:v>
                </c:pt>
                <c:pt idx="42">
                  <c:v>7.6705024436444206E-5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6-41AB-8D09-3F7D89829FA5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'Little bluestem grass_live'!$B$13:$B$55</c:f>
              <c:numCache>
                <c:formatCode>General</c:formatCode>
                <c:ptCount val="43"/>
                <c:pt idx="0">
                  <c:v>166.227</c:v>
                </c:pt>
                <c:pt idx="1">
                  <c:v>174.10400000000001</c:v>
                </c:pt>
                <c:pt idx="2">
                  <c:v>181.99100000000001</c:v>
                </c:pt>
                <c:pt idx="3">
                  <c:v>189.85599999999999</c:v>
                </c:pt>
                <c:pt idx="4">
                  <c:v>197.75</c:v>
                </c:pt>
                <c:pt idx="5">
                  <c:v>205.62200000000001</c:v>
                </c:pt>
                <c:pt idx="6">
                  <c:v>213.488</c:v>
                </c:pt>
                <c:pt idx="7">
                  <c:v>221.358</c:v>
                </c:pt>
                <c:pt idx="8">
                  <c:v>229.20699999999999</c:v>
                </c:pt>
                <c:pt idx="9">
                  <c:v>237.06800000000001</c:v>
                </c:pt>
                <c:pt idx="10">
                  <c:v>244.886</c:v>
                </c:pt>
                <c:pt idx="11">
                  <c:v>252.73099999999999</c:v>
                </c:pt>
                <c:pt idx="12">
                  <c:v>260.61200000000002</c:v>
                </c:pt>
                <c:pt idx="13">
                  <c:v>268.45699999999999</c:v>
                </c:pt>
                <c:pt idx="14">
                  <c:v>276.26600000000002</c:v>
                </c:pt>
                <c:pt idx="15">
                  <c:v>284.08699999999999</c:v>
                </c:pt>
                <c:pt idx="16">
                  <c:v>291.89499999999998</c:v>
                </c:pt>
                <c:pt idx="17">
                  <c:v>299.68900000000002</c:v>
                </c:pt>
                <c:pt idx="18">
                  <c:v>307.48099999999999</c:v>
                </c:pt>
                <c:pt idx="19">
                  <c:v>315.28399999999999</c:v>
                </c:pt>
                <c:pt idx="20">
                  <c:v>323.07299999999998</c:v>
                </c:pt>
                <c:pt idx="21">
                  <c:v>330.84399999999999</c:v>
                </c:pt>
                <c:pt idx="22">
                  <c:v>338.62400000000002</c:v>
                </c:pt>
                <c:pt idx="23">
                  <c:v>346.42099999999999</c:v>
                </c:pt>
                <c:pt idx="24">
                  <c:v>354.16399999999999</c:v>
                </c:pt>
                <c:pt idx="25">
                  <c:v>361.91</c:v>
                </c:pt>
                <c:pt idx="26">
                  <c:v>369.65499999999997</c:v>
                </c:pt>
                <c:pt idx="27">
                  <c:v>377.39</c:v>
                </c:pt>
                <c:pt idx="28">
                  <c:v>385.11799999999999</c:v>
                </c:pt>
                <c:pt idx="29">
                  <c:v>392.84399999999999</c:v>
                </c:pt>
                <c:pt idx="30">
                  <c:v>400.57100000000003</c:v>
                </c:pt>
                <c:pt idx="31">
                  <c:v>408.28899999999999</c:v>
                </c:pt>
                <c:pt idx="32">
                  <c:v>416.00900000000001</c:v>
                </c:pt>
                <c:pt idx="33">
                  <c:v>423.726</c:v>
                </c:pt>
                <c:pt idx="34">
                  <c:v>431.41199999999998</c:v>
                </c:pt>
                <c:pt idx="35">
                  <c:v>439.11799999999999</c:v>
                </c:pt>
                <c:pt idx="36">
                  <c:v>446.82299999999998</c:v>
                </c:pt>
                <c:pt idx="37">
                  <c:v>454.51499999999999</c:v>
                </c:pt>
                <c:pt idx="38">
                  <c:v>462.202</c:v>
                </c:pt>
                <c:pt idx="39">
                  <c:v>469.88499999999999</c:v>
                </c:pt>
                <c:pt idx="40">
                  <c:v>477.541</c:v>
                </c:pt>
                <c:pt idx="41">
                  <c:v>485.22899999999998</c:v>
                </c:pt>
                <c:pt idx="42">
                  <c:v>492.89400000000001</c:v>
                </c:pt>
              </c:numCache>
            </c:numRef>
          </c:xVal>
          <c:yVal>
            <c:numRef>
              <c:f>'Little bluestem grass_live'!$K$13:$K$55</c:f>
              <c:numCache>
                <c:formatCode>General</c:formatCode>
                <c:ptCount val="43"/>
                <c:pt idx="0">
                  <c:v>1.300207908677596E-5</c:v>
                </c:pt>
                <c:pt idx="1">
                  <c:v>2.2567891809900063E-5</c:v>
                </c:pt>
                <c:pt idx="2">
                  <c:v>3.4011703673040833E-5</c:v>
                </c:pt>
                <c:pt idx="3">
                  <c:v>4.7460019807248198E-5</c:v>
                </c:pt>
                <c:pt idx="4">
                  <c:v>6.4342689333892608E-5</c:v>
                </c:pt>
                <c:pt idx="5">
                  <c:v>8.528475999694433E-5</c:v>
                </c:pt>
                <c:pt idx="6">
                  <c:v>1.1134181122833784E-4</c:v>
                </c:pt>
                <c:pt idx="7">
                  <c:v>1.4341571511168328E-4</c:v>
                </c:pt>
                <c:pt idx="8">
                  <c:v>1.8175876142791043E-4</c:v>
                </c:pt>
                <c:pt idx="9">
                  <c:v>2.2761805053369777E-4</c:v>
                </c:pt>
                <c:pt idx="10">
                  <c:v>2.7989785986446466E-4</c:v>
                </c:pt>
                <c:pt idx="11">
                  <c:v>3.4094554281456261E-4</c:v>
                </c:pt>
                <c:pt idx="12">
                  <c:v>4.1082872542157114E-4</c:v>
                </c:pt>
                <c:pt idx="13">
                  <c:v>4.8631274793927353E-4</c:v>
                </c:pt>
                <c:pt idx="14">
                  <c:v>5.678347069142689E-4</c:v>
                </c:pt>
                <c:pt idx="15">
                  <c:v>6.5880200294537994E-4</c:v>
                </c:pt>
                <c:pt idx="16">
                  <c:v>7.5964769098414947E-4</c:v>
                </c:pt>
                <c:pt idx="17">
                  <c:v>8.7743993984566715E-4</c:v>
                </c:pt>
                <c:pt idx="18">
                  <c:v>1.0324127107535375E-3</c:v>
                </c:pt>
                <c:pt idx="19">
                  <c:v>1.2919042500630102E-3</c:v>
                </c:pt>
                <c:pt idx="20">
                  <c:v>1.601774614665848E-3</c:v>
                </c:pt>
                <c:pt idx="21">
                  <c:v>1.1228052541270891E-3</c:v>
                </c:pt>
                <c:pt idx="22">
                  <c:v>7.6051119475601737E-4</c:v>
                </c:pt>
                <c:pt idx="23">
                  <c:v>5.7012645818784228E-4</c:v>
                </c:pt>
                <c:pt idx="24">
                  <c:v>4.394478179982061E-4</c:v>
                </c:pt>
                <c:pt idx="25">
                  <c:v>3.4116613539445162E-4</c:v>
                </c:pt>
                <c:pt idx="26">
                  <c:v>2.6252306917045031E-4</c:v>
                </c:pt>
                <c:pt idx="27">
                  <c:v>1.9861638022962067E-4</c:v>
                </c:pt>
                <c:pt idx="28">
                  <c:v>1.4725720783823117E-4</c:v>
                </c:pt>
                <c:pt idx="29">
                  <c:v>1.0676501266037226E-4</c:v>
                </c:pt>
                <c:pt idx="30">
                  <c:v>7.5561019863123127E-5</c:v>
                </c:pt>
                <c:pt idx="31">
                  <c:v>5.2087379551629361E-5</c:v>
                </c:pt>
                <c:pt idx="32">
                  <c:v>3.4988801603278511E-5</c:v>
                </c:pt>
                <c:pt idx="33">
                  <c:v>2.2866384462925665E-5</c:v>
                </c:pt>
                <c:pt idx="34">
                  <c:v>1.4507348847213796E-5</c:v>
                </c:pt>
                <c:pt idx="35">
                  <c:v>8.9811705912341396E-6</c:v>
                </c:pt>
                <c:pt idx="36">
                  <c:v>5.3990334104159306E-6</c:v>
                </c:pt>
                <c:pt idx="37">
                  <c:v>3.1496808842903898E-6</c:v>
                </c:pt>
                <c:pt idx="38">
                  <c:v>1.7857122244434806E-6</c:v>
                </c:pt>
                <c:pt idx="39">
                  <c:v>9.8354883480685912E-7</c:v>
                </c:pt>
                <c:pt idx="40">
                  <c:v>5.2538057061868124E-7</c:v>
                </c:pt>
                <c:pt idx="41">
                  <c:v>2.7366764211878373E-7</c:v>
                </c:pt>
                <c:pt idx="42">
                  <c:v>1.3787659290583738E-7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F56-41AB-8D09-3F7D89829FA5}"/>
            </c:ext>
          </c:extLst>
        </c:ser>
        <c:ser>
          <c:idx val="3"/>
          <c:order val="2"/>
          <c:tx>
            <c:v>20-exp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'Little bluestem grass_live'!$R$13:$R$54</c:f>
              <c:numCache>
                <c:formatCode>General</c:formatCode>
                <c:ptCount val="42"/>
                <c:pt idx="0">
                  <c:v>176.56</c:v>
                </c:pt>
                <c:pt idx="1">
                  <c:v>184.53100000000001</c:v>
                </c:pt>
                <c:pt idx="2">
                  <c:v>192.499</c:v>
                </c:pt>
                <c:pt idx="3">
                  <c:v>200.45699999999999</c:v>
                </c:pt>
                <c:pt idx="4">
                  <c:v>208.404</c:v>
                </c:pt>
                <c:pt idx="5">
                  <c:v>216.37799999999999</c:v>
                </c:pt>
                <c:pt idx="6">
                  <c:v>224.321</c:v>
                </c:pt>
                <c:pt idx="7">
                  <c:v>232.268</c:v>
                </c:pt>
                <c:pt idx="8">
                  <c:v>240.20500000000001</c:v>
                </c:pt>
                <c:pt idx="9">
                  <c:v>248.15799999999999</c:v>
                </c:pt>
                <c:pt idx="10">
                  <c:v>256.08999999999997</c:v>
                </c:pt>
                <c:pt idx="11">
                  <c:v>264.02100000000002</c:v>
                </c:pt>
                <c:pt idx="12">
                  <c:v>271.959</c:v>
                </c:pt>
                <c:pt idx="13">
                  <c:v>279.88799999999998</c:v>
                </c:pt>
                <c:pt idx="14">
                  <c:v>287.82499999999999</c:v>
                </c:pt>
                <c:pt idx="15">
                  <c:v>295.733</c:v>
                </c:pt>
                <c:pt idx="16">
                  <c:v>303.637</c:v>
                </c:pt>
                <c:pt idx="17">
                  <c:v>311.52300000000002</c:v>
                </c:pt>
                <c:pt idx="18">
                  <c:v>319.404</c:v>
                </c:pt>
                <c:pt idx="19">
                  <c:v>327.27999999999997</c:v>
                </c:pt>
                <c:pt idx="20">
                  <c:v>335.16</c:v>
                </c:pt>
                <c:pt idx="21">
                  <c:v>343.02199999999999</c:v>
                </c:pt>
                <c:pt idx="22">
                  <c:v>350.892</c:v>
                </c:pt>
                <c:pt idx="23">
                  <c:v>358.75400000000002</c:v>
                </c:pt>
                <c:pt idx="24">
                  <c:v>366.60899999999998</c:v>
                </c:pt>
                <c:pt idx="25">
                  <c:v>374.459</c:v>
                </c:pt>
                <c:pt idx="26">
                  <c:v>382.30599999999998</c:v>
                </c:pt>
                <c:pt idx="27">
                  <c:v>390.12900000000002</c:v>
                </c:pt>
                <c:pt idx="28">
                  <c:v>397.959</c:v>
                </c:pt>
                <c:pt idx="29">
                  <c:v>405.78899999999999</c:v>
                </c:pt>
                <c:pt idx="30">
                  <c:v>413.61099999999999</c:v>
                </c:pt>
                <c:pt idx="31">
                  <c:v>421.42</c:v>
                </c:pt>
                <c:pt idx="32">
                  <c:v>429.23500000000001</c:v>
                </c:pt>
                <c:pt idx="33">
                  <c:v>437.05399999999997</c:v>
                </c:pt>
                <c:pt idx="34">
                  <c:v>444.87</c:v>
                </c:pt>
                <c:pt idx="35">
                  <c:v>452.68599999999998</c:v>
                </c:pt>
                <c:pt idx="36">
                  <c:v>460.48</c:v>
                </c:pt>
                <c:pt idx="37">
                  <c:v>468.262</c:v>
                </c:pt>
                <c:pt idx="38">
                  <c:v>476.04399999999998</c:v>
                </c:pt>
                <c:pt idx="39">
                  <c:v>483.83300000000003</c:v>
                </c:pt>
                <c:pt idx="40">
                  <c:v>491.601</c:v>
                </c:pt>
                <c:pt idx="41">
                  <c:v>499.38</c:v>
                </c:pt>
              </c:numCache>
            </c:numRef>
          </c:xVal>
          <c:yVal>
            <c:numRef>
              <c:f>'Little bluestem grass_live'!$W$13:$W$54</c:f>
              <c:numCache>
                <c:formatCode>General</c:formatCode>
                <c:ptCount val="42"/>
                <c:pt idx="0">
                  <c:v>6.8798878559830912E-5</c:v>
                </c:pt>
                <c:pt idx="1">
                  <c:v>8.2632433230043586E-5</c:v>
                </c:pt>
                <c:pt idx="2">
                  <c:v>1.0993064777925499E-4</c:v>
                </c:pt>
                <c:pt idx="3">
                  <c:v>1.3704441493286404E-4</c:v>
                </c:pt>
                <c:pt idx="4">
                  <c:v>1.6508041906448481E-4</c:v>
                </c:pt>
                <c:pt idx="5">
                  <c:v>1.7559392061383683E-4</c:v>
                </c:pt>
                <c:pt idx="6">
                  <c:v>1.8905858049284482E-4</c:v>
                </c:pt>
                <c:pt idx="7">
                  <c:v>2.3683045595396709E-4</c:v>
                </c:pt>
                <c:pt idx="8">
                  <c:v>2.8866017411833628E-4</c:v>
                </c:pt>
                <c:pt idx="9">
                  <c:v>3.7129260734838448E-4</c:v>
                </c:pt>
                <c:pt idx="10">
                  <c:v>4.5724509369927485E-4</c:v>
                </c:pt>
                <c:pt idx="11">
                  <c:v>5.7547587428065838E-4</c:v>
                </c:pt>
                <c:pt idx="12">
                  <c:v>7.213737642024487E-4</c:v>
                </c:pt>
                <c:pt idx="13">
                  <c:v>9.2094584624465015E-4</c:v>
                </c:pt>
                <c:pt idx="14">
                  <c:v>1.2062859672421443E-3</c:v>
                </c:pt>
                <c:pt idx="15">
                  <c:v>1.5180020658108289E-3</c:v>
                </c:pt>
                <c:pt idx="16">
                  <c:v>1.852589641434264E-3</c:v>
                </c:pt>
                <c:pt idx="17">
                  <c:v>2.1973218238158509E-3</c:v>
                </c:pt>
                <c:pt idx="18">
                  <c:v>2.5741478530323103E-3</c:v>
                </c:pt>
                <c:pt idx="19">
                  <c:v>2.8408587870739307E-3</c:v>
                </c:pt>
                <c:pt idx="20">
                  <c:v>2.5662166150213959E-3</c:v>
                </c:pt>
                <c:pt idx="21">
                  <c:v>1.8206802419949801E-3</c:v>
                </c:pt>
                <c:pt idx="22">
                  <c:v>1.1526117751217331E-3</c:v>
                </c:pt>
                <c:pt idx="23">
                  <c:v>7.108602626530921E-4</c:v>
                </c:pt>
                <c:pt idx="24">
                  <c:v>4.7166888003541868E-4</c:v>
                </c:pt>
                <c:pt idx="25">
                  <c:v>3.988490482514373E-4</c:v>
                </c:pt>
                <c:pt idx="26">
                  <c:v>3.5139073336284504E-4</c:v>
                </c:pt>
                <c:pt idx="27">
                  <c:v>3.2949682750479936E-4</c:v>
                </c:pt>
                <c:pt idx="28">
                  <c:v>3.1451969898184845E-4</c:v>
                </c:pt>
                <c:pt idx="29">
                  <c:v>2.9946879150066313E-4</c:v>
                </c:pt>
                <c:pt idx="30">
                  <c:v>2.9244134572819586E-4</c:v>
                </c:pt>
                <c:pt idx="31">
                  <c:v>2.7491884314593634E-4</c:v>
                </c:pt>
                <c:pt idx="32">
                  <c:v>2.5977571196694749E-4</c:v>
                </c:pt>
                <c:pt idx="33">
                  <c:v>2.5298804780876649E-4</c:v>
                </c:pt>
                <c:pt idx="34">
                  <c:v>2.4509369927696217E-4</c:v>
                </c:pt>
                <c:pt idx="35">
                  <c:v>2.2340268555407863E-4</c:v>
                </c:pt>
                <c:pt idx="36">
                  <c:v>2.1359008410801184E-4</c:v>
                </c:pt>
                <c:pt idx="37">
                  <c:v>2.0776154640696673E-4</c:v>
                </c:pt>
                <c:pt idx="38">
                  <c:v>1.8999926221042093E-4</c:v>
                </c:pt>
                <c:pt idx="39">
                  <c:v>1.8007599232698623E-4</c:v>
                </c:pt>
                <c:pt idx="40">
                  <c:v>1.6816069057104996E-4</c:v>
                </c:pt>
                <c:pt idx="41">
                  <c:v>1.5443780433820053E-4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F56-41AB-8D09-3F7D89829FA5}"/>
            </c:ext>
          </c:extLst>
        </c:ser>
        <c:ser>
          <c:idx val="2"/>
          <c:order val="3"/>
          <c:tx>
            <c:v>20-model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'Little bluestem grass_live'!$R$13:$R$54</c:f>
              <c:numCache>
                <c:formatCode>General</c:formatCode>
                <c:ptCount val="42"/>
                <c:pt idx="0">
                  <c:v>176.56</c:v>
                </c:pt>
                <c:pt idx="1">
                  <c:v>184.53100000000001</c:v>
                </c:pt>
                <c:pt idx="2">
                  <c:v>192.499</c:v>
                </c:pt>
                <c:pt idx="3">
                  <c:v>200.45699999999999</c:v>
                </c:pt>
                <c:pt idx="4">
                  <c:v>208.404</c:v>
                </c:pt>
                <c:pt idx="5">
                  <c:v>216.37799999999999</c:v>
                </c:pt>
                <c:pt idx="6">
                  <c:v>224.321</c:v>
                </c:pt>
                <c:pt idx="7">
                  <c:v>232.268</c:v>
                </c:pt>
                <c:pt idx="8">
                  <c:v>240.20500000000001</c:v>
                </c:pt>
                <c:pt idx="9">
                  <c:v>248.15799999999999</c:v>
                </c:pt>
                <c:pt idx="10">
                  <c:v>256.08999999999997</c:v>
                </c:pt>
                <c:pt idx="11">
                  <c:v>264.02100000000002</c:v>
                </c:pt>
                <c:pt idx="12">
                  <c:v>271.959</c:v>
                </c:pt>
                <c:pt idx="13">
                  <c:v>279.88799999999998</c:v>
                </c:pt>
                <c:pt idx="14">
                  <c:v>287.82499999999999</c:v>
                </c:pt>
                <c:pt idx="15">
                  <c:v>295.733</c:v>
                </c:pt>
                <c:pt idx="16">
                  <c:v>303.637</c:v>
                </c:pt>
                <c:pt idx="17">
                  <c:v>311.52300000000002</c:v>
                </c:pt>
                <c:pt idx="18">
                  <c:v>319.404</c:v>
                </c:pt>
                <c:pt idx="19">
                  <c:v>327.27999999999997</c:v>
                </c:pt>
                <c:pt idx="20">
                  <c:v>335.16</c:v>
                </c:pt>
                <c:pt idx="21">
                  <c:v>343.02199999999999</c:v>
                </c:pt>
                <c:pt idx="22">
                  <c:v>350.892</c:v>
                </c:pt>
                <c:pt idx="23">
                  <c:v>358.75400000000002</c:v>
                </c:pt>
                <c:pt idx="24">
                  <c:v>366.60899999999998</c:v>
                </c:pt>
                <c:pt idx="25">
                  <c:v>374.459</c:v>
                </c:pt>
                <c:pt idx="26">
                  <c:v>382.30599999999998</c:v>
                </c:pt>
                <c:pt idx="27">
                  <c:v>390.12900000000002</c:v>
                </c:pt>
                <c:pt idx="28">
                  <c:v>397.959</c:v>
                </c:pt>
                <c:pt idx="29">
                  <c:v>405.78899999999999</c:v>
                </c:pt>
                <c:pt idx="30">
                  <c:v>413.61099999999999</c:v>
                </c:pt>
                <c:pt idx="31">
                  <c:v>421.42</c:v>
                </c:pt>
                <c:pt idx="32">
                  <c:v>429.23500000000001</c:v>
                </c:pt>
                <c:pt idx="33">
                  <c:v>437.05399999999997</c:v>
                </c:pt>
                <c:pt idx="34">
                  <c:v>444.87</c:v>
                </c:pt>
                <c:pt idx="35">
                  <c:v>452.68599999999998</c:v>
                </c:pt>
                <c:pt idx="36">
                  <c:v>460.48</c:v>
                </c:pt>
                <c:pt idx="37">
                  <c:v>468.262</c:v>
                </c:pt>
                <c:pt idx="38">
                  <c:v>476.04399999999998</c:v>
                </c:pt>
                <c:pt idx="39">
                  <c:v>483.83300000000003</c:v>
                </c:pt>
                <c:pt idx="40">
                  <c:v>491.601</c:v>
                </c:pt>
                <c:pt idx="41">
                  <c:v>499.38</c:v>
                </c:pt>
              </c:numCache>
            </c:numRef>
          </c:xVal>
          <c:yVal>
            <c:numRef>
              <c:f>'Little bluestem grass_live'!$AA$13:$AA$54</c:f>
              <c:numCache>
                <c:formatCode>General</c:formatCode>
                <c:ptCount val="42"/>
                <c:pt idx="0">
                  <c:v>4.0300777652719709E-5</c:v>
                </c:pt>
                <c:pt idx="1">
                  <c:v>5.8385797536215323E-5</c:v>
                </c:pt>
                <c:pt idx="2">
                  <c:v>8.0803687392552145E-5</c:v>
                </c:pt>
                <c:pt idx="3">
                  <c:v>1.0923961769557388E-4</c:v>
                </c:pt>
                <c:pt idx="4">
                  <c:v>1.4524728578320143E-4</c:v>
                </c:pt>
                <c:pt idx="5">
                  <c:v>1.9101011842437003E-4</c:v>
                </c:pt>
                <c:pt idx="6">
                  <c:v>2.4669787277589549E-4</c:v>
                </c:pt>
                <c:pt idx="7">
                  <c:v>3.1471177446126781E-4</c:v>
                </c:pt>
                <c:pt idx="8">
                  <c:v>3.9565739193847196E-4</c:v>
                </c:pt>
                <c:pt idx="9">
                  <c:v>4.915611174272532E-4</c:v>
                </c:pt>
                <c:pt idx="10">
                  <c:v>6.0092384533643925E-4</c:v>
                </c:pt>
                <c:pt idx="11">
                  <c:v>7.2522617212305717E-4</c:v>
                </c:pt>
                <c:pt idx="12">
                  <c:v>8.6467965954699084E-4</c:v>
                </c:pt>
                <c:pt idx="13">
                  <c:v>1.0175242253585978E-3</c:v>
                </c:pt>
                <c:pt idx="14">
                  <c:v>1.1859429487118503E-3</c:v>
                </c:pt>
                <c:pt idx="15">
                  <c:v>1.3680576506752034E-3</c:v>
                </c:pt>
                <c:pt idx="16">
                  <c:v>1.5752270047047201E-3</c:v>
                </c:pt>
                <c:pt idx="17">
                  <c:v>1.8255569823031725E-3</c:v>
                </c:pt>
                <c:pt idx="18">
                  <c:v>2.1802236985004296E-3</c:v>
                </c:pt>
                <c:pt idx="19">
                  <c:v>2.8859174405626671E-3</c:v>
                </c:pt>
                <c:pt idx="20">
                  <c:v>2.800280192875872E-3</c:v>
                </c:pt>
                <c:pt idx="21">
                  <c:v>1.8348373136880462E-3</c:v>
                </c:pt>
                <c:pt idx="22">
                  <c:v>1.3143747200194697E-3</c:v>
                </c:pt>
                <c:pt idx="23">
                  <c:v>1.0025094084862736E-3</c:v>
                </c:pt>
                <c:pt idx="24">
                  <c:v>7.7857563191526381E-4</c:v>
                </c:pt>
                <c:pt idx="25">
                  <c:v>6.0333220899802488E-4</c:v>
                </c:pt>
                <c:pt idx="26">
                  <c:v>4.6183169729177294E-4</c:v>
                </c:pt>
                <c:pt idx="27">
                  <c:v>3.4674090288097783E-4</c:v>
                </c:pt>
                <c:pt idx="28">
                  <c:v>2.5538014319313626E-4</c:v>
                </c:pt>
                <c:pt idx="29">
                  <c:v>1.8376518467004508E-4</c:v>
                </c:pt>
                <c:pt idx="30">
                  <c:v>1.2891961053614398E-4</c:v>
                </c:pt>
                <c:pt idx="31">
                  <c:v>8.8100855407106775E-5</c:v>
                </c:pt>
                <c:pt idx="32">
                  <c:v>5.8706403305326083E-5</c:v>
                </c:pt>
                <c:pt idx="33">
                  <c:v>3.8073001886592336E-5</c:v>
                </c:pt>
                <c:pt idx="34">
                  <c:v>2.4000255213526064E-5</c:v>
                </c:pt>
                <c:pt idx="35">
                  <c:v>1.4707654259975818E-5</c:v>
                </c:pt>
                <c:pt idx="36">
                  <c:v>8.7464365008498888E-6</c:v>
                </c:pt>
                <c:pt idx="37">
                  <c:v>5.0581207793957905E-6</c:v>
                </c:pt>
                <c:pt idx="38">
                  <c:v>2.8458063607373224E-6</c:v>
                </c:pt>
                <c:pt idx="39">
                  <c:v>1.5564222390019068E-6</c:v>
                </c:pt>
                <c:pt idx="40">
                  <c:v>8.2512173104264843E-7</c:v>
                </c:pt>
                <c:pt idx="41">
                  <c:v>4.2562343272990018E-7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F56-41AB-8D09-3F7D89829FA5}"/>
            </c:ext>
          </c:extLst>
        </c:ser>
        <c:ser>
          <c:idx val="4"/>
          <c:order val="4"/>
          <c:tx>
            <c:v>30-exp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'Little bluestem grass_live'!$AH$13:$AH$53</c:f>
              <c:numCache>
                <c:formatCode>General</c:formatCode>
                <c:ptCount val="41"/>
                <c:pt idx="0">
                  <c:v>183.92099999999999</c:v>
                </c:pt>
                <c:pt idx="1">
                  <c:v>191.851</c:v>
                </c:pt>
                <c:pt idx="2">
                  <c:v>199.76400000000001</c:v>
                </c:pt>
                <c:pt idx="3">
                  <c:v>207.673</c:v>
                </c:pt>
                <c:pt idx="4">
                  <c:v>215.57599999999999</c:v>
                </c:pt>
                <c:pt idx="5">
                  <c:v>223.47399999999999</c:v>
                </c:pt>
                <c:pt idx="6">
                  <c:v>231.37</c:v>
                </c:pt>
                <c:pt idx="7">
                  <c:v>239.26400000000001</c:v>
                </c:pt>
                <c:pt idx="8">
                  <c:v>247.14599999999999</c:v>
                </c:pt>
                <c:pt idx="9">
                  <c:v>255.03399999999999</c:v>
                </c:pt>
                <c:pt idx="10">
                  <c:v>262.87400000000002</c:v>
                </c:pt>
                <c:pt idx="11">
                  <c:v>270.72000000000003</c:v>
                </c:pt>
                <c:pt idx="12">
                  <c:v>278.56900000000002</c:v>
                </c:pt>
                <c:pt idx="13">
                  <c:v>286.40100000000001</c:v>
                </c:pt>
                <c:pt idx="14">
                  <c:v>294.25299999999999</c:v>
                </c:pt>
                <c:pt idx="15">
                  <c:v>302.07299999999998</c:v>
                </c:pt>
                <c:pt idx="16">
                  <c:v>309.89400000000001</c:v>
                </c:pt>
                <c:pt idx="17">
                  <c:v>317.697</c:v>
                </c:pt>
                <c:pt idx="18">
                  <c:v>325.49799999999999</c:v>
                </c:pt>
                <c:pt idx="19">
                  <c:v>333.30900000000003</c:v>
                </c:pt>
                <c:pt idx="20">
                  <c:v>341.1</c:v>
                </c:pt>
                <c:pt idx="21">
                  <c:v>348.90499999999997</c:v>
                </c:pt>
                <c:pt idx="22">
                  <c:v>356.70600000000002</c:v>
                </c:pt>
                <c:pt idx="23">
                  <c:v>364.50599999999997</c:v>
                </c:pt>
                <c:pt idx="24">
                  <c:v>372.31099999999998</c:v>
                </c:pt>
                <c:pt idx="25">
                  <c:v>380.108</c:v>
                </c:pt>
                <c:pt idx="26">
                  <c:v>387.92399999999998</c:v>
                </c:pt>
                <c:pt idx="27">
                  <c:v>395.71300000000002</c:v>
                </c:pt>
                <c:pt idx="28">
                  <c:v>403.48200000000003</c:v>
                </c:pt>
                <c:pt idx="29">
                  <c:v>411.25299999999999</c:v>
                </c:pt>
                <c:pt idx="30">
                  <c:v>419.02300000000002</c:v>
                </c:pt>
                <c:pt idx="31">
                  <c:v>426.791</c:v>
                </c:pt>
                <c:pt idx="32">
                  <c:v>434.55</c:v>
                </c:pt>
                <c:pt idx="33">
                  <c:v>442.30399999999997</c:v>
                </c:pt>
                <c:pt idx="34">
                  <c:v>450.05099999999999</c:v>
                </c:pt>
                <c:pt idx="35">
                  <c:v>457.78100000000001</c:v>
                </c:pt>
                <c:pt idx="36">
                  <c:v>465.51100000000002</c:v>
                </c:pt>
                <c:pt idx="37">
                  <c:v>473.25400000000002</c:v>
                </c:pt>
                <c:pt idx="38">
                  <c:v>480.98700000000002</c:v>
                </c:pt>
                <c:pt idx="39">
                  <c:v>488.70400000000001</c:v>
                </c:pt>
                <c:pt idx="40">
                  <c:v>496.41899999999998</c:v>
                </c:pt>
              </c:numCache>
            </c:numRef>
          </c:xVal>
          <c:yVal>
            <c:numRef>
              <c:f>'Little bluestem grass_live'!$AM$13:$AM$53</c:f>
              <c:numCache>
                <c:formatCode>General</c:formatCode>
                <c:ptCount val="41"/>
                <c:pt idx="0">
                  <c:v>9.4903883319001625E-5</c:v>
                </c:pt>
                <c:pt idx="1">
                  <c:v>1.2620983963462784E-4</c:v>
                </c:pt>
                <c:pt idx="2">
                  <c:v>1.5948782469452777E-4</c:v>
                </c:pt>
                <c:pt idx="3">
                  <c:v>2.0262595347590034E-4</c:v>
                </c:pt>
                <c:pt idx="4">
                  <c:v>2.2086721936059178E-4</c:v>
                </c:pt>
                <c:pt idx="5">
                  <c:v>2.4601058585030366E-4</c:v>
                </c:pt>
                <c:pt idx="6">
                  <c:v>2.9112074337594301E-4</c:v>
                </c:pt>
                <c:pt idx="7">
                  <c:v>3.6433231050776033E-4</c:v>
                </c:pt>
                <c:pt idx="8">
                  <c:v>4.5430612196604298E-4</c:v>
                </c:pt>
                <c:pt idx="9">
                  <c:v>5.7386036458866724E-4</c:v>
                </c:pt>
                <c:pt idx="10">
                  <c:v>7.1091636231690458E-4</c:v>
                </c:pt>
                <c:pt idx="11">
                  <c:v>8.7705978402340817E-4</c:v>
                </c:pt>
                <c:pt idx="12">
                  <c:v>1.0971874926048869E-3</c:v>
                </c:pt>
                <c:pt idx="13">
                  <c:v>1.3932383078415767E-3</c:v>
                </c:pt>
                <c:pt idx="14">
                  <c:v>1.8063783297705346E-3</c:v>
                </c:pt>
                <c:pt idx="15">
                  <c:v>2.29026488290094E-3</c:v>
                </c:pt>
                <c:pt idx="16">
                  <c:v>2.8244381690107484E-3</c:v>
                </c:pt>
                <c:pt idx="17">
                  <c:v>3.3287845203631705E-3</c:v>
                </c:pt>
                <c:pt idx="18">
                  <c:v>3.8301728285991474E-3</c:v>
                </c:pt>
                <c:pt idx="19">
                  <c:v>4.1156239893352653E-3</c:v>
                </c:pt>
                <c:pt idx="20">
                  <c:v>3.7771745560963368E-3</c:v>
                </c:pt>
                <c:pt idx="21">
                  <c:v>2.8140850181032143E-3</c:v>
                </c:pt>
                <c:pt idx="22">
                  <c:v>1.8344797393766848E-3</c:v>
                </c:pt>
                <c:pt idx="23">
                  <c:v>1.1455021968400231E-3</c:v>
                </c:pt>
                <c:pt idx="24">
                  <c:v>7.4123630426036619E-4</c:v>
                </c:pt>
                <c:pt idx="25">
                  <c:v>5.6572574601847919E-4</c:v>
                </c:pt>
                <c:pt idx="26">
                  <c:v>5.0385334416633981E-4</c:v>
                </c:pt>
                <c:pt idx="27">
                  <c:v>4.6564528724570703E-4</c:v>
                </c:pt>
                <c:pt idx="28">
                  <c:v>4.5036206447745392E-4</c:v>
                </c:pt>
                <c:pt idx="29">
                  <c:v>4.1954911534791001E-4</c:v>
                </c:pt>
                <c:pt idx="30">
                  <c:v>4.0845645366126282E-4</c:v>
                </c:pt>
                <c:pt idx="31">
                  <c:v>3.8321448573434835E-4</c:v>
                </c:pt>
                <c:pt idx="32">
                  <c:v>3.8555626986818553E-4</c:v>
                </c:pt>
                <c:pt idx="33">
                  <c:v>3.6425835942984625E-4</c:v>
                </c:pt>
                <c:pt idx="34">
                  <c:v>3.4397111372295314E-4</c:v>
                </c:pt>
                <c:pt idx="35">
                  <c:v>3.3805502749008343E-4</c:v>
                </c:pt>
                <c:pt idx="36">
                  <c:v>3.1547529836795096E-4</c:v>
                </c:pt>
                <c:pt idx="37">
                  <c:v>3.1752127819014569E-4</c:v>
                </c:pt>
                <c:pt idx="38">
                  <c:v>2.9402948577378352E-4</c:v>
                </c:pt>
                <c:pt idx="39">
                  <c:v>2.8685623121642995E-4</c:v>
                </c:pt>
                <c:pt idx="40">
                  <c:v>2.6067754963596951E-4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F56-41AB-8D09-3F7D89829FA5}"/>
            </c:ext>
          </c:extLst>
        </c:ser>
        <c:ser>
          <c:idx val="5"/>
          <c:order val="5"/>
          <c:tx>
            <c:v>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'Little bluestem grass_live'!$AH$12:$AH$54</c:f>
              <c:numCache>
                <c:formatCode>General</c:formatCode>
                <c:ptCount val="43"/>
                <c:pt idx="0">
                  <c:v>175.94900000000001</c:v>
                </c:pt>
                <c:pt idx="1">
                  <c:v>183.92099999999999</c:v>
                </c:pt>
                <c:pt idx="2">
                  <c:v>191.851</c:v>
                </c:pt>
                <c:pt idx="3">
                  <c:v>199.76400000000001</c:v>
                </c:pt>
                <c:pt idx="4">
                  <c:v>207.673</c:v>
                </c:pt>
                <c:pt idx="5">
                  <c:v>215.57599999999999</c:v>
                </c:pt>
                <c:pt idx="6">
                  <c:v>223.47399999999999</c:v>
                </c:pt>
                <c:pt idx="7">
                  <c:v>231.37</c:v>
                </c:pt>
                <c:pt idx="8">
                  <c:v>239.26400000000001</c:v>
                </c:pt>
                <c:pt idx="9">
                  <c:v>247.14599999999999</c:v>
                </c:pt>
                <c:pt idx="10">
                  <c:v>255.03399999999999</c:v>
                </c:pt>
                <c:pt idx="11">
                  <c:v>262.87400000000002</c:v>
                </c:pt>
                <c:pt idx="12">
                  <c:v>270.72000000000003</c:v>
                </c:pt>
                <c:pt idx="13">
                  <c:v>278.56900000000002</c:v>
                </c:pt>
                <c:pt idx="14">
                  <c:v>286.40100000000001</c:v>
                </c:pt>
                <c:pt idx="15">
                  <c:v>294.25299999999999</c:v>
                </c:pt>
                <c:pt idx="16">
                  <c:v>302.07299999999998</c:v>
                </c:pt>
                <c:pt idx="17">
                  <c:v>309.89400000000001</c:v>
                </c:pt>
                <c:pt idx="18">
                  <c:v>317.697</c:v>
                </c:pt>
                <c:pt idx="19">
                  <c:v>325.49799999999999</c:v>
                </c:pt>
                <c:pt idx="20">
                  <c:v>333.30900000000003</c:v>
                </c:pt>
                <c:pt idx="21">
                  <c:v>341.1</c:v>
                </c:pt>
                <c:pt idx="22">
                  <c:v>348.90499999999997</c:v>
                </c:pt>
                <c:pt idx="23">
                  <c:v>356.70600000000002</c:v>
                </c:pt>
                <c:pt idx="24">
                  <c:v>364.50599999999997</c:v>
                </c:pt>
                <c:pt idx="25">
                  <c:v>372.31099999999998</c:v>
                </c:pt>
                <c:pt idx="26">
                  <c:v>380.108</c:v>
                </c:pt>
                <c:pt idx="27">
                  <c:v>387.92399999999998</c:v>
                </c:pt>
                <c:pt idx="28">
                  <c:v>395.71300000000002</c:v>
                </c:pt>
                <c:pt idx="29">
                  <c:v>403.48200000000003</c:v>
                </c:pt>
                <c:pt idx="30">
                  <c:v>411.25299999999999</c:v>
                </c:pt>
                <c:pt idx="31">
                  <c:v>419.02300000000002</c:v>
                </c:pt>
                <c:pt idx="32">
                  <c:v>426.791</c:v>
                </c:pt>
                <c:pt idx="33">
                  <c:v>434.55</c:v>
                </c:pt>
                <c:pt idx="34">
                  <c:v>442.30399999999997</c:v>
                </c:pt>
                <c:pt idx="35">
                  <c:v>450.05099999999999</c:v>
                </c:pt>
                <c:pt idx="36">
                  <c:v>457.78100000000001</c:v>
                </c:pt>
                <c:pt idx="37">
                  <c:v>465.51100000000002</c:v>
                </c:pt>
                <c:pt idx="38">
                  <c:v>473.25400000000002</c:v>
                </c:pt>
                <c:pt idx="39">
                  <c:v>480.98700000000002</c:v>
                </c:pt>
                <c:pt idx="40">
                  <c:v>488.70400000000001</c:v>
                </c:pt>
                <c:pt idx="41">
                  <c:v>496.41899999999998</c:v>
                </c:pt>
                <c:pt idx="42">
                  <c:v>504.13600000000002</c:v>
                </c:pt>
              </c:numCache>
            </c:numRef>
          </c:xVal>
          <c:yVal>
            <c:numRef>
              <c:f>'Little bluestem grass_live'!$AQ$13:$AQ$53</c:f>
              <c:numCache>
                <c:formatCode>General</c:formatCode>
                <c:ptCount val="41"/>
                <c:pt idx="0">
                  <c:v>7.6365983732919131E-5</c:v>
                </c:pt>
                <c:pt idx="1">
                  <c:v>1.0200447917707536E-4</c:v>
                </c:pt>
                <c:pt idx="2">
                  <c:v>1.3690427709747412E-4</c:v>
                </c:pt>
                <c:pt idx="3">
                  <c:v>1.8222926435592092E-4</c:v>
                </c:pt>
                <c:pt idx="4">
                  <c:v>2.3960106390708431E-4</c:v>
                </c:pt>
                <c:pt idx="5">
                  <c:v>3.1095326212730607E-4</c:v>
                </c:pt>
                <c:pt idx="6">
                  <c:v>3.9832274206306909E-4</c:v>
                </c:pt>
                <c:pt idx="7">
                  <c:v>5.0350734846086134E-4</c:v>
                </c:pt>
                <c:pt idx="8">
                  <c:v>6.2745048666010587E-4</c:v>
                </c:pt>
                <c:pt idx="9">
                  <c:v>7.7241674363918121E-4</c:v>
                </c:pt>
                <c:pt idx="10">
                  <c:v>9.344366319004859E-4</c:v>
                </c:pt>
                <c:pt idx="11">
                  <c:v>1.1187490628247183E-3</c:v>
                </c:pt>
                <c:pt idx="12">
                  <c:v>1.3239589490603454E-3</c:v>
                </c:pt>
                <c:pt idx="13">
                  <c:v>1.5470302241828485E-3</c:v>
                </c:pt>
                <c:pt idx="14">
                  <c:v>1.7944808964330636E-3</c:v>
                </c:pt>
                <c:pt idx="15">
                  <c:v>2.0613922938122298E-3</c:v>
                </c:pt>
                <c:pt idx="16">
                  <c:v>2.367646149867242E-3</c:v>
                </c:pt>
                <c:pt idx="17">
                  <c:v>2.7419293929872106E-3</c:v>
                </c:pt>
                <c:pt idx="18">
                  <c:v>3.2850488501237293E-3</c:v>
                </c:pt>
                <c:pt idx="19">
                  <c:v>4.3458766277861037E-3</c:v>
                </c:pt>
                <c:pt idx="20">
                  <c:v>3.9644085116530194E-3</c:v>
                </c:pt>
                <c:pt idx="21">
                  <c:v>2.6475634367594046E-3</c:v>
                </c:pt>
                <c:pt idx="22">
                  <c:v>1.9197626871888555E-3</c:v>
                </c:pt>
                <c:pt idx="23">
                  <c:v>1.4726581117864388E-3</c:v>
                </c:pt>
                <c:pt idx="24">
                  <c:v>1.1492120957884641E-3</c:v>
                </c:pt>
                <c:pt idx="25">
                  <c:v>8.9407672366536618E-4</c:v>
                </c:pt>
                <c:pt idx="26">
                  <c:v>6.8850153351886244E-4</c:v>
                </c:pt>
                <c:pt idx="27">
                  <c:v>5.1962885962380059E-4</c:v>
                </c:pt>
                <c:pt idx="28">
                  <c:v>3.8418740423764772E-4</c:v>
                </c:pt>
                <c:pt idx="29">
                  <c:v>2.7823865272441097E-4</c:v>
                </c:pt>
                <c:pt idx="30">
                  <c:v>1.9683857768476758E-4</c:v>
                </c:pt>
                <c:pt idx="31">
                  <c:v>1.3583745766563139E-4</c:v>
                </c:pt>
                <c:pt idx="32">
                  <c:v>9.1325284777517347E-5</c:v>
                </c:pt>
                <c:pt idx="33">
                  <c:v>5.9823653481960398E-5</c:v>
                </c:pt>
                <c:pt idx="34">
                  <c:v>3.8156782659168898E-5</c:v>
                </c:pt>
                <c:pt idx="35">
                  <c:v>2.3676189437372244E-5</c:v>
                </c:pt>
                <c:pt idx="36">
                  <c:v>1.4313961727383339E-5</c:v>
                </c:pt>
                <c:pt idx="37">
                  <c:v>8.4280861980450714E-6</c:v>
                </c:pt>
                <c:pt idx="38">
                  <c:v>4.818366095436813E-6</c:v>
                </c:pt>
                <c:pt idx="39">
                  <c:v>2.6764799943177345E-6</c:v>
                </c:pt>
                <c:pt idx="40">
                  <c:v>1.4469447087029019E-6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F56-41AB-8D09-3F7D89829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214016"/>
        <c:axId val="1629218368"/>
      </c:scatterChart>
      <c:valAx>
        <c:axId val="1629214016"/>
        <c:scaling>
          <c:orientation val="minMax"/>
          <c:max val="50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(℃)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9218368"/>
        <c:crosses val="autoZero"/>
        <c:crossBetween val="midCat"/>
      </c:valAx>
      <c:valAx>
        <c:axId val="1629218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 (dV/dt)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92140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0987314085739284"/>
          <c:y val="0.12301582093904928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8430118110236224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'Little bluestem grass_live'!$B$13:$B$62</c:f>
              <c:numCache>
                <c:formatCode>General</c:formatCode>
                <c:ptCount val="50"/>
                <c:pt idx="0">
                  <c:v>166.227</c:v>
                </c:pt>
                <c:pt idx="1">
                  <c:v>174.10400000000001</c:v>
                </c:pt>
                <c:pt idx="2">
                  <c:v>181.99100000000001</c:v>
                </c:pt>
                <c:pt idx="3">
                  <c:v>189.85599999999999</c:v>
                </c:pt>
                <c:pt idx="4">
                  <c:v>197.75</c:v>
                </c:pt>
                <c:pt idx="5">
                  <c:v>205.62200000000001</c:v>
                </c:pt>
                <c:pt idx="6">
                  <c:v>213.488</c:v>
                </c:pt>
                <c:pt idx="7">
                  <c:v>221.358</c:v>
                </c:pt>
                <c:pt idx="8">
                  <c:v>229.20699999999999</c:v>
                </c:pt>
                <c:pt idx="9">
                  <c:v>237.06800000000001</c:v>
                </c:pt>
                <c:pt idx="10">
                  <c:v>244.886</c:v>
                </c:pt>
                <c:pt idx="11">
                  <c:v>252.73099999999999</c:v>
                </c:pt>
                <c:pt idx="12">
                  <c:v>260.61200000000002</c:v>
                </c:pt>
                <c:pt idx="13">
                  <c:v>268.45699999999999</c:v>
                </c:pt>
                <c:pt idx="14">
                  <c:v>276.26600000000002</c:v>
                </c:pt>
                <c:pt idx="15">
                  <c:v>284.08699999999999</c:v>
                </c:pt>
                <c:pt idx="16">
                  <c:v>291.89499999999998</c:v>
                </c:pt>
                <c:pt idx="17">
                  <c:v>299.68900000000002</c:v>
                </c:pt>
                <c:pt idx="18">
                  <c:v>307.48099999999999</c:v>
                </c:pt>
                <c:pt idx="19">
                  <c:v>315.28399999999999</c:v>
                </c:pt>
                <c:pt idx="20">
                  <c:v>323.07299999999998</c:v>
                </c:pt>
                <c:pt idx="21">
                  <c:v>330.84399999999999</c:v>
                </c:pt>
                <c:pt idx="22">
                  <c:v>338.62400000000002</c:v>
                </c:pt>
                <c:pt idx="23">
                  <c:v>346.42099999999999</c:v>
                </c:pt>
                <c:pt idx="24">
                  <c:v>354.16399999999999</c:v>
                </c:pt>
                <c:pt idx="25">
                  <c:v>361.91</c:v>
                </c:pt>
                <c:pt idx="26">
                  <c:v>369.65499999999997</c:v>
                </c:pt>
                <c:pt idx="27">
                  <c:v>377.39</c:v>
                </c:pt>
                <c:pt idx="28">
                  <c:v>385.11799999999999</c:v>
                </c:pt>
                <c:pt idx="29">
                  <c:v>392.84399999999999</c:v>
                </c:pt>
                <c:pt idx="30">
                  <c:v>400.57100000000003</c:v>
                </c:pt>
                <c:pt idx="31">
                  <c:v>408.28899999999999</c:v>
                </c:pt>
                <c:pt idx="32">
                  <c:v>416.00900000000001</c:v>
                </c:pt>
                <c:pt idx="33">
                  <c:v>423.726</c:v>
                </c:pt>
                <c:pt idx="34">
                  <c:v>431.41199999999998</c:v>
                </c:pt>
                <c:pt idx="35">
                  <c:v>439.11799999999999</c:v>
                </c:pt>
                <c:pt idx="36">
                  <c:v>446.82299999999998</c:v>
                </c:pt>
                <c:pt idx="37">
                  <c:v>454.51499999999999</c:v>
                </c:pt>
                <c:pt idx="38">
                  <c:v>462.202</c:v>
                </c:pt>
                <c:pt idx="39">
                  <c:v>469.88499999999999</c:v>
                </c:pt>
                <c:pt idx="40">
                  <c:v>477.541</c:v>
                </c:pt>
                <c:pt idx="41">
                  <c:v>485.22899999999998</c:v>
                </c:pt>
                <c:pt idx="42">
                  <c:v>492.89400000000001</c:v>
                </c:pt>
                <c:pt idx="43">
                  <c:v>500.54599999999999</c:v>
                </c:pt>
              </c:numCache>
            </c:numRef>
          </c:xVal>
          <c:yVal>
            <c:numRef>
              <c:f>'Little bluestem grass_live'!$F$13:$F$62</c:f>
              <c:numCache>
                <c:formatCode>General</c:formatCode>
                <c:ptCount val="50"/>
                <c:pt idx="0">
                  <c:v>1.3421718994462983E-3</c:v>
                </c:pt>
                <c:pt idx="1">
                  <c:v>2.6375238489120267E-3</c:v>
                </c:pt>
                <c:pt idx="2">
                  <c:v>4.3620586732006084E-3</c:v>
                </c:pt>
                <c:pt idx="3">
                  <c:v>6.8318110346817784E-3</c:v>
                </c:pt>
                <c:pt idx="4">
                  <c:v>9.8790094459247912E-3</c:v>
                </c:pt>
                <c:pt idx="5">
                  <c:v>1.3491948919434393E-2</c:v>
                </c:pt>
                <c:pt idx="6">
                  <c:v>1.7506759630278479E-2</c:v>
                </c:pt>
                <c:pt idx="7">
                  <c:v>2.2122426365874359E-2</c:v>
                </c:pt>
                <c:pt idx="8">
                  <c:v>2.7717410388566566E-2</c:v>
                </c:pt>
                <c:pt idx="9">
                  <c:v>3.4857452760621244E-2</c:v>
                </c:pt>
                <c:pt idx="10">
                  <c:v>4.3862489806906657E-2</c:v>
                </c:pt>
                <c:pt idx="11">
                  <c:v>5.5181212714737637E-2</c:v>
                </c:pt>
                <c:pt idx="12">
                  <c:v>6.9188181083959854E-2</c:v>
                </c:pt>
                <c:pt idx="13">
                  <c:v>8.6476447614328378E-2</c:v>
                </c:pt>
                <c:pt idx="14">
                  <c:v>0.10852474239273346</c:v>
                </c:pt>
                <c:pt idx="15">
                  <c:v>0.13699517364348945</c:v>
                </c:pt>
                <c:pt idx="16">
                  <c:v>0.17324551991603609</c:v>
                </c:pt>
                <c:pt idx="17">
                  <c:v>0.218637461422312</c:v>
                </c:pt>
                <c:pt idx="18">
                  <c:v>0.27363139433712691</c:v>
                </c:pt>
                <c:pt idx="19">
                  <c:v>0.33716606646091896</c:v>
                </c:pt>
                <c:pt idx="20">
                  <c:v>0.40362698545850384</c:v>
                </c:pt>
                <c:pt idx="21">
                  <c:v>0.46011915677270077</c:v>
                </c:pt>
                <c:pt idx="22">
                  <c:v>0.5003648054435994</c:v>
                </c:pt>
                <c:pt idx="23">
                  <c:v>0.52629915607040156</c:v>
                </c:pt>
                <c:pt idx="24">
                  <c:v>0.54243643216374493</c:v>
                </c:pt>
                <c:pt idx="25">
                  <c:v>0.55400486147147299</c:v>
                </c:pt>
                <c:pt idx="26">
                  <c:v>0.563965805829864</c:v>
                </c:pt>
                <c:pt idx="27">
                  <c:v>0.57308399108860275</c:v>
                </c:pt>
                <c:pt idx="28">
                  <c:v>0.58164033694757333</c:v>
                </c:pt>
                <c:pt idx="29">
                  <c:v>0.5897323849692353</c:v>
                </c:pt>
                <c:pt idx="30">
                  <c:v>0.59757472659100042</c:v>
                </c:pt>
                <c:pt idx="31">
                  <c:v>0.60490204876297793</c:v>
                </c:pt>
                <c:pt idx="32">
                  <c:v>0.61206159944752447</c:v>
                </c:pt>
                <c:pt idx="33">
                  <c:v>0.61879313775599776</c:v>
                </c:pt>
                <c:pt idx="34">
                  <c:v>0.62518562159336089</c:v>
                </c:pt>
                <c:pt idx="35">
                  <c:v>0.63137287798330866</c:v>
                </c:pt>
                <c:pt idx="36">
                  <c:v>0.63730106398336328</c:v>
                </c:pt>
                <c:pt idx="37">
                  <c:v>0.64300685522100964</c:v>
                </c:pt>
                <c:pt idx="38">
                  <c:v>0.64832130971006741</c:v>
                </c:pt>
                <c:pt idx="39">
                  <c:v>0.65336342815673754</c:v>
                </c:pt>
                <c:pt idx="40">
                  <c:v>0.65812072524102516</c:v>
                </c:pt>
                <c:pt idx="41">
                  <c:v>0.66237665869426965</c:v>
                </c:pt>
                <c:pt idx="42">
                  <c:v>0.66641175805010511</c:v>
                </c:pt>
                <c:pt idx="43">
                  <c:v>0.67001689419861798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879-4E2A-8854-249331960FF8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'Little bluestem grass_live'!$B$13:$B$62</c:f>
              <c:numCache>
                <c:formatCode>General</c:formatCode>
                <c:ptCount val="50"/>
                <c:pt idx="0">
                  <c:v>166.227</c:v>
                </c:pt>
                <c:pt idx="1">
                  <c:v>174.10400000000001</c:v>
                </c:pt>
                <c:pt idx="2">
                  <c:v>181.99100000000001</c:v>
                </c:pt>
                <c:pt idx="3">
                  <c:v>189.85599999999999</c:v>
                </c:pt>
                <c:pt idx="4">
                  <c:v>197.75</c:v>
                </c:pt>
                <c:pt idx="5">
                  <c:v>205.62200000000001</c:v>
                </c:pt>
                <c:pt idx="6">
                  <c:v>213.488</c:v>
                </c:pt>
                <c:pt idx="7">
                  <c:v>221.358</c:v>
                </c:pt>
                <c:pt idx="8">
                  <c:v>229.20699999999999</c:v>
                </c:pt>
                <c:pt idx="9">
                  <c:v>237.06800000000001</c:v>
                </c:pt>
                <c:pt idx="10">
                  <c:v>244.886</c:v>
                </c:pt>
                <c:pt idx="11">
                  <c:v>252.73099999999999</c:v>
                </c:pt>
                <c:pt idx="12">
                  <c:v>260.61200000000002</c:v>
                </c:pt>
                <c:pt idx="13">
                  <c:v>268.45699999999999</c:v>
                </c:pt>
                <c:pt idx="14">
                  <c:v>276.26600000000002</c:v>
                </c:pt>
                <c:pt idx="15">
                  <c:v>284.08699999999999</c:v>
                </c:pt>
                <c:pt idx="16">
                  <c:v>291.89499999999998</c:v>
                </c:pt>
                <c:pt idx="17">
                  <c:v>299.68900000000002</c:v>
                </c:pt>
                <c:pt idx="18">
                  <c:v>307.48099999999999</c:v>
                </c:pt>
                <c:pt idx="19">
                  <c:v>315.28399999999999</c:v>
                </c:pt>
                <c:pt idx="20">
                  <c:v>323.07299999999998</c:v>
                </c:pt>
                <c:pt idx="21">
                  <c:v>330.84399999999999</c:v>
                </c:pt>
                <c:pt idx="22">
                  <c:v>338.62400000000002</c:v>
                </c:pt>
                <c:pt idx="23">
                  <c:v>346.42099999999999</c:v>
                </c:pt>
                <c:pt idx="24">
                  <c:v>354.16399999999999</c:v>
                </c:pt>
                <c:pt idx="25">
                  <c:v>361.91</c:v>
                </c:pt>
                <c:pt idx="26">
                  <c:v>369.65499999999997</c:v>
                </c:pt>
                <c:pt idx="27">
                  <c:v>377.39</c:v>
                </c:pt>
                <c:pt idx="28">
                  <c:v>385.11799999999999</c:v>
                </c:pt>
                <c:pt idx="29">
                  <c:v>392.84399999999999</c:v>
                </c:pt>
                <c:pt idx="30">
                  <c:v>400.57100000000003</c:v>
                </c:pt>
                <c:pt idx="31">
                  <c:v>408.28899999999999</c:v>
                </c:pt>
                <c:pt idx="32">
                  <c:v>416.00900000000001</c:v>
                </c:pt>
                <c:pt idx="33">
                  <c:v>423.726</c:v>
                </c:pt>
                <c:pt idx="34">
                  <c:v>431.41199999999998</c:v>
                </c:pt>
                <c:pt idx="35">
                  <c:v>439.11799999999999</c:v>
                </c:pt>
                <c:pt idx="36">
                  <c:v>446.82299999999998</c:v>
                </c:pt>
                <c:pt idx="37">
                  <c:v>454.51499999999999</c:v>
                </c:pt>
                <c:pt idx="38">
                  <c:v>462.202</c:v>
                </c:pt>
                <c:pt idx="39">
                  <c:v>469.88499999999999</c:v>
                </c:pt>
                <c:pt idx="40">
                  <c:v>477.541</c:v>
                </c:pt>
                <c:pt idx="41">
                  <c:v>485.22899999999998</c:v>
                </c:pt>
                <c:pt idx="42">
                  <c:v>492.89400000000001</c:v>
                </c:pt>
                <c:pt idx="43">
                  <c:v>500.54599999999999</c:v>
                </c:pt>
              </c:numCache>
            </c:numRef>
          </c:xVal>
          <c:yVal>
            <c:numRef>
              <c:f>'Little bluestem grass_live'!$J$13:$J$62</c:f>
              <c:numCache>
                <c:formatCode>General</c:formatCode>
                <c:ptCount val="50"/>
                <c:pt idx="0">
                  <c:v>2.3091117550943828E-3</c:v>
                </c:pt>
                <c:pt idx="1">
                  <c:v>2.9202094721728529E-3</c:v>
                </c:pt>
                <c:pt idx="2">
                  <c:v>3.9809003872381555E-3</c:v>
                </c:pt>
                <c:pt idx="3">
                  <c:v>5.5794504598710749E-3</c:v>
                </c:pt>
                <c:pt idx="4">
                  <c:v>7.8100713908117406E-3</c:v>
                </c:pt>
                <c:pt idx="5">
                  <c:v>1.0834177789504693E-2</c:v>
                </c:pt>
                <c:pt idx="6">
                  <c:v>1.4842561509361077E-2</c:v>
                </c:pt>
                <c:pt idx="7">
                  <c:v>2.0075626637092954E-2</c:v>
                </c:pt>
                <c:pt idx="8">
                  <c:v>2.6816165247342066E-2</c:v>
                </c:pt>
                <c:pt idx="9">
                  <c:v>3.5358827034453859E-2</c:v>
                </c:pt>
                <c:pt idx="10">
                  <c:v>4.6056875409537651E-2</c:v>
                </c:pt>
                <c:pt idx="11">
                  <c:v>5.9212074823167489E-2</c:v>
                </c:pt>
                <c:pt idx="12">
                  <c:v>7.5236515335451934E-2</c:v>
                </c:pt>
                <c:pt idx="13">
                  <c:v>9.4545465430265777E-2</c:v>
                </c:pt>
                <c:pt idx="14">
                  <c:v>0.11740216458341163</c:v>
                </c:pt>
                <c:pt idx="15">
                  <c:v>0.14409039580838226</c:v>
                </c:pt>
                <c:pt idx="16">
                  <c:v>0.17505408994681512</c:v>
                </c:pt>
                <c:pt idx="17">
                  <c:v>0.21075753142307013</c:v>
                </c:pt>
                <c:pt idx="18">
                  <c:v>0.25199720859581648</c:v>
                </c:pt>
                <c:pt idx="19">
                  <c:v>0.30052060600123276</c:v>
                </c:pt>
                <c:pt idx="20">
                  <c:v>0.36124010575419424</c:v>
                </c:pt>
                <c:pt idx="21">
                  <c:v>0.4365235126434891</c:v>
                </c:pt>
                <c:pt idx="22">
                  <c:v>0.48929535958746229</c:v>
                </c:pt>
                <c:pt idx="23">
                  <c:v>0.52503938574099507</c:v>
                </c:pt>
                <c:pt idx="24">
                  <c:v>0.55183532927582368</c:v>
                </c:pt>
                <c:pt idx="25">
                  <c:v>0.57248937672173938</c:v>
                </c:pt>
                <c:pt idx="26">
                  <c:v>0.58852418508527859</c:v>
                </c:pt>
                <c:pt idx="27">
                  <c:v>0.60086276933628979</c:v>
                </c:pt>
                <c:pt idx="28">
                  <c:v>0.61019773920708198</c:v>
                </c:pt>
                <c:pt idx="29">
                  <c:v>0.61711882797547879</c:v>
                </c:pt>
                <c:pt idx="30">
                  <c:v>0.62213678357051627</c:v>
                </c:pt>
                <c:pt idx="31">
                  <c:v>0.62568815150408308</c:v>
                </c:pt>
                <c:pt idx="32">
                  <c:v>0.62813625834300968</c:v>
                </c:pt>
                <c:pt idx="33">
                  <c:v>0.62978073201836382</c:v>
                </c:pt>
                <c:pt idx="34">
                  <c:v>0.63085545208812133</c:v>
                </c:pt>
                <c:pt idx="35">
                  <c:v>0.63153729748394039</c:v>
                </c:pt>
                <c:pt idx="36">
                  <c:v>0.63195941250172838</c:v>
                </c:pt>
                <c:pt idx="37">
                  <c:v>0.63221316707201791</c:v>
                </c:pt>
                <c:pt idx="38">
                  <c:v>0.6323612020735796</c:v>
                </c:pt>
                <c:pt idx="39">
                  <c:v>0.63244513054812845</c:v>
                </c:pt>
                <c:pt idx="40">
                  <c:v>0.63249135734336437</c:v>
                </c:pt>
                <c:pt idx="41">
                  <c:v>0.63251605023018342</c:v>
                </c:pt>
                <c:pt idx="42">
                  <c:v>0.63252891260936306</c:v>
                </c:pt>
                <c:pt idx="43">
                  <c:v>0.63253539280922966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879-4E2A-8854-249331960FF8}"/>
            </c:ext>
          </c:extLst>
        </c:ser>
        <c:ser>
          <c:idx val="2"/>
          <c:order val="2"/>
          <c:tx>
            <c:v>20-exp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'Little bluestem grass_live'!$R$13:$R$54</c:f>
              <c:numCache>
                <c:formatCode>General</c:formatCode>
                <c:ptCount val="42"/>
                <c:pt idx="0">
                  <c:v>176.56</c:v>
                </c:pt>
                <c:pt idx="1">
                  <c:v>184.53100000000001</c:v>
                </c:pt>
                <c:pt idx="2">
                  <c:v>192.499</c:v>
                </c:pt>
                <c:pt idx="3">
                  <c:v>200.45699999999999</c:v>
                </c:pt>
                <c:pt idx="4">
                  <c:v>208.404</c:v>
                </c:pt>
                <c:pt idx="5">
                  <c:v>216.37799999999999</c:v>
                </c:pt>
                <c:pt idx="6">
                  <c:v>224.321</c:v>
                </c:pt>
                <c:pt idx="7">
                  <c:v>232.268</c:v>
                </c:pt>
                <c:pt idx="8">
                  <c:v>240.20500000000001</c:v>
                </c:pt>
                <c:pt idx="9">
                  <c:v>248.15799999999999</c:v>
                </c:pt>
                <c:pt idx="10">
                  <c:v>256.08999999999997</c:v>
                </c:pt>
                <c:pt idx="11">
                  <c:v>264.02100000000002</c:v>
                </c:pt>
                <c:pt idx="12">
                  <c:v>271.959</c:v>
                </c:pt>
                <c:pt idx="13">
                  <c:v>279.88799999999998</c:v>
                </c:pt>
                <c:pt idx="14">
                  <c:v>287.82499999999999</c:v>
                </c:pt>
                <c:pt idx="15">
                  <c:v>295.733</c:v>
                </c:pt>
                <c:pt idx="16">
                  <c:v>303.637</c:v>
                </c:pt>
                <c:pt idx="17">
                  <c:v>311.52300000000002</c:v>
                </c:pt>
                <c:pt idx="18">
                  <c:v>319.404</c:v>
                </c:pt>
                <c:pt idx="19">
                  <c:v>327.27999999999997</c:v>
                </c:pt>
                <c:pt idx="20">
                  <c:v>335.16</c:v>
                </c:pt>
                <c:pt idx="21">
                  <c:v>343.02199999999999</c:v>
                </c:pt>
                <c:pt idx="22">
                  <c:v>350.892</c:v>
                </c:pt>
                <c:pt idx="23">
                  <c:v>358.75400000000002</c:v>
                </c:pt>
                <c:pt idx="24">
                  <c:v>366.60899999999998</c:v>
                </c:pt>
                <c:pt idx="25">
                  <c:v>374.459</c:v>
                </c:pt>
                <c:pt idx="26">
                  <c:v>382.30599999999998</c:v>
                </c:pt>
                <c:pt idx="27">
                  <c:v>390.12900000000002</c:v>
                </c:pt>
                <c:pt idx="28">
                  <c:v>397.959</c:v>
                </c:pt>
                <c:pt idx="29">
                  <c:v>405.78899999999999</c:v>
                </c:pt>
                <c:pt idx="30">
                  <c:v>413.61099999999999</c:v>
                </c:pt>
                <c:pt idx="31">
                  <c:v>421.42</c:v>
                </c:pt>
                <c:pt idx="32">
                  <c:v>429.23500000000001</c:v>
                </c:pt>
                <c:pt idx="33">
                  <c:v>437.05399999999997</c:v>
                </c:pt>
                <c:pt idx="34">
                  <c:v>444.87</c:v>
                </c:pt>
                <c:pt idx="35">
                  <c:v>452.68599999999998</c:v>
                </c:pt>
                <c:pt idx="36">
                  <c:v>460.48</c:v>
                </c:pt>
                <c:pt idx="37">
                  <c:v>468.262</c:v>
                </c:pt>
                <c:pt idx="38">
                  <c:v>476.04399999999998</c:v>
                </c:pt>
                <c:pt idx="39">
                  <c:v>483.83300000000003</c:v>
                </c:pt>
                <c:pt idx="40">
                  <c:v>491.601</c:v>
                </c:pt>
                <c:pt idx="41">
                  <c:v>499.38</c:v>
                </c:pt>
              </c:numCache>
            </c:numRef>
          </c:xVal>
          <c:yVal>
            <c:numRef>
              <c:f>'Little bluestem grass_live'!$V$13:$V$54</c:f>
              <c:numCache>
                <c:formatCode>General</c:formatCode>
                <c:ptCount val="42"/>
                <c:pt idx="0">
                  <c:v>1.6910137228861588E-3</c:v>
                </c:pt>
                <c:pt idx="1">
                  <c:v>3.3421868083221007E-3</c:v>
                </c:pt>
                <c:pt idx="2">
                  <c:v>5.3253652058431467E-3</c:v>
                </c:pt>
                <c:pt idx="3">
                  <c:v>7.9637007525452663E-3</c:v>
                </c:pt>
                <c:pt idx="4">
                  <c:v>1.1252766710934003E-2</c:v>
                </c:pt>
                <c:pt idx="5">
                  <c:v>1.5214696768481639E-2</c:v>
                </c:pt>
                <c:pt idx="6">
                  <c:v>1.9428950863213723E-2</c:v>
                </c:pt>
                <c:pt idx="7">
                  <c:v>2.3966356795041999E-2</c:v>
                </c:pt>
                <c:pt idx="8">
                  <c:v>2.9650287737937209E-2</c:v>
                </c:pt>
                <c:pt idx="9">
                  <c:v>3.6578131916777279E-2</c:v>
                </c:pt>
                <c:pt idx="10">
                  <c:v>4.5489154493138506E-2</c:v>
                </c:pt>
                <c:pt idx="11">
                  <c:v>5.6463036741921102E-2</c:v>
                </c:pt>
                <c:pt idx="12">
                  <c:v>7.0274457724656902E-2</c:v>
                </c:pt>
                <c:pt idx="13">
                  <c:v>8.7587428065515671E-2</c:v>
                </c:pt>
                <c:pt idx="14">
                  <c:v>0.10969012837538727</c:v>
                </c:pt>
                <c:pt idx="15">
                  <c:v>0.13864099158919874</c:v>
                </c:pt>
                <c:pt idx="16">
                  <c:v>0.17507304116865863</c:v>
                </c:pt>
                <c:pt idx="17">
                  <c:v>0.21953519256308096</c:v>
                </c:pt>
                <c:pt idx="18">
                  <c:v>0.27227091633466138</c:v>
                </c:pt>
                <c:pt idx="19">
                  <c:v>0.33405046480743683</c:v>
                </c:pt>
                <c:pt idx="20">
                  <c:v>0.40223107569721117</c:v>
                </c:pt>
                <c:pt idx="21">
                  <c:v>0.46382027445772467</c:v>
                </c:pt>
                <c:pt idx="22">
                  <c:v>0.50751660026560419</c:v>
                </c:pt>
                <c:pt idx="23">
                  <c:v>0.53517928286852579</c:v>
                </c:pt>
                <c:pt idx="24">
                  <c:v>0.55223992917219999</c:v>
                </c:pt>
                <c:pt idx="25">
                  <c:v>0.56355998229305004</c:v>
                </c:pt>
                <c:pt idx="26">
                  <c:v>0.57313235945108454</c:v>
                </c:pt>
                <c:pt idx="27">
                  <c:v>0.58156573705179282</c:v>
                </c:pt>
                <c:pt idx="28">
                  <c:v>0.589473660911908</c:v>
                </c:pt>
                <c:pt idx="29">
                  <c:v>0.59702213368747237</c:v>
                </c:pt>
                <c:pt idx="30">
                  <c:v>0.60420938468348828</c:v>
                </c:pt>
                <c:pt idx="31">
                  <c:v>0.61122797698096498</c:v>
                </c:pt>
                <c:pt idx="32">
                  <c:v>0.61782602921646745</c:v>
                </c:pt>
                <c:pt idx="33">
                  <c:v>0.62406064630367419</c:v>
                </c:pt>
                <c:pt idx="34">
                  <c:v>0.63013235945108459</c:v>
                </c:pt>
                <c:pt idx="35">
                  <c:v>0.63601460823373168</c:v>
                </c:pt>
                <c:pt idx="36">
                  <c:v>0.64137627268702957</c:v>
                </c:pt>
                <c:pt idx="37">
                  <c:v>0.64650243470562185</c:v>
                </c:pt>
                <c:pt idx="38">
                  <c:v>0.65148871181938905</c:v>
                </c:pt>
                <c:pt idx="39">
                  <c:v>0.65604869411243916</c:v>
                </c:pt>
                <c:pt idx="40">
                  <c:v>0.66037051792828683</c:v>
                </c:pt>
                <c:pt idx="41">
                  <c:v>0.66440637450199203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879-4E2A-8854-249331960FF8}"/>
            </c:ext>
          </c:extLst>
        </c:ser>
        <c:ser>
          <c:idx val="3"/>
          <c:order val="3"/>
          <c:tx>
            <c:v>20-model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'Little bluestem grass_live'!$R$13:$R$54</c:f>
              <c:numCache>
                <c:formatCode>General</c:formatCode>
                <c:ptCount val="42"/>
                <c:pt idx="0">
                  <c:v>176.56</c:v>
                </c:pt>
                <c:pt idx="1">
                  <c:v>184.53100000000001</c:v>
                </c:pt>
                <c:pt idx="2">
                  <c:v>192.499</c:v>
                </c:pt>
                <c:pt idx="3">
                  <c:v>200.45699999999999</c:v>
                </c:pt>
                <c:pt idx="4">
                  <c:v>208.404</c:v>
                </c:pt>
                <c:pt idx="5">
                  <c:v>216.37799999999999</c:v>
                </c:pt>
                <c:pt idx="6">
                  <c:v>224.321</c:v>
                </c:pt>
                <c:pt idx="7">
                  <c:v>232.268</c:v>
                </c:pt>
                <c:pt idx="8">
                  <c:v>240.20500000000001</c:v>
                </c:pt>
                <c:pt idx="9">
                  <c:v>248.15799999999999</c:v>
                </c:pt>
                <c:pt idx="10">
                  <c:v>256.08999999999997</c:v>
                </c:pt>
                <c:pt idx="11">
                  <c:v>264.02100000000002</c:v>
                </c:pt>
                <c:pt idx="12">
                  <c:v>271.959</c:v>
                </c:pt>
                <c:pt idx="13">
                  <c:v>279.88799999999998</c:v>
                </c:pt>
                <c:pt idx="14">
                  <c:v>287.82499999999999</c:v>
                </c:pt>
                <c:pt idx="15">
                  <c:v>295.733</c:v>
                </c:pt>
                <c:pt idx="16">
                  <c:v>303.637</c:v>
                </c:pt>
                <c:pt idx="17">
                  <c:v>311.52300000000002</c:v>
                </c:pt>
                <c:pt idx="18">
                  <c:v>319.404</c:v>
                </c:pt>
                <c:pt idx="19">
                  <c:v>327.27999999999997</c:v>
                </c:pt>
                <c:pt idx="20">
                  <c:v>335.16</c:v>
                </c:pt>
                <c:pt idx="21">
                  <c:v>343.02199999999999</c:v>
                </c:pt>
                <c:pt idx="22">
                  <c:v>350.892</c:v>
                </c:pt>
                <c:pt idx="23">
                  <c:v>358.75400000000002</c:v>
                </c:pt>
                <c:pt idx="24">
                  <c:v>366.60899999999998</c:v>
                </c:pt>
                <c:pt idx="25">
                  <c:v>374.459</c:v>
                </c:pt>
                <c:pt idx="26">
                  <c:v>382.30599999999998</c:v>
                </c:pt>
                <c:pt idx="27">
                  <c:v>390.12900000000002</c:v>
                </c:pt>
                <c:pt idx="28">
                  <c:v>397.959</c:v>
                </c:pt>
                <c:pt idx="29">
                  <c:v>405.78899999999999</c:v>
                </c:pt>
                <c:pt idx="30">
                  <c:v>413.61099999999999</c:v>
                </c:pt>
                <c:pt idx="31">
                  <c:v>421.42</c:v>
                </c:pt>
                <c:pt idx="32">
                  <c:v>429.23500000000001</c:v>
                </c:pt>
                <c:pt idx="33">
                  <c:v>437.05399999999997</c:v>
                </c:pt>
                <c:pt idx="34">
                  <c:v>444.87</c:v>
                </c:pt>
                <c:pt idx="35">
                  <c:v>452.68599999999998</c:v>
                </c:pt>
                <c:pt idx="36">
                  <c:v>460.48</c:v>
                </c:pt>
                <c:pt idx="37">
                  <c:v>468.262</c:v>
                </c:pt>
                <c:pt idx="38">
                  <c:v>476.04399999999998</c:v>
                </c:pt>
                <c:pt idx="39">
                  <c:v>483.83300000000003</c:v>
                </c:pt>
                <c:pt idx="40">
                  <c:v>491.601</c:v>
                </c:pt>
                <c:pt idx="41">
                  <c:v>499.38</c:v>
                </c:pt>
              </c:numCache>
            </c:numRef>
          </c:xVal>
          <c:yVal>
            <c:numRef>
              <c:f>'Little bluestem grass_live'!$Z$13:$Z$54</c:f>
              <c:numCache>
                <c:formatCode>General</c:formatCode>
                <c:ptCount val="42"/>
                <c:pt idx="0">
                  <c:v>2.3758942508354942E-3</c:v>
                </c:pt>
                <c:pt idx="1">
                  <c:v>3.3431129145007673E-3</c:v>
                </c:pt>
                <c:pt idx="2">
                  <c:v>4.7443720553699345E-3</c:v>
                </c:pt>
                <c:pt idx="3">
                  <c:v>6.6836605527911862E-3</c:v>
                </c:pt>
                <c:pt idx="4">
                  <c:v>9.3054113774849595E-3</c:v>
                </c:pt>
                <c:pt idx="5">
                  <c:v>1.2791346236281795E-2</c:v>
                </c:pt>
                <c:pt idx="6">
                  <c:v>1.7375589078466674E-2</c:v>
                </c:pt>
                <c:pt idx="7">
                  <c:v>2.3296338025088167E-2</c:v>
                </c:pt>
                <c:pt idx="8">
                  <c:v>3.0849420612158597E-2</c:v>
                </c:pt>
                <c:pt idx="9">
                  <c:v>4.0345198018681923E-2</c:v>
                </c:pt>
                <c:pt idx="10">
                  <c:v>5.2142664836935998E-2</c:v>
                </c:pt>
                <c:pt idx="11">
                  <c:v>6.6564837125010545E-2</c:v>
                </c:pt>
                <c:pt idx="12">
                  <c:v>8.3970265255963919E-2</c:v>
                </c:pt>
                <c:pt idx="13">
                  <c:v>0.10472257708509169</c:v>
                </c:pt>
                <c:pt idx="14">
                  <c:v>0.12914315849369803</c:v>
                </c:pt>
                <c:pt idx="15">
                  <c:v>0.15760578926278246</c:v>
                </c:pt>
                <c:pt idx="16">
                  <c:v>0.19043917287898735</c:v>
                </c:pt>
                <c:pt idx="17">
                  <c:v>0.22824462099190063</c:v>
                </c:pt>
                <c:pt idx="18">
                  <c:v>0.27205798856717678</c:v>
                </c:pt>
                <c:pt idx="19">
                  <c:v>0.32438335733118706</c:v>
                </c:pt>
                <c:pt idx="20">
                  <c:v>0.39364537590469106</c:v>
                </c:pt>
                <c:pt idx="21">
                  <c:v>0.46085210053371201</c:v>
                </c:pt>
                <c:pt idx="22">
                  <c:v>0.50488819606222513</c:v>
                </c:pt>
                <c:pt idx="23">
                  <c:v>0.53643318934269235</c:v>
                </c:pt>
                <c:pt idx="24">
                  <c:v>0.56049341514636297</c:v>
                </c:pt>
                <c:pt idx="25">
                  <c:v>0.57917923031232932</c:v>
                </c:pt>
                <c:pt idx="26">
                  <c:v>0.59365920332828193</c:v>
                </c:pt>
                <c:pt idx="27">
                  <c:v>0.60474316406328443</c:v>
                </c:pt>
                <c:pt idx="28">
                  <c:v>0.61306494573242787</c:v>
                </c:pt>
                <c:pt idx="29">
                  <c:v>0.61919406916906317</c:v>
                </c:pt>
                <c:pt idx="30">
                  <c:v>0.62360443360114426</c:v>
                </c:pt>
                <c:pt idx="31">
                  <c:v>0.62669850425401175</c:v>
                </c:pt>
                <c:pt idx="32">
                  <c:v>0.62881292478378226</c:v>
                </c:pt>
                <c:pt idx="33">
                  <c:v>0.63022187846311006</c:v>
                </c:pt>
                <c:pt idx="34">
                  <c:v>0.63113563050838828</c:v>
                </c:pt>
                <c:pt idx="35">
                  <c:v>0.63171163663351293</c:v>
                </c:pt>
                <c:pt idx="36">
                  <c:v>0.63206462033575239</c:v>
                </c:pt>
                <c:pt idx="37">
                  <c:v>0.63227453481177276</c:v>
                </c:pt>
                <c:pt idx="38">
                  <c:v>0.63239592971047831</c:v>
                </c:pt>
                <c:pt idx="39">
                  <c:v>0.63246422906313604</c:v>
                </c:pt>
                <c:pt idx="40">
                  <c:v>0.63250158319687211</c:v>
                </c:pt>
                <c:pt idx="41">
                  <c:v>0.63252138611841713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879-4E2A-8854-249331960FF8}"/>
            </c:ext>
          </c:extLst>
        </c:ser>
        <c:ser>
          <c:idx val="4"/>
          <c:order val="4"/>
          <c:tx>
            <c:v>30-exp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'Little bluestem grass_live'!$AH$13:$AH$53</c:f>
              <c:numCache>
                <c:formatCode>General</c:formatCode>
                <c:ptCount val="41"/>
                <c:pt idx="0">
                  <c:v>183.92099999999999</c:v>
                </c:pt>
                <c:pt idx="1">
                  <c:v>191.851</c:v>
                </c:pt>
                <c:pt idx="2">
                  <c:v>199.76400000000001</c:v>
                </c:pt>
                <c:pt idx="3">
                  <c:v>207.673</c:v>
                </c:pt>
                <c:pt idx="4">
                  <c:v>215.57599999999999</c:v>
                </c:pt>
                <c:pt idx="5">
                  <c:v>223.47399999999999</c:v>
                </c:pt>
                <c:pt idx="6">
                  <c:v>231.37</c:v>
                </c:pt>
                <c:pt idx="7">
                  <c:v>239.26400000000001</c:v>
                </c:pt>
                <c:pt idx="8">
                  <c:v>247.14599999999999</c:v>
                </c:pt>
                <c:pt idx="9">
                  <c:v>255.03399999999999</c:v>
                </c:pt>
                <c:pt idx="10">
                  <c:v>262.87400000000002</c:v>
                </c:pt>
                <c:pt idx="11">
                  <c:v>270.72000000000003</c:v>
                </c:pt>
                <c:pt idx="12">
                  <c:v>278.56900000000002</c:v>
                </c:pt>
                <c:pt idx="13">
                  <c:v>286.40100000000001</c:v>
                </c:pt>
                <c:pt idx="14">
                  <c:v>294.25299999999999</c:v>
                </c:pt>
                <c:pt idx="15">
                  <c:v>302.07299999999998</c:v>
                </c:pt>
                <c:pt idx="16">
                  <c:v>309.89400000000001</c:v>
                </c:pt>
                <c:pt idx="17">
                  <c:v>317.697</c:v>
                </c:pt>
                <c:pt idx="18">
                  <c:v>325.49799999999999</c:v>
                </c:pt>
                <c:pt idx="19">
                  <c:v>333.30900000000003</c:v>
                </c:pt>
                <c:pt idx="20">
                  <c:v>341.1</c:v>
                </c:pt>
                <c:pt idx="21">
                  <c:v>348.90499999999997</c:v>
                </c:pt>
                <c:pt idx="22">
                  <c:v>356.70600000000002</c:v>
                </c:pt>
                <c:pt idx="23">
                  <c:v>364.50599999999997</c:v>
                </c:pt>
                <c:pt idx="24">
                  <c:v>372.31099999999998</c:v>
                </c:pt>
                <c:pt idx="25">
                  <c:v>380.108</c:v>
                </c:pt>
                <c:pt idx="26">
                  <c:v>387.92399999999998</c:v>
                </c:pt>
                <c:pt idx="27">
                  <c:v>395.71300000000002</c:v>
                </c:pt>
                <c:pt idx="28">
                  <c:v>403.48200000000003</c:v>
                </c:pt>
                <c:pt idx="29">
                  <c:v>411.25299999999999</c:v>
                </c:pt>
                <c:pt idx="30">
                  <c:v>419.02300000000002</c:v>
                </c:pt>
                <c:pt idx="31">
                  <c:v>426.791</c:v>
                </c:pt>
                <c:pt idx="32">
                  <c:v>434.55</c:v>
                </c:pt>
                <c:pt idx="33">
                  <c:v>442.30399999999997</c:v>
                </c:pt>
                <c:pt idx="34">
                  <c:v>450.05099999999999</c:v>
                </c:pt>
                <c:pt idx="35">
                  <c:v>457.78100000000001</c:v>
                </c:pt>
                <c:pt idx="36">
                  <c:v>465.51100000000002</c:v>
                </c:pt>
                <c:pt idx="37">
                  <c:v>473.25400000000002</c:v>
                </c:pt>
                <c:pt idx="38">
                  <c:v>480.98700000000002</c:v>
                </c:pt>
                <c:pt idx="39">
                  <c:v>488.70400000000001</c:v>
                </c:pt>
                <c:pt idx="40">
                  <c:v>496.41899999999998</c:v>
                </c:pt>
              </c:numCache>
            </c:numRef>
          </c:xVal>
          <c:yVal>
            <c:numRef>
              <c:f>'Little bluestem grass_live'!$AL$13:$AL$53</c:f>
              <c:numCache>
                <c:formatCode>General</c:formatCode>
                <c:ptCount val="41"/>
                <c:pt idx="0">
                  <c:v>1.7906020998161853E-3</c:v>
                </c:pt>
                <c:pt idx="1">
                  <c:v>3.3090642329202113E-3</c:v>
                </c:pt>
                <c:pt idx="2">
                  <c:v>5.3284216670742568E-3</c:v>
                </c:pt>
                <c:pt idx="3">
                  <c:v>7.8802268621867011E-3</c:v>
                </c:pt>
                <c:pt idx="4">
                  <c:v>1.1122242117801107E-2</c:v>
                </c:pt>
                <c:pt idx="5">
                  <c:v>1.4656117627570575E-2</c:v>
                </c:pt>
                <c:pt idx="6">
                  <c:v>1.8592287001175434E-2</c:v>
                </c:pt>
                <c:pt idx="7">
                  <c:v>2.3250218895190522E-2</c:v>
                </c:pt>
                <c:pt idx="8">
                  <c:v>2.9079535863314687E-2</c:v>
                </c:pt>
                <c:pt idx="9">
                  <c:v>3.6348433814771375E-2</c:v>
                </c:pt>
                <c:pt idx="10">
                  <c:v>4.5530199648190051E-2</c:v>
                </c:pt>
                <c:pt idx="11">
                  <c:v>5.6904861445260524E-2</c:v>
                </c:pt>
                <c:pt idx="12">
                  <c:v>7.0937817989635055E-2</c:v>
                </c:pt>
                <c:pt idx="13">
                  <c:v>8.8492817871313245E-2</c:v>
                </c:pt>
                <c:pt idx="14">
                  <c:v>0.11078463079677847</c:v>
                </c:pt>
                <c:pt idx="15">
                  <c:v>0.13968668407310703</c:v>
                </c:pt>
                <c:pt idx="16">
                  <c:v>0.17633092219952207</c:v>
                </c:pt>
                <c:pt idx="17">
                  <c:v>0.22152193290369404</c:v>
                </c:pt>
                <c:pt idx="18">
                  <c:v>0.27478248522950477</c:v>
                </c:pt>
                <c:pt idx="19">
                  <c:v>0.33606525048709113</c:v>
                </c:pt>
                <c:pt idx="20">
                  <c:v>0.40191523431645537</c:v>
                </c:pt>
                <c:pt idx="21">
                  <c:v>0.46235002721399676</c:v>
                </c:pt>
                <c:pt idx="22">
                  <c:v>0.50737538750364819</c:v>
                </c:pt>
                <c:pt idx="23">
                  <c:v>0.53672706333367515</c:v>
                </c:pt>
                <c:pt idx="24">
                  <c:v>0.55505509848311552</c:v>
                </c:pt>
                <c:pt idx="25">
                  <c:v>0.56691487935128138</c:v>
                </c:pt>
                <c:pt idx="26">
                  <c:v>0.57596649128757704</c:v>
                </c:pt>
                <c:pt idx="27">
                  <c:v>0.58402814479423848</c:v>
                </c:pt>
                <c:pt idx="28">
                  <c:v>0.59147846939016979</c:v>
                </c:pt>
                <c:pt idx="29">
                  <c:v>0.59868426242180905</c:v>
                </c:pt>
                <c:pt idx="30">
                  <c:v>0.60539704826737561</c:v>
                </c:pt>
                <c:pt idx="31">
                  <c:v>0.61193235152595582</c:v>
                </c:pt>
                <c:pt idx="32">
                  <c:v>0.61806378329770539</c:v>
                </c:pt>
                <c:pt idx="33">
                  <c:v>0.62423268361559636</c:v>
                </c:pt>
                <c:pt idx="34">
                  <c:v>0.6300608173664739</c:v>
                </c:pt>
                <c:pt idx="35">
                  <c:v>0.63556435518604115</c:v>
                </c:pt>
                <c:pt idx="36">
                  <c:v>0.64097323562588249</c:v>
                </c:pt>
                <c:pt idx="37">
                  <c:v>0.6460208403997697</c:v>
                </c:pt>
                <c:pt idx="38">
                  <c:v>0.65110118085081203</c:v>
                </c:pt>
                <c:pt idx="39">
                  <c:v>0.65580565262319257</c:v>
                </c:pt>
                <c:pt idx="40">
                  <c:v>0.66039535232265545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879-4E2A-8854-249331960FF8}"/>
            </c:ext>
          </c:extLst>
        </c:ser>
        <c:ser>
          <c:idx val="5"/>
          <c:order val="5"/>
          <c:tx>
            <c:v>model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'Little bluestem grass_live'!$AH$11:$AH$54</c:f>
              <c:numCache>
                <c:formatCode>General</c:formatCode>
                <c:ptCount val="44"/>
                <c:pt idx="0">
                  <c:v>167.94</c:v>
                </c:pt>
                <c:pt idx="1">
                  <c:v>175.94900000000001</c:v>
                </c:pt>
                <c:pt idx="2">
                  <c:v>183.92099999999999</c:v>
                </c:pt>
                <c:pt idx="3">
                  <c:v>191.851</c:v>
                </c:pt>
                <c:pt idx="4">
                  <c:v>199.76400000000001</c:v>
                </c:pt>
                <c:pt idx="5">
                  <c:v>207.673</c:v>
                </c:pt>
                <c:pt idx="6">
                  <c:v>215.57599999999999</c:v>
                </c:pt>
                <c:pt idx="7">
                  <c:v>223.47399999999999</c:v>
                </c:pt>
                <c:pt idx="8">
                  <c:v>231.37</c:v>
                </c:pt>
                <c:pt idx="9">
                  <c:v>239.26400000000001</c:v>
                </c:pt>
                <c:pt idx="10">
                  <c:v>247.14599999999999</c:v>
                </c:pt>
                <c:pt idx="11">
                  <c:v>255.03399999999999</c:v>
                </c:pt>
                <c:pt idx="12">
                  <c:v>262.87400000000002</c:v>
                </c:pt>
                <c:pt idx="13">
                  <c:v>270.72000000000003</c:v>
                </c:pt>
                <c:pt idx="14">
                  <c:v>278.56900000000002</c:v>
                </c:pt>
                <c:pt idx="15">
                  <c:v>286.40100000000001</c:v>
                </c:pt>
                <c:pt idx="16">
                  <c:v>294.25299999999999</c:v>
                </c:pt>
                <c:pt idx="17">
                  <c:v>302.07299999999998</c:v>
                </c:pt>
                <c:pt idx="18">
                  <c:v>309.89400000000001</c:v>
                </c:pt>
                <c:pt idx="19">
                  <c:v>317.697</c:v>
                </c:pt>
                <c:pt idx="20">
                  <c:v>325.49799999999999</c:v>
                </c:pt>
                <c:pt idx="21">
                  <c:v>333.30900000000003</c:v>
                </c:pt>
                <c:pt idx="22">
                  <c:v>341.1</c:v>
                </c:pt>
                <c:pt idx="23">
                  <c:v>348.90499999999997</c:v>
                </c:pt>
                <c:pt idx="24">
                  <c:v>356.70600000000002</c:v>
                </c:pt>
                <c:pt idx="25">
                  <c:v>364.50599999999997</c:v>
                </c:pt>
                <c:pt idx="26">
                  <c:v>372.31099999999998</c:v>
                </c:pt>
                <c:pt idx="27">
                  <c:v>380.108</c:v>
                </c:pt>
                <c:pt idx="28">
                  <c:v>387.92399999999998</c:v>
                </c:pt>
                <c:pt idx="29">
                  <c:v>395.71300000000002</c:v>
                </c:pt>
                <c:pt idx="30">
                  <c:v>403.48200000000003</c:v>
                </c:pt>
                <c:pt idx="31">
                  <c:v>411.25299999999999</c:v>
                </c:pt>
                <c:pt idx="32">
                  <c:v>419.02300000000002</c:v>
                </c:pt>
                <c:pt idx="33">
                  <c:v>426.791</c:v>
                </c:pt>
                <c:pt idx="34">
                  <c:v>434.55</c:v>
                </c:pt>
                <c:pt idx="35">
                  <c:v>442.30399999999997</c:v>
                </c:pt>
                <c:pt idx="36">
                  <c:v>450.05099999999999</c:v>
                </c:pt>
                <c:pt idx="37">
                  <c:v>457.78100000000001</c:v>
                </c:pt>
                <c:pt idx="38">
                  <c:v>465.51100000000002</c:v>
                </c:pt>
                <c:pt idx="39">
                  <c:v>473.25400000000002</c:v>
                </c:pt>
                <c:pt idx="40">
                  <c:v>480.98700000000002</c:v>
                </c:pt>
                <c:pt idx="41">
                  <c:v>488.70400000000001</c:v>
                </c:pt>
                <c:pt idx="42">
                  <c:v>496.41899999999998</c:v>
                </c:pt>
                <c:pt idx="43">
                  <c:v>504.13600000000002</c:v>
                </c:pt>
              </c:numCache>
            </c:numRef>
          </c:xVal>
          <c:yVal>
            <c:numRef>
              <c:f>'Little bluestem grass_live'!$AP$11:$AP$54</c:f>
              <c:numCache>
                <c:formatCode>General</c:formatCode>
                <c:ptCount val="44"/>
                <c:pt idx="0">
                  <c:v>0</c:v>
                </c:pt>
                <c:pt idx="1">
                  <c:v>1.474705695013205E-3</c:v>
                </c:pt>
                <c:pt idx="2">
                  <c:v>2.6629320729775422E-3</c:v>
                </c:pt>
                <c:pt idx="3">
                  <c:v>3.8847878127042483E-3</c:v>
                </c:pt>
                <c:pt idx="4">
                  <c:v>5.5168594795374538E-3</c:v>
                </c:pt>
                <c:pt idx="5">
                  <c:v>7.7073279130970397E-3</c:v>
                </c:pt>
                <c:pt idx="6">
                  <c:v>1.0622996142791774E-2</c:v>
                </c:pt>
                <c:pt idx="7">
                  <c:v>1.4456613165305124E-2</c:v>
                </c:pt>
                <c:pt idx="8">
                  <c:v>1.9431865359342021E-2</c:v>
                </c:pt>
                <c:pt idx="9">
                  <c:v>2.5805029232351125E-2</c:v>
                </c:pt>
                <c:pt idx="10">
                  <c:v>3.3861146807724909E-2</c:v>
                </c:pt>
                <c:pt idx="11">
                  <c:v>4.3900354594286602E-2</c:v>
                </c:pt>
                <c:pt idx="12">
                  <c:v>5.6259022492513501E-2</c:v>
                </c:pt>
                <c:pt idx="13">
                  <c:v>7.1210008602921274E-2</c:v>
                </c:pt>
                <c:pt idx="14">
                  <c:v>8.9109993608116764E-2</c:v>
                </c:pt>
                <c:pt idx="15">
                  <c:v>0.11029333679308229</c:v>
                </c:pt>
                <c:pt idx="16">
                  <c:v>0.13504582038000787</c:v>
                </c:pt>
                <c:pt idx="17">
                  <c:v>0.1637575147229369</c:v>
                </c:pt>
                <c:pt idx="18">
                  <c:v>0.19673979142393258</c:v>
                </c:pt>
                <c:pt idx="19">
                  <c:v>0.23462212982180847</c:v>
                </c:pt>
                <c:pt idx="20">
                  <c:v>0.27849300010960382</c:v>
                </c:pt>
                <c:pt idx="21">
                  <c:v>0.33105378171158351</c:v>
                </c:pt>
                <c:pt idx="22">
                  <c:v>0.40058780775616115</c:v>
                </c:pt>
                <c:pt idx="23">
                  <c:v>0.46401834394260943</c:v>
                </c:pt>
                <c:pt idx="24">
                  <c:v>0.50637935893075992</c:v>
                </c:pt>
                <c:pt idx="25">
                  <c:v>0.53709556192578156</c:v>
                </c:pt>
                <c:pt idx="26">
                  <c:v>0.56065809171436454</c:v>
                </c:pt>
                <c:pt idx="27">
                  <c:v>0.57904548524697996</c:v>
                </c:pt>
                <c:pt idx="28">
                  <c:v>0.59335071282562579</c:v>
                </c:pt>
                <c:pt idx="29">
                  <c:v>0.60436673736192759</c:v>
                </c:pt>
                <c:pt idx="30">
                  <c:v>0.61268079911590845</c:v>
                </c:pt>
                <c:pt idx="31">
                  <c:v>0.61882779758371076</c:v>
                </c:pt>
                <c:pt idx="32">
                  <c:v>0.62327961602730131</c:v>
                </c:pt>
                <c:pt idx="33">
                  <c:v>0.62642903327025756</c:v>
                </c:pt>
                <c:pt idx="34">
                  <c:v>0.62860243259290771</c:v>
                </c:pt>
                <c:pt idx="35">
                  <c:v>0.63006363714934799</c:v>
                </c:pt>
                <c:pt idx="36">
                  <c:v>0.6310208156050594</c:v>
                </c:pt>
                <c:pt idx="37">
                  <c:v>0.63163132412760614</c:v>
                </c:pt>
                <c:pt idx="38">
                  <c:v>0.63201014315860404</c:v>
                </c:pt>
                <c:pt idx="39">
                  <c:v>0.63223916654624213</c:v>
                </c:pt>
                <c:pt idx="40">
                  <c:v>0.63237401592541087</c:v>
                </c:pt>
                <c:pt idx="41">
                  <c:v>0.63245110978293784</c:v>
                </c:pt>
                <c:pt idx="42">
                  <c:v>0.63249393346284688</c:v>
                </c:pt>
                <c:pt idx="43">
                  <c:v>0.63251708457818612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4879-4E2A-8854-249331960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219456"/>
        <c:axId val="1629220544"/>
      </c:scatterChart>
      <c:valAx>
        <c:axId val="1629219456"/>
        <c:scaling>
          <c:orientation val="minMax"/>
          <c:max val="50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(℃)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9220544"/>
        <c:crosses val="autoZero"/>
        <c:crossBetween val="midCat"/>
      </c:valAx>
      <c:valAx>
        <c:axId val="1629220544"/>
        <c:scaling>
          <c:orientation val="minMax"/>
          <c:max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9219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8137235422485354"/>
          <c:y val="0.3100727040292402"/>
          <c:w val="0.20609114421134664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45180810731995"/>
          <c:y val="5.0179219194108088E-2"/>
          <c:w val="0.75711322543015469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'Little bluestem grass_dead'!$B$13:$B$55</c:f>
              <c:numCache>
                <c:formatCode>General</c:formatCode>
                <c:ptCount val="43"/>
                <c:pt idx="0">
                  <c:v>166.154</c:v>
                </c:pt>
                <c:pt idx="1">
                  <c:v>174.01900000000001</c:v>
                </c:pt>
                <c:pt idx="2">
                  <c:v>181.928</c:v>
                </c:pt>
                <c:pt idx="3">
                  <c:v>189.791</c:v>
                </c:pt>
                <c:pt idx="4">
                  <c:v>197.66800000000001</c:v>
                </c:pt>
                <c:pt idx="5">
                  <c:v>205.541</c:v>
                </c:pt>
                <c:pt idx="6">
                  <c:v>213.41900000000001</c:v>
                </c:pt>
                <c:pt idx="7">
                  <c:v>221.286</c:v>
                </c:pt>
                <c:pt idx="8">
                  <c:v>229.10499999999999</c:v>
                </c:pt>
                <c:pt idx="9">
                  <c:v>236.94</c:v>
                </c:pt>
                <c:pt idx="10">
                  <c:v>244.79300000000001</c:v>
                </c:pt>
                <c:pt idx="11">
                  <c:v>252.631</c:v>
                </c:pt>
                <c:pt idx="12">
                  <c:v>260.47399999999999</c:v>
                </c:pt>
                <c:pt idx="13">
                  <c:v>268.29899999999998</c:v>
                </c:pt>
                <c:pt idx="14">
                  <c:v>276.12</c:v>
                </c:pt>
                <c:pt idx="15">
                  <c:v>283.93299999999999</c:v>
                </c:pt>
                <c:pt idx="16">
                  <c:v>291.72399999999999</c:v>
                </c:pt>
                <c:pt idx="17">
                  <c:v>299.53100000000001</c:v>
                </c:pt>
                <c:pt idx="18">
                  <c:v>307.35700000000003</c:v>
                </c:pt>
                <c:pt idx="19">
                  <c:v>315.14800000000002</c:v>
                </c:pt>
                <c:pt idx="20">
                  <c:v>322.97500000000002</c:v>
                </c:pt>
                <c:pt idx="21">
                  <c:v>330.75200000000001</c:v>
                </c:pt>
                <c:pt idx="22">
                  <c:v>338.51900000000001</c:v>
                </c:pt>
                <c:pt idx="23">
                  <c:v>346.26</c:v>
                </c:pt>
                <c:pt idx="24">
                  <c:v>354.024</c:v>
                </c:pt>
                <c:pt idx="25">
                  <c:v>361.786</c:v>
                </c:pt>
                <c:pt idx="26">
                  <c:v>369.524</c:v>
                </c:pt>
                <c:pt idx="27">
                  <c:v>377.26400000000001</c:v>
                </c:pt>
                <c:pt idx="28">
                  <c:v>384.99099999999999</c:v>
                </c:pt>
                <c:pt idx="29">
                  <c:v>392.72699999999998</c:v>
                </c:pt>
                <c:pt idx="30">
                  <c:v>400.43200000000002</c:v>
                </c:pt>
                <c:pt idx="31">
                  <c:v>408.13200000000001</c:v>
                </c:pt>
                <c:pt idx="32">
                  <c:v>415.834</c:v>
                </c:pt>
                <c:pt idx="33">
                  <c:v>423.53899999999999</c:v>
                </c:pt>
                <c:pt idx="34">
                  <c:v>431.245</c:v>
                </c:pt>
                <c:pt idx="35">
                  <c:v>438.94799999999998</c:v>
                </c:pt>
                <c:pt idx="36">
                  <c:v>446.64100000000002</c:v>
                </c:pt>
                <c:pt idx="37">
                  <c:v>454.32600000000002</c:v>
                </c:pt>
                <c:pt idx="38">
                  <c:v>462.00099999999998</c:v>
                </c:pt>
                <c:pt idx="39">
                  <c:v>469.67599999999999</c:v>
                </c:pt>
                <c:pt idx="40">
                  <c:v>477.34800000000001</c:v>
                </c:pt>
                <c:pt idx="41">
                  <c:v>485.029</c:v>
                </c:pt>
                <c:pt idx="42">
                  <c:v>492.70100000000002</c:v>
                </c:pt>
              </c:numCache>
            </c:numRef>
          </c:xVal>
          <c:yVal>
            <c:numRef>
              <c:f>'Little bluestem grass_dead'!$G$13:$G$55</c:f>
              <c:numCache>
                <c:formatCode>General</c:formatCode>
                <c:ptCount val="43"/>
                <c:pt idx="0">
                  <c:v>4.3795362731386435E-5</c:v>
                </c:pt>
                <c:pt idx="1">
                  <c:v>5.5283223263233495E-5</c:v>
                </c:pt>
                <c:pt idx="2">
                  <c:v>6.8152322158151034E-5</c:v>
                </c:pt>
                <c:pt idx="3">
                  <c:v>8.307643422738326E-5</c:v>
                </c:pt>
                <c:pt idx="4">
                  <c:v>9.4867493424291631E-5</c:v>
                </c:pt>
                <c:pt idx="5">
                  <c:v>1.0298647989988455E-4</c:v>
                </c:pt>
                <c:pt idx="6">
                  <c:v>1.1191399614897194E-4</c:v>
                </c:pt>
                <c:pt idx="7">
                  <c:v>1.3007222731221751E-4</c:v>
                </c:pt>
                <c:pt idx="8">
                  <c:v>1.6200915336556218E-4</c:v>
                </c:pt>
                <c:pt idx="9">
                  <c:v>2.0553500617245281E-4</c:v>
                </c:pt>
                <c:pt idx="10">
                  <c:v>2.5744935537942509E-4</c:v>
                </c:pt>
                <c:pt idx="11">
                  <c:v>3.1593300899610872E-4</c:v>
                </c:pt>
                <c:pt idx="12">
                  <c:v>3.833104901213119E-4</c:v>
                </c:pt>
                <c:pt idx="13">
                  <c:v>4.6837456004189299E-4</c:v>
                </c:pt>
                <c:pt idx="14">
                  <c:v>5.7688599339404299E-4</c:v>
                </c:pt>
                <c:pt idx="15">
                  <c:v>7.0992282987576857E-4</c:v>
                </c:pt>
                <c:pt idx="16">
                  <c:v>8.5390850704034017E-4</c:v>
                </c:pt>
                <c:pt idx="17">
                  <c:v>1.0081018725953824E-3</c:v>
                </c:pt>
                <c:pt idx="18">
                  <c:v>1.2023511506793624E-3</c:v>
                </c:pt>
                <c:pt idx="19">
                  <c:v>1.4108844547618819E-3</c:v>
                </c:pt>
                <c:pt idx="20">
                  <c:v>1.3431363974904863E-3</c:v>
                </c:pt>
                <c:pt idx="21">
                  <c:v>8.2342019683118281E-4</c:v>
                </c:pt>
                <c:pt idx="22">
                  <c:v>4.3394466718691028E-4</c:v>
                </c:pt>
                <c:pt idx="23">
                  <c:v>2.9329417533803439E-4</c:v>
                </c:pt>
                <c:pt idx="24">
                  <c:v>2.3518109786754542E-4</c:v>
                </c:pt>
                <c:pt idx="25">
                  <c:v>2.0465909891782022E-4</c:v>
                </c:pt>
                <c:pt idx="26">
                  <c:v>1.9094778150884504E-4</c:v>
                </c:pt>
                <c:pt idx="27">
                  <c:v>1.8255928510875632E-4</c:v>
                </c:pt>
                <c:pt idx="28">
                  <c:v>1.7740490780267622E-4</c:v>
                </c:pt>
                <c:pt idx="29">
                  <c:v>1.752825171472305E-4</c:v>
                </c:pt>
                <c:pt idx="30">
                  <c:v>1.690164114025875E-4</c:v>
                </c:pt>
                <c:pt idx="31">
                  <c:v>1.6315457054469291E-4</c:v>
                </c:pt>
                <c:pt idx="32">
                  <c:v>1.5786543827636727E-4</c:v>
                </c:pt>
                <c:pt idx="33">
                  <c:v>1.4947694187627619E-4</c:v>
                </c:pt>
                <c:pt idx="34">
                  <c:v>1.4149271036294062E-4</c:v>
                </c:pt>
                <c:pt idx="35">
                  <c:v>1.3340741262791319E-4</c:v>
                </c:pt>
                <c:pt idx="36">
                  <c:v>1.2441251889770187E-4</c:v>
                </c:pt>
                <c:pt idx="37">
                  <c:v>1.163945986437984E-4</c:v>
                </c:pt>
                <c:pt idx="38">
                  <c:v>1.0797241350314653E-4</c:v>
                </c:pt>
                <c:pt idx="39">
                  <c:v>9.9011208513493613E-5</c:v>
                </c:pt>
                <c:pt idx="40">
                  <c:v>9.03868909294699E-5</c:v>
                </c:pt>
                <c:pt idx="41">
                  <c:v>8.1088798534190154E-5</c:v>
                </c:pt>
                <c:pt idx="42">
                  <c:v>7.3475143167039839E-5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B42-45C1-9B4F-F74F38AA395B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'Little bluestem grass_dead'!$B$13:$B$55</c:f>
              <c:numCache>
                <c:formatCode>General</c:formatCode>
                <c:ptCount val="43"/>
                <c:pt idx="0">
                  <c:v>166.154</c:v>
                </c:pt>
                <c:pt idx="1">
                  <c:v>174.01900000000001</c:v>
                </c:pt>
                <c:pt idx="2">
                  <c:v>181.928</c:v>
                </c:pt>
                <c:pt idx="3">
                  <c:v>189.791</c:v>
                </c:pt>
                <c:pt idx="4">
                  <c:v>197.66800000000001</c:v>
                </c:pt>
                <c:pt idx="5">
                  <c:v>205.541</c:v>
                </c:pt>
                <c:pt idx="6">
                  <c:v>213.41900000000001</c:v>
                </c:pt>
                <c:pt idx="7">
                  <c:v>221.286</c:v>
                </c:pt>
                <c:pt idx="8">
                  <c:v>229.10499999999999</c:v>
                </c:pt>
                <c:pt idx="9">
                  <c:v>236.94</c:v>
                </c:pt>
                <c:pt idx="10">
                  <c:v>244.79300000000001</c:v>
                </c:pt>
                <c:pt idx="11">
                  <c:v>252.631</c:v>
                </c:pt>
                <c:pt idx="12">
                  <c:v>260.47399999999999</c:v>
                </c:pt>
                <c:pt idx="13">
                  <c:v>268.29899999999998</c:v>
                </c:pt>
                <c:pt idx="14">
                  <c:v>276.12</c:v>
                </c:pt>
                <c:pt idx="15">
                  <c:v>283.93299999999999</c:v>
                </c:pt>
                <c:pt idx="16">
                  <c:v>291.72399999999999</c:v>
                </c:pt>
                <c:pt idx="17">
                  <c:v>299.53100000000001</c:v>
                </c:pt>
                <c:pt idx="18">
                  <c:v>307.35700000000003</c:v>
                </c:pt>
                <c:pt idx="19">
                  <c:v>315.14800000000002</c:v>
                </c:pt>
                <c:pt idx="20">
                  <c:v>322.97500000000002</c:v>
                </c:pt>
                <c:pt idx="21">
                  <c:v>330.75200000000001</c:v>
                </c:pt>
                <c:pt idx="22">
                  <c:v>338.51900000000001</c:v>
                </c:pt>
                <c:pt idx="23">
                  <c:v>346.26</c:v>
                </c:pt>
                <c:pt idx="24">
                  <c:v>354.024</c:v>
                </c:pt>
                <c:pt idx="25">
                  <c:v>361.786</c:v>
                </c:pt>
                <c:pt idx="26">
                  <c:v>369.524</c:v>
                </c:pt>
                <c:pt idx="27">
                  <c:v>377.26400000000001</c:v>
                </c:pt>
                <c:pt idx="28">
                  <c:v>384.99099999999999</c:v>
                </c:pt>
                <c:pt idx="29">
                  <c:v>392.72699999999998</c:v>
                </c:pt>
                <c:pt idx="30">
                  <c:v>400.43200000000002</c:v>
                </c:pt>
                <c:pt idx="31">
                  <c:v>408.13200000000001</c:v>
                </c:pt>
                <c:pt idx="32">
                  <c:v>415.834</c:v>
                </c:pt>
                <c:pt idx="33">
                  <c:v>423.53899999999999</c:v>
                </c:pt>
                <c:pt idx="34">
                  <c:v>431.245</c:v>
                </c:pt>
                <c:pt idx="35">
                  <c:v>438.94799999999998</c:v>
                </c:pt>
                <c:pt idx="36">
                  <c:v>446.64100000000002</c:v>
                </c:pt>
                <c:pt idx="37">
                  <c:v>454.32600000000002</c:v>
                </c:pt>
                <c:pt idx="38">
                  <c:v>462.00099999999998</c:v>
                </c:pt>
                <c:pt idx="39">
                  <c:v>469.67599999999999</c:v>
                </c:pt>
                <c:pt idx="40">
                  <c:v>477.34800000000001</c:v>
                </c:pt>
                <c:pt idx="41">
                  <c:v>485.029</c:v>
                </c:pt>
                <c:pt idx="42">
                  <c:v>492.70100000000002</c:v>
                </c:pt>
              </c:numCache>
            </c:numRef>
          </c:xVal>
          <c:yVal>
            <c:numRef>
              <c:f>'Little bluestem grass_dead'!$K$13:$K$55</c:f>
              <c:numCache>
                <c:formatCode>General</c:formatCode>
                <c:ptCount val="43"/>
                <c:pt idx="0">
                  <c:v>1.100881851085394E-5</c:v>
                </c:pt>
                <c:pt idx="1">
                  <c:v>2.5301154918153369E-5</c:v>
                </c:pt>
                <c:pt idx="2">
                  <c:v>4.7416399712050678E-5</c:v>
                </c:pt>
                <c:pt idx="3">
                  <c:v>7.0461106088515416E-5</c:v>
                </c:pt>
                <c:pt idx="4">
                  <c:v>9.2309289686827586E-5</c:v>
                </c:pt>
                <c:pt idx="5">
                  <c:v>1.1563864398526126E-4</c:v>
                </c:pt>
                <c:pt idx="6">
                  <c:v>1.4251225411177033E-4</c:v>
                </c:pt>
                <c:pt idx="7">
                  <c:v>1.7329457067217461E-4</c:v>
                </c:pt>
                <c:pt idx="8">
                  <c:v>2.0754694234764205E-4</c:v>
                </c:pt>
                <c:pt idx="9">
                  <c:v>2.4728327869477201E-4</c:v>
                </c:pt>
                <c:pt idx="10">
                  <c:v>2.9221286012059251E-4</c:v>
                </c:pt>
                <c:pt idx="11">
                  <c:v>3.4122322658110938E-4</c:v>
                </c:pt>
                <c:pt idx="12">
                  <c:v>3.9564451505626463E-4</c:v>
                </c:pt>
                <c:pt idx="13">
                  <c:v>4.5475481110061634E-4</c:v>
                </c:pt>
                <c:pt idx="14">
                  <c:v>5.2059306007044891E-4</c:v>
                </c:pt>
                <c:pt idx="15">
                  <c:v>5.9505376976355369E-4</c:v>
                </c:pt>
                <c:pt idx="16">
                  <c:v>6.8216639249271932E-4</c:v>
                </c:pt>
                <c:pt idx="17">
                  <c:v>7.9571516714248519E-4</c:v>
                </c:pt>
                <c:pt idx="18">
                  <c:v>9.6291980360890383E-4</c:v>
                </c:pt>
                <c:pt idx="19">
                  <c:v>1.2723616855894999E-3</c:v>
                </c:pt>
                <c:pt idx="20">
                  <c:v>1.6371432529414004E-3</c:v>
                </c:pt>
                <c:pt idx="21">
                  <c:v>9.2806266713293722E-4</c:v>
                </c:pt>
                <c:pt idx="22">
                  <c:v>6.2897147679292771E-4</c:v>
                </c:pt>
                <c:pt idx="23">
                  <c:v>4.9034051014537996E-4</c:v>
                </c:pt>
                <c:pt idx="24">
                  <c:v>3.986399488611503E-4</c:v>
                </c:pt>
                <c:pt idx="25">
                  <c:v>3.2687394923452609E-4</c:v>
                </c:pt>
                <c:pt idx="26">
                  <c:v>2.6706496210723905E-4</c:v>
                </c:pt>
                <c:pt idx="27">
                  <c:v>2.1704563196981602E-4</c:v>
                </c:pt>
                <c:pt idx="28">
                  <c:v>1.744650448397831E-4</c:v>
                </c:pt>
                <c:pt idx="29">
                  <c:v>1.3876273719289178E-4</c:v>
                </c:pt>
                <c:pt idx="30">
                  <c:v>1.0857860731256602E-4</c:v>
                </c:pt>
                <c:pt idx="31">
                  <c:v>8.3880246948485793E-5</c:v>
                </c:pt>
                <c:pt idx="32">
                  <c:v>6.3898333706088699E-5</c:v>
                </c:pt>
                <c:pt idx="33">
                  <c:v>4.7935756709515518E-5</c:v>
                </c:pt>
                <c:pt idx="34">
                  <c:v>3.5379997803513745E-5</c:v>
                </c:pt>
                <c:pt idx="35">
                  <c:v>2.5675138580110926E-5</c:v>
                </c:pt>
                <c:pt idx="36">
                  <c:v>1.8311216263715454E-5</c:v>
                </c:pt>
                <c:pt idx="37">
                  <c:v>1.2841463917483979E-5</c:v>
                </c:pt>
                <c:pt idx="38">
                  <c:v>8.853264939563567E-6</c:v>
                </c:pt>
                <c:pt idx="39">
                  <c:v>6.0048745380124883E-6</c:v>
                </c:pt>
                <c:pt idx="40">
                  <c:v>4.0028036559224861E-6</c:v>
                </c:pt>
                <c:pt idx="41">
                  <c:v>2.6240655172494789E-6</c:v>
                </c:pt>
                <c:pt idx="42">
                  <c:v>1.6878806542538101E-6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B42-45C1-9B4F-F74F38AA395B}"/>
            </c:ext>
          </c:extLst>
        </c:ser>
        <c:ser>
          <c:idx val="3"/>
          <c:order val="2"/>
          <c:tx>
            <c:v>20-exp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'Little bluestem grass_dead'!$R$13:$R$54</c:f>
              <c:numCache>
                <c:formatCode>General</c:formatCode>
                <c:ptCount val="42"/>
                <c:pt idx="0">
                  <c:v>176.41399999999999</c:v>
                </c:pt>
                <c:pt idx="1">
                  <c:v>184.35499999999999</c:v>
                </c:pt>
                <c:pt idx="2">
                  <c:v>192.29300000000001</c:v>
                </c:pt>
                <c:pt idx="3">
                  <c:v>200.227</c:v>
                </c:pt>
                <c:pt idx="4">
                  <c:v>208.154</c:v>
                </c:pt>
                <c:pt idx="5">
                  <c:v>216.107</c:v>
                </c:pt>
                <c:pt idx="6">
                  <c:v>224.05600000000001</c:v>
                </c:pt>
                <c:pt idx="7">
                  <c:v>232</c:v>
                </c:pt>
                <c:pt idx="8">
                  <c:v>239.941</c:v>
                </c:pt>
                <c:pt idx="9">
                  <c:v>247.86</c:v>
                </c:pt>
                <c:pt idx="10">
                  <c:v>255.79599999999999</c:v>
                </c:pt>
                <c:pt idx="11">
                  <c:v>263.74</c:v>
                </c:pt>
                <c:pt idx="12">
                  <c:v>271.64600000000002</c:v>
                </c:pt>
                <c:pt idx="13">
                  <c:v>279.57400000000001</c:v>
                </c:pt>
                <c:pt idx="14">
                  <c:v>287.49</c:v>
                </c:pt>
                <c:pt idx="15">
                  <c:v>295.40100000000001</c:v>
                </c:pt>
                <c:pt idx="16">
                  <c:v>303.29300000000001</c:v>
                </c:pt>
                <c:pt idx="17">
                  <c:v>311.17</c:v>
                </c:pt>
                <c:pt idx="18">
                  <c:v>319.048</c:v>
                </c:pt>
                <c:pt idx="19">
                  <c:v>326.899</c:v>
                </c:pt>
                <c:pt idx="20">
                  <c:v>334.67500000000001</c:v>
                </c:pt>
                <c:pt idx="21">
                  <c:v>342.49099999999999</c:v>
                </c:pt>
                <c:pt idx="22">
                  <c:v>350.33600000000001</c:v>
                </c:pt>
                <c:pt idx="23">
                  <c:v>358.18700000000001</c:v>
                </c:pt>
                <c:pt idx="24">
                  <c:v>366.03100000000001</c:v>
                </c:pt>
                <c:pt idx="25">
                  <c:v>373.87</c:v>
                </c:pt>
                <c:pt idx="26">
                  <c:v>381.70499999999998</c:v>
                </c:pt>
                <c:pt idx="27">
                  <c:v>389.52100000000002</c:v>
                </c:pt>
                <c:pt idx="28">
                  <c:v>397.33699999999999</c:v>
                </c:pt>
                <c:pt idx="29">
                  <c:v>405.14600000000002</c:v>
                </c:pt>
                <c:pt idx="30">
                  <c:v>412.947</c:v>
                </c:pt>
                <c:pt idx="31">
                  <c:v>420.74700000000001</c:v>
                </c:pt>
                <c:pt idx="32">
                  <c:v>428.54599999999999</c:v>
                </c:pt>
                <c:pt idx="33">
                  <c:v>436.327</c:v>
                </c:pt>
                <c:pt idx="34">
                  <c:v>444.11799999999999</c:v>
                </c:pt>
                <c:pt idx="35">
                  <c:v>451.899</c:v>
                </c:pt>
                <c:pt idx="36">
                  <c:v>459.68700000000001</c:v>
                </c:pt>
                <c:pt idx="37">
                  <c:v>467.471</c:v>
                </c:pt>
                <c:pt idx="38">
                  <c:v>475.24400000000003</c:v>
                </c:pt>
                <c:pt idx="39">
                  <c:v>483.01900000000001</c:v>
                </c:pt>
                <c:pt idx="40">
                  <c:v>490.78199999999998</c:v>
                </c:pt>
                <c:pt idx="41">
                  <c:v>498.54300000000001</c:v>
                </c:pt>
              </c:numCache>
            </c:numRef>
          </c:xVal>
          <c:yVal>
            <c:numRef>
              <c:f>'Little bluestem grass_dead'!$W$13:$W$54</c:f>
              <c:numCache>
                <c:formatCode>General</c:formatCode>
                <c:ptCount val="42"/>
                <c:pt idx="0">
                  <c:v>1.0302916686194541E-4</c:v>
                </c:pt>
                <c:pt idx="1">
                  <c:v>1.3286778834887639E-4</c:v>
                </c:pt>
                <c:pt idx="2">
                  <c:v>1.6950211682367303E-4</c:v>
                </c:pt>
                <c:pt idx="3">
                  <c:v>2.0184030869694705E-4</c:v>
                </c:pt>
                <c:pt idx="4">
                  <c:v>2.2378966115198703E-4</c:v>
                </c:pt>
                <c:pt idx="5">
                  <c:v>2.3066347971442691E-4</c:v>
                </c:pt>
                <c:pt idx="6">
                  <c:v>2.4073987283435017E-4</c:v>
                </c:pt>
                <c:pt idx="7">
                  <c:v>2.7885832122604332E-4</c:v>
                </c:pt>
                <c:pt idx="8">
                  <c:v>3.4205058505569025E-4</c:v>
                </c:pt>
                <c:pt idx="9">
                  <c:v>4.2703597819125177E-4</c:v>
                </c:pt>
                <c:pt idx="10">
                  <c:v>5.2951836403117758E-4</c:v>
                </c:pt>
                <c:pt idx="11">
                  <c:v>6.5621533798878673E-4</c:v>
                </c:pt>
                <c:pt idx="12">
                  <c:v>8.050959991251494E-4</c:v>
                </c:pt>
                <c:pt idx="13">
                  <c:v>9.9248566652606718E-4</c:v>
                </c:pt>
                <c:pt idx="14">
                  <c:v>1.2215088031744582E-3</c:v>
                </c:pt>
                <c:pt idx="15">
                  <c:v>1.4832606895689715E-3</c:v>
                </c:pt>
                <c:pt idx="16">
                  <c:v>1.7676649325897114E-3</c:v>
                </c:pt>
                <c:pt idx="17">
                  <c:v>2.0771429910484188E-3</c:v>
                </c:pt>
                <c:pt idx="18">
                  <c:v>2.4070081704707E-3</c:v>
                </c:pt>
                <c:pt idx="19">
                  <c:v>2.5922888253581411E-3</c:v>
                </c:pt>
                <c:pt idx="20">
                  <c:v>2.2380528346690417E-3</c:v>
                </c:pt>
                <c:pt idx="21">
                  <c:v>1.417256409054694E-3</c:v>
                </c:pt>
                <c:pt idx="22">
                  <c:v>7.9509771757978653E-4</c:v>
                </c:pt>
                <c:pt idx="23">
                  <c:v>5.2944025245661253E-4</c:v>
                </c:pt>
                <c:pt idx="24">
                  <c:v>4.2656730874381099E-4</c:v>
                </c:pt>
                <c:pt idx="25">
                  <c:v>3.811844839168253E-4</c:v>
                </c:pt>
                <c:pt idx="26">
                  <c:v>3.5986002405836531E-4</c:v>
                </c:pt>
                <c:pt idx="27">
                  <c:v>3.4829951102154089E-4</c:v>
                </c:pt>
                <c:pt idx="28">
                  <c:v>3.4173813875740255E-4</c:v>
                </c:pt>
                <c:pt idx="29">
                  <c:v>3.3400509287466462E-4</c:v>
                </c:pt>
                <c:pt idx="30">
                  <c:v>3.2666260486478399E-4</c:v>
                </c:pt>
                <c:pt idx="31">
                  <c:v>3.1728921591601494E-4</c:v>
                </c:pt>
                <c:pt idx="32">
                  <c:v>3.0604114917748743E-4</c:v>
                </c:pt>
                <c:pt idx="33">
                  <c:v>2.9205917732889425E-4</c:v>
                </c:pt>
                <c:pt idx="34">
                  <c:v>2.7745231288372568E-4</c:v>
                </c:pt>
                <c:pt idx="35">
                  <c:v>2.6050210120135792E-4</c:v>
                </c:pt>
                <c:pt idx="36">
                  <c:v>2.4159910015465746E-4</c:v>
                </c:pt>
                <c:pt idx="37">
                  <c:v>2.2457077689772473E-4</c:v>
                </c:pt>
                <c:pt idx="38">
                  <c:v>2.0519910640358352E-4</c:v>
                </c:pt>
                <c:pt idx="39">
                  <c:v>1.8692099795347694E-4</c:v>
                </c:pt>
                <c:pt idx="40">
                  <c:v>1.6918967052537612E-4</c:v>
                </c:pt>
                <c:pt idx="41">
                  <c:v>1.5161456624642836E-4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B42-45C1-9B4F-F74F38AA395B}"/>
            </c:ext>
          </c:extLst>
        </c:ser>
        <c:ser>
          <c:idx val="2"/>
          <c:order val="3"/>
          <c:tx>
            <c:v>20-model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'Little bluestem grass_dead'!$R$13:$R$54</c:f>
              <c:numCache>
                <c:formatCode>General</c:formatCode>
                <c:ptCount val="42"/>
                <c:pt idx="0">
                  <c:v>176.41399999999999</c:v>
                </c:pt>
                <c:pt idx="1">
                  <c:v>184.35499999999999</c:v>
                </c:pt>
                <c:pt idx="2">
                  <c:v>192.29300000000001</c:v>
                </c:pt>
                <c:pt idx="3">
                  <c:v>200.227</c:v>
                </c:pt>
                <c:pt idx="4">
                  <c:v>208.154</c:v>
                </c:pt>
                <c:pt idx="5">
                  <c:v>216.107</c:v>
                </c:pt>
                <c:pt idx="6">
                  <c:v>224.05600000000001</c:v>
                </c:pt>
                <c:pt idx="7">
                  <c:v>232</c:v>
                </c:pt>
                <c:pt idx="8">
                  <c:v>239.941</c:v>
                </c:pt>
                <c:pt idx="9">
                  <c:v>247.86</c:v>
                </c:pt>
                <c:pt idx="10">
                  <c:v>255.79599999999999</c:v>
                </c:pt>
                <c:pt idx="11">
                  <c:v>263.74</c:v>
                </c:pt>
                <c:pt idx="12">
                  <c:v>271.64600000000002</c:v>
                </c:pt>
                <c:pt idx="13">
                  <c:v>279.57400000000001</c:v>
                </c:pt>
                <c:pt idx="14">
                  <c:v>287.49</c:v>
                </c:pt>
                <c:pt idx="15">
                  <c:v>295.40100000000001</c:v>
                </c:pt>
                <c:pt idx="16">
                  <c:v>303.29300000000001</c:v>
                </c:pt>
                <c:pt idx="17">
                  <c:v>311.17</c:v>
                </c:pt>
                <c:pt idx="18">
                  <c:v>319.048</c:v>
                </c:pt>
                <c:pt idx="19">
                  <c:v>326.899</c:v>
                </c:pt>
                <c:pt idx="20">
                  <c:v>334.67500000000001</c:v>
                </c:pt>
                <c:pt idx="21">
                  <c:v>342.49099999999999</c:v>
                </c:pt>
                <c:pt idx="22">
                  <c:v>350.33600000000001</c:v>
                </c:pt>
                <c:pt idx="23">
                  <c:v>358.18700000000001</c:v>
                </c:pt>
                <c:pt idx="24">
                  <c:v>366.03100000000001</c:v>
                </c:pt>
                <c:pt idx="25">
                  <c:v>373.87</c:v>
                </c:pt>
                <c:pt idx="26">
                  <c:v>381.70499999999998</c:v>
                </c:pt>
                <c:pt idx="27">
                  <c:v>389.52100000000002</c:v>
                </c:pt>
                <c:pt idx="28">
                  <c:v>397.33699999999999</c:v>
                </c:pt>
                <c:pt idx="29">
                  <c:v>405.14600000000002</c:v>
                </c:pt>
                <c:pt idx="30">
                  <c:v>412.947</c:v>
                </c:pt>
                <c:pt idx="31">
                  <c:v>420.74700000000001</c:v>
                </c:pt>
                <c:pt idx="32">
                  <c:v>428.54599999999999</c:v>
                </c:pt>
                <c:pt idx="33">
                  <c:v>436.327</c:v>
                </c:pt>
                <c:pt idx="34">
                  <c:v>444.11799999999999</c:v>
                </c:pt>
                <c:pt idx="35">
                  <c:v>451.899</c:v>
                </c:pt>
                <c:pt idx="36">
                  <c:v>459.68700000000001</c:v>
                </c:pt>
                <c:pt idx="37">
                  <c:v>467.471</c:v>
                </c:pt>
                <c:pt idx="38">
                  <c:v>475.24400000000003</c:v>
                </c:pt>
                <c:pt idx="39">
                  <c:v>483.01900000000001</c:v>
                </c:pt>
                <c:pt idx="40">
                  <c:v>490.78199999999998</c:v>
                </c:pt>
                <c:pt idx="41">
                  <c:v>498.54300000000001</c:v>
                </c:pt>
              </c:numCache>
            </c:numRef>
          </c:xVal>
          <c:yVal>
            <c:numRef>
              <c:f>'Little bluestem grass_dead'!$AA$13:$AA$54</c:f>
              <c:numCache>
                <c:formatCode>General</c:formatCode>
                <c:ptCount val="42"/>
                <c:pt idx="0">
                  <c:v>7.2454087269066588E-5</c:v>
                </c:pt>
                <c:pt idx="1">
                  <c:v>1.0097474571317198E-4</c:v>
                </c:pt>
                <c:pt idx="2">
                  <c:v>1.3062264349542399E-4</c:v>
                </c:pt>
                <c:pt idx="3">
                  <c:v>1.6502931074840801E-4</c:v>
                </c:pt>
                <c:pt idx="4">
                  <c:v>2.0572216477594919E-4</c:v>
                </c:pt>
                <c:pt idx="5">
                  <c:v>2.5447154763840217E-4</c:v>
                </c:pt>
                <c:pt idx="6">
                  <c:v>3.1075164269968065E-4</c:v>
                </c:pt>
                <c:pt idx="7">
                  <c:v>3.7528132191165514E-4</c:v>
                </c:pt>
                <c:pt idx="8">
                  <c:v>4.4857822441890088E-4</c:v>
                </c:pt>
                <c:pt idx="9">
                  <c:v>5.2985300242953286E-4</c:v>
                </c:pt>
                <c:pt idx="10">
                  <c:v>6.2194823472211413E-4</c:v>
                </c:pt>
                <c:pt idx="11">
                  <c:v>7.2384893229549723E-4</c:v>
                </c:pt>
                <c:pt idx="12">
                  <c:v>8.3256169718637525E-4</c:v>
                </c:pt>
                <c:pt idx="13">
                  <c:v>9.5601396673712842E-4</c:v>
                </c:pt>
                <c:pt idx="14">
                  <c:v>1.0924284711416759E-3</c:v>
                </c:pt>
                <c:pt idx="15">
                  <c:v>1.2499267481049054E-3</c:v>
                </c:pt>
                <c:pt idx="16">
                  <c:v>1.4409334018675643E-3</c:v>
                </c:pt>
                <c:pt idx="17">
                  <c:v>1.6995739506341673E-3</c:v>
                </c:pt>
                <c:pt idx="18">
                  <c:v>2.1215859465431195E-3</c:v>
                </c:pt>
                <c:pt idx="19">
                  <c:v>3.0261062019489872E-3</c:v>
                </c:pt>
                <c:pt idx="20">
                  <c:v>2.4979757363751201E-3</c:v>
                </c:pt>
                <c:pt idx="21">
                  <c:v>1.4431153142660919E-3</c:v>
                </c:pt>
                <c:pt idx="22">
                  <c:v>1.0832114718301296E-3</c:v>
                </c:pt>
                <c:pt idx="23">
                  <c:v>8.6781507866861402E-4</c:v>
                </c:pt>
                <c:pt idx="24">
                  <c:v>7.0896318346516055E-4</c:v>
                </c:pt>
                <c:pt idx="25">
                  <c:v>5.8123124012814001E-4</c:v>
                </c:pt>
                <c:pt idx="26">
                  <c:v>4.7446662855082743E-4</c:v>
                </c:pt>
                <c:pt idx="27">
                  <c:v>3.8355032066196066E-4</c:v>
                </c:pt>
                <c:pt idx="28">
                  <c:v>3.0703314192035802E-4</c:v>
                </c:pt>
                <c:pt idx="29">
                  <c:v>2.4262270103268905E-4</c:v>
                </c:pt>
                <c:pt idx="30">
                  <c:v>1.8906836152963259E-4</c:v>
                </c:pt>
                <c:pt idx="31">
                  <c:v>1.4527076799550993E-4</c:v>
                </c:pt>
                <c:pt idx="32">
                  <c:v>1.0993871928440369E-4</c:v>
                </c:pt>
                <c:pt idx="33">
                  <c:v>8.1796913640698539E-5</c:v>
                </c:pt>
                <c:pt idx="34">
                  <c:v>5.9998959595114656E-5</c:v>
                </c:pt>
                <c:pt idx="35">
                  <c:v>4.3245062759265013E-5</c:v>
                </c:pt>
                <c:pt idx="36">
                  <c:v>3.0682790007771327E-5</c:v>
                </c:pt>
                <c:pt idx="37">
                  <c:v>2.1389068169260921E-5</c:v>
                </c:pt>
                <c:pt idx="38">
                  <c:v>1.4646948395626415E-5</c:v>
                </c:pt>
                <c:pt idx="39">
                  <c:v>9.8668438374585589E-6</c:v>
                </c:pt>
                <c:pt idx="40">
                  <c:v>6.5270332866055102E-6</c:v>
                </c:pt>
                <c:pt idx="41">
                  <c:v>4.2457020564005667E-6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B42-45C1-9B4F-F74F38AA395B}"/>
            </c:ext>
          </c:extLst>
        </c:ser>
        <c:ser>
          <c:idx val="4"/>
          <c:order val="4"/>
          <c:tx>
            <c:v>30-exp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'Little bluestem grass_dead'!$AH$13:$AH$53</c:f>
              <c:numCache>
                <c:formatCode>General</c:formatCode>
                <c:ptCount val="41"/>
                <c:pt idx="0">
                  <c:v>183.90700000000001</c:v>
                </c:pt>
                <c:pt idx="1">
                  <c:v>191.816</c:v>
                </c:pt>
                <c:pt idx="2">
                  <c:v>199.71899999999999</c:v>
                </c:pt>
                <c:pt idx="3">
                  <c:v>207.59299999999999</c:v>
                </c:pt>
                <c:pt idx="4">
                  <c:v>215.49199999999999</c:v>
                </c:pt>
                <c:pt idx="5">
                  <c:v>223.38200000000001</c:v>
                </c:pt>
                <c:pt idx="6">
                  <c:v>231.26499999999999</c:v>
                </c:pt>
                <c:pt idx="7">
                  <c:v>239.14500000000001</c:v>
                </c:pt>
                <c:pt idx="8">
                  <c:v>247</c:v>
                </c:pt>
                <c:pt idx="9">
                  <c:v>254.876</c:v>
                </c:pt>
                <c:pt idx="10">
                  <c:v>262.74299999999999</c:v>
                </c:pt>
                <c:pt idx="11">
                  <c:v>270.59300000000002</c:v>
                </c:pt>
                <c:pt idx="12">
                  <c:v>278.45</c:v>
                </c:pt>
                <c:pt idx="13">
                  <c:v>286.27800000000002</c:v>
                </c:pt>
                <c:pt idx="14">
                  <c:v>294.12299999999999</c:v>
                </c:pt>
                <c:pt idx="15">
                  <c:v>301.92700000000002</c:v>
                </c:pt>
                <c:pt idx="16">
                  <c:v>309.71899999999999</c:v>
                </c:pt>
                <c:pt idx="17">
                  <c:v>317.476</c:v>
                </c:pt>
                <c:pt idx="18">
                  <c:v>325.20400000000001</c:v>
                </c:pt>
                <c:pt idx="19">
                  <c:v>332.94600000000003</c:v>
                </c:pt>
                <c:pt idx="20">
                  <c:v>340.70400000000001</c:v>
                </c:pt>
                <c:pt idx="21">
                  <c:v>348.49799999999999</c:v>
                </c:pt>
                <c:pt idx="22">
                  <c:v>356.303</c:v>
                </c:pt>
                <c:pt idx="23">
                  <c:v>364.12</c:v>
                </c:pt>
                <c:pt idx="24">
                  <c:v>371.93200000000002</c:v>
                </c:pt>
                <c:pt idx="25">
                  <c:v>379.72699999999998</c:v>
                </c:pt>
                <c:pt idx="26">
                  <c:v>387.50599999999997</c:v>
                </c:pt>
                <c:pt idx="27">
                  <c:v>395.27699999999999</c:v>
                </c:pt>
                <c:pt idx="28">
                  <c:v>403.04399999999998</c:v>
                </c:pt>
                <c:pt idx="29">
                  <c:v>410.80399999999997</c:v>
                </c:pt>
                <c:pt idx="30">
                  <c:v>418.55599999999998</c:v>
                </c:pt>
                <c:pt idx="31">
                  <c:v>426.30099999999999</c:v>
                </c:pt>
                <c:pt idx="32">
                  <c:v>434.04500000000002</c:v>
                </c:pt>
                <c:pt idx="33">
                  <c:v>441.78699999999998</c:v>
                </c:pt>
                <c:pt idx="34">
                  <c:v>449.51600000000002</c:v>
                </c:pt>
                <c:pt idx="35">
                  <c:v>457.24900000000002</c:v>
                </c:pt>
                <c:pt idx="36">
                  <c:v>464.96499999999997</c:v>
                </c:pt>
                <c:pt idx="37">
                  <c:v>472.68599999999998</c:v>
                </c:pt>
                <c:pt idx="38">
                  <c:v>480.41</c:v>
                </c:pt>
                <c:pt idx="39">
                  <c:v>488.12400000000002</c:v>
                </c:pt>
                <c:pt idx="40">
                  <c:v>495.84100000000001</c:v>
                </c:pt>
              </c:numCache>
            </c:numRef>
          </c:xVal>
          <c:yVal>
            <c:numRef>
              <c:f>'Little bluestem grass_dead'!$AM$13:$AM$53</c:f>
              <c:numCache>
                <c:formatCode>General</c:formatCode>
                <c:ptCount val="41"/>
                <c:pt idx="0">
                  <c:v>1.6217277876110631E-4</c:v>
                </c:pt>
                <c:pt idx="1">
                  <c:v>2.0071082148240271E-4</c:v>
                </c:pt>
                <c:pt idx="2">
                  <c:v>2.4521541396509139E-4</c:v>
                </c:pt>
                <c:pt idx="3">
                  <c:v>2.8835063437139541E-4</c:v>
                </c:pt>
                <c:pt idx="4">
                  <c:v>3.1133652279652368E-4</c:v>
                </c:pt>
                <c:pt idx="5">
                  <c:v>3.2219368711648017E-4</c:v>
                </c:pt>
                <c:pt idx="6">
                  <c:v>3.4762488282087667E-4</c:v>
                </c:pt>
                <c:pt idx="7">
                  <c:v>4.1139849666420314E-4</c:v>
                </c:pt>
                <c:pt idx="8">
                  <c:v>5.1586202363457928E-4</c:v>
                </c:pt>
                <c:pt idx="9">
                  <c:v>6.4614799547402929E-4</c:v>
                </c:pt>
                <c:pt idx="10">
                  <c:v>8.0294109822075937E-4</c:v>
                </c:pt>
                <c:pt idx="11">
                  <c:v>9.9279475538319867E-4</c:v>
                </c:pt>
                <c:pt idx="12">
                  <c:v>1.2111117892763257E-3</c:v>
                </c:pt>
                <c:pt idx="13">
                  <c:v>1.4858665151749884E-3</c:v>
                </c:pt>
                <c:pt idx="14">
                  <c:v>1.820677987852494E-3</c:v>
                </c:pt>
                <c:pt idx="15">
                  <c:v>2.2089927838004064E-3</c:v>
                </c:pt>
                <c:pt idx="16">
                  <c:v>2.6144247307032034E-3</c:v>
                </c:pt>
                <c:pt idx="17">
                  <c:v>3.0323766508758565E-3</c:v>
                </c:pt>
                <c:pt idx="18">
                  <c:v>3.5465758655605223E-3</c:v>
                </c:pt>
                <c:pt idx="19">
                  <c:v>4.0659591316772534E-3</c:v>
                </c:pt>
                <c:pt idx="20">
                  <c:v>3.7806406783321492E-3</c:v>
                </c:pt>
                <c:pt idx="21">
                  <c:v>2.3621668317738154E-3</c:v>
                </c:pt>
                <c:pt idx="22">
                  <c:v>1.222849264216827E-3</c:v>
                </c:pt>
                <c:pt idx="23">
                  <c:v>7.8269395394840735E-4</c:v>
                </c:pt>
                <c:pt idx="24">
                  <c:v>6.2775928473392251E-4</c:v>
                </c:pt>
                <c:pt idx="25">
                  <c:v>5.5811693342035229E-4</c:v>
                </c:pt>
                <c:pt idx="26">
                  <c:v>5.2456731754877556E-4</c:v>
                </c:pt>
                <c:pt idx="27">
                  <c:v>5.0803704034092095E-4</c:v>
                </c:pt>
                <c:pt idx="28">
                  <c:v>4.9796237435033308E-4</c:v>
                </c:pt>
                <c:pt idx="29">
                  <c:v>4.8730083461270834E-4</c:v>
                </c:pt>
                <c:pt idx="30">
                  <c:v>4.7605242112808144E-4</c:v>
                </c:pt>
                <c:pt idx="31">
                  <c:v>4.5971776850256552E-4</c:v>
                </c:pt>
                <c:pt idx="32">
                  <c:v>4.3917718735670547E-4</c:v>
                </c:pt>
                <c:pt idx="33">
                  <c:v>4.1932129224904469E-4</c:v>
                </c:pt>
                <c:pt idx="34">
                  <c:v>3.9525946862103284E-4</c:v>
                </c:pt>
                <c:pt idx="35">
                  <c:v>3.7422982601931915E-4</c:v>
                </c:pt>
                <c:pt idx="36">
                  <c:v>3.4918987947960695E-4</c:v>
                </c:pt>
                <c:pt idx="37">
                  <c:v>3.267908648015086E-4</c:v>
                </c:pt>
                <c:pt idx="38">
                  <c:v>3.0243560429998179E-4</c:v>
                </c:pt>
                <c:pt idx="39">
                  <c:v>2.772000331779309E-4</c:v>
                </c:pt>
                <c:pt idx="40">
                  <c:v>2.5665945203207086E-4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B42-45C1-9B4F-F74F38AA395B}"/>
            </c:ext>
          </c:extLst>
        </c:ser>
        <c:ser>
          <c:idx val="5"/>
          <c:order val="5"/>
          <c:tx>
            <c:v>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'Little bluestem grass_dead'!$AH$12:$AH$54</c:f>
              <c:numCache>
                <c:formatCode>General</c:formatCode>
                <c:ptCount val="43"/>
                <c:pt idx="0">
                  <c:v>175.96899999999999</c:v>
                </c:pt>
                <c:pt idx="1">
                  <c:v>183.90700000000001</c:v>
                </c:pt>
                <c:pt idx="2">
                  <c:v>191.816</c:v>
                </c:pt>
                <c:pt idx="3">
                  <c:v>199.71899999999999</c:v>
                </c:pt>
                <c:pt idx="4">
                  <c:v>207.59299999999999</c:v>
                </c:pt>
                <c:pt idx="5">
                  <c:v>215.49199999999999</c:v>
                </c:pt>
                <c:pt idx="6">
                  <c:v>223.38200000000001</c:v>
                </c:pt>
                <c:pt idx="7">
                  <c:v>231.26499999999999</c:v>
                </c:pt>
                <c:pt idx="8">
                  <c:v>239.14500000000001</c:v>
                </c:pt>
                <c:pt idx="9">
                  <c:v>247</c:v>
                </c:pt>
                <c:pt idx="10">
                  <c:v>254.876</c:v>
                </c:pt>
                <c:pt idx="11">
                  <c:v>262.74299999999999</c:v>
                </c:pt>
                <c:pt idx="12">
                  <c:v>270.59300000000002</c:v>
                </c:pt>
                <c:pt idx="13">
                  <c:v>278.45</c:v>
                </c:pt>
                <c:pt idx="14">
                  <c:v>286.27800000000002</c:v>
                </c:pt>
                <c:pt idx="15">
                  <c:v>294.12299999999999</c:v>
                </c:pt>
                <c:pt idx="16">
                  <c:v>301.92700000000002</c:v>
                </c:pt>
                <c:pt idx="17">
                  <c:v>309.71899999999999</c:v>
                </c:pt>
                <c:pt idx="18">
                  <c:v>317.476</c:v>
                </c:pt>
                <c:pt idx="19">
                  <c:v>325.20400000000001</c:v>
                </c:pt>
                <c:pt idx="20">
                  <c:v>332.94600000000003</c:v>
                </c:pt>
                <c:pt idx="21">
                  <c:v>340.70400000000001</c:v>
                </c:pt>
                <c:pt idx="22">
                  <c:v>348.49799999999999</c:v>
                </c:pt>
                <c:pt idx="23">
                  <c:v>356.303</c:v>
                </c:pt>
                <c:pt idx="24">
                  <c:v>364.12</c:v>
                </c:pt>
                <c:pt idx="25">
                  <c:v>371.93200000000002</c:v>
                </c:pt>
                <c:pt idx="26">
                  <c:v>379.72699999999998</c:v>
                </c:pt>
                <c:pt idx="27">
                  <c:v>387.50599999999997</c:v>
                </c:pt>
                <c:pt idx="28">
                  <c:v>395.27699999999999</c:v>
                </c:pt>
                <c:pt idx="29">
                  <c:v>403.04399999999998</c:v>
                </c:pt>
                <c:pt idx="30">
                  <c:v>410.80399999999997</c:v>
                </c:pt>
                <c:pt idx="31">
                  <c:v>418.55599999999998</c:v>
                </c:pt>
                <c:pt idx="32">
                  <c:v>426.30099999999999</c:v>
                </c:pt>
                <c:pt idx="33">
                  <c:v>434.04500000000002</c:v>
                </c:pt>
                <c:pt idx="34">
                  <c:v>441.78699999999998</c:v>
                </c:pt>
                <c:pt idx="35">
                  <c:v>449.51600000000002</c:v>
                </c:pt>
                <c:pt idx="36">
                  <c:v>457.24900000000002</c:v>
                </c:pt>
                <c:pt idx="37">
                  <c:v>464.96499999999997</c:v>
                </c:pt>
                <c:pt idx="38">
                  <c:v>472.68599999999998</c:v>
                </c:pt>
                <c:pt idx="39">
                  <c:v>480.41</c:v>
                </c:pt>
                <c:pt idx="40">
                  <c:v>488.12400000000002</c:v>
                </c:pt>
                <c:pt idx="41">
                  <c:v>495.84100000000001</c:v>
                </c:pt>
                <c:pt idx="42">
                  <c:v>503.56900000000002</c:v>
                </c:pt>
              </c:numCache>
            </c:numRef>
          </c:xVal>
          <c:yVal>
            <c:numRef>
              <c:f>'Little bluestem grass_dead'!$AQ$13:$AQ$53</c:f>
              <c:numCache>
                <c:formatCode>General</c:formatCode>
                <c:ptCount val="41"/>
                <c:pt idx="0">
                  <c:v>1.2811961940749052E-4</c:v>
                </c:pt>
                <c:pt idx="1">
                  <c:v>1.7086505797444463E-4</c:v>
                </c:pt>
                <c:pt idx="2">
                  <c:v>2.1758510287582682E-4</c:v>
                </c:pt>
                <c:pt idx="3">
                  <c:v>2.7155086635354377E-4</c:v>
                </c:pt>
                <c:pt idx="4">
                  <c:v>3.3655681979826802E-4</c:v>
                </c:pt>
                <c:pt idx="5">
                  <c:v>4.1177711046755275E-4</c:v>
                </c:pt>
                <c:pt idx="6">
                  <c:v>4.9842552181130167E-4</c:v>
                </c:pt>
                <c:pt idx="7">
                  <c:v>5.9737094325659713E-4</c:v>
                </c:pt>
                <c:pt idx="8">
                  <c:v>7.0739705990507788E-4</c:v>
                </c:pt>
                <c:pt idx="9">
                  <c:v>8.3291660642610449E-4</c:v>
                </c:pt>
                <c:pt idx="10">
                  <c:v>9.7041506983396334E-4</c:v>
                </c:pt>
                <c:pt idx="11">
                  <c:v>1.1201247008463052E-3</c:v>
                </c:pt>
                <c:pt idx="12">
                  <c:v>1.2864342331936588E-3</c:v>
                </c:pt>
                <c:pt idx="13">
                  <c:v>1.4662136848059434E-3</c:v>
                </c:pt>
                <c:pt idx="14">
                  <c:v>1.6730789352028233E-3</c:v>
                </c:pt>
                <c:pt idx="15">
                  <c:v>1.9069097173611805E-3</c:v>
                </c:pt>
                <c:pt idx="16">
                  <c:v>2.1999537584953825E-3</c:v>
                </c:pt>
                <c:pt idx="17">
                  <c:v>2.6039754543442945E-3</c:v>
                </c:pt>
                <c:pt idx="18">
                  <c:v>3.2908352220795923E-3</c:v>
                </c:pt>
                <c:pt idx="19">
                  <c:v>4.5808508479666865E-3</c:v>
                </c:pt>
                <c:pt idx="20">
                  <c:v>3.3149926328759731E-3</c:v>
                </c:pt>
                <c:pt idx="21">
                  <c:v>2.049850692612635E-3</c:v>
                </c:pt>
                <c:pt idx="22">
                  <c:v>1.5586109699681798E-3</c:v>
                </c:pt>
                <c:pt idx="23">
                  <c:v>1.2557548179346102E-3</c:v>
                </c:pt>
                <c:pt idx="24">
                  <c:v>1.0290233887624667E-3</c:v>
                </c:pt>
                <c:pt idx="25">
                  <c:v>8.4453227601963016E-4</c:v>
                </c:pt>
                <c:pt idx="26">
                  <c:v>6.8989766962978573E-4</c:v>
                </c:pt>
                <c:pt idx="27">
                  <c:v>5.5922199865088913E-4</c:v>
                </c:pt>
                <c:pt idx="28">
                  <c:v>4.4866504821953394E-4</c:v>
                </c:pt>
                <c:pt idx="29">
                  <c:v>3.555138866465574E-4</c:v>
                </c:pt>
                <c:pt idx="30">
                  <c:v>2.7792286777954419E-4</c:v>
                </c:pt>
                <c:pt idx="31">
                  <c:v>2.1422318393585489E-4</c:v>
                </c:pt>
                <c:pt idx="32">
                  <c:v>1.6278191433962113E-4</c:v>
                </c:pt>
                <c:pt idx="33">
                  <c:v>1.2182443466519559E-4</c:v>
                </c:pt>
                <c:pt idx="34">
                  <c:v>8.9686278793572804E-5</c:v>
                </c:pt>
                <c:pt idx="35">
                  <c:v>6.5055462400779429E-5</c:v>
                </c:pt>
                <c:pt idx="36">
                  <c:v>4.6375595657546815E-5</c:v>
                </c:pt>
                <c:pt idx="37">
                  <c:v>3.2568572186803659E-5</c:v>
                </c:pt>
                <c:pt idx="38">
                  <c:v>2.2500362451649055E-5</c:v>
                </c:pt>
                <c:pt idx="39">
                  <c:v>1.5272001623163249E-5</c:v>
                </c:pt>
                <c:pt idx="40">
                  <c:v>1.0199783603754435E-5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B42-45C1-9B4F-F74F38AA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216192"/>
        <c:axId val="1629221088"/>
      </c:scatterChart>
      <c:valAx>
        <c:axId val="1629216192"/>
        <c:scaling>
          <c:orientation val="minMax"/>
          <c:max val="50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</a:t>
                </a:r>
                <a:r>
                  <a:rPr lang="en-US" sz="900" b="0" i="0" u="none" strike="noStrike" baseline="0">
                    <a:effectLst/>
                  </a:rPr>
                  <a:t>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9221088"/>
        <c:crosses val="autoZero"/>
        <c:crossBetween val="midCat"/>
        <c:majorUnit val="50"/>
      </c:valAx>
      <c:valAx>
        <c:axId val="1629221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 (dV/dt)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92161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2191017789442982"/>
          <c:y val="0.12764558888025629"/>
          <c:w val="0.28931940799066785"/>
          <c:h val="0.4452134733158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83989501312336"/>
          <c:y val="5.0179219194108088E-2"/>
          <c:w val="0.77616652085156035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'Little bluestem grass_dead'!$B$13:$B$62</c:f>
              <c:numCache>
                <c:formatCode>General</c:formatCode>
                <c:ptCount val="50"/>
                <c:pt idx="0">
                  <c:v>166.154</c:v>
                </c:pt>
                <c:pt idx="1">
                  <c:v>174.01900000000001</c:v>
                </c:pt>
                <c:pt idx="2">
                  <c:v>181.928</c:v>
                </c:pt>
                <c:pt idx="3">
                  <c:v>189.791</c:v>
                </c:pt>
                <c:pt idx="4">
                  <c:v>197.66800000000001</c:v>
                </c:pt>
                <c:pt idx="5">
                  <c:v>205.541</c:v>
                </c:pt>
                <c:pt idx="6">
                  <c:v>213.41900000000001</c:v>
                </c:pt>
                <c:pt idx="7">
                  <c:v>221.286</c:v>
                </c:pt>
                <c:pt idx="8">
                  <c:v>229.10499999999999</c:v>
                </c:pt>
                <c:pt idx="9">
                  <c:v>236.94</c:v>
                </c:pt>
                <c:pt idx="10">
                  <c:v>244.79300000000001</c:v>
                </c:pt>
                <c:pt idx="11">
                  <c:v>252.631</c:v>
                </c:pt>
                <c:pt idx="12">
                  <c:v>260.47399999999999</c:v>
                </c:pt>
                <c:pt idx="13">
                  <c:v>268.29899999999998</c:v>
                </c:pt>
                <c:pt idx="14">
                  <c:v>276.12</c:v>
                </c:pt>
                <c:pt idx="15">
                  <c:v>283.93299999999999</c:v>
                </c:pt>
                <c:pt idx="16">
                  <c:v>291.72399999999999</c:v>
                </c:pt>
                <c:pt idx="17">
                  <c:v>299.53100000000001</c:v>
                </c:pt>
                <c:pt idx="18">
                  <c:v>307.35700000000003</c:v>
                </c:pt>
                <c:pt idx="19">
                  <c:v>315.14800000000002</c:v>
                </c:pt>
                <c:pt idx="20">
                  <c:v>322.97500000000002</c:v>
                </c:pt>
                <c:pt idx="21">
                  <c:v>330.75200000000001</c:v>
                </c:pt>
                <c:pt idx="22">
                  <c:v>338.51900000000001</c:v>
                </c:pt>
                <c:pt idx="23">
                  <c:v>346.26</c:v>
                </c:pt>
                <c:pt idx="24">
                  <c:v>354.024</c:v>
                </c:pt>
                <c:pt idx="25">
                  <c:v>361.786</c:v>
                </c:pt>
                <c:pt idx="26">
                  <c:v>369.524</c:v>
                </c:pt>
                <c:pt idx="27">
                  <c:v>377.26400000000001</c:v>
                </c:pt>
                <c:pt idx="28">
                  <c:v>384.99099999999999</c:v>
                </c:pt>
                <c:pt idx="29">
                  <c:v>392.72699999999998</c:v>
                </c:pt>
                <c:pt idx="30">
                  <c:v>400.43200000000002</c:v>
                </c:pt>
                <c:pt idx="31">
                  <c:v>408.13200000000001</c:v>
                </c:pt>
                <c:pt idx="32">
                  <c:v>415.834</c:v>
                </c:pt>
                <c:pt idx="33">
                  <c:v>423.53899999999999</c:v>
                </c:pt>
                <c:pt idx="34">
                  <c:v>431.245</c:v>
                </c:pt>
                <c:pt idx="35">
                  <c:v>438.94799999999998</c:v>
                </c:pt>
                <c:pt idx="36">
                  <c:v>446.64100000000002</c:v>
                </c:pt>
                <c:pt idx="37">
                  <c:v>454.32600000000002</c:v>
                </c:pt>
                <c:pt idx="38">
                  <c:v>462.00099999999998</c:v>
                </c:pt>
                <c:pt idx="39">
                  <c:v>469.67599999999999</c:v>
                </c:pt>
                <c:pt idx="40">
                  <c:v>477.34800000000001</c:v>
                </c:pt>
                <c:pt idx="41">
                  <c:v>485.029</c:v>
                </c:pt>
                <c:pt idx="42">
                  <c:v>492.70100000000002</c:v>
                </c:pt>
                <c:pt idx="43">
                  <c:v>500.375</c:v>
                </c:pt>
              </c:numCache>
            </c:numRef>
          </c:xVal>
          <c:yVal>
            <c:numRef>
              <c:f>'Little bluestem grass_dead'!$F$13:$F$62</c:f>
              <c:numCache>
                <c:formatCode>General</c:formatCode>
                <c:ptCount val="50"/>
                <c:pt idx="0">
                  <c:v>2.9292359919185218E-3</c:v>
                </c:pt>
                <c:pt idx="1">
                  <c:v>4.9876180402936843E-3</c:v>
                </c:pt>
                <c:pt idx="2">
                  <c:v>7.5859295336656585E-3</c:v>
                </c:pt>
                <c:pt idx="3">
                  <c:v>1.0789088675098757E-2</c:v>
                </c:pt>
                <c:pt idx="4">
                  <c:v>1.469368108378577E-2</c:v>
                </c:pt>
                <c:pt idx="5">
                  <c:v>1.9152453274727477E-2</c:v>
                </c:pt>
                <c:pt idx="6">
                  <c:v>2.3992817830022051E-2</c:v>
                </c:pt>
                <c:pt idx="7">
                  <c:v>2.9252775649023732E-2</c:v>
                </c:pt>
                <c:pt idx="8">
                  <c:v>3.5366170332697955E-2</c:v>
                </c:pt>
                <c:pt idx="9">
                  <c:v>4.2980600540879377E-2</c:v>
                </c:pt>
                <c:pt idx="10">
                  <c:v>5.2640745830984659E-2</c:v>
                </c:pt>
                <c:pt idx="11">
                  <c:v>6.4740865533817638E-2</c:v>
                </c:pt>
                <c:pt idx="12">
                  <c:v>7.9589716956634748E-2</c:v>
                </c:pt>
                <c:pt idx="13">
                  <c:v>9.7605309992336409E-2</c:v>
                </c:pt>
                <c:pt idx="14">
                  <c:v>0.11961891431430538</c:v>
                </c:pt>
                <c:pt idx="15">
                  <c:v>0.1467325560038254</c:v>
                </c:pt>
                <c:pt idx="16">
                  <c:v>0.18009892900798652</c:v>
                </c:pt>
                <c:pt idx="17">
                  <c:v>0.2202326288388825</c:v>
                </c:pt>
                <c:pt idx="18">
                  <c:v>0.26761341685086548</c:v>
                </c:pt>
                <c:pt idx="19">
                  <c:v>0.32412392093279552</c:v>
                </c:pt>
                <c:pt idx="20">
                  <c:v>0.39043549030660396</c:v>
                </c:pt>
                <c:pt idx="21">
                  <c:v>0.45356290098865681</c:v>
                </c:pt>
                <c:pt idx="22">
                  <c:v>0.49226365023972241</c:v>
                </c:pt>
                <c:pt idx="23">
                  <c:v>0.51265904959750719</c:v>
                </c:pt>
                <c:pt idx="24">
                  <c:v>0.5264438758383948</c:v>
                </c:pt>
                <c:pt idx="25">
                  <c:v>0.53749738743816944</c:v>
                </c:pt>
                <c:pt idx="26">
                  <c:v>0.54711636508730699</c:v>
                </c:pt>
                <c:pt idx="27">
                  <c:v>0.55609091081822271</c:v>
                </c:pt>
                <c:pt idx="28">
                  <c:v>0.56467119721833425</c:v>
                </c:pt>
                <c:pt idx="29">
                  <c:v>0.57300922788506004</c:v>
                </c:pt>
                <c:pt idx="30">
                  <c:v>0.58124750619097987</c:v>
                </c:pt>
                <c:pt idx="31">
                  <c:v>0.58919127752690148</c:v>
                </c:pt>
                <c:pt idx="32">
                  <c:v>0.59685954234250205</c:v>
                </c:pt>
                <c:pt idx="33">
                  <c:v>0.60427921794149131</c:v>
                </c:pt>
                <c:pt idx="34">
                  <c:v>0.61130463420967629</c:v>
                </c:pt>
                <c:pt idx="35">
                  <c:v>0.6179547915967345</c:v>
                </c:pt>
                <c:pt idx="36">
                  <c:v>0.62422493999024642</c:v>
                </c:pt>
                <c:pt idx="37">
                  <c:v>0.63007232837843841</c:v>
                </c:pt>
                <c:pt idx="38">
                  <c:v>0.63554287451469693</c:v>
                </c:pt>
                <c:pt idx="39">
                  <c:v>0.64061757794934482</c:v>
                </c:pt>
                <c:pt idx="40">
                  <c:v>0.64527110474947902</c:v>
                </c:pt>
                <c:pt idx="41">
                  <c:v>0.6495192886231641</c:v>
                </c:pt>
                <c:pt idx="42">
                  <c:v>0.65333046215427104</c:v>
                </c:pt>
                <c:pt idx="43">
                  <c:v>0.65678379388312191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49F-436E-A58C-556F4AACC178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'Little bluestem grass_dead'!$B$13:$B$62</c:f>
              <c:numCache>
                <c:formatCode>General</c:formatCode>
                <c:ptCount val="50"/>
                <c:pt idx="0">
                  <c:v>166.154</c:v>
                </c:pt>
                <c:pt idx="1">
                  <c:v>174.01900000000001</c:v>
                </c:pt>
                <c:pt idx="2">
                  <c:v>181.928</c:v>
                </c:pt>
                <c:pt idx="3">
                  <c:v>189.791</c:v>
                </c:pt>
                <c:pt idx="4">
                  <c:v>197.66800000000001</c:v>
                </c:pt>
                <c:pt idx="5">
                  <c:v>205.541</c:v>
                </c:pt>
                <c:pt idx="6">
                  <c:v>213.41900000000001</c:v>
                </c:pt>
                <c:pt idx="7">
                  <c:v>221.286</c:v>
                </c:pt>
                <c:pt idx="8">
                  <c:v>229.10499999999999</c:v>
                </c:pt>
                <c:pt idx="9">
                  <c:v>236.94</c:v>
                </c:pt>
                <c:pt idx="10">
                  <c:v>244.79300000000001</c:v>
                </c:pt>
                <c:pt idx="11">
                  <c:v>252.631</c:v>
                </c:pt>
                <c:pt idx="12">
                  <c:v>260.47399999999999</c:v>
                </c:pt>
                <c:pt idx="13">
                  <c:v>268.29899999999998</c:v>
                </c:pt>
                <c:pt idx="14">
                  <c:v>276.12</c:v>
                </c:pt>
                <c:pt idx="15">
                  <c:v>283.93299999999999</c:v>
                </c:pt>
                <c:pt idx="16">
                  <c:v>291.72399999999999</c:v>
                </c:pt>
                <c:pt idx="17">
                  <c:v>299.53100000000001</c:v>
                </c:pt>
                <c:pt idx="18">
                  <c:v>307.35700000000003</c:v>
                </c:pt>
                <c:pt idx="19">
                  <c:v>315.14800000000002</c:v>
                </c:pt>
                <c:pt idx="20">
                  <c:v>322.97500000000002</c:v>
                </c:pt>
                <c:pt idx="21">
                  <c:v>330.75200000000001</c:v>
                </c:pt>
                <c:pt idx="22">
                  <c:v>338.51900000000001</c:v>
                </c:pt>
                <c:pt idx="23">
                  <c:v>346.26</c:v>
                </c:pt>
                <c:pt idx="24">
                  <c:v>354.024</c:v>
                </c:pt>
                <c:pt idx="25">
                  <c:v>361.786</c:v>
                </c:pt>
                <c:pt idx="26">
                  <c:v>369.524</c:v>
                </c:pt>
                <c:pt idx="27">
                  <c:v>377.26400000000001</c:v>
                </c:pt>
                <c:pt idx="28">
                  <c:v>384.99099999999999</c:v>
                </c:pt>
                <c:pt idx="29">
                  <c:v>392.72699999999998</c:v>
                </c:pt>
                <c:pt idx="30">
                  <c:v>400.43200000000002</c:v>
                </c:pt>
                <c:pt idx="31">
                  <c:v>408.13200000000001</c:v>
                </c:pt>
                <c:pt idx="32">
                  <c:v>415.834</c:v>
                </c:pt>
                <c:pt idx="33">
                  <c:v>423.53899999999999</c:v>
                </c:pt>
                <c:pt idx="34">
                  <c:v>431.245</c:v>
                </c:pt>
                <c:pt idx="35">
                  <c:v>438.94799999999998</c:v>
                </c:pt>
                <c:pt idx="36">
                  <c:v>446.64100000000002</c:v>
                </c:pt>
                <c:pt idx="37">
                  <c:v>454.32600000000002</c:v>
                </c:pt>
                <c:pt idx="38">
                  <c:v>462.00099999999998</c:v>
                </c:pt>
                <c:pt idx="39">
                  <c:v>469.67599999999999</c:v>
                </c:pt>
                <c:pt idx="40">
                  <c:v>477.34800000000001</c:v>
                </c:pt>
                <c:pt idx="41">
                  <c:v>485.029</c:v>
                </c:pt>
                <c:pt idx="42">
                  <c:v>492.70100000000002</c:v>
                </c:pt>
                <c:pt idx="43">
                  <c:v>500.375</c:v>
                </c:pt>
              </c:numCache>
            </c:numRef>
          </c:xVal>
          <c:yVal>
            <c:numRef>
              <c:f>'Little bluestem grass_dead'!$J$13:$J$62</c:f>
              <c:numCache>
                <c:formatCode>General</c:formatCode>
                <c:ptCount val="50"/>
                <c:pt idx="0">
                  <c:v>7.3859702544396069E-3</c:v>
                </c:pt>
                <c:pt idx="1">
                  <c:v>7.9033847244497427E-3</c:v>
                </c:pt>
                <c:pt idx="2">
                  <c:v>9.0925390056029506E-3</c:v>
                </c:pt>
                <c:pt idx="3">
                  <c:v>1.1321109792069333E-2</c:v>
                </c:pt>
                <c:pt idx="4">
                  <c:v>1.4632781778229558E-2</c:v>
                </c:pt>
                <c:pt idx="5">
                  <c:v>1.8971318393510454E-2</c:v>
                </c:pt>
                <c:pt idx="6">
                  <c:v>2.4406334660817732E-2</c:v>
                </c:pt>
                <c:pt idx="7">
                  <c:v>3.1104410604070938E-2</c:v>
                </c:pt>
                <c:pt idx="8">
                  <c:v>3.924925542566314E-2</c:v>
                </c:pt>
                <c:pt idx="9">
                  <c:v>4.9003961716002319E-2</c:v>
                </c:pt>
                <c:pt idx="10">
                  <c:v>6.0626275814656599E-2</c:v>
                </c:pt>
                <c:pt idx="11">
                  <c:v>7.4360280240324442E-2</c:v>
                </c:pt>
                <c:pt idx="12">
                  <c:v>9.0397771889636575E-2</c:v>
                </c:pt>
                <c:pt idx="13">
                  <c:v>0.10899306409728102</c:v>
                </c:pt>
                <c:pt idx="14">
                  <c:v>0.13036654021900998</c:v>
                </c:pt>
                <c:pt idx="15">
                  <c:v>0.15483441404232107</c:v>
                </c:pt>
                <c:pt idx="16">
                  <c:v>0.18280194122120808</c:v>
                </c:pt>
                <c:pt idx="17">
                  <c:v>0.21486376166836588</c:v>
                </c:pt>
                <c:pt idx="18">
                  <c:v>0.25226237452406269</c:v>
                </c:pt>
                <c:pt idx="19">
                  <c:v>0.29751960529368116</c:v>
                </c:pt>
                <c:pt idx="20">
                  <c:v>0.35732060451638764</c:v>
                </c:pt>
                <c:pt idx="21">
                  <c:v>0.4342663374046335</c:v>
                </c:pt>
                <c:pt idx="22">
                  <c:v>0.47788528275988157</c:v>
                </c:pt>
                <c:pt idx="23">
                  <c:v>0.50744694216914921</c:v>
                </c:pt>
                <c:pt idx="24">
                  <c:v>0.53049294614598208</c:v>
                </c:pt>
                <c:pt idx="25">
                  <c:v>0.54922902374245619</c:v>
                </c:pt>
                <c:pt idx="26">
                  <c:v>0.56459209935647892</c:v>
                </c:pt>
                <c:pt idx="27">
                  <c:v>0.5771441525755191</c:v>
                </c:pt>
                <c:pt idx="28">
                  <c:v>0.58734529727810048</c:v>
                </c:pt>
                <c:pt idx="29">
                  <c:v>0.59554515438557032</c:v>
                </c:pt>
                <c:pt idx="30">
                  <c:v>0.60206700303363625</c:v>
                </c:pt>
                <c:pt idx="31">
                  <c:v>0.60717019757732682</c:v>
                </c:pt>
                <c:pt idx="32">
                  <c:v>0.61111256918390566</c:v>
                </c:pt>
                <c:pt idx="33">
                  <c:v>0.61411579086809187</c:v>
                </c:pt>
                <c:pt idx="34">
                  <c:v>0.61636877143343916</c:v>
                </c:pt>
                <c:pt idx="35">
                  <c:v>0.61803163133020433</c:v>
                </c:pt>
                <c:pt idx="36">
                  <c:v>0.61923836284346956</c:v>
                </c:pt>
                <c:pt idx="37">
                  <c:v>0.62009899000786417</c:v>
                </c:pt>
                <c:pt idx="38">
                  <c:v>0.62070253881198589</c:v>
                </c:pt>
                <c:pt idx="39">
                  <c:v>0.62111864226414537</c:v>
                </c:pt>
                <c:pt idx="40">
                  <c:v>0.62140087136743194</c:v>
                </c:pt>
                <c:pt idx="41">
                  <c:v>0.62158900313926024</c:v>
                </c:pt>
                <c:pt idx="42">
                  <c:v>0.62171233421857097</c:v>
                </c:pt>
                <c:pt idx="43">
                  <c:v>0.62179166460932089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49F-436E-A58C-556F4AACC178}"/>
            </c:ext>
          </c:extLst>
        </c:ser>
        <c:ser>
          <c:idx val="2"/>
          <c:order val="2"/>
          <c:tx>
            <c:v>20-exp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'Little bluestem grass_dead'!$R$13:$R$54</c:f>
              <c:numCache>
                <c:formatCode>General</c:formatCode>
                <c:ptCount val="42"/>
                <c:pt idx="0">
                  <c:v>176.41399999999999</c:v>
                </c:pt>
                <c:pt idx="1">
                  <c:v>184.35499999999999</c:v>
                </c:pt>
                <c:pt idx="2">
                  <c:v>192.29300000000001</c:v>
                </c:pt>
                <c:pt idx="3">
                  <c:v>200.227</c:v>
                </c:pt>
                <c:pt idx="4">
                  <c:v>208.154</c:v>
                </c:pt>
                <c:pt idx="5">
                  <c:v>216.107</c:v>
                </c:pt>
                <c:pt idx="6">
                  <c:v>224.05600000000001</c:v>
                </c:pt>
                <c:pt idx="7">
                  <c:v>232</c:v>
                </c:pt>
                <c:pt idx="8">
                  <c:v>239.941</c:v>
                </c:pt>
                <c:pt idx="9">
                  <c:v>247.86</c:v>
                </c:pt>
                <c:pt idx="10">
                  <c:v>255.79599999999999</c:v>
                </c:pt>
                <c:pt idx="11">
                  <c:v>263.74</c:v>
                </c:pt>
                <c:pt idx="12">
                  <c:v>271.64600000000002</c:v>
                </c:pt>
                <c:pt idx="13">
                  <c:v>279.57400000000001</c:v>
                </c:pt>
                <c:pt idx="14">
                  <c:v>287.49</c:v>
                </c:pt>
                <c:pt idx="15">
                  <c:v>295.40100000000001</c:v>
                </c:pt>
                <c:pt idx="16">
                  <c:v>303.29300000000001</c:v>
                </c:pt>
                <c:pt idx="17">
                  <c:v>311.17</c:v>
                </c:pt>
                <c:pt idx="18">
                  <c:v>319.048</c:v>
                </c:pt>
                <c:pt idx="19">
                  <c:v>326.899</c:v>
                </c:pt>
                <c:pt idx="20">
                  <c:v>334.67500000000001</c:v>
                </c:pt>
                <c:pt idx="21">
                  <c:v>342.49099999999999</c:v>
                </c:pt>
                <c:pt idx="22">
                  <c:v>350.33600000000001</c:v>
                </c:pt>
                <c:pt idx="23">
                  <c:v>358.18700000000001</c:v>
                </c:pt>
                <c:pt idx="24">
                  <c:v>366.03100000000001</c:v>
                </c:pt>
                <c:pt idx="25">
                  <c:v>373.87</c:v>
                </c:pt>
                <c:pt idx="26">
                  <c:v>381.70499999999998</c:v>
                </c:pt>
                <c:pt idx="27">
                  <c:v>389.52100000000002</c:v>
                </c:pt>
                <c:pt idx="28">
                  <c:v>397.33699999999999</c:v>
                </c:pt>
                <c:pt idx="29">
                  <c:v>405.14600000000002</c:v>
                </c:pt>
                <c:pt idx="30">
                  <c:v>412.947</c:v>
                </c:pt>
                <c:pt idx="31">
                  <c:v>420.74700000000001</c:v>
                </c:pt>
                <c:pt idx="32">
                  <c:v>428.54599999999999</c:v>
                </c:pt>
                <c:pt idx="33">
                  <c:v>436.327</c:v>
                </c:pt>
                <c:pt idx="34">
                  <c:v>444.11799999999999</c:v>
                </c:pt>
                <c:pt idx="35">
                  <c:v>451.899</c:v>
                </c:pt>
                <c:pt idx="36">
                  <c:v>459.68700000000001</c:v>
                </c:pt>
                <c:pt idx="37">
                  <c:v>467.471</c:v>
                </c:pt>
                <c:pt idx="38">
                  <c:v>475.24400000000003</c:v>
                </c:pt>
                <c:pt idx="39">
                  <c:v>483.01900000000001</c:v>
                </c:pt>
                <c:pt idx="40">
                  <c:v>490.78199999999998</c:v>
                </c:pt>
                <c:pt idx="41">
                  <c:v>498.54300000000001</c:v>
                </c:pt>
              </c:numCache>
            </c:numRef>
          </c:xVal>
          <c:yVal>
            <c:numRef>
              <c:f>'Little bluestem grass_dead'!$V$13:$V$54</c:f>
              <c:numCache>
                <c:formatCode>General</c:formatCode>
                <c:ptCount val="42"/>
                <c:pt idx="0">
                  <c:v>3.3125556544968404E-3</c:v>
                </c:pt>
                <c:pt idx="1">
                  <c:v>5.7852556591835302E-3</c:v>
                </c:pt>
                <c:pt idx="2">
                  <c:v>8.9740825795565637E-3</c:v>
                </c:pt>
                <c:pt idx="3">
                  <c:v>1.3042133383324717E-2</c:v>
                </c:pt>
                <c:pt idx="4">
                  <c:v>1.7886300792051446E-2</c:v>
                </c:pt>
                <c:pt idx="5">
                  <c:v>2.3257252659699135E-2</c:v>
                </c:pt>
                <c:pt idx="6">
                  <c:v>2.8793176172845381E-2</c:v>
                </c:pt>
                <c:pt idx="7">
                  <c:v>3.4570933120869785E-2</c:v>
                </c:pt>
                <c:pt idx="8">
                  <c:v>4.1263532830294825E-2</c:v>
                </c:pt>
                <c:pt idx="9">
                  <c:v>4.947274687163139E-2</c:v>
                </c:pt>
                <c:pt idx="10">
                  <c:v>5.9721610348221432E-2</c:v>
                </c:pt>
                <c:pt idx="11">
                  <c:v>7.2430051084969693E-2</c:v>
                </c:pt>
                <c:pt idx="12">
                  <c:v>8.8179219196700576E-2</c:v>
                </c:pt>
                <c:pt idx="13">
                  <c:v>0.10750152317570416</c:v>
                </c:pt>
                <c:pt idx="14">
                  <c:v>0.13132117917232977</c:v>
                </c:pt>
                <c:pt idx="15">
                  <c:v>0.16063739044851677</c:v>
                </c:pt>
                <c:pt idx="16">
                  <c:v>0.19623564699817209</c:v>
                </c:pt>
                <c:pt idx="17">
                  <c:v>0.23865960538032516</c:v>
                </c:pt>
                <c:pt idx="18">
                  <c:v>0.28851103716548721</c:v>
                </c:pt>
                <c:pt idx="19">
                  <c:v>0.346279233256784</c:v>
                </c:pt>
                <c:pt idx="20">
                  <c:v>0.40849416506537939</c:v>
                </c:pt>
                <c:pt idx="21">
                  <c:v>0.46220743309743639</c:v>
                </c:pt>
                <c:pt idx="22">
                  <c:v>0.49622158691474905</c:v>
                </c:pt>
                <c:pt idx="23">
                  <c:v>0.51530393213666392</c:v>
                </c:pt>
                <c:pt idx="24">
                  <c:v>0.52801049819562262</c:v>
                </c:pt>
                <c:pt idx="25">
                  <c:v>0.53824811360547409</c:v>
                </c:pt>
                <c:pt idx="26">
                  <c:v>0.54739654121947789</c:v>
                </c:pt>
                <c:pt idx="27">
                  <c:v>0.55603318179687866</c:v>
                </c:pt>
                <c:pt idx="28">
                  <c:v>0.56439237006139564</c:v>
                </c:pt>
                <c:pt idx="29">
                  <c:v>0.5725940853915733</c:v>
                </c:pt>
                <c:pt idx="30">
                  <c:v>0.58061020762056526</c:v>
                </c:pt>
                <c:pt idx="31">
                  <c:v>0.58845011013732007</c:v>
                </c:pt>
                <c:pt idx="32">
                  <c:v>0.59606505131930443</c:v>
                </c:pt>
                <c:pt idx="33">
                  <c:v>0.60341003889956413</c:v>
                </c:pt>
                <c:pt idx="34">
                  <c:v>0.61041945915545759</c:v>
                </c:pt>
                <c:pt idx="35">
                  <c:v>0.617078314664667</c:v>
                </c:pt>
                <c:pt idx="36">
                  <c:v>0.62333036509349959</c:v>
                </c:pt>
                <c:pt idx="37">
                  <c:v>0.62912874349721137</c:v>
                </c:pt>
                <c:pt idx="38">
                  <c:v>0.63451844214275677</c:v>
                </c:pt>
                <c:pt idx="39">
                  <c:v>0.63944322069644277</c:v>
                </c:pt>
                <c:pt idx="40">
                  <c:v>0.64392932464732622</c:v>
                </c:pt>
                <c:pt idx="41">
                  <c:v>0.64798987673993524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49F-436E-A58C-556F4AACC178}"/>
            </c:ext>
          </c:extLst>
        </c:ser>
        <c:ser>
          <c:idx val="3"/>
          <c:order val="3"/>
          <c:tx>
            <c:v>20-model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'Little bluestem grass_dead'!$R$13:$R$54</c:f>
              <c:numCache>
                <c:formatCode>General</c:formatCode>
                <c:ptCount val="42"/>
                <c:pt idx="0">
                  <c:v>176.41399999999999</c:v>
                </c:pt>
                <c:pt idx="1">
                  <c:v>184.35499999999999</c:v>
                </c:pt>
                <c:pt idx="2">
                  <c:v>192.29300000000001</c:v>
                </c:pt>
                <c:pt idx="3">
                  <c:v>200.227</c:v>
                </c:pt>
                <c:pt idx="4">
                  <c:v>208.154</c:v>
                </c:pt>
                <c:pt idx="5">
                  <c:v>216.107</c:v>
                </c:pt>
                <c:pt idx="6">
                  <c:v>224.05600000000001</c:v>
                </c:pt>
                <c:pt idx="7">
                  <c:v>232</c:v>
                </c:pt>
                <c:pt idx="8">
                  <c:v>239.941</c:v>
                </c:pt>
                <c:pt idx="9">
                  <c:v>247.86</c:v>
                </c:pt>
                <c:pt idx="10">
                  <c:v>255.79599999999999</c:v>
                </c:pt>
                <c:pt idx="11">
                  <c:v>263.74</c:v>
                </c:pt>
                <c:pt idx="12">
                  <c:v>271.64600000000002</c:v>
                </c:pt>
                <c:pt idx="13">
                  <c:v>279.57400000000001</c:v>
                </c:pt>
                <c:pt idx="14">
                  <c:v>287.49</c:v>
                </c:pt>
                <c:pt idx="15">
                  <c:v>295.40100000000001</c:v>
                </c:pt>
                <c:pt idx="16">
                  <c:v>303.29300000000001</c:v>
                </c:pt>
                <c:pt idx="17">
                  <c:v>311.17</c:v>
                </c:pt>
                <c:pt idx="18">
                  <c:v>319.048</c:v>
                </c:pt>
                <c:pt idx="19">
                  <c:v>326.899</c:v>
                </c:pt>
                <c:pt idx="20">
                  <c:v>334.67500000000001</c:v>
                </c:pt>
                <c:pt idx="21">
                  <c:v>342.49099999999999</c:v>
                </c:pt>
                <c:pt idx="22">
                  <c:v>350.33600000000001</c:v>
                </c:pt>
                <c:pt idx="23">
                  <c:v>358.18700000000001</c:v>
                </c:pt>
                <c:pt idx="24">
                  <c:v>366.03100000000001</c:v>
                </c:pt>
                <c:pt idx="25">
                  <c:v>373.87</c:v>
                </c:pt>
                <c:pt idx="26">
                  <c:v>381.70499999999998</c:v>
                </c:pt>
                <c:pt idx="27">
                  <c:v>389.52100000000002</c:v>
                </c:pt>
                <c:pt idx="28">
                  <c:v>397.33699999999999</c:v>
                </c:pt>
                <c:pt idx="29">
                  <c:v>405.14600000000002</c:v>
                </c:pt>
                <c:pt idx="30">
                  <c:v>412.947</c:v>
                </c:pt>
                <c:pt idx="31">
                  <c:v>420.74700000000001</c:v>
                </c:pt>
                <c:pt idx="32">
                  <c:v>428.54599999999999</c:v>
                </c:pt>
                <c:pt idx="33">
                  <c:v>436.327</c:v>
                </c:pt>
                <c:pt idx="34">
                  <c:v>444.11799999999999</c:v>
                </c:pt>
                <c:pt idx="35">
                  <c:v>451.899</c:v>
                </c:pt>
                <c:pt idx="36">
                  <c:v>459.68700000000001</c:v>
                </c:pt>
                <c:pt idx="37">
                  <c:v>467.471</c:v>
                </c:pt>
                <c:pt idx="38">
                  <c:v>475.24400000000003</c:v>
                </c:pt>
                <c:pt idx="39">
                  <c:v>483.01900000000001</c:v>
                </c:pt>
                <c:pt idx="40">
                  <c:v>490.78199999999998</c:v>
                </c:pt>
                <c:pt idx="41">
                  <c:v>498.54300000000001</c:v>
                </c:pt>
              </c:numCache>
            </c:numRef>
          </c:xVal>
          <c:yVal>
            <c:numRef>
              <c:f>'Little bluestem grass_dead'!$Z$13:$Z$54</c:f>
              <c:numCache>
                <c:formatCode>General</c:formatCode>
                <c:ptCount val="42"/>
                <c:pt idx="0">
                  <c:v>5.7829420097603723E-3</c:v>
                </c:pt>
                <c:pt idx="1">
                  <c:v>7.5218401042179703E-3</c:v>
                </c:pt>
                <c:pt idx="2">
                  <c:v>9.9452340013340985E-3</c:v>
                </c:pt>
                <c:pt idx="3">
                  <c:v>1.3080177445224274E-2</c:v>
                </c:pt>
                <c:pt idx="4">
                  <c:v>1.7040880903186065E-2</c:v>
                </c:pt>
                <c:pt idx="5">
                  <c:v>2.1978212857808845E-2</c:v>
                </c:pt>
                <c:pt idx="6">
                  <c:v>2.8085530001130496E-2</c:v>
                </c:pt>
                <c:pt idx="7">
                  <c:v>3.5543569425922829E-2</c:v>
                </c:pt>
                <c:pt idx="8">
                  <c:v>4.4550321151802554E-2</c:v>
                </c:pt>
                <c:pt idx="9">
                  <c:v>5.5316198537856173E-2</c:v>
                </c:pt>
                <c:pt idx="10">
                  <c:v>6.8032670596164968E-2</c:v>
                </c:pt>
                <c:pt idx="11">
                  <c:v>8.2959428229495702E-2</c:v>
                </c:pt>
                <c:pt idx="12">
                  <c:v>0.10033180260458763</c:v>
                </c:pt>
                <c:pt idx="13">
                  <c:v>0.12031328333706064</c:v>
                </c:pt>
                <c:pt idx="14">
                  <c:v>0.14325761853875171</c:v>
                </c:pt>
                <c:pt idx="15">
                  <c:v>0.16947590184615194</c:v>
                </c:pt>
                <c:pt idx="16">
                  <c:v>0.19947414380066966</c:v>
                </c:pt>
                <c:pt idx="17">
                  <c:v>0.2340565454454912</c:v>
                </c:pt>
                <c:pt idx="18">
                  <c:v>0.27484632026071121</c:v>
                </c:pt>
                <c:pt idx="19">
                  <c:v>0.32576438297774607</c:v>
                </c:pt>
                <c:pt idx="20">
                  <c:v>0.39839093182452179</c:v>
                </c:pt>
                <c:pt idx="21">
                  <c:v>0.45834234949752467</c:v>
                </c:pt>
                <c:pt idx="22">
                  <c:v>0.49297711703991087</c:v>
                </c:pt>
                <c:pt idx="23">
                  <c:v>0.51897419236383402</c:v>
                </c:pt>
                <c:pt idx="24">
                  <c:v>0.53980175425188071</c:v>
                </c:pt>
                <c:pt idx="25">
                  <c:v>0.55681687065504459</c:v>
                </c:pt>
                <c:pt idx="26">
                  <c:v>0.57076642041811998</c:v>
                </c:pt>
                <c:pt idx="27">
                  <c:v>0.58215361950333988</c:v>
                </c:pt>
                <c:pt idx="28">
                  <c:v>0.59135882719922694</c:v>
                </c:pt>
                <c:pt idx="29">
                  <c:v>0.59872762260531553</c:v>
                </c:pt>
                <c:pt idx="30">
                  <c:v>0.60455056743010005</c:v>
                </c:pt>
                <c:pt idx="31">
                  <c:v>0.60908820810681119</c:v>
                </c:pt>
                <c:pt idx="32">
                  <c:v>0.61257470653870338</c:v>
                </c:pt>
                <c:pt idx="33">
                  <c:v>0.61521323580152909</c:v>
                </c:pt>
                <c:pt idx="34">
                  <c:v>0.61717636172890589</c:v>
                </c:pt>
                <c:pt idx="35">
                  <c:v>0.61861633675918859</c:v>
                </c:pt>
                <c:pt idx="36">
                  <c:v>0.61965421826541101</c:v>
                </c:pt>
                <c:pt idx="37">
                  <c:v>0.62039060522559752</c:v>
                </c:pt>
                <c:pt idx="38">
                  <c:v>0.62090394286165984</c:v>
                </c:pt>
                <c:pt idx="39">
                  <c:v>0.62125546962315492</c:v>
                </c:pt>
                <c:pt idx="40">
                  <c:v>0.62149227387525396</c:v>
                </c:pt>
                <c:pt idx="41">
                  <c:v>0.62164892267413252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49F-436E-A58C-556F4AACC178}"/>
            </c:ext>
          </c:extLst>
        </c:ser>
        <c:ser>
          <c:idx val="4"/>
          <c:order val="4"/>
          <c:tx>
            <c:v>30-exp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'Little bluestem grass_dead'!$AH$13:$AH$53</c:f>
              <c:numCache>
                <c:formatCode>General</c:formatCode>
                <c:ptCount val="41"/>
                <c:pt idx="0">
                  <c:v>183.90700000000001</c:v>
                </c:pt>
                <c:pt idx="1">
                  <c:v>191.816</c:v>
                </c:pt>
                <c:pt idx="2">
                  <c:v>199.71899999999999</c:v>
                </c:pt>
                <c:pt idx="3">
                  <c:v>207.59299999999999</c:v>
                </c:pt>
                <c:pt idx="4">
                  <c:v>215.49199999999999</c:v>
                </c:pt>
                <c:pt idx="5">
                  <c:v>223.38200000000001</c:v>
                </c:pt>
                <c:pt idx="6">
                  <c:v>231.26499999999999</c:v>
                </c:pt>
                <c:pt idx="7">
                  <c:v>239.14500000000001</c:v>
                </c:pt>
                <c:pt idx="8">
                  <c:v>247</c:v>
                </c:pt>
                <c:pt idx="9">
                  <c:v>254.876</c:v>
                </c:pt>
                <c:pt idx="10">
                  <c:v>262.74299999999999</c:v>
                </c:pt>
                <c:pt idx="11">
                  <c:v>270.59300000000002</c:v>
                </c:pt>
                <c:pt idx="12">
                  <c:v>278.45</c:v>
                </c:pt>
                <c:pt idx="13">
                  <c:v>286.27800000000002</c:v>
                </c:pt>
                <c:pt idx="14">
                  <c:v>294.12299999999999</c:v>
                </c:pt>
                <c:pt idx="15">
                  <c:v>301.92700000000002</c:v>
                </c:pt>
                <c:pt idx="16">
                  <c:v>309.71899999999999</c:v>
                </c:pt>
                <c:pt idx="17">
                  <c:v>317.476</c:v>
                </c:pt>
                <c:pt idx="18">
                  <c:v>325.20400000000001</c:v>
                </c:pt>
                <c:pt idx="19">
                  <c:v>332.94600000000003</c:v>
                </c:pt>
                <c:pt idx="20">
                  <c:v>340.70400000000001</c:v>
                </c:pt>
                <c:pt idx="21">
                  <c:v>348.49799999999999</c:v>
                </c:pt>
                <c:pt idx="22">
                  <c:v>356.303</c:v>
                </c:pt>
                <c:pt idx="23">
                  <c:v>364.12</c:v>
                </c:pt>
                <c:pt idx="24">
                  <c:v>371.93200000000002</c:v>
                </c:pt>
                <c:pt idx="25">
                  <c:v>379.72699999999998</c:v>
                </c:pt>
                <c:pt idx="26">
                  <c:v>387.50599999999997</c:v>
                </c:pt>
                <c:pt idx="27">
                  <c:v>395.27699999999999</c:v>
                </c:pt>
                <c:pt idx="28">
                  <c:v>403.04399999999998</c:v>
                </c:pt>
                <c:pt idx="29">
                  <c:v>410.80399999999997</c:v>
                </c:pt>
                <c:pt idx="30">
                  <c:v>418.55599999999998</c:v>
                </c:pt>
                <c:pt idx="31">
                  <c:v>426.30099999999999</c:v>
                </c:pt>
                <c:pt idx="32">
                  <c:v>434.04500000000002</c:v>
                </c:pt>
                <c:pt idx="33">
                  <c:v>441.78699999999998</c:v>
                </c:pt>
                <c:pt idx="34">
                  <c:v>449.51600000000002</c:v>
                </c:pt>
                <c:pt idx="35">
                  <c:v>457.24900000000002</c:v>
                </c:pt>
                <c:pt idx="36">
                  <c:v>464.96499999999997</c:v>
                </c:pt>
                <c:pt idx="37">
                  <c:v>472.68599999999998</c:v>
                </c:pt>
                <c:pt idx="38">
                  <c:v>480.41</c:v>
                </c:pt>
                <c:pt idx="39">
                  <c:v>488.12400000000002</c:v>
                </c:pt>
                <c:pt idx="40">
                  <c:v>495.84100000000001</c:v>
                </c:pt>
              </c:numCache>
            </c:numRef>
          </c:xVal>
          <c:yVal>
            <c:numRef>
              <c:f>'Little bluestem grass_dead'!$AL$13:$AL$53</c:f>
              <c:numCache>
                <c:formatCode>General</c:formatCode>
                <c:ptCount val="41"/>
                <c:pt idx="0">
                  <c:v>3.660527184774498E-3</c:v>
                </c:pt>
                <c:pt idx="1">
                  <c:v>6.2552916449521989E-3</c:v>
                </c:pt>
                <c:pt idx="2">
                  <c:v>9.4666647886706423E-3</c:v>
                </c:pt>
                <c:pt idx="3">
                  <c:v>1.3390111412112105E-2</c:v>
                </c:pt>
                <c:pt idx="4">
                  <c:v>1.8003721562054431E-2</c:v>
                </c:pt>
                <c:pt idx="5">
                  <c:v>2.298510592679881E-2</c:v>
                </c:pt>
                <c:pt idx="6">
                  <c:v>2.8140204920662493E-2</c:v>
                </c:pt>
                <c:pt idx="7">
                  <c:v>3.3702203045796519E-2</c:v>
                </c:pt>
                <c:pt idx="8">
                  <c:v>4.028457899242377E-2</c:v>
                </c:pt>
                <c:pt idx="9">
                  <c:v>4.8538371370577038E-2</c:v>
                </c:pt>
                <c:pt idx="10">
                  <c:v>5.8876739298161507E-2</c:v>
                </c:pt>
                <c:pt idx="11">
                  <c:v>7.1723796869693657E-2</c:v>
                </c:pt>
                <c:pt idx="12">
                  <c:v>8.7608512955824835E-2</c:v>
                </c:pt>
                <c:pt idx="13">
                  <c:v>0.10698630158424605</c:v>
                </c:pt>
                <c:pt idx="14">
                  <c:v>0.13076016582704586</c:v>
                </c:pt>
                <c:pt idx="15">
                  <c:v>0.15989101363268576</c:v>
                </c:pt>
                <c:pt idx="16">
                  <c:v>0.19523489817349227</c:v>
                </c:pt>
                <c:pt idx="17">
                  <c:v>0.23706569386474352</c:v>
                </c:pt>
                <c:pt idx="18">
                  <c:v>0.28558372027875722</c:v>
                </c:pt>
                <c:pt idx="19">
                  <c:v>0.34232893412772558</c:v>
                </c:pt>
                <c:pt idx="20">
                  <c:v>0.40738428023456164</c:v>
                </c:pt>
                <c:pt idx="21">
                  <c:v>0.46787453108787602</c:v>
                </c:pt>
                <c:pt idx="22">
                  <c:v>0.50566920039625707</c:v>
                </c:pt>
                <c:pt idx="23">
                  <c:v>0.5252347886237263</c:v>
                </c:pt>
                <c:pt idx="24">
                  <c:v>0.53775789188690082</c:v>
                </c:pt>
                <c:pt idx="25">
                  <c:v>0.54780204044264358</c:v>
                </c:pt>
                <c:pt idx="26">
                  <c:v>0.55673191137736922</c:v>
                </c:pt>
                <c:pt idx="27">
                  <c:v>0.56512498845814962</c:v>
                </c:pt>
                <c:pt idx="28">
                  <c:v>0.57325358110360436</c:v>
                </c:pt>
                <c:pt idx="29">
                  <c:v>0.58122097909320969</c:v>
                </c:pt>
                <c:pt idx="30">
                  <c:v>0.58901779244701302</c:v>
                </c:pt>
                <c:pt idx="31">
                  <c:v>0.59663463118506233</c:v>
                </c:pt>
                <c:pt idx="32">
                  <c:v>0.60399011548110337</c:v>
                </c:pt>
                <c:pt idx="33">
                  <c:v>0.61101695047881066</c:v>
                </c:pt>
                <c:pt idx="34">
                  <c:v>0.61772609115479538</c:v>
                </c:pt>
                <c:pt idx="35">
                  <c:v>0.6240502426527319</c:v>
                </c:pt>
                <c:pt idx="36">
                  <c:v>0.63003791986904101</c:v>
                </c:pt>
                <c:pt idx="37">
                  <c:v>0.63562495794071472</c:v>
                </c:pt>
                <c:pt idx="38">
                  <c:v>0.64085361177753886</c:v>
                </c:pt>
                <c:pt idx="39">
                  <c:v>0.64569258144633856</c:v>
                </c:pt>
                <c:pt idx="40">
                  <c:v>0.65012778197718546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49F-436E-A58C-556F4AACC178}"/>
            </c:ext>
          </c:extLst>
        </c:ser>
        <c:ser>
          <c:idx val="5"/>
          <c:order val="5"/>
          <c:tx>
            <c:v>model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'Little bluestem grass_live'!$AH$11:$AH$54</c:f>
              <c:numCache>
                <c:formatCode>General</c:formatCode>
                <c:ptCount val="44"/>
                <c:pt idx="0">
                  <c:v>167.94</c:v>
                </c:pt>
                <c:pt idx="1">
                  <c:v>175.94900000000001</c:v>
                </c:pt>
                <c:pt idx="2">
                  <c:v>183.92099999999999</c:v>
                </c:pt>
                <c:pt idx="3">
                  <c:v>191.851</c:v>
                </c:pt>
                <c:pt idx="4">
                  <c:v>199.76400000000001</c:v>
                </c:pt>
                <c:pt idx="5">
                  <c:v>207.673</c:v>
                </c:pt>
                <c:pt idx="6">
                  <c:v>215.57599999999999</c:v>
                </c:pt>
                <c:pt idx="7">
                  <c:v>223.47399999999999</c:v>
                </c:pt>
                <c:pt idx="8">
                  <c:v>231.37</c:v>
                </c:pt>
                <c:pt idx="9">
                  <c:v>239.26400000000001</c:v>
                </c:pt>
                <c:pt idx="10">
                  <c:v>247.14599999999999</c:v>
                </c:pt>
                <c:pt idx="11">
                  <c:v>255.03399999999999</c:v>
                </c:pt>
                <c:pt idx="12">
                  <c:v>262.87400000000002</c:v>
                </c:pt>
                <c:pt idx="13">
                  <c:v>270.72000000000003</c:v>
                </c:pt>
                <c:pt idx="14">
                  <c:v>278.56900000000002</c:v>
                </c:pt>
                <c:pt idx="15">
                  <c:v>286.40100000000001</c:v>
                </c:pt>
                <c:pt idx="16">
                  <c:v>294.25299999999999</c:v>
                </c:pt>
                <c:pt idx="17">
                  <c:v>302.07299999999998</c:v>
                </c:pt>
                <c:pt idx="18">
                  <c:v>309.89400000000001</c:v>
                </c:pt>
                <c:pt idx="19">
                  <c:v>317.697</c:v>
                </c:pt>
                <c:pt idx="20">
                  <c:v>325.49799999999999</c:v>
                </c:pt>
                <c:pt idx="21">
                  <c:v>333.30900000000003</c:v>
                </c:pt>
                <c:pt idx="22">
                  <c:v>341.1</c:v>
                </c:pt>
                <c:pt idx="23">
                  <c:v>348.90499999999997</c:v>
                </c:pt>
                <c:pt idx="24">
                  <c:v>356.70600000000002</c:v>
                </c:pt>
                <c:pt idx="25">
                  <c:v>364.50599999999997</c:v>
                </c:pt>
                <c:pt idx="26">
                  <c:v>372.31099999999998</c:v>
                </c:pt>
                <c:pt idx="27">
                  <c:v>380.108</c:v>
                </c:pt>
                <c:pt idx="28">
                  <c:v>387.92399999999998</c:v>
                </c:pt>
                <c:pt idx="29">
                  <c:v>395.71300000000002</c:v>
                </c:pt>
                <c:pt idx="30">
                  <c:v>403.48200000000003</c:v>
                </c:pt>
                <c:pt idx="31">
                  <c:v>411.25299999999999</c:v>
                </c:pt>
                <c:pt idx="32">
                  <c:v>419.02300000000002</c:v>
                </c:pt>
                <c:pt idx="33">
                  <c:v>426.791</c:v>
                </c:pt>
                <c:pt idx="34">
                  <c:v>434.55</c:v>
                </c:pt>
                <c:pt idx="35">
                  <c:v>442.30399999999997</c:v>
                </c:pt>
                <c:pt idx="36">
                  <c:v>450.05099999999999</c:v>
                </c:pt>
                <c:pt idx="37">
                  <c:v>457.78100000000001</c:v>
                </c:pt>
                <c:pt idx="38">
                  <c:v>465.51100000000002</c:v>
                </c:pt>
                <c:pt idx="39">
                  <c:v>473.25400000000002</c:v>
                </c:pt>
                <c:pt idx="40">
                  <c:v>480.98700000000002</c:v>
                </c:pt>
                <c:pt idx="41">
                  <c:v>488.70400000000001</c:v>
                </c:pt>
                <c:pt idx="42">
                  <c:v>496.41899999999998</c:v>
                </c:pt>
                <c:pt idx="43">
                  <c:v>504.13600000000002</c:v>
                </c:pt>
              </c:numCache>
            </c:numRef>
          </c:xVal>
          <c:yVal>
            <c:numRef>
              <c:f>'Little bluestem grass_live'!$AP$11:$AP$54</c:f>
              <c:numCache>
                <c:formatCode>General</c:formatCode>
                <c:ptCount val="44"/>
                <c:pt idx="0">
                  <c:v>0</c:v>
                </c:pt>
                <c:pt idx="1">
                  <c:v>1.474705695013205E-3</c:v>
                </c:pt>
                <c:pt idx="2">
                  <c:v>2.6629320729775422E-3</c:v>
                </c:pt>
                <c:pt idx="3">
                  <c:v>3.8847878127042483E-3</c:v>
                </c:pt>
                <c:pt idx="4">
                  <c:v>5.5168594795374538E-3</c:v>
                </c:pt>
                <c:pt idx="5">
                  <c:v>7.7073279130970397E-3</c:v>
                </c:pt>
                <c:pt idx="6">
                  <c:v>1.0622996142791774E-2</c:v>
                </c:pt>
                <c:pt idx="7">
                  <c:v>1.4456613165305124E-2</c:v>
                </c:pt>
                <c:pt idx="8">
                  <c:v>1.9431865359342021E-2</c:v>
                </c:pt>
                <c:pt idx="9">
                  <c:v>2.5805029232351125E-2</c:v>
                </c:pt>
                <c:pt idx="10">
                  <c:v>3.3861146807724909E-2</c:v>
                </c:pt>
                <c:pt idx="11">
                  <c:v>4.3900354594286602E-2</c:v>
                </c:pt>
                <c:pt idx="12">
                  <c:v>5.6259022492513501E-2</c:v>
                </c:pt>
                <c:pt idx="13">
                  <c:v>7.1210008602921274E-2</c:v>
                </c:pt>
                <c:pt idx="14">
                  <c:v>8.9109993608116764E-2</c:v>
                </c:pt>
                <c:pt idx="15">
                  <c:v>0.11029333679308229</c:v>
                </c:pt>
                <c:pt idx="16">
                  <c:v>0.13504582038000787</c:v>
                </c:pt>
                <c:pt idx="17">
                  <c:v>0.1637575147229369</c:v>
                </c:pt>
                <c:pt idx="18">
                  <c:v>0.19673979142393258</c:v>
                </c:pt>
                <c:pt idx="19">
                  <c:v>0.23462212982180847</c:v>
                </c:pt>
                <c:pt idx="20">
                  <c:v>0.27849300010960382</c:v>
                </c:pt>
                <c:pt idx="21">
                  <c:v>0.33105378171158351</c:v>
                </c:pt>
                <c:pt idx="22">
                  <c:v>0.40058780775616115</c:v>
                </c:pt>
                <c:pt idx="23">
                  <c:v>0.46401834394260943</c:v>
                </c:pt>
                <c:pt idx="24">
                  <c:v>0.50637935893075992</c:v>
                </c:pt>
                <c:pt idx="25">
                  <c:v>0.53709556192578156</c:v>
                </c:pt>
                <c:pt idx="26">
                  <c:v>0.56065809171436454</c:v>
                </c:pt>
                <c:pt idx="27">
                  <c:v>0.57904548524697996</c:v>
                </c:pt>
                <c:pt idx="28">
                  <c:v>0.59335071282562579</c:v>
                </c:pt>
                <c:pt idx="29">
                  <c:v>0.60436673736192759</c:v>
                </c:pt>
                <c:pt idx="30">
                  <c:v>0.61268079911590845</c:v>
                </c:pt>
                <c:pt idx="31">
                  <c:v>0.61882779758371076</c:v>
                </c:pt>
                <c:pt idx="32">
                  <c:v>0.62327961602730131</c:v>
                </c:pt>
                <c:pt idx="33">
                  <c:v>0.62642903327025756</c:v>
                </c:pt>
                <c:pt idx="34">
                  <c:v>0.62860243259290771</c:v>
                </c:pt>
                <c:pt idx="35">
                  <c:v>0.63006363714934799</c:v>
                </c:pt>
                <c:pt idx="36">
                  <c:v>0.6310208156050594</c:v>
                </c:pt>
                <c:pt idx="37">
                  <c:v>0.63163132412760614</c:v>
                </c:pt>
                <c:pt idx="38">
                  <c:v>0.63201014315860404</c:v>
                </c:pt>
                <c:pt idx="39">
                  <c:v>0.63223916654624213</c:v>
                </c:pt>
                <c:pt idx="40">
                  <c:v>0.63237401592541087</c:v>
                </c:pt>
                <c:pt idx="41">
                  <c:v>0.63245110978293784</c:v>
                </c:pt>
                <c:pt idx="42">
                  <c:v>0.63249393346284688</c:v>
                </c:pt>
                <c:pt idx="43">
                  <c:v>0.63251708457818612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49F-436E-A58C-556F4AACC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216736"/>
        <c:axId val="1629214560"/>
      </c:scatterChart>
      <c:valAx>
        <c:axId val="1629216736"/>
        <c:scaling>
          <c:orientation val="minMax"/>
          <c:max val="50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(℃)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9214560"/>
        <c:crosses val="autoZero"/>
        <c:crossBetween val="midCat"/>
        <c:majorUnit val="50"/>
      </c:valAx>
      <c:valAx>
        <c:axId val="162921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92167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'Swamp bay_live'!$B$13:$B$55</c:f>
              <c:numCache>
                <c:formatCode>General</c:formatCode>
                <c:ptCount val="43"/>
                <c:pt idx="0">
                  <c:v>166.054</c:v>
                </c:pt>
                <c:pt idx="1">
                  <c:v>173.934</c:v>
                </c:pt>
                <c:pt idx="2">
                  <c:v>181.816</c:v>
                </c:pt>
                <c:pt idx="3">
                  <c:v>189.68899999999999</c:v>
                </c:pt>
                <c:pt idx="4">
                  <c:v>197.53800000000001</c:v>
                </c:pt>
                <c:pt idx="5">
                  <c:v>205.416</c:v>
                </c:pt>
                <c:pt idx="6">
                  <c:v>213.26499999999999</c:v>
                </c:pt>
                <c:pt idx="7">
                  <c:v>221.11099999999999</c:v>
                </c:pt>
                <c:pt idx="8">
                  <c:v>228.96799999999999</c:v>
                </c:pt>
                <c:pt idx="9">
                  <c:v>236.80799999999999</c:v>
                </c:pt>
                <c:pt idx="10">
                  <c:v>244.631</c:v>
                </c:pt>
                <c:pt idx="11">
                  <c:v>252.46600000000001</c:v>
                </c:pt>
                <c:pt idx="12">
                  <c:v>260.27600000000001</c:v>
                </c:pt>
                <c:pt idx="13">
                  <c:v>268.08699999999999</c:v>
                </c:pt>
                <c:pt idx="14">
                  <c:v>275.899</c:v>
                </c:pt>
                <c:pt idx="15">
                  <c:v>283.71199999999999</c:v>
                </c:pt>
                <c:pt idx="16">
                  <c:v>291.50700000000001</c:v>
                </c:pt>
                <c:pt idx="17">
                  <c:v>299.30099999999999</c:v>
                </c:pt>
                <c:pt idx="18">
                  <c:v>307.07100000000003</c:v>
                </c:pt>
                <c:pt idx="19">
                  <c:v>314.86</c:v>
                </c:pt>
                <c:pt idx="20">
                  <c:v>322.62799999999999</c:v>
                </c:pt>
                <c:pt idx="21">
                  <c:v>330.39</c:v>
                </c:pt>
                <c:pt idx="22">
                  <c:v>338.14499999999998</c:v>
                </c:pt>
                <c:pt idx="23">
                  <c:v>345.91199999999998</c:v>
                </c:pt>
                <c:pt idx="24">
                  <c:v>353.65800000000002</c:v>
                </c:pt>
                <c:pt idx="25">
                  <c:v>361.41199999999998</c:v>
                </c:pt>
                <c:pt idx="26">
                  <c:v>369.16899999999998</c:v>
                </c:pt>
                <c:pt idx="27">
                  <c:v>376.89499999999998</c:v>
                </c:pt>
                <c:pt idx="28">
                  <c:v>384.62799999999999</c:v>
                </c:pt>
                <c:pt idx="29">
                  <c:v>392.34699999999998</c:v>
                </c:pt>
                <c:pt idx="30">
                  <c:v>400.05399999999997</c:v>
                </c:pt>
                <c:pt idx="31">
                  <c:v>407.762</c:v>
                </c:pt>
                <c:pt idx="32">
                  <c:v>415.47</c:v>
                </c:pt>
                <c:pt idx="33">
                  <c:v>423.17899999999997</c:v>
                </c:pt>
                <c:pt idx="34">
                  <c:v>430.87799999999999</c:v>
                </c:pt>
                <c:pt idx="35">
                  <c:v>438.56900000000002</c:v>
                </c:pt>
                <c:pt idx="36">
                  <c:v>446.25900000000001</c:v>
                </c:pt>
                <c:pt idx="37">
                  <c:v>453.94799999999998</c:v>
                </c:pt>
                <c:pt idx="38">
                  <c:v>461.63299999999998</c:v>
                </c:pt>
                <c:pt idx="39">
                  <c:v>469.30799999999999</c:v>
                </c:pt>
                <c:pt idx="40">
                  <c:v>476.98700000000002</c:v>
                </c:pt>
                <c:pt idx="41">
                  <c:v>484.65600000000001</c:v>
                </c:pt>
                <c:pt idx="42">
                  <c:v>492.32900000000001</c:v>
                </c:pt>
              </c:numCache>
            </c:numRef>
          </c:xVal>
          <c:yVal>
            <c:numRef>
              <c:f>'Swamp bay_live'!$G$13:$G$55</c:f>
              <c:numCache>
                <c:formatCode>General</c:formatCode>
                <c:ptCount val="43"/>
                <c:pt idx="0">
                  <c:v>6.2556255483534707E-5</c:v>
                </c:pt>
                <c:pt idx="1">
                  <c:v>6.8657594303116515E-5</c:v>
                </c:pt>
                <c:pt idx="2">
                  <c:v>8.5173287314745135E-5</c:v>
                </c:pt>
                <c:pt idx="3">
                  <c:v>1.0603706086446568E-4</c:v>
                </c:pt>
                <c:pt idx="4">
                  <c:v>1.2132547307905302E-4</c:v>
                </c:pt>
                <c:pt idx="5">
                  <c:v>1.3780610092505E-4</c:v>
                </c:pt>
                <c:pt idx="6">
                  <c:v>1.6641927607895441E-4</c:v>
                </c:pt>
                <c:pt idx="7">
                  <c:v>2.0649876039379817E-4</c:v>
                </c:pt>
                <c:pt idx="8">
                  <c:v>2.4352757529884982E-4</c:v>
                </c:pt>
                <c:pt idx="9">
                  <c:v>2.6169133109507815E-4</c:v>
                </c:pt>
                <c:pt idx="10">
                  <c:v>2.7985508689130174E-4</c:v>
                </c:pt>
                <c:pt idx="11">
                  <c:v>3.1744494444643366E-4</c:v>
                </c:pt>
                <c:pt idx="12">
                  <c:v>3.6927125924725567E-4</c:v>
                </c:pt>
                <c:pt idx="13">
                  <c:v>4.2015081457607065E-4</c:v>
                </c:pt>
                <c:pt idx="14">
                  <c:v>4.6321083796944555E-4</c:v>
                </c:pt>
                <c:pt idx="15">
                  <c:v>4.9999419671508522E-4</c:v>
                </c:pt>
                <c:pt idx="16">
                  <c:v>5.3621651281065869E-4</c:v>
                </c:pt>
                <c:pt idx="17">
                  <c:v>5.7924147103839967E-4</c:v>
                </c:pt>
                <c:pt idx="18">
                  <c:v>6.2689503112927378E-4</c:v>
                </c:pt>
                <c:pt idx="19">
                  <c:v>6.8138629851796108E-4</c:v>
                </c:pt>
                <c:pt idx="20">
                  <c:v>7.4678283241750513E-4</c:v>
                </c:pt>
                <c:pt idx="21">
                  <c:v>8.2729245270349251E-4</c:v>
                </c:pt>
                <c:pt idx="22">
                  <c:v>9.0923974478029673E-4</c:v>
                </c:pt>
                <c:pt idx="23">
                  <c:v>9.1474497578417134E-4</c:v>
                </c:pt>
                <c:pt idx="24">
                  <c:v>7.4390748883586418E-4</c:v>
                </c:pt>
                <c:pt idx="25">
                  <c:v>4.9526039935506884E-4</c:v>
                </c:pt>
                <c:pt idx="26">
                  <c:v>3.4283212436239722E-4</c:v>
                </c:pt>
                <c:pt idx="27">
                  <c:v>2.8655253352659072E-4</c:v>
                </c:pt>
                <c:pt idx="28">
                  <c:v>2.7143944714015682E-4</c:v>
                </c:pt>
                <c:pt idx="29">
                  <c:v>2.6579395547376511E-4</c:v>
                </c:pt>
                <c:pt idx="30">
                  <c:v>2.6393550169538264E-4</c:v>
                </c:pt>
                <c:pt idx="31">
                  <c:v>2.5843027069150803E-4</c:v>
                </c:pt>
                <c:pt idx="32">
                  <c:v>2.4794578616820027E-4</c:v>
                </c:pt>
                <c:pt idx="33">
                  <c:v>2.3356906825999072E-4</c:v>
                </c:pt>
                <c:pt idx="34">
                  <c:v>2.176494830640669E-4</c:v>
                </c:pt>
                <c:pt idx="35">
                  <c:v>2.0306237416208164E-4</c:v>
                </c:pt>
                <c:pt idx="36">
                  <c:v>1.9110515268232062E-4</c:v>
                </c:pt>
                <c:pt idx="37">
                  <c:v>1.7655310894595992E-4</c:v>
                </c:pt>
                <c:pt idx="38">
                  <c:v>1.5547894440246372E-4</c:v>
                </c:pt>
                <c:pt idx="39">
                  <c:v>1.326164564118436E-4</c:v>
                </c:pt>
                <c:pt idx="40">
                  <c:v>1.1532932975635668E-4</c:v>
                </c:pt>
                <c:pt idx="41">
                  <c:v>1.0228508814208094E-4</c:v>
                </c:pt>
                <c:pt idx="42">
                  <c:v>8.5874590627340152E-5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D0E-4F6B-B850-7C21AE524D04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'Swamp bay_live'!$B$13:$B$55</c:f>
              <c:numCache>
                <c:formatCode>General</c:formatCode>
                <c:ptCount val="43"/>
                <c:pt idx="0">
                  <c:v>166.054</c:v>
                </c:pt>
                <c:pt idx="1">
                  <c:v>173.934</c:v>
                </c:pt>
                <c:pt idx="2">
                  <c:v>181.816</c:v>
                </c:pt>
                <c:pt idx="3">
                  <c:v>189.68899999999999</c:v>
                </c:pt>
                <c:pt idx="4">
                  <c:v>197.53800000000001</c:v>
                </c:pt>
                <c:pt idx="5">
                  <c:v>205.416</c:v>
                </c:pt>
                <c:pt idx="6">
                  <c:v>213.26499999999999</c:v>
                </c:pt>
                <c:pt idx="7">
                  <c:v>221.11099999999999</c:v>
                </c:pt>
                <c:pt idx="8">
                  <c:v>228.96799999999999</c:v>
                </c:pt>
                <c:pt idx="9">
                  <c:v>236.80799999999999</c:v>
                </c:pt>
                <c:pt idx="10">
                  <c:v>244.631</c:v>
                </c:pt>
                <c:pt idx="11">
                  <c:v>252.46600000000001</c:v>
                </c:pt>
                <c:pt idx="12">
                  <c:v>260.27600000000001</c:v>
                </c:pt>
                <c:pt idx="13">
                  <c:v>268.08699999999999</c:v>
                </c:pt>
                <c:pt idx="14">
                  <c:v>275.899</c:v>
                </c:pt>
                <c:pt idx="15">
                  <c:v>283.71199999999999</c:v>
                </c:pt>
                <c:pt idx="16">
                  <c:v>291.50700000000001</c:v>
                </c:pt>
                <c:pt idx="17">
                  <c:v>299.30099999999999</c:v>
                </c:pt>
                <c:pt idx="18">
                  <c:v>307.07100000000003</c:v>
                </c:pt>
                <c:pt idx="19">
                  <c:v>314.86</c:v>
                </c:pt>
                <c:pt idx="20">
                  <c:v>322.62799999999999</c:v>
                </c:pt>
                <c:pt idx="21">
                  <c:v>330.39</c:v>
                </c:pt>
                <c:pt idx="22">
                  <c:v>338.14499999999998</c:v>
                </c:pt>
                <c:pt idx="23">
                  <c:v>345.91199999999998</c:v>
                </c:pt>
                <c:pt idx="24">
                  <c:v>353.65800000000002</c:v>
                </c:pt>
                <c:pt idx="25">
                  <c:v>361.41199999999998</c:v>
                </c:pt>
                <c:pt idx="26">
                  <c:v>369.16899999999998</c:v>
                </c:pt>
                <c:pt idx="27">
                  <c:v>376.89499999999998</c:v>
                </c:pt>
                <c:pt idx="28">
                  <c:v>384.62799999999999</c:v>
                </c:pt>
                <c:pt idx="29">
                  <c:v>392.34699999999998</c:v>
                </c:pt>
                <c:pt idx="30">
                  <c:v>400.05399999999997</c:v>
                </c:pt>
                <c:pt idx="31">
                  <c:v>407.762</c:v>
                </c:pt>
                <c:pt idx="32">
                  <c:v>415.47</c:v>
                </c:pt>
                <c:pt idx="33">
                  <c:v>423.17899999999997</c:v>
                </c:pt>
                <c:pt idx="34">
                  <c:v>430.87799999999999</c:v>
                </c:pt>
                <c:pt idx="35">
                  <c:v>438.56900000000002</c:v>
                </c:pt>
                <c:pt idx="36">
                  <c:v>446.25900000000001</c:v>
                </c:pt>
                <c:pt idx="37">
                  <c:v>453.94799999999998</c:v>
                </c:pt>
                <c:pt idx="38">
                  <c:v>461.63299999999998</c:v>
                </c:pt>
                <c:pt idx="39">
                  <c:v>469.30799999999999</c:v>
                </c:pt>
                <c:pt idx="40">
                  <c:v>476.98700000000002</c:v>
                </c:pt>
                <c:pt idx="41">
                  <c:v>484.65600000000001</c:v>
                </c:pt>
                <c:pt idx="42">
                  <c:v>492.32900000000001</c:v>
                </c:pt>
              </c:numCache>
            </c:numRef>
          </c:xVal>
          <c:yVal>
            <c:numRef>
              <c:f>'Swamp bay_live'!$K$13:$K$55</c:f>
              <c:numCache>
                <c:formatCode>General</c:formatCode>
                <c:ptCount val="43"/>
                <c:pt idx="0">
                  <c:v>7.4773133589360098E-5</c:v>
                </c:pt>
                <c:pt idx="1">
                  <c:v>8.3623648817989077E-5</c:v>
                </c:pt>
                <c:pt idx="2">
                  <c:v>9.7423127210915215E-5</c:v>
                </c:pt>
                <c:pt idx="3">
                  <c:v>1.1470441065425523E-4</c:v>
                </c:pt>
                <c:pt idx="4">
                  <c:v>1.3497338890513472E-4</c:v>
                </c:pt>
                <c:pt idx="5">
                  <c:v>1.5854155175069762E-4</c:v>
                </c:pt>
                <c:pt idx="6">
                  <c:v>1.8474462975545173E-4</c:v>
                </c:pt>
                <c:pt idx="7">
                  <c:v>2.1374508368747182E-4</c:v>
                </c:pt>
                <c:pt idx="8">
                  <c:v>2.4553015413410765E-4</c:v>
                </c:pt>
                <c:pt idx="9">
                  <c:v>2.7942352255755571E-4</c:v>
                </c:pt>
                <c:pt idx="10">
                  <c:v>3.1504813852339258E-4</c:v>
                </c:pt>
                <c:pt idx="11">
                  <c:v>3.5242475370061678E-4</c:v>
                </c:pt>
                <c:pt idx="12">
                  <c:v>3.9024371346819281E-4</c:v>
                </c:pt>
                <c:pt idx="13">
                  <c:v>4.2839473962131582E-4</c:v>
                </c:pt>
                <c:pt idx="14">
                  <c:v>4.6612820401693779E-4</c:v>
                </c:pt>
                <c:pt idx="15">
                  <c:v>5.026886216647281E-4</c:v>
                </c:pt>
                <c:pt idx="16">
                  <c:v>5.369238725984937E-4</c:v>
                </c:pt>
                <c:pt idx="17">
                  <c:v>5.6883722299586525E-4</c:v>
                </c:pt>
                <c:pt idx="18">
                  <c:v>5.9773400923070837E-4</c:v>
                </c:pt>
                <c:pt idx="19">
                  <c:v>6.2586255742423137E-4</c:v>
                </c:pt>
                <c:pt idx="20">
                  <c:v>6.5715860188892718E-4</c:v>
                </c:pt>
                <c:pt idx="21">
                  <c:v>6.9609822455632821E-4</c:v>
                </c:pt>
                <c:pt idx="22">
                  <c:v>6.7911690622032665E-4</c:v>
                </c:pt>
                <c:pt idx="23">
                  <c:v>6.402201183074714E-4</c:v>
                </c:pt>
                <c:pt idx="24">
                  <c:v>5.919012932300708E-4</c:v>
                </c:pt>
                <c:pt idx="25">
                  <c:v>5.4062389059514424E-4</c:v>
                </c:pt>
                <c:pt idx="26">
                  <c:v>4.8853289866168735E-4</c:v>
                </c:pt>
                <c:pt idx="27">
                  <c:v>4.3629416331578141E-4</c:v>
                </c:pt>
                <c:pt idx="28">
                  <c:v>3.8571489902112594E-4</c:v>
                </c:pt>
                <c:pt idx="29">
                  <c:v>3.3703260898126518E-4</c:v>
                </c:pt>
                <c:pt idx="30">
                  <c:v>2.9098119348378563E-4</c:v>
                </c:pt>
                <c:pt idx="31">
                  <c:v>2.4823564148931016E-4</c:v>
                </c:pt>
                <c:pt idx="32">
                  <c:v>2.0911330316018215E-4</c:v>
                </c:pt>
                <c:pt idx="33">
                  <c:v>1.7386497110328928E-4</c:v>
                </c:pt>
                <c:pt idx="34">
                  <c:v>1.4255978346222988E-4</c:v>
                </c:pt>
                <c:pt idx="35">
                  <c:v>1.1526412305457894E-4</c:v>
                </c:pt>
                <c:pt idx="36">
                  <c:v>9.1900981176838776E-5</c:v>
                </c:pt>
                <c:pt idx="37">
                  <c:v>7.2233446385253262E-5</c:v>
                </c:pt>
                <c:pt idx="38">
                  <c:v>5.5948848774263452E-5</c:v>
                </c:pt>
                <c:pt idx="39">
                  <c:v>4.2689746974782563E-5</c:v>
                </c:pt>
                <c:pt idx="40">
                  <c:v>3.2101184293004275E-5</c:v>
                </c:pt>
                <c:pt idx="41">
                  <c:v>2.3771111802473095E-5</c:v>
                </c:pt>
                <c:pt idx="42">
                  <c:v>1.7342533438983318E-5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D0E-4F6B-B850-7C21AE524D04}"/>
            </c:ext>
          </c:extLst>
        </c:ser>
        <c:ser>
          <c:idx val="3"/>
          <c:order val="2"/>
          <c:tx>
            <c:v>20-exp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'Swamp bay_live'!$R$13:$R$54</c:f>
              <c:numCache>
                <c:formatCode>General</c:formatCode>
                <c:ptCount val="42"/>
                <c:pt idx="0">
                  <c:v>176.43100000000001</c:v>
                </c:pt>
                <c:pt idx="1">
                  <c:v>184.40600000000001</c:v>
                </c:pt>
                <c:pt idx="2">
                  <c:v>192.369</c:v>
                </c:pt>
                <c:pt idx="3">
                  <c:v>200.31100000000001</c:v>
                </c:pt>
                <c:pt idx="4">
                  <c:v>208.273</c:v>
                </c:pt>
                <c:pt idx="5">
                  <c:v>216.21799999999999</c:v>
                </c:pt>
                <c:pt idx="6">
                  <c:v>224.17699999999999</c:v>
                </c:pt>
                <c:pt idx="7">
                  <c:v>232.12799999999999</c:v>
                </c:pt>
                <c:pt idx="8">
                  <c:v>240.06700000000001</c:v>
                </c:pt>
                <c:pt idx="9">
                  <c:v>248.001</c:v>
                </c:pt>
                <c:pt idx="10">
                  <c:v>255.93</c:v>
                </c:pt>
                <c:pt idx="11">
                  <c:v>263.83499999999998</c:v>
                </c:pt>
                <c:pt idx="12">
                  <c:v>271.74700000000001</c:v>
                </c:pt>
                <c:pt idx="13">
                  <c:v>279.66199999999998</c:v>
                </c:pt>
                <c:pt idx="14">
                  <c:v>287.57299999999998</c:v>
                </c:pt>
                <c:pt idx="15">
                  <c:v>295.47300000000001</c:v>
                </c:pt>
                <c:pt idx="16">
                  <c:v>303.392</c:v>
                </c:pt>
                <c:pt idx="17">
                  <c:v>311.28199999999998</c:v>
                </c:pt>
                <c:pt idx="18">
                  <c:v>319.15600000000001</c:v>
                </c:pt>
                <c:pt idx="19">
                  <c:v>327.02600000000001</c:v>
                </c:pt>
                <c:pt idx="20">
                  <c:v>334.87</c:v>
                </c:pt>
                <c:pt idx="21">
                  <c:v>342.71699999999998</c:v>
                </c:pt>
                <c:pt idx="22">
                  <c:v>350.56099999999998</c:v>
                </c:pt>
                <c:pt idx="23">
                  <c:v>358.37900000000002</c:v>
                </c:pt>
                <c:pt idx="24">
                  <c:v>366.21300000000002</c:v>
                </c:pt>
                <c:pt idx="25">
                  <c:v>374.03500000000003</c:v>
                </c:pt>
                <c:pt idx="26">
                  <c:v>381.88900000000001</c:v>
                </c:pt>
                <c:pt idx="27">
                  <c:v>389.72399999999999</c:v>
                </c:pt>
                <c:pt idx="28">
                  <c:v>397.55</c:v>
                </c:pt>
                <c:pt idx="29">
                  <c:v>405.38</c:v>
                </c:pt>
                <c:pt idx="30">
                  <c:v>413.18799999999999</c:v>
                </c:pt>
                <c:pt idx="31">
                  <c:v>421.00799999999998</c:v>
                </c:pt>
                <c:pt idx="32">
                  <c:v>428.8</c:v>
                </c:pt>
                <c:pt idx="33">
                  <c:v>436.60399999999998</c:v>
                </c:pt>
                <c:pt idx="34">
                  <c:v>444.41199999999998</c:v>
                </c:pt>
                <c:pt idx="35">
                  <c:v>452.197</c:v>
                </c:pt>
                <c:pt idx="36">
                  <c:v>459.99299999999999</c:v>
                </c:pt>
                <c:pt idx="37">
                  <c:v>467.76299999999998</c:v>
                </c:pt>
                <c:pt idx="38">
                  <c:v>475.54599999999999</c:v>
                </c:pt>
                <c:pt idx="39">
                  <c:v>483.32799999999997</c:v>
                </c:pt>
                <c:pt idx="40">
                  <c:v>491.09199999999998</c:v>
                </c:pt>
                <c:pt idx="41">
                  <c:v>498.86500000000001</c:v>
                </c:pt>
              </c:numCache>
            </c:numRef>
          </c:xVal>
          <c:yVal>
            <c:numRef>
              <c:f>'Swamp bay_live'!$W$13:$W$54</c:f>
              <c:numCache>
                <c:formatCode>General</c:formatCode>
                <c:ptCount val="42"/>
                <c:pt idx="0">
                  <c:v>1.3766367134005844E-4</c:v>
                </c:pt>
                <c:pt idx="1">
                  <c:v>1.4818417702895195E-4</c:v>
                </c:pt>
                <c:pt idx="2">
                  <c:v>1.7273202363639792E-4</c:v>
                </c:pt>
                <c:pt idx="3">
                  <c:v>2.0413043208776979E-4</c:v>
                </c:pt>
                <c:pt idx="4">
                  <c:v>2.4327649976740398E-4</c:v>
                </c:pt>
                <c:pt idx="5">
                  <c:v>2.8968090082930981E-4</c:v>
                </c:pt>
                <c:pt idx="6">
                  <c:v>3.639768751129609E-4</c:v>
                </c:pt>
                <c:pt idx="7">
                  <c:v>4.615973813890395E-4</c:v>
                </c:pt>
                <c:pt idx="8">
                  <c:v>5.2904279382875541E-4</c:v>
                </c:pt>
                <c:pt idx="9">
                  <c:v>5.5375374905151931E-4</c:v>
                </c:pt>
                <c:pt idx="10">
                  <c:v>5.8792500396354086E-4</c:v>
                </c:pt>
                <c:pt idx="11">
                  <c:v>6.573277197872337E-4</c:v>
                </c:pt>
                <c:pt idx="12">
                  <c:v>7.399422334527922E-4</c:v>
                </c:pt>
                <c:pt idx="13">
                  <c:v>8.1701105419707909E-4</c:v>
                </c:pt>
                <c:pt idx="14">
                  <c:v>8.8094963140714544E-4</c:v>
                </c:pt>
                <c:pt idx="15">
                  <c:v>9.400765044649354E-4</c:v>
                </c:pt>
                <c:pt idx="16">
                  <c:v>1.0068694824433195E-3</c:v>
                </c:pt>
                <c:pt idx="17">
                  <c:v>1.0739886776523582E-3</c:v>
                </c:pt>
                <c:pt idx="18">
                  <c:v>1.1297718240958394E-3</c:v>
                </c:pt>
                <c:pt idx="19">
                  <c:v>1.1619857756238704E-3</c:v>
                </c:pt>
                <c:pt idx="20">
                  <c:v>1.2173611505290293E-3</c:v>
                </c:pt>
                <c:pt idx="21">
                  <c:v>1.3628540354050089E-3</c:v>
                </c:pt>
                <c:pt idx="22">
                  <c:v>1.6128179884010209E-3</c:v>
                </c:pt>
                <c:pt idx="23">
                  <c:v>1.7092151800621226E-3</c:v>
                </c:pt>
                <c:pt idx="24">
                  <c:v>1.3253390538786926E-3</c:v>
                </c:pt>
                <c:pt idx="25">
                  <c:v>8.528949495700775E-4</c:v>
                </c:pt>
                <c:pt idx="26">
                  <c:v>6.1834476072292199E-4</c:v>
                </c:pt>
                <c:pt idx="27">
                  <c:v>5.4519054674660261E-4</c:v>
                </c:pt>
                <c:pt idx="28">
                  <c:v>5.3279429198138661E-4</c:v>
                </c:pt>
                <c:pt idx="29">
                  <c:v>5.3214185752005949E-4</c:v>
                </c:pt>
                <c:pt idx="30">
                  <c:v>5.349962582883635E-4</c:v>
                </c:pt>
                <c:pt idx="31">
                  <c:v>5.2447575259946067E-4</c:v>
                </c:pt>
                <c:pt idx="32">
                  <c:v>5.0433183860597774E-4</c:v>
                </c:pt>
                <c:pt idx="33">
                  <c:v>4.7652181969190982E-4</c:v>
                </c:pt>
                <c:pt idx="34">
                  <c:v>4.4610206293252408E-4</c:v>
                </c:pt>
                <c:pt idx="35">
                  <c:v>4.1535608894247472E-4</c:v>
                </c:pt>
                <c:pt idx="36">
                  <c:v>3.9170533971936522E-4</c:v>
                </c:pt>
                <c:pt idx="37">
                  <c:v>3.5786030203800723E-4</c:v>
                </c:pt>
                <c:pt idx="38">
                  <c:v>3.1325009574475576E-4</c:v>
                </c:pt>
                <c:pt idx="39">
                  <c:v>2.6382818529921875E-4</c:v>
                </c:pt>
                <c:pt idx="40">
                  <c:v>2.287598330028747E-4</c:v>
                </c:pt>
                <c:pt idx="41">
                  <c:v>1.9809541332049355E-4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D0E-4F6B-B850-7C21AE524D04}"/>
            </c:ext>
          </c:extLst>
        </c:ser>
        <c:ser>
          <c:idx val="2"/>
          <c:order val="3"/>
          <c:tx>
            <c:v>20-model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'Swamp bay_live'!$R$13:$R$54</c:f>
              <c:numCache>
                <c:formatCode>General</c:formatCode>
                <c:ptCount val="42"/>
                <c:pt idx="0">
                  <c:v>176.43100000000001</c:v>
                </c:pt>
                <c:pt idx="1">
                  <c:v>184.40600000000001</c:v>
                </c:pt>
                <c:pt idx="2">
                  <c:v>192.369</c:v>
                </c:pt>
                <c:pt idx="3">
                  <c:v>200.31100000000001</c:v>
                </c:pt>
                <c:pt idx="4">
                  <c:v>208.273</c:v>
                </c:pt>
                <c:pt idx="5">
                  <c:v>216.21799999999999</c:v>
                </c:pt>
                <c:pt idx="6">
                  <c:v>224.17699999999999</c:v>
                </c:pt>
                <c:pt idx="7">
                  <c:v>232.12799999999999</c:v>
                </c:pt>
                <c:pt idx="8">
                  <c:v>240.06700000000001</c:v>
                </c:pt>
                <c:pt idx="9">
                  <c:v>248.001</c:v>
                </c:pt>
                <c:pt idx="10">
                  <c:v>255.93</c:v>
                </c:pt>
                <c:pt idx="11">
                  <c:v>263.83499999999998</c:v>
                </c:pt>
                <c:pt idx="12">
                  <c:v>271.74700000000001</c:v>
                </c:pt>
                <c:pt idx="13">
                  <c:v>279.66199999999998</c:v>
                </c:pt>
                <c:pt idx="14">
                  <c:v>287.57299999999998</c:v>
                </c:pt>
                <c:pt idx="15">
                  <c:v>295.47300000000001</c:v>
                </c:pt>
                <c:pt idx="16">
                  <c:v>303.392</c:v>
                </c:pt>
                <c:pt idx="17">
                  <c:v>311.28199999999998</c:v>
                </c:pt>
                <c:pt idx="18">
                  <c:v>319.15600000000001</c:v>
                </c:pt>
                <c:pt idx="19">
                  <c:v>327.02600000000001</c:v>
                </c:pt>
                <c:pt idx="20">
                  <c:v>334.87</c:v>
                </c:pt>
                <c:pt idx="21">
                  <c:v>342.71699999999998</c:v>
                </c:pt>
                <c:pt idx="22">
                  <c:v>350.56099999999998</c:v>
                </c:pt>
                <c:pt idx="23">
                  <c:v>358.37900000000002</c:v>
                </c:pt>
                <c:pt idx="24">
                  <c:v>366.21300000000002</c:v>
                </c:pt>
                <c:pt idx="25">
                  <c:v>374.03500000000003</c:v>
                </c:pt>
                <c:pt idx="26">
                  <c:v>381.88900000000001</c:v>
                </c:pt>
                <c:pt idx="27">
                  <c:v>389.72399999999999</c:v>
                </c:pt>
                <c:pt idx="28">
                  <c:v>397.55</c:v>
                </c:pt>
                <c:pt idx="29">
                  <c:v>405.38</c:v>
                </c:pt>
                <c:pt idx="30">
                  <c:v>413.18799999999999</c:v>
                </c:pt>
                <c:pt idx="31">
                  <c:v>421.00799999999998</c:v>
                </c:pt>
                <c:pt idx="32">
                  <c:v>428.8</c:v>
                </c:pt>
                <c:pt idx="33">
                  <c:v>436.60399999999998</c:v>
                </c:pt>
                <c:pt idx="34">
                  <c:v>444.41199999999998</c:v>
                </c:pt>
                <c:pt idx="35">
                  <c:v>452.197</c:v>
                </c:pt>
                <c:pt idx="36">
                  <c:v>459.99299999999999</c:v>
                </c:pt>
                <c:pt idx="37">
                  <c:v>467.76299999999998</c:v>
                </c:pt>
                <c:pt idx="38">
                  <c:v>475.54599999999999</c:v>
                </c:pt>
                <c:pt idx="39">
                  <c:v>483.32799999999997</c:v>
                </c:pt>
                <c:pt idx="40">
                  <c:v>491.09199999999998</c:v>
                </c:pt>
                <c:pt idx="41">
                  <c:v>498.86500000000001</c:v>
                </c:pt>
              </c:numCache>
            </c:numRef>
          </c:xVal>
          <c:yVal>
            <c:numRef>
              <c:f>'Swamp bay_live'!$AA$13:$AA$54</c:f>
              <c:numCache>
                <c:formatCode>General</c:formatCode>
                <c:ptCount val="42"/>
                <c:pt idx="0">
                  <c:v>1.445123053057327E-4</c:v>
                </c:pt>
                <c:pt idx="1">
                  <c:v>1.6033167435647509E-4</c:v>
                </c:pt>
                <c:pt idx="2">
                  <c:v>1.8546267322356588E-4</c:v>
                </c:pt>
                <c:pt idx="3">
                  <c:v>2.1697894018808379E-4</c:v>
                </c:pt>
                <c:pt idx="4">
                  <c:v>2.5465353841602761E-4</c:v>
                </c:pt>
                <c:pt idx="5">
                  <c:v>2.9763014651548432E-4</c:v>
                </c:pt>
                <c:pt idx="6">
                  <c:v>3.4627899075722972E-4</c:v>
                </c:pt>
                <c:pt idx="7">
                  <c:v>3.9995891297449213E-4</c:v>
                </c:pt>
                <c:pt idx="8">
                  <c:v>4.5826095143569742E-4</c:v>
                </c:pt>
                <c:pt idx="9">
                  <c:v>5.208894717380582E-4</c:v>
                </c:pt>
                <c:pt idx="10">
                  <c:v>5.8719614948577771E-4</c:v>
                </c:pt>
                <c:pt idx="11">
                  <c:v>6.5575700900803919E-4</c:v>
                </c:pt>
                <c:pt idx="12">
                  <c:v>7.2662306157638204E-4</c:v>
                </c:pt>
                <c:pt idx="13">
                  <c:v>7.9844120043291614E-4</c:v>
                </c:pt>
                <c:pt idx="14">
                  <c:v>8.696316310437903E-4</c:v>
                </c:pt>
                <c:pt idx="15">
                  <c:v>9.385773372651493E-4</c:v>
                </c:pt>
                <c:pt idx="16">
                  <c:v>1.0053450160314834E-3</c:v>
                </c:pt>
                <c:pt idx="17">
                  <c:v>1.0665502466049924E-3</c:v>
                </c:pt>
                <c:pt idx="18">
                  <c:v>1.1225279663013145E-3</c:v>
                </c:pt>
                <c:pt idx="19">
                  <c:v>1.1746605287704542E-3</c:v>
                </c:pt>
                <c:pt idx="20">
                  <c:v>1.2261870510981306E-3</c:v>
                </c:pt>
                <c:pt idx="21">
                  <c:v>1.3079063503120766E-3</c:v>
                </c:pt>
                <c:pt idx="22">
                  <c:v>1.317828547098126E-3</c:v>
                </c:pt>
                <c:pt idx="23">
                  <c:v>1.2622848202729028E-3</c:v>
                </c:pt>
                <c:pt idx="24">
                  <c:v>1.1819239565298522E-3</c:v>
                </c:pt>
                <c:pt idx="25">
                  <c:v>1.0899941151291141E-3</c:v>
                </c:pt>
                <c:pt idx="26">
                  <c:v>9.9512792505978827E-4</c:v>
                </c:pt>
                <c:pt idx="27">
                  <c:v>8.9813646834252026E-4</c:v>
                </c:pt>
                <c:pt idx="28">
                  <c:v>8.0197979115347224E-4</c:v>
                </c:pt>
                <c:pt idx="29">
                  <c:v>7.0867896037350199E-4</c:v>
                </c:pt>
                <c:pt idx="30">
                  <c:v>6.1880854595941146E-4</c:v>
                </c:pt>
                <c:pt idx="31">
                  <c:v>5.3447430490194295E-4</c:v>
                </c:pt>
                <c:pt idx="32">
                  <c:v>4.5566294796410035E-4</c:v>
                </c:pt>
                <c:pt idx="33">
                  <c:v>3.8397233357008296E-4</c:v>
                </c:pt>
                <c:pt idx="34">
                  <c:v>3.1950199843944389E-4</c:v>
                </c:pt>
                <c:pt idx="35">
                  <c:v>2.6217565345236038E-4</c:v>
                </c:pt>
                <c:pt idx="36">
                  <c:v>2.1240920459524964E-4</c:v>
                </c:pt>
                <c:pt idx="37">
                  <c:v>1.696160424888267E-4</c:v>
                </c:pt>
                <c:pt idx="38">
                  <c:v>1.3368948265443222E-4</c:v>
                </c:pt>
                <c:pt idx="39">
                  <c:v>1.0390327817898557E-4</c:v>
                </c:pt>
                <c:pt idx="40">
                  <c:v>7.9570272869129932E-5</c:v>
                </c:pt>
                <c:pt idx="41">
                  <c:v>6.0100908660946918E-5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D0E-4F6B-B850-7C21AE524D04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'Swamp bay_live'!$AH$13:$AH$53</c:f>
              <c:numCache>
                <c:formatCode>General</c:formatCode>
                <c:ptCount val="41"/>
                <c:pt idx="0">
                  <c:v>183.87</c:v>
                </c:pt>
                <c:pt idx="1">
                  <c:v>191.791</c:v>
                </c:pt>
                <c:pt idx="2">
                  <c:v>199.697</c:v>
                </c:pt>
                <c:pt idx="3">
                  <c:v>207.61199999999999</c:v>
                </c:pt>
                <c:pt idx="4">
                  <c:v>215.501</c:v>
                </c:pt>
                <c:pt idx="5">
                  <c:v>223.387</c:v>
                </c:pt>
                <c:pt idx="6">
                  <c:v>231.24799999999999</c:v>
                </c:pt>
                <c:pt idx="7">
                  <c:v>239.102</c:v>
                </c:pt>
                <c:pt idx="8">
                  <c:v>246.96100000000001</c:v>
                </c:pt>
                <c:pt idx="9">
                  <c:v>254.81899999999999</c:v>
                </c:pt>
                <c:pt idx="10">
                  <c:v>262.67500000000001</c:v>
                </c:pt>
                <c:pt idx="11">
                  <c:v>270.52199999999999</c:v>
                </c:pt>
                <c:pt idx="12">
                  <c:v>278.36700000000002</c:v>
                </c:pt>
                <c:pt idx="13">
                  <c:v>286.20299999999997</c:v>
                </c:pt>
                <c:pt idx="14">
                  <c:v>294.036</c:v>
                </c:pt>
                <c:pt idx="15">
                  <c:v>301.86</c:v>
                </c:pt>
                <c:pt idx="16">
                  <c:v>309.66500000000002</c:v>
                </c:pt>
                <c:pt idx="17">
                  <c:v>317.46499999999997</c:v>
                </c:pt>
                <c:pt idx="18">
                  <c:v>325.26299999999998</c:v>
                </c:pt>
                <c:pt idx="19">
                  <c:v>333.03800000000001</c:v>
                </c:pt>
                <c:pt idx="20">
                  <c:v>340.82600000000002</c:v>
                </c:pt>
                <c:pt idx="21">
                  <c:v>348.589</c:v>
                </c:pt>
                <c:pt idx="22">
                  <c:v>356.37400000000002</c:v>
                </c:pt>
                <c:pt idx="23">
                  <c:v>364.13600000000002</c:v>
                </c:pt>
                <c:pt idx="24">
                  <c:v>371.92099999999999</c:v>
                </c:pt>
                <c:pt idx="25">
                  <c:v>379.70499999999998</c:v>
                </c:pt>
                <c:pt idx="26">
                  <c:v>387.49299999999999</c:v>
                </c:pt>
                <c:pt idx="27">
                  <c:v>395.24099999999999</c:v>
                </c:pt>
                <c:pt idx="28">
                  <c:v>403.03199999999998</c:v>
                </c:pt>
                <c:pt idx="29">
                  <c:v>410.79399999999998</c:v>
                </c:pt>
                <c:pt idx="30">
                  <c:v>418.55200000000002</c:v>
                </c:pt>
                <c:pt idx="31">
                  <c:v>426.29500000000002</c:v>
                </c:pt>
                <c:pt idx="32">
                  <c:v>434.04300000000001</c:v>
                </c:pt>
                <c:pt idx="33">
                  <c:v>441.79599999999999</c:v>
                </c:pt>
                <c:pt idx="34">
                  <c:v>449.53100000000001</c:v>
                </c:pt>
                <c:pt idx="35">
                  <c:v>457.25900000000001</c:v>
                </c:pt>
                <c:pt idx="36">
                  <c:v>464.99</c:v>
                </c:pt>
                <c:pt idx="37">
                  <c:v>472.72300000000001</c:v>
                </c:pt>
                <c:pt idx="38">
                  <c:v>480.45499999999998</c:v>
                </c:pt>
                <c:pt idx="39">
                  <c:v>488.17500000000001</c:v>
                </c:pt>
                <c:pt idx="40">
                  <c:v>495.89499999999998</c:v>
                </c:pt>
              </c:numCache>
            </c:numRef>
          </c:xVal>
          <c:yVal>
            <c:numRef>
              <c:f>'Swamp bay_live'!$AM$13:$AM$53</c:f>
              <c:numCache>
                <c:formatCode>General</c:formatCode>
                <c:ptCount val="41"/>
                <c:pt idx="0">
                  <c:v>2.0649152387896413E-4</c:v>
                </c:pt>
                <c:pt idx="1">
                  <c:v>2.3808019587048118E-4</c:v>
                </c:pt>
                <c:pt idx="2">
                  <c:v>2.5581645842309014E-4</c:v>
                </c:pt>
                <c:pt idx="3">
                  <c:v>3.0591816358997714E-4</c:v>
                </c:pt>
                <c:pt idx="4">
                  <c:v>3.8035868160275071E-4</c:v>
                </c:pt>
                <c:pt idx="5">
                  <c:v>4.8897710701620994E-4</c:v>
                </c:pt>
                <c:pt idx="6">
                  <c:v>6.2258165412786698E-4</c:v>
                </c:pt>
                <c:pt idx="7">
                  <c:v>7.4828903324163087E-4</c:v>
                </c:pt>
                <c:pt idx="8">
                  <c:v>8.0240405329268238E-4</c:v>
                </c:pt>
                <c:pt idx="9">
                  <c:v>8.3528734298875945E-4</c:v>
                </c:pt>
                <c:pt idx="10">
                  <c:v>8.8849613064660715E-4</c:v>
                </c:pt>
                <c:pt idx="11">
                  <c:v>9.9038254399629044E-4</c:v>
                </c:pt>
                <c:pt idx="12">
                  <c:v>1.0905859543300297E-3</c:v>
                </c:pt>
                <c:pt idx="13">
                  <c:v>1.1800440377158355E-3</c:v>
                </c:pt>
                <c:pt idx="14">
                  <c:v>1.2548729410400139E-3</c:v>
                </c:pt>
                <c:pt idx="15">
                  <c:v>1.3473086451463168E-3</c:v>
                </c:pt>
                <c:pt idx="16">
                  <c:v>1.4453112053822922E-3</c:v>
                </c:pt>
                <c:pt idx="17">
                  <c:v>1.552893936632084E-3</c:v>
                </c:pt>
                <c:pt idx="18">
                  <c:v>1.6450707171975013E-3</c:v>
                </c:pt>
                <c:pt idx="19">
                  <c:v>1.7034579756736168E-3</c:v>
                </c:pt>
                <c:pt idx="20">
                  <c:v>1.8035319242368994E-3</c:v>
                </c:pt>
                <c:pt idx="21">
                  <c:v>1.9884033324495398E-3</c:v>
                </c:pt>
                <c:pt idx="22">
                  <c:v>2.1585160988300753E-3</c:v>
                </c:pt>
                <c:pt idx="23">
                  <c:v>2.0454959732210953E-3</c:v>
                </c:pt>
                <c:pt idx="24">
                  <c:v>1.5073233934312161E-3</c:v>
                </c:pt>
                <c:pt idx="25">
                  <c:v>1.0310335399197901E-3</c:v>
                </c:pt>
                <c:pt idx="26">
                  <c:v>8.1068960660193173E-4</c:v>
                </c:pt>
                <c:pt idx="27">
                  <c:v>7.4272217711198601E-4</c:v>
                </c:pt>
                <c:pt idx="28">
                  <c:v>7.2731622642760452E-4</c:v>
                </c:pt>
                <c:pt idx="29">
                  <c:v>7.2420914393662994E-4</c:v>
                </c:pt>
                <c:pt idx="30">
                  <c:v>7.2628053226394401E-4</c:v>
                </c:pt>
                <c:pt idx="31">
                  <c:v>7.1566466708647414E-4</c:v>
                </c:pt>
                <c:pt idx="32">
                  <c:v>6.9262047194511289E-4</c:v>
                </c:pt>
                <c:pt idx="33">
                  <c:v>6.5585332913531413E-4</c:v>
                </c:pt>
                <c:pt idx="34">
                  <c:v>6.1067117124582321E-4</c:v>
                </c:pt>
                <c:pt idx="35">
                  <c:v>5.7027909886322309E-4</c:v>
                </c:pt>
                <c:pt idx="36">
                  <c:v>5.3092272064428347E-4</c:v>
                </c:pt>
                <c:pt idx="37">
                  <c:v>4.9091903357306038E-4</c:v>
                </c:pt>
                <c:pt idx="38">
                  <c:v>4.3693347529247945E-4</c:v>
                </c:pt>
                <c:pt idx="39">
                  <c:v>3.7543913432538933E-4</c:v>
                </c:pt>
                <c:pt idx="40">
                  <c:v>3.2313657906074544E-4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D0E-4F6B-B850-7C21AE524D04}"/>
            </c:ext>
          </c:extLst>
        </c:ser>
        <c:ser>
          <c:idx val="5"/>
          <c:order val="5"/>
          <c:tx>
            <c:v>30-model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'Swamp bay_live'!$AH$12:$AH$54</c:f>
              <c:numCache>
                <c:formatCode>General</c:formatCode>
                <c:ptCount val="43"/>
                <c:pt idx="0">
                  <c:v>175.90700000000001</c:v>
                </c:pt>
                <c:pt idx="1">
                  <c:v>183.87</c:v>
                </c:pt>
                <c:pt idx="2">
                  <c:v>191.791</c:v>
                </c:pt>
                <c:pt idx="3">
                  <c:v>199.697</c:v>
                </c:pt>
                <c:pt idx="4">
                  <c:v>207.61199999999999</c:v>
                </c:pt>
                <c:pt idx="5">
                  <c:v>215.501</c:v>
                </c:pt>
                <c:pt idx="6">
                  <c:v>223.387</c:v>
                </c:pt>
                <c:pt idx="7">
                  <c:v>231.24799999999999</c:v>
                </c:pt>
                <c:pt idx="8">
                  <c:v>239.102</c:v>
                </c:pt>
                <c:pt idx="9">
                  <c:v>246.96100000000001</c:v>
                </c:pt>
                <c:pt idx="10">
                  <c:v>254.81899999999999</c:v>
                </c:pt>
                <c:pt idx="11">
                  <c:v>262.67500000000001</c:v>
                </c:pt>
                <c:pt idx="12">
                  <c:v>270.52199999999999</c:v>
                </c:pt>
                <c:pt idx="13">
                  <c:v>278.36700000000002</c:v>
                </c:pt>
                <c:pt idx="14">
                  <c:v>286.20299999999997</c:v>
                </c:pt>
                <c:pt idx="15">
                  <c:v>294.036</c:v>
                </c:pt>
                <c:pt idx="16">
                  <c:v>301.86</c:v>
                </c:pt>
                <c:pt idx="17">
                  <c:v>309.66500000000002</c:v>
                </c:pt>
                <c:pt idx="18">
                  <c:v>317.46499999999997</c:v>
                </c:pt>
                <c:pt idx="19">
                  <c:v>325.26299999999998</c:v>
                </c:pt>
                <c:pt idx="20">
                  <c:v>333.03800000000001</c:v>
                </c:pt>
                <c:pt idx="21">
                  <c:v>340.82600000000002</c:v>
                </c:pt>
                <c:pt idx="22">
                  <c:v>348.589</c:v>
                </c:pt>
                <c:pt idx="23">
                  <c:v>356.37400000000002</c:v>
                </c:pt>
                <c:pt idx="24">
                  <c:v>364.13600000000002</c:v>
                </c:pt>
                <c:pt idx="25">
                  <c:v>371.92099999999999</c:v>
                </c:pt>
                <c:pt idx="26">
                  <c:v>379.70499999999998</c:v>
                </c:pt>
                <c:pt idx="27">
                  <c:v>387.49299999999999</c:v>
                </c:pt>
                <c:pt idx="28">
                  <c:v>395.24099999999999</c:v>
                </c:pt>
                <c:pt idx="29">
                  <c:v>403.03199999999998</c:v>
                </c:pt>
                <c:pt idx="30">
                  <c:v>410.79399999999998</c:v>
                </c:pt>
                <c:pt idx="31">
                  <c:v>418.55200000000002</c:v>
                </c:pt>
                <c:pt idx="32">
                  <c:v>426.29500000000002</c:v>
                </c:pt>
                <c:pt idx="33">
                  <c:v>434.04300000000001</c:v>
                </c:pt>
                <c:pt idx="34">
                  <c:v>441.79599999999999</c:v>
                </c:pt>
                <c:pt idx="35">
                  <c:v>449.53100000000001</c:v>
                </c:pt>
                <c:pt idx="36">
                  <c:v>457.25900000000001</c:v>
                </c:pt>
                <c:pt idx="37">
                  <c:v>464.99</c:v>
                </c:pt>
                <c:pt idx="38">
                  <c:v>472.72300000000001</c:v>
                </c:pt>
                <c:pt idx="39">
                  <c:v>480.45499999999998</c:v>
                </c:pt>
                <c:pt idx="40">
                  <c:v>488.17500000000001</c:v>
                </c:pt>
                <c:pt idx="41">
                  <c:v>495.89499999999998</c:v>
                </c:pt>
                <c:pt idx="42">
                  <c:v>503.61</c:v>
                </c:pt>
              </c:numCache>
            </c:numRef>
          </c:xVal>
          <c:yVal>
            <c:numRef>
              <c:f>'Swamp bay_live'!$AQ$13:$AQ$53</c:f>
              <c:numCache>
                <c:formatCode>General</c:formatCode>
                <c:ptCount val="41"/>
                <c:pt idx="0">
                  <c:v>2.2050529756092779E-4</c:v>
                </c:pt>
                <c:pt idx="1">
                  <c:v>2.4145544549006867E-4</c:v>
                </c:pt>
                <c:pt idx="2">
                  <c:v>2.7659515364629781E-4</c:v>
                </c:pt>
                <c:pt idx="3">
                  <c:v>3.21607024265108E-4</c:v>
                </c:pt>
                <c:pt idx="4">
                  <c:v>3.7448324588254967E-4</c:v>
                </c:pt>
                <c:pt idx="5">
                  <c:v>4.3519202477213908E-4</c:v>
                </c:pt>
                <c:pt idx="6">
                  <c:v>5.0283868701924566E-4</c:v>
                </c:pt>
                <c:pt idx="7">
                  <c:v>5.7755868215334449E-4</c:v>
                </c:pt>
                <c:pt idx="8">
                  <c:v>6.5926320731817423E-4</c:v>
                </c:pt>
                <c:pt idx="9">
                  <c:v>7.4711134951129584E-4</c:v>
                </c:pt>
                <c:pt idx="10">
                  <c:v>8.4022520375621687E-4</c:v>
                </c:pt>
                <c:pt idx="11">
                  <c:v>9.3722843027299759E-4</c:v>
                </c:pt>
                <c:pt idx="12">
                  <c:v>1.0371460183072503E-3</c:v>
                </c:pt>
                <c:pt idx="13">
                  <c:v>1.1380922108745097E-3</c:v>
                </c:pt>
                <c:pt idx="14">
                  <c:v>1.2387186811473477E-3</c:v>
                </c:pt>
                <c:pt idx="15">
                  <c:v>1.3368921908575827E-3</c:v>
                </c:pt>
                <c:pt idx="16">
                  <c:v>1.4302955553630397E-3</c:v>
                </c:pt>
                <c:pt idx="17">
                  <c:v>1.5183984016241003E-3</c:v>
                </c:pt>
                <c:pt idx="18">
                  <c:v>1.6003618315806607E-3</c:v>
                </c:pt>
                <c:pt idx="19">
                  <c:v>1.6748615384120961E-3</c:v>
                </c:pt>
                <c:pt idx="20">
                  <c:v>1.7475968153678409E-3</c:v>
                </c:pt>
                <c:pt idx="21">
                  <c:v>1.8304941490181414E-3</c:v>
                </c:pt>
                <c:pt idx="22">
                  <c:v>1.9283997532752804E-3</c:v>
                </c:pt>
                <c:pt idx="23">
                  <c:v>1.887422981294554E-3</c:v>
                </c:pt>
                <c:pt idx="24">
                  <c:v>1.7924726640072689E-3</c:v>
                </c:pt>
                <c:pt idx="25">
                  <c:v>1.6720923836085336E-3</c:v>
                </c:pt>
                <c:pt idx="26">
                  <c:v>1.5405676930245764E-3</c:v>
                </c:pt>
                <c:pt idx="27">
                  <c:v>1.402431623151327E-3</c:v>
                </c:pt>
                <c:pt idx="28">
                  <c:v>1.2665566563113398E-3</c:v>
                </c:pt>
                <c:pt idx="29">
                  <c:v>1.1309917446728508E-3</c:v>
                </c:pt>
                <c:pt idx="30">
                  <c:v>9.9960732912953115E-4</c:v>
                </c:pt>
                <c:pt idx="31">
                  <c:v>8.7376312037757429E-4</c:v>
                </c:pt>
                <c:pt idx="32">
                  <c:v>7.5566494821732266E-4</c:v>
                </c:pt>
                <c:pt idx="33">
                  <c:v>6.4622677619378596E-4</c:v>
                </c:pt>
                <c:pt idx="34">
                  <c:v>5.4578741079326556E-4</c:v>
                </c:pt>
                <c:pt idx="35">
                  <c:v>4.5537722655576403E-4</c:v>
                </c:pt>
                <c:pt idx="36">
                  <c:v>3.7536433831759035E-4</c:v>
                </c:pt>
                <c:pt idx="37">
                  <c:v>3.0555189292435451E-4</c:v>
                </c:pt>
                <c:pt idx="38">
                  <c:v>2.4552208907732985E-4</c:v>
                </c:pt>
                <c:pt idx="39">
                  <c:v>1.946392414575052E-4</c:v>
                </c:pt>
                <c:pt idx="40">
                  <c:v>1.5228569217987938E-4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D0E-4F6B-B850-7C21AE52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215104"/>
        <c:axId val="1629217280"/>
      </c:scatterChart>
      <c:valAx>
        <c:axId val="1629215104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9217280"/>
        <c:crosses val="autoZero"/>
        <c:crossBetween val="midCat"/>
      </c:valAx>
      <c:valAx>
        <c:axId val="1629217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9215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'Swamp bay_live'!$B$13:$B$62</c:f>
              <c:numCache>
                <c:formatCode>General</c:formatCode>
                <c:ptCount val="50"/>
                <c:pt idx="0">
                  <c:v>166.054</c:v>
                </c:pt>
                <c:pt idx="1">
                  <c:v>173.934</c:v>
                </c:pt>
                <c:pt idx="2">
                  <c:v>181.816</c:v>
                </c:pt>
                <c:pt idx="3">
                  <c:v>189.68899999999999</c:v>
                </c:pt>
                <c:pt idx="4">
                  <c:v>197.53800000000001</c:v>
                </c:pt>
                <c:pt idx="5">
                  <c:v>205.416</c:v>
                </c:pt>
                <c:pt idx="6">
                  <c:v>213.26499999999999</c:v>
                </c:pt>
                <c:pt idx="7">
                  <c:v>221.11099999999999</c:v>
                </c:pt>
                <c:pt idx="8">
                  <c:v>228.96799999999999</c:v>
                </c:pt>
                <c:pt idx="9">
                  <c:v>236.80799999999999</c:v>
                </c:pt>
                <c:pt idx="10">
                  <c:v>244.631</c:v>
                </c:pt>
                <c:pt idx="11">
                  <c:v>252.46600000000001</c:v>
                </c:pt>
                <c:pt idx="12">
                  <c:v>260.27600000000001</c:v>
                </c:pt>
                <c:pt idx="13">
                  <c:v>268.08699999999999</c:v>
                </c:pt>
                <c:pt idx="14">
                  <c:v>275.899</c:v>
                </c:pt>
                <c:pt idx="15">
                  <c:v>283.71199999999999</c:v>
                </c:pt>
                <c:pt idx="16">
                  <c:v>291.50700000000001</c:v>
                </c:pt>
                <c:pt idx="17">
                  <c:v>299.30099999999999</c:v>
                </c:pt>
                <c:pt idx="18">
                  <c:v>307.07100000000003</c:v>
                </c:pt>
                <c:pt idx="19">
                  <c:v>314.86</c:v>
                </c:pt>
                <c:pt idx="20">
                  <c:v>322.62799999999999</c:v>
                </c:pt>
                <c:pt idx="21">
                  <c:v>330.39</c:v>
                </c:pt>
                <c:pt idx="22">
                  <c:v>338.14499999999998</c:v>
                </c:pt>
                <c:pt idx="23">
                  <c:v>345.91199999999998</c:v>
                </c:pt>
                <c:pt idx="24">
                  <c:v>353.65800000000002</c:v>
                </c:pt>
                <c:pt idx="25">
                  <c:v>361.41199999999998</c:v>
                </c:pt>
                <c:pt idx="26">
                  <c:v>369.16899999999998</c:v>
                </c:pt>
                <c:pt idx="27">
                  <c:v>376.89499999999998</c:v>
                </c:pt>
                <c:pt idx="28">
                  <c:v>384.62799999999999</c:v>
                </c:pt>
                <c:pt idx="29">
                  <c:v>392.34699999999998</c:v>
                </c:pt>
                <c:pt idx="30">
                  <c:v>400.05399999999997</c:v>
                </c:pt>
                <c:pt idx="31">
                  <c:v>407.762</c:v>
                </c:pt>
                <c:pt idx="32">
                  <c:v>415.47</c:v>
                </c:pt>
                <c:pt idx="33">
                  <c:v>423.17899999999997</c:v>
                </c:pt>
                <c:pt idx="34">
                  <c:v>430.87799999999999</c:v>
                </c:pt>
                <c:pt idx="35">
                  <c:v>438.56900000000002</c:v>
                </c:pt>
                <c:pt idx="36">
                  <c:v>446.25900000000001</c:v>
                </c:pt>
                <c:pt idx="37">
                  <c:v>453.94799999999998</c:v>
                </c:pt>
                <c:pt idx="38">
                  <c:v>461.63299999999998</c:v>
                </c:pt>
                <c:pt idx="39">
                  <c:v>469.30799999999999</c:v>
                </c:pt>
                <c:pt idx="40">
                  <c:v>476.98700000000002</c:v>
                </c:pt>
                <c:pt idx="41">
                  <c:v>484.65600000000001</c:v>
                </c:pt>
                <c:pt idx="42">
                  <c:v>492.32900000000001</c:v>
                </c:pt>
                <c:pt idx="43">
                  <c:v>499.98899999999998</c:v>
                </c:pt>
              </c:numCache>
            </c:numRef>
          </c:xVal>
          <c:yVal>
            <c:numRef>
              <c:f>'Swamp bay_live'!$F$13:$F$62</c:f>
              <c:numCache>
                <c:formatCode>General</c:formatCode>
                <c:ptCount val="50"/>
                <c:pt idx="0">
                  <c:v>4.5816145411875508E-3</c:v>
                </c:pt>
                <c:pt idx="1">
                  <c:v>7.5217585489136818E-3</c:v>
                </c:pt>
                <c:pt idx="2">
                  <c:v>1.0748665481160158E-2</c:v>
                </c:pt>
                <c:pt idx="3">
                  <c:v>1.4751809984953179E-2</c:v>
                </c:pt>
                <c:pt idx="4">
                  <c:v>1.9735551845583066E-2</c:v>
                </c:pt>
                <c:pt idx="5">
                  <c:v>2.5437849080298558E-2</c:v>
                </c:pt>
                <c:pt idx="6">
                  <c:v>3.1914735823775908E-2</c:v>
                </c:pt>
                <c:pt idx="7">
                  <c:v>3.9736441799486766E-2</c:v>
                </c:pt>
                <c:pt idx="8">
                  <c:v>4.9441883537995279E-2</c:v>
                </c:pt>
                <c:pt idx="9">
                  <c:v>6.088767957704122E-2</c:v>
                </c:pt>
                <c:pt idx="10">
                  <c:v>7.3187172138509893E-2</c:v>
                </c:pt>
                <c:pt idx="11">
                  <c:v>8.6340361222401074E-2</c:v>
                </c:pt>
                <c:pt idx="12">
                  <c:v>0.10126027361138346</c:v>
                </c:pt>
                <c:pt idx="13">
                  <c:v>0.11861602279600447</c:v>
                </c:pt>
                <c:pt idx="14">
                  <c:v>0.13836311108107979</c:v>
                </c:pt>
                <c:pt idx="15">
                  <c:v>0.16013402046564373</c:v>
                </c:pt>
                <c:pt idx="16">
                  <c:v>0.18363374771125274</c:v>
                </c:pt>
                <c:pt idx="17">
                  <c:v>0.2088359238133537</c:v>
                </c:pt>
                <c:pt idx="18">
                  <c:v>0.23606027295215848</c:v>
                </c:pt>
                <c:pt idx="19">
                  <c:v>0.26552433941523435</c:v>
                </c:pt>
                <c:pt idx="20">
                  <c:v>0.29754949544557852</c:v>
                </c:pt>
                <c:pt idx="21">
                  <c:v>0.33264828856920126</c:v>
                </c:pt>
                <c:pt idx="22">
                  <c:v>0.3715310338462654</c:v>
                </c:pt>
                <c:pt idx="23">
                  <c:v>0.41426530185093935</c:v>
                </c:pt>
                <c:pt idx="24">
                  <c:v>0.4572583157127954</c:v>
                </c:pt>
                <c:pt idx="25">
                  <c:v>0.49222196768808102</c:v>
                </c:pt>
                <c:pt idx="26">
                  <c:v>0.51549920645776925</c:v>
                </c:pt>
                <c:pt idx="27">
                  <c:v>0.53161231630280192</c:v>
                </c:pt>
                <c:pt idx="28">
                  <c:v>0.54508028537855169</c:v>
                </c:pt>
                <c:pt idx="29">
                  <c:v>0.55783793939413906</c:v>
                </c:pt>
                <c:pt idx="30">
                  <c:v>0.57033025530140602</c:v>
                </c:pt>
                <c:pt idx="31">
                  <c:v>0.582735223881089</c:v>
                </c:pt>
                <c:pt idx="32">
                  <c:v>0.59488144660358988</c:v>
                </c:pt>
                <c:pt idx="33">
                  <c:v>0.60653489855349529</c:v>
                </c:pt>
                <c:pt idx="34">
                  <c:v>0.61751264476171486</c:v>
                </c:pt>
                <c:pt idx="35">
                  <c:v>0.627742170465726</c:v>
                </c:pt>
                <c:pt idx="36">
                  <c:v>0.63728610205134384</c:v>
                </c:pt>
                <c:pt idx="37">
                  <c:v>0.64626804422741291</c:v>
                </c:pt>
                <c:pt idx="38">
                  <c:v>0.65456604034787302</c:v>
                </c:pt>
                <c:pt idx="39">
                  <c:v>0.66187355073478882</c:v>
                </c:pt>
                <c:pt idx="40">
                  <c:v>0.66810652418614547</c:v>
                </c:pt>
                <c:pt idx="41">
                  <c:v>0.67352700268469423</c:v>
                </c:pt>
                <c:pt idx="42">
                  <c:v>0.67833440182737204</c:v>
                </c:pt>
                <c:pt idx="43">
                  <c:v>0.68237050758685702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BDE-48FC-BCD7-3B99787E4490}"/>
            </c:ext>
          </c:extLst>
        </c:ser>
        <c:ser>
          <c:idx val="1"/>
          <c:order val="1"/>
          <c:tx>
            <c:v>10-model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'Swamp bay_live'!$B$13:$B$62</c:f>
              <c:numCache>
                <c:formatCode>General</c:formatCode>
                <c:ptCount val="50"/>
                <c:pt idx="0">
                  <c:v>166.054</c:v>
                </c:pt>
                <c:pt idx="1">
                  <c:v>173.934</c:v>
                </c:pt>
                <c:pt idx="2">
                  <c:v>181.816</c:v>
                </c:pt>
                <c:pt idx="3">
                  <c:v>189.68899999999999</c:v>
                </c:pt>
                <c:pt idx="4">
                  <c:v>197.53800000000001</c:v>
                </c:pt>
                <c:pt idx="5">
                  <c:v>205.416</c:v>
                </c:pt>
                <c:pt idx="6">
                  <c:v>213.26499999999999</c:v>
                </c:pt>
                <c:pt idx="7">
                  <c:v>221.11099999999999</c:v>
                </c:pt>
                <c:pt idx="8">
                  <c:v>228.96799999999999</c:v>
                </c:pt>
                <c:pt idx="9">
                  <c:v>236.80799999999999</c:v>
                </c:pt>
                <c:pt idx="10">
                  <c:v>244.631</c:v>
                </c:pt>
                <c:pt idx="11">
                  <c:v>252.46600000000001</c:v>
                </c:pt>
                <c:pt idx="12">
                  <c:v>260.27600000000001</c:v>
                </c:pt>
                <c:pt idx="13">
                  <c:v>268.08699999999999</c:v>
                </c:pt>
                <c:pt idx="14">
                  <c:v>275.899</c:v>
                </c:pt>
                <c:pt idx="15">
                  <c:v>283.71199999999999</c:v>
                </c:pt>
                <c:pt idx="16">
                  <c:v>291.50700000000001</c:v>
                </c:pt>
                <c:pt idx="17">
                  <c:v>299.30099999999999</c:v>
                </c:pt>
                <c:pt idx="18">
                  <c:v>307.07100000000003</c:v>
                </c:pt>
                <c:pt idx="19">
                  <c:v>314.86</c:v>
                </c:pt>
                <c:pt idx="20">
                  <c:v>322.62799999999999</c:v>
                </c:pt>
                <c:pt idx="21">
                  <c:v>330.39</c:v>
                </c:pt>
                <c:pt idx="22">
                  <c:v>338.14499999999998</c:v>
                </c:pt>
                <c:pt idx="23">
                  <c:v>345.91199999999998</c:v>
                </c:pt>
                <c:pt idx="24">
                  <c:v>353.65800000000002</c:v>
                </c:pt>
                <c:pt idx="25">
                  <c:v>361.41199999999998</c:v>
                </c:pt>
                <c:pt idx="26">
                  <c:v>369.16899999999998</c:v>
                </c:pt>
                <c:pt idx="27">
                  <c:v>376.89499999999998</c:v>
                </c:pt>
                <c:pt idx="28">
                  <c:v>384.62799999999999</c:v>
                </c:pt>
                <c:pt idx="29">
                  <c:v>392.34699999999998</c:v>
                </c:pt>
                <c:pt idx="30">
                  <c:v>400.05399999999997</c:v>
                </c:pt>
                <c:pt idx="31">
                  <c:v>407.762</c:v>
                </c:pt>
                <c:pt idx="32">
                  <c:v>415.47</c:v>
                </c:pt>
                <c:pt idx="33">
                  <c:v>423.17899999999997</c:v>
                </c:pt>
                <c:pt idx="34">
                  <c:v>430.87799999999999</c:v>
                </c:pt>
                <c:pt idx="35">
                  <c:v>438.56900000000002</c:v>
                </c:pt>
                <c:pt idx="36">
                  <c:v>446.25900000000001</c:v>
                </c:pt>
                <c:pt idx="37">
                  <c:v>453.94799999999998</c:v>
                </c:pt>
                <c:pt idx="38">
                  <c:v>461.63299999999998</c:v>
                </c:pt>
                <c:pt idx="39">
                  <c:v>469.30799999999999</c:v>
                </c:pt>
                <c:pt idx="40">
                  <c:v>476.98700000000002</c:v>
                </c:pt>
                <c:pt idx="41">
                  <c:v>484.65600000000001</c:v>
                </c:pt>
                <c:pt idx="42">
                  <c:v>492.32900000000001</c:v>
                </c:pt>
                <c:pt idx="43">
                  <c:v>499.98899999999998</c:v>
                </c:pt>
              </c:numCache>
            </c:numRef>
          </c:xVal>
          <c:yVal>
            <c:numRef>
              <c:f>'Swamp bay_live'!$J$13:$J$62</c:f>
              <c:numCache>
                <c:formatCode>General</c:formatCode>
                <c:ptCount val="50"/>
                <c:pt idx="0">
                  <c:v>9.4914796286615574E-3</c:v>
                </c:pt>
                <c:pt idx="1">
                  <c:v>1.3005816907361481E-2</c:v>
                </c:pt>
                <c:pt idx="2">
                  <c:v>1.6936128401806968E-2</c:v>
                </c:pt>
                <c:pt idx="3">
                  <c:v>2.1515015380719982E-2</c:v>
                </c:pt>
                <c:pt idx="4">
                  <c:v>2.6906122681469979E-2</c:v>
                </c:pt>
                <c:pt idx="5">
                  <c:v>3.3249871960011307E-2</c:v>
                </c:pt>
                <c:pt idx="6">
                  <c:v>4.0701324892294097E-2</c:v>
                </c:pt>
                <c:pt idx="7">
                  <c:v>4.9384322490800325E-2</c:v>
                </c:pt>
                <c:pt idx="8">
                  <c:v>5.9430341424111501E-2</c:v>
                </c:pt>
                <c:pt idx="9">
                  <c:v>7.0970258668414554E-2</c:v>
                </c:pt>
                <c:pt idx="10">
                  <c:v>8.4103164228619673E-2</c:v>
                </c:pt>
                <c:pt idx="11">
                  <c:v>9.8910426739219126E-2</c:v>
                </c:pt>
                <c:pt idx="12">
                  <c:v>0.11547439016314812</c:v>
                </c:pt>
                <c:pt idx="13">
                  <c:v>0.13381584469615318</c:v>
                </c:pt>
                <c:pt idx="14">
                  <c:v>0.15395039745835504</c:v>
                </c:pt>
                <c:pt idx="15">
                  <c:v>0.1758584230471511</c:v>
                </c:pt>
                <c:pt idx="16">
                  <c:v>0.19948478826539331</c:v>
                </c:pt>
                <c:pt idx="17">
                  <c:v>0.22472021027752251</c:v>
                </c:pt>
                <c:pt idx="18">
                  <c:v>0.25145555975832817</c:v>
                </c:pt>
                <c:pt idx="19">
                  <c:v>0.27954905819217146</c:v>
                </c:pt>
                <c:pt idx="20">
                  <c:v>0.30896459839111035</c:v>
                </c:pt>
                <c:pt idx="21">
                  <c:v>0.33985105267988991</c:v>
                </c:pt>
                <c:pt idx="22">
                  <c:v>0.37256766923403734</c:v>
                </c:pt>
                <c:pt idx="23">
                  <c:v>0.40448616382639269</c:v>
                </c:pt>
                <c:pt idx="24">
                  <c:v>0.43457650938684383</c:v>
                </c:pt>
                <c:pt idx="25">
                  <c:v>0.46239587016865719</c:v>
                </c:pt>
                <c:pt idx="26">
                  <c:v>0.48780519302662895</c:v>
                </c:pt>
                <c:pt idx="27">
                  <c:v>0.51076623926372822</c:v>
                </c:pt>
                <c:pt idx="28">
                  <c:v>0.53127206493956991</c:v>
                </c:pt>
                <c:pt idx="29">
                  <c:v>0.54940066519356279</c:v>
                </c:pt>
                <c:pt idx="30">
                  <c:v>0.56524119781568227</c:v>
                </c:pt>
                <c:pt idx="31">
                  <c:v>0.57891731390942025</c:v>
                </c:pt>
                <c:pt idx="32">
                  <c:v>0.59058438905941779</c:v>
                </c:pt>
                <c:pt idx="33">
                  <c:v>0.6004127143079464</c:v>
                </c:pt>
                <c:pt idx="34">
                  <c:v>0.60858436794980098</c:v>
                </c:pt>
                <c:pt idx="35">
                  <c:v>0.61528467777252582</c:v>
                </c:pt>
                <c:pt idx="36">
                  <c:v>0.62070209155609102</c:v>
                </c:pt>
                <c:pt idx="37">
                  <c:v>0.62502143767140239</c:v>
                </c:pt>
                <c:pt idx="38">
                  <c:v>0.62841640965150924</c:v>
                </c:pt>
                <c:pt idx="39">
                  <c:v>0.63104600554389967</c:v>
                </c:pt>
                <c:pt idx="40">
                  <c:v>0.63305242365171444</c:v>
                </c:pt>
                <c:pt idx="41">
                  <c:v>0.63456117931348566</c:v>
                </c:pt>
                <c:pt idx="42">
                  <c:v>0.63567842156820187</c:v>
                </c:pt>
                <c:pt idx="43">
                  <c:v>0.63649352063983411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BDE-48FC-BCD7-3B99787E4490}"/>
            </c:ext>
          </c:extLst>
        </c:ser>
        <c:ser>
          <c:idx val="2"/>
          <c:order val="2"/>
          <c:tx>
            <c:v>20-exp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'Swamp bay_live'!$R$13:$R$54</c:f>
              <c:numCache>
                <c:formatCode>General</c:formatCode>
                <c:ptCount val="42"/>
                <c:pt idx="0">
                  <c:v>176.43100000000001</c:v>
                </c:pt>
                <c:pt idx="1">
                  <c:v>184.40600000000001</c:v>
                </c:pt>
                <c:pt idx="2">
                  <c:v>192.369</c:v>
                </c:pt>
                <c:pt idx="3">
                  <c:v>200.31100000000001</c:v>
                </c:pt>
                <c:pt idx="4">
                  <c:v>208.273</c:v>
                </c:pt>
                <c:pt idx="5">
                  <c:v>216.21799999999999</c:v>
                </c:pt>
                <c:pt idx="6">
                  <c:v>224.17699999999999</c:v>
                </c:pt>
                <c:pt idx="7">
                  <c:v>232.12799999999999</c:v>
                </c:pt>
                <c:pt idx="8">
                  <c:v>240.06700000000001</c:v>
                </c:pt>
                <c:pt idx="9">
                  <c:v>248.001</c:v>
                </c:pt>
                <c:pt idx="10">
                  <c:v>255.93</c:v>
                </c:pt>
                <c:pt idx="11">
                  <c:v>263.83499999999998</c:v>
                </c:pt>
                <c:pt idx="12">
                  <c:v>271.74700000000001</c:v>
                </c:pt>
                <c:pt idx="13">
                  <c:v>279.66199999999998</c:v>
                </c:pt>
                <c:pt idx="14">
                  <c:v>287.57299999999998</c:v>
                </c:pt>
                <c:pt idx="15">
                  <c:v>295.47300000000001</c:v>
                </c:pt>
                <c:pt idx="16">
                  <c:v>303.392</c:v>
                </c:pt>
                <c:pt idx="17">
                  <c:v>311.28199999999998</c:v>
                </c:pt>
                <c:pt idx="18">
                  <c:v>319.15600000000001</c:v>
                </c:pt>
                <c:pt idx="19">
                  <c:v>327.02600000000001</c:v>
                </c:pt>
                <c:pt idx="20">
                  <c:v>334.87</c:v>
                </c:pt>
                <c:pt idx="21">
                  <c:v>342.71699999999998</c:v>
                </c:pt>
                <c:pt idx="22">
                  <c:v>350.56099999999998</c:v>
                </c:pt>
                <c:pt idx="23">
                  <c:v>358.37900000000002</c:v>
                </c:pt>
                <c:pt idx="24">
                  <c:v>366.21300000000002</c:v>
                </c:pt>
                <c:pt idx="25">
                  <c:v>374.03500000000003</c:v>
                </c:pt>
                <c:pt idx="26">
                  <c:v>381.88900000000001</c:v>
                </c:pt>
                <c:pt idx="27">
                  <c:v>389.72399999999999</c:v>
                </c:pt>
                <c:pt idx="28">
                  <c:v>397.55</c:v>
                </c:pt>
                <c:pt idx="29">
                  <c:v>405.38</c:v>
                </c:pt>
                <c:pt idx="30">
                  <c:v>413.18799999999999</c:v>
                </c:pt>
                <c:pt idx="31">
                  <c:v>421.00799999999998</c:v>
                </c:pt>
                <c:pt idx="32">
                  <c:v>428.8</c:v>
                </c:pt>
                <c:pt idx="33">
                  <c:v>436.60399999999998</c:v>
                </c:pt>
                <c:pt idx="34">
                  <c:v>444.41199999999998</c:v>
                </c:pt>
                <c:pt idx="35">
                  <c:v>452.197</c:v>
                </c:pt>
                <c:pt idx="36">
                  <c:v>459.99299999999999</c:v>
                </c:pt>
                <c:pt idx="37">
                  <c:v>467.76299999999998</c:v>
                </c:pt>
                <c:pt idx="38">
                  <c:v>475.54599999999999</c:v>
                </c:pt>
                <c:pt idx="39">
                  <c:v>483.32799999999997</c:v>
                </c:pt>
                <c:pt idx="40">
                  <c:v>491.09199999999998</c:v>
                </c:pt>
                <c:pt idx="41">
                  <c:v>498.86500000000001</c:v>
                </c:pt>
              </c:numCache>
            </c:numRef>
          </c:xVal>
          <c:yVal>
            <c:numRef>
              <c:f>'Swamp bay_live'!$V$13:$V$54</c:f>
              <c:numCache>
                <c:formatCode>General</c:formatCode>
                <c:ptCount val="42"/>
                <c:pt idx="0">
                  <c:v>4.8913011565705489E-3</c:v>
                </c:pt>
                <c:pt idx="1">
                  <c:v>8.1952292687319517E-3</c:v>
                </c:pt>
                <c:pt idx="2">
                  <c:v>1.1751649517426799E-2</c:v>
                </c:pt>
                <c:pt idx="3">
                  <c:v>1.5897218084700349E-2</c:v>
                </c:pt>
                <c:pt idx="4">
                  <c:v>2.0796348454806823E-2</c:v>
                </c:pt>
                <c:pt idx="5">
                  <c:v>2.6634984449224519E-2</c:v>
                </c:pt>
                <c:pt idx="6">
                  <c:v>3.3587326069127954E-2</c:v>
                </c:pt>
                <c:pt idx="7">
                  <c:v>4.2322771071839016E-2</c:v>
                </c:pt>
                <c:pt idx="8">
                  <c:v>5.3401108225175964E-2</c:v>
                </c:pt>
                <c:pt idx="9">
                  <c:v>6.6098135277066095E-2</c:v>
                </c:pt>
                <c:pt idx="10">
                  <c:v>7.9388225254302558E-2</c:v>
                </c:pt>
                <c:pt idx="11">
                  <c:v>9.3498425349427539E-2</c:v>
                </c:pt>
                <c:pt idx="12">
                  <c:v>0.10927429062432115</c:v>
                </c:pt>
                <c:pt idx="13">
                  <c:v>0.12703290422718816</c:v>
                </c:pt>
                <c:pt idx="14">
                  <c:v>0.14664116952791806</c:v>
                </c:pt>
                <c:pt idx="15">
                  <c:v>0.16778396068168955</c:v>
                </c:pt>
                <c:pt idx="16">
                  <c:v>0.190345796788848</c:v>
                </c:pt>
                <c:pt idx="17">
                  <c:v>0.21451066436748767</c:v>
                </c:pt>
                <c:pt idx="18">
                  <c:v>0.24028639263114426</c:v>
                </c:pt>
                <c:pt idx="19">
                  <c:v>0.26740091640944441</c:v>
                </c:pt>
                <c:pt idx="20">
                  <c:v>0.2952885750244173</c:v>
                </c:pt>
                <c:pt idx="21">
                  <c:v>0.324505242637114</c:v>
                </c:pt>
                <c:pt idx="22">
                  <c:v>0.35721373948683421</c:v>
                </c:pt>
                <c:pt idx="23">
                  <c:v>0.39592137120845872</c:v>
                </c:pt>
                <c:pt idx="24">
                  <c:v>0.43694253552994966</c:v>
                </c:pt>
                <c:pt idx="25">
                  <c:v>0.46875067282303828</c:v>
                </c:pt>
                <c:pt idx="26">
                  <c:v>0.48922015161272014</c:v>
                </c:pt>
                <c:pt idx="27">
                  <c:v>0.50406042587007027</c:v>
                </c:pt>
                <c:pt idx="28">
                  <c:v>0.51714499899198874</c:v>
                </c:pt>
                <c:pt idx="29">
                  <c:v>0.52993206199954201</c:v>
                </c:pt>
                <c:pt idx="30">
                  <c:v>0.54270346658002344</c:v>
                </c:pt>
                <c:pt idx="31">
                  <c:v>0.55554337677894416</c:v>
                </c:pt>
                <c:pt idx="32">
                  <c:v>0.56813079484133122</c:v>
                </c:pt>
                <c:pt idx="33">
                  <c:v>0.58023475896787469</c:v>
                </c:pt>
                <c:pt idx="34">
                  <c:v>0.59167128264048052</c:v>
                </c:pt>
                <c:pt idx="35">
                  <c:v>0.6023777321508611</c:v>
                </c:pt>
                <c:pt idx="36">
                  <c:v>0.61234627828548049</c:v>
                </c:pt>
                <c:pt idx="37">
                  <c:v>0.62174720643874526</c:v>
                </c:pt>
                <c:pt idx="38">
                  <c:v>0.63033585368765743</c:v>
                </c:pt>
                <c:pt idx="39">
                  <c:v>0.63785385598553157</c:v>
                </c:pt>
                <c:pt idx="40">
                  <c:v>0.64418573243271282</c:v>
                </c:pt>
                <c:pt idx="41">
                  <c:v>0.64967596842478181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BDE-48FC-BCD7-3B99787E4490}"/>
            </c:ext>
          </c:extLst>
        </c:ser>
        <c:ser>
          <c:idx val="3"/>
          <c:order val="3"/>
          <c:tx>
            <c:v>20-model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'Swamp bay_live'!$R$13:$R$54</c:f>
              <c:numCache>
                <c:formatCode>General</c:formatCode>
                <c:ptCount val="42"/>
                <c:pt idx="0">
                  <c:v>176.43100000000001</c:v>
                </c:pt>
                <c:pt idx="1">
                  <c:v>184.40600000000001</c:v>
                </c:pt>
                <c:pt idx="2">
                  <c:v>192.369</c:v>
                </c:pt>
                <c:pt idx="3">
                  <c:v>200.31100000000001</c:v>
                </c:pt>
                <c:pt idx="4">
                  <c:v>208.273</c:v>
                </c:pt>
                <c:pt idx="5">
                  <c:v>216.21799999999999</c:v>
                </c:pt>
                <c:pt idx="6">
                  <c:v>224.17699999999999</c:v>
                </c:pt>
                <c:pt idx="7">
                  <c:v>232.12799999999999</c:v>
                </c:pt>
                <c:pt idx="8">
                  <c:v>240.06700000000001</c:v>
                </c:pt>
                <c:pt idx="9">
                  <c:v>248.001</c:v>
                </c:pt>
                <c:pt idx="10">
                  <c:v>255.93</c:v>
                </c:pt>
                <c:pt idx="11">
                  <c:v>263.83499999999998</c:v>
                </c:pt>
                <c:pt idx="12">
                  <c:v>271.74700000000001</c:v>
                </c:pt>
                <c:pt idx="13">
                  <c:v>279.66199999999998</c:v>
                </c:pt>
                <c:pt idx="14">
                  <c:v>287.57299999999998</c:v>
                </c:pt>
                <c:pt idx="15">
                  <c:v>295.47300000000001</c:v>
                </c:pt>
                <c:pt idx="16">
                  <c:v>303.392</c:v>
                </c:pt>
                <c:pt idx="17">
                  <c:v>311.28199999999998</c:v>
                </c:pt>
                <c:pt idx="18">
                  <c:v>319.15600000000001</c:v>
                </c:pt>
                <c:pt idx="19">
                  <c:v>327.02600000000001</c:v>
                </c:pt>
                <c:pt idx="20">
                  <c:v>334.87</c:v>
                </c:pt>
                <c:pt idx="21">
                  <c:v>342.71699999999998</c:v>
                </c:pt>
                <c:pt idx="22">
                  <c:v>350.56099999999998</c:v>
                </c:pt>
                <c:pt idx="23">
                  <c:v>358.37900000000002</c:v>
                </c:pt>
                <c:pt idx="24">
                  <c:v>366.21300000000002</c:v>
                </c:pt>
                <c:pt idx="25">
                  <c:v>374.03500000000003</c:v>
                </c:pt>
                <c:pt idx="26">
                  <c:v>381.88900000000001</c:v>
                </c:pt>
                <c:pt idx="27">
                  <c:v>389.72399999999999</c:v>
                </c:pt>
                <c:pt idx="28">
                  <c:v>397.55</c:v>
                </c:pt>
                <c:pt idx="29">
                  <c:v>405.38</c:v>
                </c:pt>
                <c:pt idx="30">
                  <c:v>413.18799999999999</c:v>
                </c:pt>
                <c:pt idx="31">
                  <c:v>421.00799999999998</c:v>
                </c:pt>
                <c:pt idx="32">
                  <c:v>428.8</c:v>
                </c:pt>
                <c:pt idx="33">
                  <c:v>436.60399999999998</c:v>
                </c:pt>
                <c:pt idx="34">
                  <c:v>444.41199999999998</c:v>
                </c:pt>
                <c:pt idx="35">
                  <c:v>452.197</c:v>
                </c:pt>
                <c:pt idx="36">
                  <c:v>459.99299999999999</c:v>
                </c:pt>
                <c:pt idx="37">
                  <c:v>467.76299999999998</c:v>
                </c:pt>
                <c:pt idx="38">
                  <c:v>475.54599999999999</c:v>
                </c:pt>
                <c:pt idx="39">
                  <c:v>483.32799999999997</c:v>
                </c:pt>
                <c:pt idx="40">
                  <c:v>491.09199999999998</c:v>
                </c:pt>
                <c:pt idx="41">
                  <c:v>498.86500000000001</c:v>
                </c:pt>
              </c:numCache>
            </c:numRef>
          </c:xVal>
          <c:yVal>
            <c:numRef>
              <c:f>'Swamp bay_live'!$Z$13:$Z$54</c:f>
              <c:numCache>
                <c:formatCode>General</c:formatCode>
                <c:ptCount val="42"/>
                <c:pt idx="0">
                  <c:v>9.3542906544373319E-3</c:v>
                </c:pt>
                <c:pt idx="1">
                  <c:v>1.2822585981774916E-2</c:v>
                </c:pt>
                <c:pt idx="2">
                  <c:v>1.6670546166330319E-2</c:v>
                </c:pt>
                <c:pt idx="3">
                  <c:v>2.1121650323695902E-2</c:v>
                </c:pt>
                <c:pt idx="4">
                  <c:v>2.6329144888209914E-2</c:v>
                </c:pt>
                <c:pt idx="5">
                  <c:v>3.2440829810194576E-2</c:v>
                </c:pt>
                <c:pt idx="6">
                  <c:v>3.9583953326566196E-2</c:v>
                </c:pt>
                <c:pt idx="7">
                  <c:v>4.7894649104739707E-2</c:v>
                </c:pt>
                <c:pt idx="8">
                  <c:v>5.7493663016127516E-2</c:v>
                </c:pt>
                <c:pt idx="9">
                  <c:v>6.8491925850584251E-2</c:v>
                </c:pt>
                <c:pt idx="10">
                  <c:v>8.0993273172297653E-2</c:v>
                </c:pt>
                <c:pt idx="11">
                  <c:v>9.5085980759956321E-2</c:v>
                </c:pt>
                <c:pt idx="12">
                  <c:v>0.11082414897614926</c:v>
                </c:pt>
                <c:pt idx="13">
                  <c:v>0.12826310245398242</c:v>
                </c:pt>
                <c:pt idx="14">
                  <c:v>0.14742569126437241</c:v>
                </c:pt>
                <c:pt idx="15">
                  <c:v>0.16829685040942338</c:v>
                </c:pt>
                <c:pt idx="16">
                  <c:v>0.19082270650378697</c:v>
                </c:pt>
                <c:pt idx="17">
                  <c:v>0.21495098688854256</c:v>
                </c:pt>
                <c:pt idx="18">
                  <c:v>0.24054819280706238</c:v>
                </c:pt>
                <c:pt idx="19">
                  <c:v>0.26748886399829391</c:v>
                </c:pt>
                <c:pt idx="20">
                  <c:v>0.29568071668878482</c:v>
                </c:pt>
                <c:pt idx="21">
                  <c:v>0.32510920591513998</c:v>
                </c:pt>
                <c:pt idx="22">
                  <c:v>0.35649895832262979</c:v>
                </c:pt>
                <c:pt idx="23">
                  <c:v>0.38812684345298482</c:v>
                </c:pt>
                <c:pt idx="24">
                  <c:v>0.41842167913953449</c:v>
                </c:pt>
                <c:pt idx="25">
                  <c:v>0.44678785409625094</c:v>
                </c:pt>
                <c:pt idx="26">
                  <c:v>0.47294771285934967</c:v>
                </c:pt>
                <c:pt idx="27">
                  <c:v>0.4968307830607846</c:v>
                </c:pt>
                <c:pt idx="28">
                  <c:v>0.51838605830100504</c:v>
                </c:pt>
                <c:pt idx="29">
                  <c:v>0.53763357328868833</c:v>
                </c:pt>
                <c:pt idx="30">
                  <c:v>0.55464186833765239</c:v>
                </c:pt>
                <c:pt idx="31">
                  <c:v>0.56949327344067824</c:v>
                </c:pt>
                <c:pt idx="32">
                  <c:v>0.58232065675832489</c:v>
                </c:pt>
                <c:pt idx="33">
                  <c:v>0.59325656750946332</c:v>
                </c:pt>
                <c:pt idx="34">
                  <c:v>0.60247190351514535</c:v>
                </c:pt>
                <c:pt idx="35">
                  <c:v>0.61013995147769196</c:v>
                </c:pt>
                <c:pt idx="36">
                  <c:v>0.61643216716054861</c:v>
                </c:pt>
                <c:pt idx="37">
                  <c:v>0.62152998807083459</c:v>
                </c:pt>
                <c:pt idx="38">
                  <c:v>0.62560077309056639</c:v>
                </c:pt>
                <c:pt idx="39">
                  <c:v>0.62880932067427275</c:v>
                </c:pt>
                <c:pt idx="40">
                  <c:v>0.63130299935056844</c:v>
                </c:pt>
                <c:pt idx="41">
                  <c:v>0.63321268589942759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BDE-48FC-BCD7-3B99787E4490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'Swamp bay_live'!$AH$13:$AH$53</c:f>
              <c:numCache>
                <c:formatCode>General</c:formatCode>
                <c:ptCount val="41"/>
                <c:pt idx="0">
                  <c:v>183.87</c:v>
                </c:pt>
                <c:pt idx="1">
                  <c:v>191.791</c:v>
                </c:pt>
                <c:pt idx="2">
                  <c:v>199.697</c:v>
                </c:pt>
                <c:pt idx="3">
                  <c:v>207.61199999999999</c:v>
                </c:pt>
                <c:pt idx="4">
                  <c:v>215.501</c:v>
                </c:pt>
                <c:pt idx="5">
                  <c:v>223.387</c:v>
                </c:pt>
                <c:pt idx="6">
                  <c:v>231.24799999999999</c:v>
                </c:pt>
                <c:pt idx="7">
                  <c:v>239.102</c:v>
                </c:pt>
                <c:pt idx="8">
                  <c:v>246.96100000000001</c:v>
                </c:pt>
                <c:pt idx="9">
                  <c:v>254.81899999999999</c:v>
                </c:pt>
                <c:pt idx="10">
                  <c:v>262.67500000000001</c:v>
                </c:pt>
                <c:pt idx="11">
                  <c:v>270.52199999999999</c:v>
                </c:pt>
                <c:pt idx="12">
                  <c:v>278.36700000000002</c:v>
                </c:pt>
                <c:pt idx="13">
                  <c:v>286.20299999999997</c:v>
                </c:pt>
                <c:pt idx="14">
                  <c:v>294.036</c:v>
                </c:pt>
                <c:pt idx="15">
                  <c:v>301.86</c:v>
                </c:pt>
                <c:pt idx="16">
                  <c:v>309.66500000000002</c:v>
                </c:pt>
                <c:pt idx="17">
                  <c:v>317.46499999999997</c:v>
                </c:pt>
                <c:pt idx="18">
                  <c:v>325.26299999999998</c:v>
                </c:pt>
                <c:pt idx="19">
                  <c:v>333.03800000000001</c:v>
                </c:pt>
                <c:pt idx="20">
                  <c:v>340.82600000000002</c:v>
                </c:pt>
                <c:pt idx="21">
                  <c:v>348.589</c:v>
                </c:pt>
                <c:pt idx="22">
                  <c:v>356.37400000000002</c:v>
                </c:pt>
                <c:pt idx="23">
                  <c:v>364.13600000000002</c:v>
                </c:pt>
                <c:pt idx="24">
                  <c:v>371.92099999999999</c:v>
                </c:pt>
                <c:pt idx="25">
                  <c:v>379.70499999999998</c:v>
                </c:pt>
                <c:pt idx="26">
                  <c:v>387.49299999999999</c:v>
                </c:pt>
                <c:pt idx="27">
                  <c:v>395.24099999999999</c:v>
                </c:pt>
                <c:pt idx="28">
                  <c:v>403.03199999999998</c:v>
                </c:pt>
                <c:pt idx="29">
                  <c:v>410.79399999999998</c:v>
                </c:pt>
                <c:pt idx="30">
                  <c:v>418.55200000000002</c:v>
                </c:pt>
                <c:pt idx="31">
                  <c:v>426.29500000000002</c:v>
                </c:pt>
                <c:pt idx="32">
                  <c:v>434.04300000000001</c:v>
                </c:pt>
                <c:pt idx="33">
                  <c:v>441.79599999999999</c:v>
                </c:pt>
                <c:pt idx="34">
                  <c:v>449.53100000000001</c:v>
                </c:pt>
                <c:pt idx="35">
                  <c:v>457.25900000000001</c:v>
                </c:pt>
                <c:pt idx="36">
                  <c:v>464.99</c:v>
                </c:pt>
                <c:pt idx="37">
                  <c:v>472.72300000000001</c:v>
                </c:pt>
                <c:pt idx="38">
                  <c:v>480.45499999999998</c:v>
                </c:pt>
                <c:pt idx="39">
                  <c:v>488.17500000000001</c:v>
                </c:pt>
                <c:pt idx="40">
                  <c:v>495.89499999999998</c:v>
                </c:pt>
              </c:numCache>
            </c:numRef>
          </c:xVal>
          <c:yVal>
            <c:numRef>
              <c:f>'Swamp bay_live'!$AL$13:$AL$53</c:f>
              <c:numCache>
                <c:formatCode>General</c:formatCode>
                <c:ptCount val="41"/>
                <c:pt idx="0">
                  <c:v>4.9589036555860444E-3</c:v>
                </c:pt>
                <c:pt idx="1">
                  <c:v>8.2627680376494705E-3</c:v>
                </c:pt>
                <c:pt idx="2">
                  <c:v>1.2072051171577169E-2</c:v>
                </c:pt>
                <c:pt idx="3">
                  <c:v>1.6165114506346612E-2</c:v>
                </c:pt>
                <c:pt idx="4">
                  <c:v>2.1059805123786246E-2</c:v>
                </c:pt>
                <c:pt idx="5">
                  <c:v>2.7145544029430257E-2</c:v>
                </c:pt>
                <c:pt idx="6">
                  <c:v>3.4969177741689617E-2</c:v>
                </c:pt>
                <c:pt idx="7">
                  <c:v>4.4930484207735488E-2</c:v>
                </c:pt>
                <c:pt idx="8">
                  <c:v>5.6903108739601582E-2</c:v>
                </c:pt>
                <c:pt idx="9">
                  <c:v>6.97415735922845E-2</c:v>
                </c:pt>
                <c:pt idx="10">
                  <c:v>8.3106171080104652E-2</c:v>
                </c:pt>
                <c:pt idx="11">
                  <c:v>9.7322109170450366E-2</c:v>
                </c:pt>
                <c:pt idx="12">
                  <c:v>0.11316822987439101</c:v>
                </c:pt>
                <c:pt idx="13">
                  <c:v>0.13061760514367149</c:v>
                </c:pt>
                <c:pt idx="14">
                  <c:v>0.14949830974712486</c:v>
                </c:pt>
                <c:pt idx="15">
                  <c:v>0.16957627680376508</c:v>
                </c:pt>
                <c:pt idx="16">
                  <c:v>0.19113321512610615</c:v>
                </c:pt>
                <c:pt idx="17">
                  <c:v>0.21425819441222282</c:v>
                </c:pt>
                <c:pt idx="18">
                  <c:v>0.23910449739833617</c:v>
                </c:pt>
                <c:pt idx="19">
                  <c:v>0.26542562887349619</c:v>
                </c:pt>
                <c:pt idx="20">
                  <c:v>0.29268095648427406</c:v>
                </c:pt>
                <c:pt idx="21">
                  <c:v>0.32153746727206445</c:v>
                </c:pt>
                <c:pt idx="22">
                  <c:v>0.35335192059125708</c:v>
                </c:pt>
                <c:pt idx="23">
                  <c:v>0.38788817817253829</c:v>
                </c:pt>
                <c:pt idx="24">
                  <c:v>0.42061611374407581</c:v>
                </c:pt>
                <c:pt idx="25">
                  <c:v>0.44473328803897527</c:v>
                </c:pt>
                <c:pt idx="26">
                  <c:v>0.46122982467769191</c:v>
                </c:pt>
                <c:pt idx="27">
                  <c:v>0.47420085838332282</c:v>
                </c:pt>
                <c:pt idx="28">
                  <c:v>0.4860844132171146</c:v>
                </c:pt>
                <c:pt idx="29">
                  <c:v>0.49772147283995627</c:v>
                </c:pt>
                <c:pt idx="30">
                  <c:v>0.50930881914294235</c:v>
                </c:pt>
                <c:pt idx="31">
                  <c:v>0.52092930765916545</c:v>
                </c:pt>
                <c:pt idx="32">
                  <c:v>0.53237994233254904</c:v>
                </c:pt>
                <c:pt idx="33">
                  <c:v>0.54346186988367085</c:v>
                </c:pt>
                <c:pt idx="34">
                  <c:v>0.55395552314983587</c:v>
                </c:pt>
                <c:pt idx="35">
                  <c:v>0.56372626188976904</c:v>
                </c:pt>
                <c:pt idx="36">
                  <c:v>0.57285072747158061</c:v>
                </c:pt>
                <c:pt idx="37">
                  <c:v>0.58134549100188915</c:v>
                </c:pt>
                <c:pt idx="38">
                  <c:v>0.58920019553905811</c:v>
                </c:pt>
                <c:pt idx="39">
                  <c:v>0.59619113114373778</c:v>
                </c:pt>
                <c:pt idx="40">
                  <c:v>0.60219815729294401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BDE-48FC-BCD7-3B99787E4490}"/>
            </c:ext>
          </c:extLst>
        </c:ser>
        <c:ser>
          <c:idx val="5"/>
          <c:order val="5"/>
          <c:tx>
            <c:v>30-model</c:v>
          </c:tx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'Swamp bay_live'!$R$13:$R$54</c:f>
              <c:numCache>
                <c:formatCode>General</c:formatCode>
                <c:ptCount val="42"/>
                <c:pt idx="0">
                  <c:v>176.43100000000001</c:v>
                </c:pt>
                <c:pt idx="1">
                  <c:v>184.40600000000001</c:v>
                </c:pt>
                <c:pt idx="2">
                  <c:v>192.369</c:v>
                </c:pt>
                <c:pt idx="3">
                  <c:v>200.31100000000001</c:v>
                </c:pt>
                <c:pt idx="4">
                  <c:v>208.273</c:v>
                </c:pt>
                <c:pt idx="5">
                  <c:v>216.21799999999999</c:v>
                </c:pt>
                <c:pt idx="6">
                  <c:v>224.17699999999999</c:v>
                </c:pt>
                <c:pt idx="7">
                  <c:v>232.12799999999999</c:v>
                </c:pt>
                <c:pt idx="8">
                  <c:v>240.06700000000001</c:v>
                </c:pt>
                <c:pt idx="9">
                  <c:v>248.001</c:v>
                </c:pt>
                <c:pt idx="10">
                  <c:v>255.93</c:v>
                </c:pt>
                <c:pt idx="11">
                  <c:v>263.83499999999998</c:v>
                </c:pt>
                <c:pt idx="12">
                  <c:v>271.74700000000001</c:v>
                </c:pt>
                <c:pt idx="13">
                  <c:v>279.66199999999998</c:v>
                </c:pt>
                <c:pt idx="14">
                  <c:v>287.57299999999998</c:v>
                </c:pt>
                <c:pt idx="15">
                  <c:v>295.47300000000001</c:v>
                </c:pt>
                <c:pt idx="16">
                  <c:v>303.392</c:v>
                </c:pt>
                <c:pt idx="17">
                  <c:v>311.28199999999998</c:v>
                </c:pt>
                <c:pt idx="18">
                  <c:v>319.15600000000001</c:v>
                </c:pt>
                <c:pt idx="19">
                  <c:v>327.02600000000001</c:v>
                </c:pt>
                <c:pt idx="20">
                  <c:v>334.87</c:v>
                </c:pt>
                <c:pt idx="21">
                  <c:v>342.71699999999998</c:v>
                </c:pt>
                <c:pt idx="22">
                  <c:v>350.56099999999998</c:v>
                </c:pt>
                <c:pt idx="23">
                  <c:v>358.37900000000002</c:v>
                </c:pt>
                <c:pt idx="24">
                  <c:v>366.21300000000002</c:v>
                </c:pt>
                <c:pt idx="25">
                  <c:v>374.03500000000003</c:v>
                </c:pt>
                <c:pt idx="26">
                  <c:v>381.88900000000001</c:v>
                </c:pt>
                <c:pt idx="27">
                  <c:v>389.72399999999999</c:v>
                </c:pt>
                <c:pt idx="28">
                  <c:v>397.55</c:v>
                </c:pt>
                <c:pt idx="29">
                  <c:v>405.38</c:v>
                </c:pt>
                <c:pt idx="30">
                  <c:v>413.18799999999999</c:v>
                </c:pt>
                <c:pt idx="31">
                  <c:v>421.00799999999998</c:v>
                </c:pt>
                <c:pt idx="32">
                  <c:v>428.8</c:v>
                </c:pt>
                <c:pt idx="33">
                  <c:v>436.60399999999998</c:v>
                </c:pt>
                <c:pt idx="34">
                  <c:v>444.41199999999998</c:v>
                </c:pt>
                <c:pt idx="35">
                  <c:v>452.197</c:v>
                </c:pt>
                <c:pt idx="36">
                  <c:v>459.99299999999999</c:v>
                </c:pt>
                <c:pt idx="37">
                  <c:v>467.76299999999998</c:v>
                </c:pt>
                <c:pt idx="38">
                  <c:v>475.54599999999999</c:v>
                </c:pt>
                <c:pt idx="39">
                  <c:v>483.32799999999997</c:v>
                </c:pt>
                <c:pt idx="40">
                  <c:v>491.09199999999998</c:v>
                </c:pt>
                <c:pt idx="41">
                  <c:v>498.86500000000001</c:v>
                </c:pt>
              </c:numCache>
            </c:numRef>
          </c:xVal>
          <c:yVal>
            <c:numRef>
              <c:f>'Swamp bay_live'!$Z$13:$Z$54</c:f>
              <c:numCache>
                <c:formatCode>General</c:formatCode>
                <c:ptCount val="42"/>
                <c:pt idx="0">
                  <c:v>9.3542906544373319E-3</c:v>
                </c:pt>
                <c:pt idx="1">
                  <c:v>1.2822585981774916E-2</c:v>
                </c:pt>
                <c:pt idx="2">
                  <c:v>1.6670546166330319E-2</c:v>
                </c:pt>
                <c:pt idx="3">
                  <c:v>2.1121650323695902E-2</c:v>
                </c:pt>
                <c:pt idx="4">
                  <c:v>2.6329144888209914E-2</c:v>
                </c:pt>
                <c:pt idx="5">
                  <c:v>3.2440829810194576E-2</c:v>
                </c:pt>
                <c:pt idx="6">
                  <c:v>3.9583953326566196E-2</c:v>
                </c:pt>
                <c:pt idx="7">
                  <c:v>4.7894649104739707E-2</c:v>
                </c:pt>
                <c:pt idx="8">
                  <c:v>5.7493663016127516E-2</c:v>
                </c:pt>
                <c:pt idx="9">
                  <c:v>6.8491925850584251E-2</c:v>
                </c:pt>
                <c:pt idx="10">
                  <c:v>8.0993273172297653E-2</c:v>
                </c:pt>
                <c:pt idx="11">
                  <c:v>9.5085980759956321E-2</c:v>
                </c:pt>
                <c:pt idx="12">
                  <c:v>0.11082414897614926</c:v>
                </c:pt>
                <c:pt idx="13">
                  <c:v>0.12826310245398242</c:v>
                </c:pt>
                <c:pt idx="14">
                  <c:v>0.14742569126437241</c:v>
                </c:pt>
                <c:pt idx="15">
                  <c:v>0.16829685040942338</c:v>
                </c:pt>
                <c:pt idx="16">
                  <c:v>0.19082270650378697</c:v>
                </c:pt>
                <c:pt idx="17">
                  <c:v>0.21495098688854256</c:v>
                </c:pt>
                <c:pt idx="18">
                  <c:v>0.24054819280706238</c:v>
                </c:pt>
                <c:pt idx="19">
                  <c:v>0.26748886399829391</c:v>
                </c:pt>
                <c:pt idx="20">
                  <c:v>0.29568071668878482</c:v>
                </c:pt>
                <c:pt idx="21">
                  <c:v>0.32510920591513998</c:v>
                </c:pt>
                <c:pt idx="22">
                  <c:v>0.35649895832262979</c:v>
                </c:pt>
                <c:pt idx="23">
                  <c:v>0.38812684345298482</c:v>
                </c:pt>
                <c:pt idx="24">
                  <c:v>0.41842167913953449</c:v>
                </c:pt>
                <c:pt idx="25">
                  <c:v>0.44678785409625094</c:v>
                </c:pt>
                <c:pt idx="26">
                  <c:v>0.47294771285934967</c:v>
                </c:pt>
                <c:pt idx="27">
                  <c:v>0.4968307830607846</c:v>
                </c:pt>
                <c:pt idx="28">
                  <c:v>0.51838605830100504</c:v>
                </c:pt>
                <c:pt idx="29">
                  <c:v>0.53763357328868833</c:v>
                </c:pt>
                <c:pt idx="30">
                  <c:v>0.55464186833765239</c:v>
                </c:pt>
                <c:pt idx="31">
                  <c:v>0.56949327344067824</c:v>
                </c:pt>
                <c:pt idx="32">
                  <c:v>0.58232065675832489</c:v>
                </c:pt>
                <c:pt idx="33">
                  <c:v>0.59325656750946332</c:v>
                </c:pt>
                <c:pt idx="34">
                  <c:v>0.60247190351514535</c:v>
                </c:pt>
                <c:pt idx="35">
                  <c:v>0.61013995147769196</c:v>
                </c:pt>
                <c:pt idx="36">
                  <c:v>0.61643216716054861</c:v>
                </c:pt>
                <c:pt idx="37">
                  <c:v>0.62152998807083459</c:v>
                </c:pt>
                <c:pt idx="38">
                  <c:v>0.62560077309056639</c:v>
                </c:pt>
                <c:pt idx="39">
                  <c:v>0.62880932067427275</c:v>
                </c:pt>
                <c:pt idx="40">
                  <c:v>0.63130299935056844</c:v>
                </c:pt>
                <c:pt idx="41">
                  <c:v>0.63321268589942759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4BDE-48FC-BCD7-3B99787E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215648"/>
        <c:axId val="1629217824"/>
      </c:scatterChart>
      <c:valAx>
        <c:axId val="1629215648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9217824"/>
        <c:crosses val="autoZero"/>
        <c:crossBetween val="midCat"/>
      </c:valAx>
      <c:valAx>
        <c:axId val="1629217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92156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'Swamp bay_dead'!$B$13:$B$55</c:f>
              <c:numCache>
                <c:formatCode>General</c:formatCode>
                <c:ptCount val="43"/>
                <c:pt idx="0">
                  <c:v>166.24600000000001</c:v>
                </c:pt>
                <c:pt idx="1">
                  <c:v>174.11199999999999</c:v>
                </c:pt>
                <c:pt idx="2">
                  <c:v>182.02199999999999</c:v>
                </c:pt>
                <c:pt idx="3">
                  <c:v>189.89599999999999</c:v>
                </c:pt>
                <c:pt idx="4">
                  <c:v>197.73500000000001</c:v>
                </c:pt>
                <c:pt idx="5">
                  <c:v>205.57900000000001</c:v>
                </c:pt>
                <c:pt idx="6">
                  <c:v>213.422</c:v>
                </c:pt>
                <c:pt idx="7">
                  <c:v>221.25399999999999</c:v>
                </c:pt>
                <c:pt idx="8">
                  <c:v>229.19900000000001</c:v>
                </c:pt>
                <c:pt idx="9">
                  <c:v>237.066</c:v>
                </c:pt>
                <c:pt idx="10">
                  <c:v>244.881</c:v>
                </c:pt>
                <c:pt idx="11">
                  <c:v>252.67500000000001</c:v>
                </c:pt>
                <c:pt idx="12">
                  <c:v>260.464</c:v>
                </c:pt>
                <c:pt idx="13">
                  <c:v>268.26600000000002</c:v>
                </c:pt>
                <c:pt idx="14">
                  <c:v>276.05099999999999</c:v>
                </c:pt>
                <c:pt idx="15">
                  <c:v>283.84899999999999</c:v>
                </c:pt>
                <c:pt idx="16">
                  <c:v>291.63600000000002</c:v>
                </c:pt>
                <c:pt idx="17">
                  <c:v>299.55399999999997</c:v>
                </c:pt>
                <c:pt idx="18">
                  <c:v>307.404</c:v>
                </c:pt>
                <c:pt idx="19">
                  <c:v>315.19200000000001</c:v>
                </c:pt>
                <c:pt idx="20">
                  <c:v>322.96199999999999</c:v>
                </c:pt>
                <c:pt idx="21">
                  <c:v>330.74799999999999</c:v>
                </c:pt>
                <c:pt idx="22">
                  <c:v>338.51600000000002</c:v>
                </c:pt>
                <c:pt idx="23">
                  <c:v>346.25099999999998</c:v>
                </c:pt>
                <c:pt idx="24">
                  <c:v>353.96600000000001</c:v>
                </c:pt>
                <c:pt idx="25">
                  <c:v>361.66899999999998</c:v>
                </c:pt>
                <c:pt idx="26">
                  <c:v>369.36</c:v>
                </c:pt>
                <c:pt idx="27">
                  <c:v>377.07299999999998</c:v>
                </c:pt>
                <c:pt idx="28">
                  <c:v>384.78300000000002</c:v>
                </c:pt>
                <c:pt idx="29">
                  <c:v>392.47899999999998</c:v>
                </c:pt>
                <c:pt idx="30">
                  <c:v>400.17</c:v>
                </c:pt>
                <c:pt idx="31">
                  <c:v>407.83600000000001</c:v>
                </c:pt>
                <c:pt idx="32">
                  <c:v>415.47699999999998</c:v>
                </c:pt>
                <c:pt idx="33">
                  <c:v>423.24</c:v>
                </c:pt>
                <c:pt idx="34">
                  <c:v>430.95699999999999</c:v>
                </c:pt>
                <c:pt idx="35">
                  <c:v>438.642</c:v>
                </c:pt>
                <c:pt idx="36">
                  <c:v>446.29399999999998</c:v>
                </c:pt>
                <c:pt idx="37">
                  <c:v>453.95800000000003</c:v>
                </c:pt>
                <c:pt idx="38">
                  <c:v>461.62799999999999</c:v>
                </c:pt>
                <c:pt idx="39">
                  <c:v>469.29700000000003</c:v>
                </c:pt>
                <c:pt idx="40">
                  <c:v>476.95800000000003</c:v>
                </c:pt>
                <c:pt idx="41">
                  <c:v>484.608</c:v>
                </c:pt>
                <c:pt idx="42">
                  <c:v>492.28199999999998</c:v>
                </c:pt>
              </c:numCache>
            </c:numRef>
          </c:xVal>
          <c:yVal>
            <c:numRef>
              <c:f>'Swamp bay_dead'!$G$13:$G$55</c:f>
              <c:numCache>
                <c:formatCode>General</c:formatCode>
                <c:ptCount val="43"/>
                <c:pt idx="0">
                  <c:v>3.8413305796926341E-5</c:v>
                </c:pt>
                <c:pt idx="1">
                  <c:v>4.5439616933928839E-5</c:v>
                </c:pt>
                <c:pt idx="2">
                  <c:v>5.5579383305300665E-5</c:v>
                </c:pt>
                <c:pt idx="3">
                  <c:v>6.9211268385480966E-5</c:v>
                </c:pt>
                <c:pt idx="4">
                  <c:v>8.4778544557289812E-5</c:v>
                </c:pt>
                <c:pt idx="5">
                  <c:v>1.1086425057491672E-4</c:v>
                </c:pt>
                <c:pt idx="6">
                  <c:v>1.5647216238637827E-4</c:v>
                </c:pt>
                <c:pt idx="7">
                  <c:v>2.1634306506877724E-4</c:v>
                </c:pt>
                <c:pt idx="8">
                  <c:v>2.5757531006437648E-4</c:v>
                </c:pt>
                <c:pt idx="9">
                  <c:v>2.7655055750623456E-4</c:v>
                </c:pt>
                <c:pt idx="10">
                  <c:v>3.0377225394720723E-4</c:v>
                </c:pt>
                <c:pt idx="11">
                  <c:v>3.402080949331219E-4</c:v>
                </c:pt>
                <c:pt idx="12">
                  <c:v>3.8190315084194083E-4</c:v>
                </c:pt>
                <c:pt idx="13">
                  <c:v>4.2321954327631116E-4</c:v>
                </c:pt>
                <c:pt idx="14">
                  <c:v>4.5250285196706664E-4</c:v>
                </c:pt>
                <c:pt idx="15">
                  <c:v>4.7909344261729643E-4</c:v>
                </c:pt>
                <c:pt idx="16">
                  <c:v>5.0909200453756829E-4</c:v>
                </c:pt>
                <c:pt idx="17">
                  <c:v>5.530590412930836E-4</c:v>
                </c:pt>
                <c:pt idx="18">
                  <c:v>5.9997123840542835E-4</c:v>
                </c:pt>
                <c:pt idx="19">
                  <c:v>6.3632293195257429E-4</c:v>
                </c:pt>
                <c:pt idx="20">
                  <c:v>6.918181678191109E-4</c:v>
                </c:pt>
                <c:pt idx="21">
                  <c:v>7.8597915179886592E-4</c:v>
                </c:pt>
                <c:pt idx="22">
                  <c:v>8.9966234157246028E-4</c:v>
                </c:pt>
                <c:pt idx="23">
                  <c:v>9.0765634825528297E-4</c:v>
                </c:pt>
                <c:pt idx="24">
                  <c:v>6.5988421480720578E-4</c:v>
                </c:pt>
                <c:pt idx="25">
                  <c:v>3.9688139494238519E-4</c:v>
                </c:pt>
                <c:pt idx="26">
                  <c:v>3.0309907443707644E-4</c:v>
                </c:pt>
                <c:pt idx="27">
                  <c:v>2.8105244548024401E-4</c:v>
                </c:pt>
                <c:pt idx="28">
                  <c:v>2.7566700939918548E-4</c:v>
                </c:pt>
                <c:pt idx="29">
                  <c:v>2.7684507354191443E-4</c:v>
                </c:pt>
                <c:pt idx="30">
                  <c:v>2.7528834592473688E-4</c:v>
                </c:pt>
                <c:pt idx="31">
                  <c:v>2.6956632008861051E-4</c:v>
                </c:pt>
                <c:pt idx="32">
                  <c:v>2.6094120761504017E-4</c:v>
                </c:pt>
                <c:pt idx="33">
                  <c:v>2.4958130338155856E-4</c:v>
                </c:pt>
                <c:pt idx="34">
                  <c:v>2.3405610092912816E-4</c:v>
                </c:pt>
                <c:pt idx="35">
                  <c:v>2.2172850114983344E-4</c:v>
                </c:pt>
                <c:pt idx="36">
                  <c:v>2.129350937987304E-4</c:v>
                </c:pt>
                <c:pt idx="37">
                  <c:v>2.0073371517758049E-4</c:v>
                </c:pt>
                <c:pt idx="38">
                  <c:v>1.7717243232294897E-4</c:v>
                </c:pt>
                <c:pt idx="39">
                  <c:v>1.4860437686170985E-4</c:v>
                </c:pt>
                <c:pt idx="40">
                  <c:v>1.2735714857315785E-4</c:v>
                </c:pt>
                <c:pt idx="41">
                  <c:v>1.0926544923835361E-4</c:v>
                </c:pt>
                <c:pt idx="42">
                  <c:v>9.0290201796495547E-5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680-40BD-9DC5-B5D1634C9A36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'Swamp bay_dead'!$B$13:$B$55</c:f>
              <c:numCache>
                <c:formatCode>General</c:formatCode>
                <c:ptCount val="43"/>
                <c:pt idx="0">
                  <c:v>166.24600000000001</c:v>
                </c:pt>
                <c:pt idx="1">
                  <c:v>174.11199999999999</c:v>
                </c:pt>
                <c:pt idx="2">
                  <c:v>182.02199999999999</c:v>
                </c:pt>
                <c:pt idx="3">
                  <c:v>189.89599999999999</c:v>
                </c:pt>
                <c:pt idx="4">
                  <c:v>197.73500000000001</c:v>
                </c:pt>
                <c:pt idx="5">
                  <c:v>205.57900000000001</c:v>
                </c:pt>
                <c:pt idx="6">
                  <c:v>213.422</c:v>
                </c:pt>
                <c:pt idx="7">
                  <c:v>221.25399999999999</c:v>
                </c:pt>
                <c:pt idx="8">
                  <c:v>229.19900000000001</c:v>
                </c:pt>
                <c:pt idx="9">
                  <c:v>237.066</c:v>
                </c:pt>
                <c:pt idx="10">
                  <c:v>244.881</c:v>
                </c:pt>
                <c:pt idx="11">
                  <c:v>252.67500000000001</c:v>
                </c:pt>
                <c:pt idx="12">
                  <c:v>260.464</c:v>
                </c:pt>
                <c:pt idx="13">
                  <c:v>268.26600000000002</c:v>
                </c:pt>
                <c:pt idx="14">
                  <c:v>276.05099999999999</c:v>
                </c:pt>
                <c:pt idx="15">
                  <c:v>283.84899999999999</c:v>
                </c:pt>
                <c:pt idx="16">
                  <c:v>291.63600000000002</c:v>
                </c:pt>
                <c:pt idx="17">
                  <c:v>299.55399999999997</c:v>
                </c:pt>
                <c:pt idx="18">
                  <c:v>307.404</c:v>
                </c:pt>
                <c:pt idx="19">
                  <c:v>315.19200000000001</c:v>
                </c:pt>
                <c:pt idx="20">
                  <c:v>322.96199999999999</c:v>
                </c:pt>
                <c:pt idx="21">
                  <c:v>330.74799999999999</c:v>
                </c:pt>
                <c:pt idx="22">
                  <c:v>338.51600000000002</c:v>
                </c:pt>
                <c:pt idx="23">
                  <c:v>346.25099999999998</c:v>
                </c:pt>
                <c:pt idx="24">
                  <c:v>353.96600000000001</c:v>
                </c:pt>
                <c:pt idx="25">
                  <c:v>361.66899999999998</c:v>
                </c:pt>
                <c:pt idx="26">
                  <c:v>369.36</c:v>
                </c:pt>
                <c:pt idx="27">
                  <c:v>377.07299999999998</c:v>
                </c:pt>
                <c:pt idx="28">
                  <c:v>384.78300000000002</c:v>
                </c:pt>
                <c:pt idx="29">
                  <c:v>392.47899999999998</c:v>
                </c:pt>
                <c:pt idx="30">
                  <c:v>400.17</c:v>
                </c:pt>
                <c:pt idx="31">
                  <c:v>407.83600000000001</c:v>
                </c:pt>
                <c:pt idx="32">
                  <c:v>415.47699999999998</c:v>
                </c:pt>
                <c:pt idx="33">
                  <c:v>423.24</c:v>
                </c:pt>
                <c:pt idx="34">
                  <c:v>430.95699999999999</c:v>
                </c:pt>
                <c:pt idx="35">
                  <c:v>438.642</c:v>
                </c:pt>
                <c:pt idx="36">
                  <c:v>446.29399999999998</c:v>
                </c:pt>
                <c:pt idx="37">
                  <c:v>453.95800000000003</c:v>
                </c:pt>
                <c:pt idx="38">
                  <c:v>461.62799999999999</c:v>
                </c:pt>
                <c:pt idx="39">
                  <c:v>469.29700000000003</c:v>
                </c:pt>
                <c:pt idx="40">
                  <c:v>476.95800000000003</c:v>
                </c:pt>
                <c:pt idx="41">
                  <c:v>484.608</c:v>
                </c:pt>
                <c:pt idx="42">
                  <c:v>492.28199999999998</c:v>
                </c:pt>
              </c:numCache>
            </c:numRef>
          </c:xVal>
          <c:yVal>
            <c:numRef>
              <c:f>'Swamp bay_dead'!$K$13:$K$55</c:f>
              <c:numCache>
                <c:formatCode>General</c:formatCode>
                <c:ptCount val="43"/>
                <c:pt idx="0">
                  <c:v>1.598312778514973E-5</c:v>
                </c:pt>
                <c:pt idx="1">
                  <c:v>3.3566934687020013E-5</c:v>
                </c:pt>
                <c:pt idx="2">
                  <c:v>5.8039899865506462E-5</c:v>
                </c:pt>
                <c:pt idx="3">
                  <c:v>8.1916358588072816E-5</c:v>
                </c:pt>
                <c:pt idx="4">
                  <c:v>1.0312002201070909E-4</c:v>
                </c:pt>
                <c:pt idx="5">
                  <c:v>1.2502160748571026E-4</c:v>
                </c:pt>
                <c:pt idx="6">
                  <c:v>1.4911279140298795E-4</c:v>
                </c:pt>
                <c:pt idx="7">
                  <c:v>1.7574223586978193E-4</c:v>
                </c:pt>
                <c:pt idx="8">
                  <c:v>2.0762317366798861E-4</c:v>
                </c:pt>
                <c:pt idx="9">
                  <c:v>2.3947400547234539E-4</c:v>
                </c:pt>
                <c:pt idx="10">
                  <c:v>2.7306244444289218E-4</c:v>
                </c:pt>
                <c:pt idx="11">
                  <c:v>3.0903423198215448E-4</c:v>
                </c:pt>
                <c:pt idx="12">
                  <c:v>3.4715204262801016E-4</c:v>
                </c:pt>
                <c:pt idx="13">
                  <c:v>3.8726561665854131E-4</c:v>
                </c:pt>
                <c:pt idx="14">
                  <c:v>4.2734663046239442E-4</c:v>
                </c:pt>
                <c:pt idx="15">
                  <c:v>4.6846073900063518E-4</c:v>
                </c:pt>
                <c:pt idx="16">
                  <c:v>5.0869663078254512E-4</c:v>
                </c:pt>
                <c:pt idx="17">
                  <c:v>5.548702077581096E-4</c:v>
                </c:pt>
                <c:pt idx="18">
                  <c:v>5.9440478615170405E-4</c:v>
                </c:pt>
                <c:pt idx="19">
                  <c:v>6.3249778964125829E-4</c:v>
                </c:pt>
                <c:pt idx="20">
                  <c:v>6.7693572153463676E-4</c:v>
                </c:pt>
                <c:pt idx="21">
                  <c:v>7.4515907835972172E-4</c:v>
                </c:pt>
                <c:pt idx="22">
                  <c:v>8.640133962964521E-4</c:v>
                </c:pt>
                <c:pt idx="23">
                  <c:v>7.6103635660555551E-4</c:v>
                </c:pt>
                <c:pt idx="24">
                  <c:v>6.5340200842581883E-4</c:v>
                </c:pt>
                <c:pt idx="25">
                  <c:v>5.7516529025940049E-4</c:v>
                </c:pt>
                <c:pt idx="26">
                  <c:v>5.125723628644828E-4</c:v>
                </c:pt>
                <c:pt idx="27">
                  <c:v>4.5899288079280769E-4</c:v>
                </c:pt>
                <c:pt idx="28">
                  <c:v>4.0913978075551204E-4</c:v>
                </c:pt>
                <c:pt idx="29">
                  <c:v>3.61836907152429E-4</c:v>
                </c:pt>
                <c:pt idx="30">
                  <c:v>3.1737229752680626E-4</c:v>
                </c:pt>
                <c:pt idx="31">
                  <c:v>2.753378115802377E-4</c:v>
                </c:pt>
                <c:pt idx="32">
                  <c:v>2.3633756412689468E-4</c:v>
                </c:pt>
                <c:pt idx="33">
                  <c:v>2.0274195758143528E-4</c:v>
                </c:pt>
                <c:pt idx="34">
                  <c:v>1.7044352265824822E-4</c:v>
                </c:pt>
                <c:pt idx="35">
                  <c:v>1.4132001280558278E-4</c:v>
                </c:pt>
                <c:pt idx="36">
                  <c:v>1.1572635317823535E-4</c:v>
                </c:pt>
                <c:pt idx="37">
                  <c:v>9.393771612171872E-5</c:v>
                </c:pt>
                <c:pt idx="38">
                  <c:v>7.538875006850823E-5</c:v>
                </c:pt>
                <c:pt idx="39">
                  <c:v>5.9749582588006747E-5</c:v>
                </c:pt>
                <c:pt idx="40">
                  <c:v>4.6745556161454679E-5</c:v>
                </c:pt>
                <c:pt idx="41">
                  <c:v>3.6107341982392788E-5</c:v>
                </c:pt>
                <c:pt idx="42">
                  <c:v>2.7604354385329359E-5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680-40BD-9DC5-B5D1634C9A36}"/>
            </c:ext>
          </c:extLst>
        </c:ser>
        <c:ser>
          <c:idx val="3"/>
          <c:order val="2"/>
          <c:tx>
            <c:v>20-exp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'Swamp bay_dead'!$R$13:$R$54</c:f>
              <c:numCache>
                <c:formatCode>General</c:formatCode>
                <c:ptCount val="42"/>
                <c:pt idx="0">
                  <c:v>176.703</c:v>
                </c:pt>
                <c:pt idx="1">
                  <c:v>184.64099999999999</c:v>
                </c:pt>
                <c:pt idx="2">
                  <c:v>192.596</c:v>
                </c:pt>
                <c:pt idx="3">
                  <c:v>200.54</c:v>
                </c:pt>
                <c:pt idx="4">
                  <c:v>208.48500000000001</c:v>
                </c:pt>
                <c:pt idx="5">
                  <c:v>216.41</c:v>
                </c:pt>
                <c:pt idx="6">
                  <c:v>224.37799999999999</c:v>
                </c:pt>
                <c:pt idx="7">
                  <c:v>232.334</c:v>
                </c:pt>
                <c:pt idx="8">
                  <c:v>240.26</c:v>
                </c:pt>
                <c:pt idx="9">
                  <c:v>248.18799999999999</c:v>
                </c:pt>
                <c:pt idx="10">
                  <c:v>256.09800000000001</c:v>
                </c:pt>
                <c:pt idx="11">
                  <c:v>263.983</c:v>
                </c:pt>
                <c:pt idx="12">
                  <c:v>271.88</c:v>
                </c:pt>
                <c:pt idx="13">
                  <c:v>279.77600000000001</c:v>
                </c:pt>
                <c:pt idx="14">
                  <c:v>287.65899999999999</c:v>
                </c:pt>
                <c:pt idx="15">
                  <c:v>295.53100000000001</c:v>
                </c:pt>
                <c:pt idx="16">
                  <c:v>303.42200000000003</c:v>
                </c:pt>
                <c:pt idx="17">
                  <c:v>311.29000000000002</c:v>
                </c:pt>
                <c:pt idx="18">
                  <c:v>319.166</c:v>
                </c:pt>
                <c:pt idx="19">
                  <c:v>327.02</c:v>
                </c:pt>
                <c:pt idx="20">
                  <c:v>334.86700000000002</c:v>
                </c:pt>
                <c:pt idx="21">
                  <c:v>342.697</c:v>
                </c:pt>
                <c:pt idx="22">
                  <c:v>350.54199999999997</c:v>
                </c:pt>
                <c:pt idx="23">
                  <c:v>358.39100000000002</c:v>
                </c:pt>
                <c:pt idx="24">
                  <c:v>366.21499999999997</c:v>
                </c:pt>
                <c:pt idx="25">
                  <c:v>374.05500000000001</c:v>
                </c:pt>
                <c:pt idx="26">
                  <c:v>381.90600000000001</c:v>
                </c:pt>
                <c:pt idx="27">
                  <c:v>389.72899999999998</c:v>
                </c:pt>
                <c:pt idx="28">
                  <c:v>397.55599999999998</c:v>
                </c:pt>
                <c:pt idx="29">
                  <c:v>405.37099999999998</c:v>
                </c:pt>
                <c:pt idx="30">
                  <c:v>413.18</c:v>
                </c:pt>
                <c:pt idx="31">
                  <c:v>420.97800000000001</c:v>
                </c:pt>
                <c:pt idx="32">
                  <c:v>428.774</c:v>
                </c:pt>
                <c:pt idx="33">
                  <c:v>436.56799999999998</c:v>
                </c:pt>
                <c:pt idx="34">
                  <c:v>444.35399999999998</c:v>
                </c:pt>
                <c:pt idx="35">
                  <c:v>452.13400000000001</c:v>
                </c:pt>
                <c:pt idx="36">
                  <c:v>459.93700000000001</c:v>
                </c:pt>
                <c:pt idx="37">
                  <c:v>467.714</c:v>
                </c:pt>
                <c:pt idx="38">
                  <c:v>475.48700000000002</c:v>
                </c:pt>
                <c:pt idx="39">
                  <c:v>483.262</c:v>
                </c:pt>
                <c:pt idx="40">
                  <c:v>491.036</c:v>
                </c:pt>
                <c:pt idx="41">
                  <c:v>498.81200000000001</c:v>
                </c:pt>
              </c:numCache>
            </c:numRef>
          </c:xVal>
          <c:yVal>
            <c:numRef>
              <c:f>'Swamp bay_dead'!$W$13:$W$54</c:f>
              <c:numCache>
                <c:formatCode>General</c:formatCode>
                <c:ptCount val="42"/>
                <c:pt idx="0">
                  <c:v>8.3235321029532613E-5</c:v>
                </c:pt>
                <c:pt idx="1">
                  <c:v>9.9431562032274254E-5</c:v>
                </c:pt>
                <c:pt idx="2">
                  <c:v>1.2205620796908641E-4</c:v>
                </c:pt>
                <c:pt idx="3">
                  <c:v>1.4877165704576625E-4</c:v>
                </c:pt>
                <c:pt idx="4">
                  <c:v>1.8158156794306304E-4</c:v>
                </c:pt>
                <c:pt idx="5">
                  <c:v>2.383518972310141E-4</c:v>
                </c:pt>
                <c:pt idx="6">
                  <c:v>3.437944353055315E-4</c:v>
                </c:pt>
                <c:pt idx="7">
                  <c:v>4.6501578549097239E-4</c:v>
                </c:pt>
                <c:pt idx="8">
                  <c:v>5.3030166417210778E-4</c:v>
                </c:pt>
                <c:pt idx="9">
                  <c:v>5.636124897396011E-4</c:v>
                </c:pt>
                <c:pt idx="10">
                  <c:v>6.1428835720692132E-4</c:v>
                </c:pt>
                <c:pt idx="11">
                  <c:v>6.9059435863220075E-4</c:v>
                </c:pt>
                <c:pt idx="12">
                  <c:v>7.7483150900210329E-4</c:v>
                </c:pt>
                <c:pt idx="13">
                  <c:v>8.5372556955667922E-4</c:v>
                </c:pt>
                <c:pt idx="14">
                  <c:v>9.1600596021668146E-4</c:v>
                </c:pt>
                <c:pt idx="15">
                  <c:v>9.7144051705080425E-4</c:v>
                </c:pt>
                <c:pt idx="16">
                  <c:v>1.0299640476844109E-3</c:v>
                </c:pt>
                <c:pt idx="17">
                  <c:v>1.1057691344394844E-3</c:v>
                </c:pt>
                <c:pt idx="18">
                  <c:v>1.1829099936484001E-3</c:v>
                </c:pt>
                <c:pt idx="19">
                  <c:v>1.2470270714324365E-3</c:v>
                </c:pt>
                <c:pt idx="20">
                  <c:v>1.3447889178974149E-3</c:v>
                </c:pt>
                <c:pt idx="21">
                  <c:v>1.5401456392706385E-3</c:v>
                </c:pt>
                <c:pt idx="22">
                  <c:v>1.8022074975572084E-3</c:v>
                </c:pt>
                <c:pt idx="23">
                  <c:v>1.8069661869239879E-3</c:v>
                </c:pt>
                <c:pt idx="24">
                  <c:v>1.2985377966834115E-3</c:v>
                </c:pt>
                <c:pt idx="25">
                  <c:v>7.8877363398899281E-4</c:v>
                </c:pt>
                <c:pt idx="26">
                  <c:v>5.9825908776092263E-4</c:v>
                </c:pt>
                <c:pt idx="27">
                  <c:v>5.4992082208780069E-4</c:v>
                </c:pt>
                <c:pt idx="28">
                  <c:v>5.4015298601913419E-4</c:v>
                </c:pt>
                <c:pt idx="29">
                  <c:v>5.4015298601914341E-4</c:v>
                </c:pt>
                <c:pt idx="30">
                  <c:v>5.4048692913259233E-4</c:v>
                </c:pt>
                <c:pt idx="31">
                  <c:v>5.3205486551777259E-4</c:v>
                </c:pt>
                <c:pt idx="32">
                  <c:v>5.1260267915880875E-4</c:v>
                </c:pt>
                <c:pt idx="33">
                  <c:v>4.8371659984464593E-4</c:v>
                </c:pt>
                <c:pt idx="34">
                  <c:v>4.5499749208721685E-4</c:v>
                </c:pt>
                <c:pt idx="35">
                  <c:v>4.2644535588652149E-4</c:v>
                </c:pt>
                <c:pt idx="36">
                  <c:v>4.0298585216605454E-4</c:v>
                </c:pt>
                <c:pt idx="37">
                  <c:v>3.7209611417114247E-4</c:v>
                </c:pt>
                <c:pt idx="38">
                  <c:v>3.241752773898432E-4</c:v>
                </c:pt>
                <c:pt idx="39">
                  <c:v>2.7224712324705008E-4</c:v>
                </c:pt>
                <c:pt idx="40">
                  <c:v>2.3801795411755589E-4</c:v>
                </c:pt>
                <c:pt idx="41">
                  <c:v>2.040392423231461E-4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680-40BD-9DC5-B5D1634C9A36}"/>
            </c:ext>
          </c:extLst>
        </c:ser>
        <c:ser>
          <c:idx val="2"/>
          <c:order val="3"/>
          <c:tx>
            <c:v>20-model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'Swamp bay_dead'!$R$13:$R$54</c:f>
              <c:numCache>
                <c:formatCode>General</c:formatCode>
                <c:ptCount val="42"/>
                <c:pt idx="0">
                  <c:v>176.703</c:v>
                </c:pt>
                <c:pt idx="1">
                  <c:v>184.64099999999999</c:v>
                </c:pt>
                <c:pt idx="2">
                  <c:v>192.596</c:v>
                </c:pt>
                <c:pt idx="3">
                  <c:v>200.54</c:v>
                </c:pt>
                <c:pt idx="4">
                  <c:v>208.48500000000001</c:v>
                </c:pt>
                <c:pt idx="5">
                  <c:v>216.41</c:v>
                </c:pt>
                <c:pt idx="6">
                  <c:v>224.37799999999999</c:v>
                </c:pt>
                <c:pt idx="7">
                  <c:v>232.334</c:v>
                </c:pt>
                <c:pt idx="8">
                  <c:v>240.26</c:v>
                </c:pt>
                <c:pt idx="9">
                  <c:v>248.18799999999999</c:v>
                </c:pt>
                <c:pt idx="10">
                  <c:v>256.09800000000001</c:v>
                </c:pt>
                <c:pt idx="11">
                  <c:v>263.983</c:v>
                </c:pt>
                <c:pt idx="12">
                  <c:v>271.88</c:v>
                </c:pt>
                <c:pt idx="13">
                  <c:v>279.77600000000001</c:v>
                </c:pt>
                <c:pt idx="14">
                  <c:v>287.65899999999999</c:v>
                </c:pt>
                <c:pt idx="15">
                  <c:v>295.53100000000001</c:v>
                </c:pt>
                <c:pt idx="16">
                  <c:v>303.42200000000003</c:v>
                </c:pt>
                <c:pt idx="17">
                  <c:v>311.29000000000002</c:v>
                </c:pt>
                <c:pt idx="18">
                  <c:v>319.166</c:v>
                </c:pt>
                <c:pt idx="19">
                  <c:v>327.02</c:v>
                </c:pt>
                <c:pt idx="20">
                  <c:v>334.86700000000002</c:v>
                </c:pt>
                <c:pt idx="21">
                  <c:v>342.697</c:v>
                </c:pt>
                <c:pt idx="22">
                  <c:v>350.54199999999997</c:v>
                </c:pt>
                <c:pt idx="23">
                  <c:v>358.39100000000002</c:v>
                </c:pt>
                <c:pt idx="24">
                  <c:v>366.21499999999997</c:v>
                </c:pt>
                <c:pt idx="25">
                  <c:v>374.05500000000001</c:v>
                </c:pt>
                <c:pt idx="26">
                  <c:v>381.90600000000001</c:v>
                </c:pt>
                <c:pt idx="27">
                  <c:v>389.72899999999998</c:v>
                </c:pt>
                <c:pt idx="28">
                  <c:v>397.55599999999998</c:v>
                </c:pt>
                <c:pt idx="29">
                  <c:v>405.37099999999998</c:v>
                </c:pt>
                <c:pt idx="30">
                  <c:v>413.18</c:v>
                </c:pt>
                <c:pt idx="31">
                  <c:v>420.97800000000001</c:v>
                </c:pt>
                <c:pt idx="32">
                  <c:v>428.774</c:v>
                </c:pt>
                <c:pt idx="33">
                  <c:v>436.56799999999998</c:v>
                </c:pt>
                <c:pt idx="34">
                  <c:v>444.35399999999998</c:v>
                </c:pt>
                <c:pt idx="35">
                  <c:v>452.13400000000001</c:v>
                </c:pt>
                <c:pt idx="36">
                  <c:v>459.93700000000001</c:v>
                </c:pt>
                <c:pt idx="37">
                  <c:v>467.714</c:v>
                </c:pt>
                <c:pt idx="38">
                  <c:v>475.48700000000002</c:v>
                </c:pt>
                <c:pt idx="39">
                  <c:v>483.262</c:v>
                </c:pt>
                <c:pt idx="40">
                  <c:v>491.036</c:v>
                </c:pt>
                <c:pt idx="41">
                  <c:v>498.81200000000001</c:v>
                </c:pt>
              </c:numCache>
            </c:numRef>
          </c:xVal>
          <c:yVal>
            <c:numRef>
              <c:f>'Swamp bay_dead'!$AA$13:$AA$54</c:f>
              <c:numCache>
                <c:formatCode>General</c:formatCode>
                <c:ptCount val="42"/>
                <c:pt idx="0">
                  <c:v>9.763758127490954E-5</c:v>
                </c:pt>
                <c:pt idx="1">
                  <c:v>1.2448169184416517E-4</c:v>
                </c:pt>
                <c:pt idx="2">
                  <c:v>1.5400303302959652E-4</c:v>
                </c:pt>
                <c:pt idx="3">
                  <c:v>1.8747961914615294E-4</c:v>
                </c:pt>
                <c:pt idx="4">
                  <c:v>2.2607120396355289E-4</c:v>
                </c:pt>
                <c:pt idx="5">
                  <c:v>2.6951255348152539E-4</c:v>
                </c:pt>
                <c:pt idx="6">
                  <c:v>3.2012518253409156E-4</c:v>
                </c:pt>
                <c:pt idx="7">
                  <c:v>3.7541689173463101E-4</c:v>
                </c:pt>
                <c:pt idx="8">
                  <c:v>4.3498994230255737E-4</c:v>
                </c:pt>
                <c:pt idx="9">
                  <c:v>5.0035497827177918E-4</c:v>
                </c:pt>
                <c:pt idx="10">
                  <c:v>5.6950000072647001E-4</c:v>
                </c:pt>
                <c:pt idx="11">
                  <c:v>6.4151282950601965E-4</c:v>
                </c:pt>
                <c:pt idx="12">
                  <c:v>7.1808308567651601E-4</c:v>
                </c:pt>
                <c:pt idx="13">
                  <c:v>7.9647277706811678E-4</c:v>
                </c:pt>
                <c:pt idx="14">
                  <c:v>8.7479773412943494E-4</c:v>
                </c:pt>
                <c:pt idx="15">
                  <c:v>9.5264112387384375E-4</c:v>
                </c:pt>
                <c:pt idx="16">
                  <c:v>1.0319865168203323E-3</c:v>
                </c:pt>
                <c:pt idx="17">
                  <c:v>1.1078227059136258E-3</c:v>
                </c:pt>
                <c:pt idx="18">
                  <c:v>1.1857201209637925E-3</c:v>
                </c:pt>
                <c:pt idx="19">
                  <c:v>1.2662302094917542E-3</c:v>
                </c:pt>
                <c:pt idx="20">
                  <c:v>1.3660784576848925E-3</c:v>
                </c:pt>
                <c:pt idx="21">
                  <c:v>1.5740510603555013E-3</c:v>
                </c:pt>
                <c:pt idx="22">
                  <c:v>1.6139663434516012E-3</c:v>
                </c:pt>
                <c:pt idx="23">
                  <c:v>1.388278048089394E-3</c:v>
                </c:pt>
                <c:pt idx="24">
                  <c:v>1.2076548650338042E-3</c:v>
                </c:pt>
                <c:pt idx="25">
                  <c:v>1.0727850271787709E-3</c:v>
                </c:pt>
                <c:pt idx="26">
                  <c:v>9.5986637549157433E-4</c:v>
                </c:pt>
                <c:pt idx="27">
                  <c:v>8.5580735723626421E-4</c:v>
                </c:pt>
                <c:pt idx="28">
                  <c:v>7.6024405151084277E-4</c:v>
                </c:pt>
                <c:pt idx="29">
                  <c:v>6.6982491530176631E-4</c:v>
                </c:pt>
                <c:pt idx="30">
                  <c:v>5.8496894463456865E-4</c:v>
                </c:pt>
                <c:pt idx="31">
                  <c:v>5.056574203299004E-4</c:v>
                </c:pt>
                <c:pt idx="32">
                  <c:v>4.3272925124502058E-4</c:v>
                </c:pt>
                <c:pt idx="33">
                  <c:v>3.663191422179562E-4</c:v>
                </c:pt>
                <c:pt idx="34">
                  <c:v>3.0648242235414803E-4</c:v>
                </c:pt>
                <c:pt idx="35">
                  <c:v>2.534607109606745E-4</c:v>
                </c:pt>
                <c:pt idx="36">
                  <c:v>2.0754132064448042E-4</c:v>
                </c:pt>
                <c:pt idx="37">
                  <c:v>1.674569943325543E-4</c:v>
                </c:pt>
                <c:pt idx="38">
                  <c:v>1.3355787353299257E-4</c:v>
                </c:pt>
                <c:pt idx="39">
                  <c:v>1.0529083717461605E-4</c:v>
                </c:pt>
                <c:pt idx="40">
                  <c:v>8.1988469529420405E-5</c:v>
                </c:pt>
                <c:pt idx="41">
                  <c:v>6.3063873858283724E-5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680-40BD-9DC5-B5D1634C9A36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'Swamp bay_dead'!$AH$13:$AH$53</c:f>
              <c:numCache>
                <c:formatCode>General</c:formatCode>
                <c:ptCount val="41"/>
                <c:pt idx="0">
                  <c:v>184.19499999999999</c:v>
                </c:pt>
                <c:pt idx="1">
                  <c:v>192.06700000000001</c:v>
                </c:pt>
                <c:pt idx="2">
                  <c:v>199.91800000000001</c:v>
                </c:pt>
                <c:pt idx="3">
                  <c:v>207.79300000000001</c:v>
                </c:pt>
                <c:pt idx="4">
                  <c:v>215.65700000000001</c:v>
                </c:pt>
                <c:pt idx="5">
                  <c:v>223.51599999999999</c:v>
                </c:pt>
                <c:pt idx="6">
                  <c:v>231.37799999999999</c:v>
                </c:pt>
                <c:pt idx="7">
                  <c:v>239.23</c:v>
                </c:pt>
                <c:pt idx="8">
                  <c:v>247.084</c:v>
                </c:pt>
                <c:pt idx="9">
                  <c:v>254.93899999999999</c:v>
                </c:pt>
                <c:pt idx="10">
                  <c:v>262.791</c:v>
                </c:pt>
                <c:pt idx="11">
                  <c:v>270.61200000000002</c:v>
                </c:pt>
                <c:pt idx="12">
                  <c:v>278.45600000000002</c:v>
                </c:pt>
                <c:pt idx="13">
                  <c:v>286.27600000000001</c:v>
                </c:pt>
                <c:pt idx="14">
                  <c:v>294.09500000000003</c:v>
                </c:pt>
                <c:pt idx="15">
                  <c:v>301.91000000000003</c:v>
                </c:pt>
                <c:pt idx="16">
                  <c:v>309.72000000000003</c:v>
                </c:pt>
                <c:pt idx="17">
                  <c:v>317.50599999999997</c:v>
                </c:pt>
                <c:pt idx="18">
                  <c:v>325.29599999999999</c:v>
                </c:pt>
                <c:pt idx="19">
                  <c:v>333.07400000000001</c:v>
                </c:pt>
                <c:pt idx="20">
                  <c:v>340.84699999999998</c:v>
                </c:pt>
                <c:pt idx="21">
                  <c:v>348.62299999999999</c:v>
                </c:pt>
                <c:pt idx="22">
                  <c:v>356.36500000000001</c:v>
                </c:pt>
                <c:pt idx="23">
                  <c:v>364.11399999999998</c:v>
                </c:pt>
                <c:pt idx="24">
                  <c:v>371.87900000000002</c:v>
                </c:pt>
                <c:pt idx="25">
                  <c:v>379.64400000000001</c:v>
                </c:pt>
                <c:pt idx="26">
                  <c:v>387.428</c:v>
                </c:pt>
                <c:pt idx="27">
                  <c:v>395.20100000000002</c:v>
                </c:pt>
                <c:pt idx="28">
                  <c:v>402.964</c:v>
                </c:pt>
                <c:pt idx="29">
                  <c:v>410.71</c:v>
                </c:pt>
                <c:pt idx="30">
                  <c:v>418.46600000000001</c:v>
                </c:pt>
                <c:pt idx="31">
                  <c:v>426.21499999999997</c:v>
                </c:pt>
                <c:pt idx="32">
                  <c:v>433.95299999999997</c:v>
                </c:pt>
                <c:pt idx="33">
                  <c:v>441.7</c:v>
                </c:pt>
                <c:pt idx="34">
                  <c:v>449.43400000000003</c:v>
                </c:pt>
                <c:pt idx="35">
                  <c:v>457.161</c:v>
                </c:pt>
                <c:pt idx="36">
                  <c:v>464.89499999999998</c:v>
                </c:pt>
                <c:pt idx="37">
                  <c:v>472.61700000000002</c:v>
                </c:pt>
                <c:pt idx="38">
                  <c:v>480.33300000000003</c:v>
                </c:pt>
                <c:pt idx="39">
                  <c:v>488.06299999999999</c:v>
                </c:pt>
                <c:pt idx="40">
                  <c:v>495.78800000000001</c:v>
                </c:pt>
              </c:numCache>
            </c:numRef>
          </c:xVal>
          <c:yVal>
            <c:numRef>
              <c:f>'Swamp bay_dead'!$AM$13:$AM$53</c:f>
              <c:numCache>
                <c:formatCode>General</c:formatCode>
                <c:ptCount val="41"/>
                <c:pt idx="0">
                  <c:v>1.2911320614230476E-4</c:v>
                </c:pt>
                <c:pt idx="1">
                  <c:v>1.5149018818843424E-4</c:v>
                </c:pt>
                <c:pt idx="2">
                  <c:v>1.8248131819039587E-4</c:v>
                </c:pt>
                <c:pt idx="3">
                  <c:v>2.2307672809708523E-4</c:v>
                </c:pt>
                <c:pt idx="4">
                  <c:v>2.7822707765327859E-4</c:v>
                </c:pt>
                <c:pt idx="5">
                  <c:v>3.8318106424134468E-4</c:v>
                </c:pt>
                <c:pt idx="6">
                  <c:v>5.4477059830902036E-4</c:v>
                </c:pt>
                <c:pt idx="7">
                  <c:v>6.9715190525149878E-4</c:v>
                </c:pt>
                <c:pt idx="8">
                  <c:v>7.7824371187001917E-4</c:v>
                </c:pt>
                <c:pt idx="9">
                  <c:v>8.3022563918958014E-4</c:v>
                </c:pt>
                <c:pt idx="10">
                  <c:v>9.0824803676636812E-4</c:v>
                </c:pt>
                <c:pt idx="11">
                  <c:v>1.0212220921408874E-3</c:v>
                </c:pt>
                <c:pt idx="12">
                  <c:v>1.1462757572925225E-3</c:v>
                </c:pt>
                <c:pt idx="13">
                  <c:v>1.2625172480985533E-3</c:v>
                </c:pt>
                <c:pt idx="14">
                  <c:v>1.3579659679767569E-3</c:v>
                </c:pt>
                <c:pt idx="15">
                  <c:v>1.4438104079501982E-3</c:v>
                </c:pt>
                <c:pt idx="16">
                  <c:v>1.540942352141618E-3</c:v>
                </c:pt>
                <c:pt idx="17">
                  <c:v>1.6511440380590908E-3</c:v>
                </c:pt>
                <c:pt idx="18">
                  <c:v>1.7612467107816568E-3</c:v>
                </c:pt>
                <c:pt idx="19">
                  <c:v>1.86105201123523E-3</c:v>
                </c:pt>
                <c:pt idx="20">
                  <c:v>2.0280872710220915E-3</c:v>
                </c:pt>
                <c:pt idx="21">
                  <c:v>2.3336419904662134E-3</c:v>
                </c:pt>
                <c:pt idx="22">
                  <c:v>2.6635539558543739E-3</c:v>
                </c:pt>
                <c:pt idx="23">
                  <c:v>2.6076115007390294E-3</c:v>
                </c:pt>
                <c:pt idx="24">
                  <c:v>1.9766994228718957E-3</c:v>
                </c:pt>
                <c:pt idx="25">
                  <c:v>1.2563784300150954E-3</c:v>
                </c:pt>
                <c:pt idx="26">
                  <c:v>9.1557501318855622E-4</c:v>
                </c:pt>
                <c:pt idx="27">
                  <c:v>8.2012629331035258E-4</c:v>
                </c:pt>
                <c:pt idx="28">
                  <c:v>7.9972957516210447E-4</c:v>
                </c:pt>
                <c:pt idx="29">
                  <c:v>8.0111575989062073E-4</c:v>
                </c:pt>
                <c:pt idx="30">
                  <c:v>8.0477924810172519E-4</c:v>
                </c:pt>
                <c:pt idx="31">
                  <c:v>7.9695720570506501E-4</c:v>
                </c:pt>
                <c:pt idx="32">
                  <c:v>7.7299601254060546E-4</c:v>
                </c:pt>
                <c:pt idx="33">
                  <c:v>7.3269764221859518E-4</c:v>
                </c:pt>
                <c:pt idx="34">
                  <c:v>6.8220091282245043E-4</c:v>
                </c:pt>
                <c:pt idx="35">
                  <c:v>6.3368444732418705E-4</c:v>
                </c:pt>
                <c:pt idx="36">
                  <c:v>5.8972258879107231E-4</c:v>
                </c:pt>
                <c:pt idx="37">
                  <c:v>5.3546335798893702E-4</c:v>
                </c:pt>
                <c:pt idx="38">
                  <c:v>4.6902550421479283E-4</c:v>
                </c:pt>
                <c:pt idx="39">
                  <c:v>3.9803304347550694E-4</c:v>
                </c:pt>
                <c:pt idx="40">
                  <c:v>3.4298170711422049E-4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680-40BD-9DC5-B5D1634C9A36}"/>
            </c:ext>
          </c:extLst>
        </c:ser>
        <c:ser>
          <c:idx val="5"/>
          <c:order val="5"/>
          <c:tx>
            <c:v>30-model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'Swamp bay_dead'!$AH$12:$AH$54</c:f>
              <c:numCache>
                <c:formatCode>General</c:formatCode>
                <c:ptCount val="43"/>
                <c:pt idx="0">
                  <c:v>176.3</c:v>
                </c:pt>
                <c:pt idx="1">
                  <c:v>184.19499999999999</c:v>
                </c:pt>
                <c:pt idx="2">
                  <c:v>192.06700000000001</c:v>
                </c:pt>
                <c:pt idx="3">
                  <c:v>199.91800000000001</c:v>
                </c:pt>
                <c:pt idx="4">
                  <c:v>207.79300000000001</c:v>
                </c:pt>
                <c:pt idx="5">
                  <c:v>215.65700000000001</c:v>
                </c:pt>
                <c:pt idx="6">
                  <c:v>223.51599999999999</c:v>
                </c:pt>
                <c:pt idx="7">
                  <c:v>231.37799999999999</c:v>
                </c:pt>
                <c:pt idx="8">
                  <c:v>239.23</c:v>
                </c:pt>
                <c:pt idx="9">
                  <c:v>247.084</c:v>
                </c:pt>
                <c:pt idx="10">
                  <c:v>254.93899999999999</c:v>
                </c:pt>
                <c:pt idx="11">
                  <c:v>262.791</c:v>
                </c:pt>
                <c:pt idx="12">
                  <c:v>270.61200000000002</c:v>
                </c:pt>
                <c:pt idx="13">
                  <c:v>278.45600000000002</c:v>
                </c:pt>
                <c:pt idx="14">
                  <c:v>286.27600000000001</c:v>
                </c:pt>
                <c:pt idx="15">
                  <c:v>294.09500000000003</c:v>
                </c:pt>
                <c:pt idx="16">
                  <c:v>301.91000000000003</c:v>
                </c:pt>
                <c:pt idx="17">
                  <c:v>309.72000000000003</c:v>
                </c:pt>
                <c:pt idx="18">
                  <c:v>317.50599999999997</c:v>
                </c:pt>
                <c:pt idx="19">
                  <c:v>325.29599999999999</c:v>
                </c:pt>
                <c:pt idx="20">
                  <c:v>333.07400000000001</c:v>
                </c:pt>
                <c:pt idx="21">
                  <c:v>340.84699999999998</c:v>
                </c:pt>
                <c:pt idx="22">
                  <c:v>348.62299999999999</c:v>
                </c:pt>
                <c:pt idx="23">
                  <c:v>356.36500000000001</c:v>
                </c:pt>
                <c:pt idx="24">
                  <c:v>364.11399999999998</c:v>
                </c:pt>
                <c:pt idx="25">
                  <c:v>371.87900000000002</c:v>
                </c:pt>
                <c:pt idx="26">
                  <c:v>379.64400000000001</c:v>
                </c:pt>
                <c:pt idx="27">
                  <c:v>387.428</c:v>
                </c:pt>
                <c:pt idx="28">
                  <c:v>395.20100000000002</c:v>
                </c:pt>
                <c:pt idx="29">
                  <c:v>402.964</c:v>
                </c:pt>
                <c:pt idx="30">
                  <c:v>410.71</c:v>
                </c:pt>
                <c:pt idx="31">
                  <c:v>418.46600000000001</c:v>
                </c:pt>
                <c:pt idx="32">
                  <c:v>426.21499999999997</c:v>
                </c:pt>
                <c:pt idx="33">
                  <c:v>433.95299999999997</c:v>
                </c:pt>
                <c:pt idx="34">
                  <c:v>441.7</c:v>
                </c:pt>
                <c:pt idx="35">
                  <c:v>449.43400000000003</c:v>
                </c:pt>
                <c:pt idx="36">
                  <c:v>457.161</c:v>
                </c:pt>
                <c:pt idx="37">
                  <c:v>464.89499999999998</c:v>
                </c:pt>
                <c:pt idx="38">
                  <c:v>472.61700000000002</c:v>
                </c:pt>
                <c:pt idx="39">
                  <c:v>480.33300000000003</c:v>
                </c:pt>
                <c:pt idx="40">
                  <c:v>488.06299999999999</c:v>
                </c:pt>
                <c:pt idx="41">
                  <c:v>495.78800000000001</c:v>
                </c:pt>
                <c:pt idx="42">
                  <c:v>503.495</c:v>
                </c:pt>
              </c:numCache>
            </c:numRef>
          </c:xVal>
          <c:yVal>
            <c:numRef>
              <c:f>'Swamp bay_dead'!$AQ$13:$AQ$53</c:f>
              <c:numCache>
                <c:formatCode>General</c:formatCode>
                <c:ptCount val="41"/>
                <c:pt idx="0">
                  <c:v>1.4944087037200763E-4</c:v>
                </c:pt>
                <c:pt idx="1">
                  <c:v>1.9877741312885756E-4</c:v>
                </c:pt>
                <c:pt idx="2">
                  <c:v>2.4660153501587556E-4</c:v>
                </c:pt>
                <c:pt idx="3">
                  <c:v>2.9965659568176962E-4</c:v>
                </c:pt>
                <c:pt idx="4">
                  <c:v>3.587667032089764E-4</c:v>
                </c:pt>
                <c:pt idx="5">
                  <c:v>4.2533550807207149E-4</c:v>
                </c:pt>
                <c:pt idx="6">
                  <c:v>5.0004313528095423E-4</c:v>
                </c:pt>
                <c:pt idx="7">
                  <c:v>5.8203900999206665E-4</c:v>
                </c:pt>
                <c:pt idx="8">
                  <c:v>6.7197075594413447E-4</c:v>
                </c:pt>
                <c:pt idx="9">
                  <c:v>7.6903292934519759E-4</c:v>
                </c:pt>
                <c:pt idx="10">
                  <c:v>8.7205948760281696E-4</c:v>
                </c:pt>
                <c:pt idx="11">
                  <c:v>9.776093888069499E-4</c:v>
                </c:pt>
                <c:pt idx="12">
                  <c:v>1.0904221205152809E-3</c:v>
                </c:pt>
                <c:pt idx="13">
                  <c:v>1.2025843227140814E-3</c:v>
                </c:pt>
                <c:pt idx="14">
                  <c:v>1.3165001642882574E-3</c:v>
                </c:pt>
                <c:pt idx="15">
                  <c:v>1.4299638848537923E-3</c:v>
                </c:pt>
                <c:pt idx="16">
                  <c:v>1.5419627210487032E-3</c:v>
                </c:pt>
                <c:pt idx="17">
                  <c:v>1.650162750598943E-3</c:v>
                </c:pt>
                <c:pt idx="18">
                  <c:v>1.7619356815972362E-3</c:v>
                </c:pt>
                <c:pt idx="19">
                  <c:v>1.8810412627216374E-3</c:v>
                </c:pt>
                <c:pt idx="20">
                  <c:v>2.0328031019515749E-3</c:v>
                </c:pt>
                <c:pt idx="21">
                  <c:v>2.3722590261287756E-3</c:v>
                </c:pt>
                <c:pt idx="22">
                  <c:v>2.3283458080520744E-3</c:v>
                </c:pt>
                <c:pt idx="23">
                  <c:v>2.0154051351474276E-3</c:v>
                </c:pt>
                <c:pt idx="24">
                  <c:v>1.7688565237604069E-3</c:v>
                </c:pt>
                <c:pt idx="25">
                  <c:v>1.5757300292792581E-3</c:v>
                </c:pt>
                <c:pt idx="26">
                  <c:v>1.4134956841231519E-3</c:v>
                </c:pt>
                <c:pt idx="27">
                  <c:v>1.2644891830195266E-3</c:v>
                </c:pt>
                <c:pt idx="28">
                  <c:v>1.1250013017356146E-3</c:v>
                </c:pt>
                <c:pt idx="29">
                  <c:v>9.9300273121956926E-4</c:v>
                </c:pt>
                <c:pt idx="30">
                  <c:v>8.7037342518974661E-4</c:v>
                </c:pt>
                <c:pt idx="31">
                  <c:v>7.5514388311747043E-4</c:v>
                </c:pt>
                <c:pt idx="32">
                  <c:v>6.4817683708147335E-4</c:v>
                </c:pt>
                <c:pt idx="33">
                  <c:v>5.5110294346599037E-4</c:v>
                </c:pt>
                <c:pt idx="34">
                  <c:v>4.6293718268041286E-4</c:v>
                </c:pt>
                <c:pt idx="35">
                  <c:v>3.8453507525056503E-4</c:v>
                </c:pt>
                <c:pt idx="36">
                  <c:v>3.1607547029127155E-4</c:v>
                </c:pt>
                <c:pt idx="37">
                  <c:v>2.5656858112675537E-4</c:v>
                </c:pt>
                <c:pt idx="38">
                  <c:v>2.0585366838995101E-4</c:v>
                </c:pt>
                <c:pt idx="39">
                  <c:v>1.6343443050563565E-4</c:v>
                </c:pt>
                <c:pt idx="40">
                  <c:v>1.2810801165497062E-4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680-40BD-9DC5-B5D1634C9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218912"/>
        <c:axId val="1629220000"/>
      </c:scatterChart>
      <c:valAx>
        <c:axId val="1629218912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9220000"/>
        <c:crosses val="autoZero"/>
        <c:crossBetween val="midCat"/>
      </c:valAx>
      <c:valAx>
        <c:axId val="1629220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92189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'Swamp bay_dead'!$B$13:$B$62</c:f>
              <c:numCache>
                <c:formatCode>General</c:formatCode>
                <c:ptCount val="50"/>
                <c:pt idx="0">
                  <c:v>166.24600000000001</c:v>
                </c:pt>
                <c:pt idx="1">
                  <c:v>174.11199999999999</c:v>
                </c:pt>
                <c:pt idx="2">
                  <c:v>182.02199999999999</c:v>
                </c:pt>
                <c:pt idx="3">
                  <c:v>189.89599999999999</c:v>
                </c:pt>
                <c:pt idx="4">
                  <c:v>197.73500000000001</c:v>
                </c:pt>
                <c:pt idx="5">
                  <c:v>205.57900000000001</c:v>
                </c:pt>
                <c:pt idx="6">
                  <c:v>213.422</c:v>
                </c:pt>
                <c:pt idx="7">
                  <c:v>221.25399999999999</c:v>
                </c:pt>
                <c:pt idx="8">
                  <c:v>229.19900000000001</c:v>
                </c:pt>
                <c:pt idx="9">
                  <c:v>237.066</c:v>
                </c:pt>
                <c:pt idx="10">
                  <c:v>244.881</c:v>
                </c:pt>
                <c:pt idx="11">
                  <c:v>252.67500000000001</c:v>
                </c:pt>
                <c:pt idx="12">
                  <c:v>260.464</c:v>
                </c:pt>
                <c:pt idx="13">
                  <c:v>268.26600000000002</c:v>
                </c:pt>
                <c:pt idx="14">
                  <c:v>276.05099999999999</c:v>
                </c:pt>
                <c:pt idx="15">
                  <c:v>283.84899999999999</c:v>
                </c:pt>
                <c:pt idx="16">
                  <c:v>291.63600000000002</c:v>
                </c:pt>
                <c:pt idx="17">
                  <c:v>299.55399999999997</c:v>
                </c:pt>
                <c:pt idx="18">
                  <c:v>307.404</c:v>
                </c:pt>
                <c:pt idx="19">
                  <c:v>315.19200000000001</c:v>
                </c:pt>
                <c:pt idx="20">
                  <c:v>322.96199999999999</c:v>
                </c:pt>
                <c:pt idx="21">
                  <c:v>330.74799999999999</c:v>
                </c:pt>
                <c:pt idx="22">
                  <c:v>338.51600000000002</c:v>
                </c:pt>
                <c:pt idx="23">
                  <c:v>346.25099999999998</c:v>
                </c:pt>
                <c:pt idx="24">
                  <c:v>353.96600000000001</c:v>
                </c:pt>
                <c:pt idx="25">
                  <c:v>361.66899999999998</c:v>
                </c:pt>
                <c:pt idx="26">
                  <c:v>369.36</c:v>
                </c:pt>
                <c:pt idx="27">
                  <c:v>377.07299999999998</c:v>
                </c:pt>
                <c:pt idx="28">
                  <c:v>384.78300000000002</c:v>
                </c:pt>
                <c:pt idx="29">
                  <c:v>392.47899999999998</c:v>
                </c:pt>
                <c:pt idx="30">
                  <c:v>400.17</c:v>
                </c:pt>
                <c:pt idx="31">
                  <c:v>407.83600000000001</c:v>
                </c:pt>
                <c:pt idx="32">
                  <c:v>415.47699999999998</c:v>
                </c:pt>
                <c:pt idx="33">
                  <c:v>423.24</c:v>
                </c:pt>
                <c:pt idx="34">
                  <c:v>430.95699999999999</c:v>
                </c:pt>
                <c:pt idx="35">
                  <c:v>438.642</c:v>
                </c:pt>
                <c:pt idx="36">
                  <c:v>446.29399999999998</c:v>
                </c:pt>
                <c:pt idx="37">
                  <c:v>453.95800000000003</c:v>
                </c:pt>
                <c:pt idx="38">
                  <c:v>461.62799999999999</c:v>
                </c:pt>
                <c:pt idx="39">
                  <c:v>469.29700000000003</c:v>
                </c:pt>
                <c:pt idx="40">
                  <c:v>476.95800000000003</c:v>
                </c:pt>
                <c:pt idx="41">
                  <c:v>484.608</c:v>
                </c:pt>
                <c:pt idx="42">
                  <c:v>492.28199999999998</c:v>
                </c:pt>
                <c:pt idx="43">
                  <c:v>499.94099999999997</c:v>
                </c:pt>
              </c:numCache>
            </c:numRef>
          </c:xVal>
          <c:yVal>
            <c:numRef>
              <c:f>'Swamp bay_dead'!$F$13:$F$62</c:f>
              <c:numCache>
                <c:formatCode>General</c:formatCode>
                <c:ptCount val="50"/>
                <c:pt idx="0">
                  <c:v>2.7170366503328491E-3</c:v>
                </c:pt>
                <c:pt idx="1">
                  <c:v>4.5224620227883872E-3</c:v>
                </c:pt>
                <c:pt idx="2">
                  <c:v>6.6581240186830426E-3</c:v>
                </c:pt>
                <c:pt idx="3">
                  <c:v>9.2703550340321739E-3</c:v>
                </c:pt>
                <c:pt idx="4">
                  <c:v>1.2523284648149779E-2</c:v>
                </c:pt>
                <c:pt idx="5">
                  <c:v>1.6507876242342401E-2</c:v>
                </c:pt>
                <c:pt idx="6">
                  <c:v>2.1718496019363487E-2</c:v>
                </c:pt>
                <c:pt idx="7">
                  <c:v>2.9072687651523266E-2</c:v>
                </c:pt>
                <c:pt idx="8">
                  <c:v>3.9240811709755796E-2</c:v>
                </c:pt>
                <c:pt idx="9">
                  <c:v>5.1346851282781492E-2</c:v>
                </c:pt>
                <c:pt idx="10">
                  <c:v>6.4344727485574515E-2</c:v>
                </c:pt>
                <c:pt idx="11">
                  <c:v>7.8622023421093257E-2</c:v>
                </c:pt>
                <c:pt idx="12">
                  <c:v>9.4611803882949985E-2</c:v>
                </c:pt>
                <c:pt idx="13">
                  <c:v>0.1125612519725212</c:v>
                </c:pt>
                <c:pt idx="14">
                  <c:v>0.13245257050650783</c:v>
                </c:pt>
                <c:pt idx="15">
                  <c:v>0.15372020454895996</c:v>
                </c:pt>
                <c:pt idx="16">
                  <c:v>0.17623759635197289</c:v>
                </c:pt>
                <c:pt idx="17">
                  <c:v>0.2001649205652386</c:v>
                </c:pt>
                <c:pt idx="18">
                  <c:v>0.22615869550601353</c:v>
                </c:pt>
                <c:pt idx="19">
                  <c:v>0.25435734371106866</c:v>
                </c:pt>
                <c:pt idx="20">
                  <c:v>0.28426452151283965</c:v>
                </c:pt>
                <c:pt idx="21">
                  <c:v>0.31677997540033787</c:v>
                </c:pt>
                <c:pt idx="22">
                  <c:v>0.35372099553488456</c:v>
                </c:pt>
                <c:pt idx="23">
                  <c:v>0.3960051255887902</c:v>
                </c:pt>
                <c:pt idx="24">
                  <c:v>0.4386649739567885</c:v>
                </c:pt>
                <c:pt idx="25">
                  <c:v>0.46967953205272717</c:v>
                </c:pt>
                <c:pt idx="26">
                  <c:v>0.48833295761501927</c:v>
                </c:pt>
                <c:pt idx="27">
                  <c:v>0.50257861411356186</c:v>
                </c:pt>
                <c:pt idx="28">
                  <c:v>0.51578807905113333</c:v>
                </c:pt>
                <c:pt idx="29">
                  <c:v>0.52874442849289505</c:v>
                </c:pt>
                <c:pt idx="30">
                  <c:v>0.54175614694936503</c:v>
                </c:pt>
                <c:pt idx="31">
                  <c:v>0.55469469920782766</c:v>
                </c:pt>
                <c:pt idx="32">
                  <c:v>0.56736431625199235</c:v>
                </c:pt>
                <c:pt idx="33">
                  <c:v>0.57962855300989924</c:v>
                </c:pt>
                <c:pt idx="34">
                  <c:v>0.59135887426883249</c:v>
                </c:pt>
                <c:pt idx="35">
                  <c:v>0.60235951101250151</c:v>
                </c:pt>
                <c:pt idx="36">
                  <c:v>0.61278075056654369</c:v>
                </c:pt>
                <c:pt idx="37">
                  <c:v>0.62278869997508401</c:v>
                </c:pt>
                <c:pt idx="38">
                  <c:v>0.6322231845884303</c:v>
                </c:pt>
                <c:pt idx="39">
                  <c:v>0.6405502889076089</c:v>
                </c:pt>
                <c:pt idx="40">
                  <c:v>0.64753469462010926</c:v>
                </c:pt>
                <c:pt idx="41">
                  <c:v>0.65352048060304768</c:v>
                </c:pt>
                <c:pt idx="42">
                  <c:v>0.6586559567172503</c:v>
                </c:pt>
                <c:pt idx="43">
                  <c:v>0.66289959620168559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B17-4E85-8213-8861003BA856}"/>
            </c:ext>
          </c:extLst>
        </c:ser>
        <c:ser>
          <c:idx val="1"/>
          <c:order val="1"/>
          <c:tx>
            <c:v>10-model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'Swamp bay_dead'!$B$13:$B$62</c:f>
              <c:numCache>
                <c:formatCode>General</c:formatCode>
                <c:ptCount val="50"/>
                <c:pt idx="0">
                  <c:v>166.24600000000001</c:v>
                </c:pt>
                <c:pt idx="1">
                  <c:v>174.11199999999999</c:v>
                </c:pt>
                <c:pt idx="2">
                  <c:v>182.02199999999999</c:v>
                </c:pt>
                <c:pt idx="3">
                  <c:v>189.89599999999999</c:v>
                </c:pt>
                <c:pt idx="4">
                  <c:v>197.73500000000001</c:v>
                </c:pt>
                <c:pt idx="5">
                  <c:v>205.57900000000001</c:v>
                </c:pt>
                <c:pt idx="6">
                  <c:v>213.422</c:v>
                </c:pt>
                <c:pt idx="7">
                  <c:v>221.25399999999999</c:v>
                </c:pt>
                <c:pt idx="8">
                  <c:v>229.19900000000001</c:v>
                </c:pt>
                <c:pt idx="9">
                  <c:v>237.066</c:v>
                </c:pt>
                <c:pt idx="10">
                  <c:v>244.881</c:v>
                </c:pt>
                <c:pt idx="11">
                  <c:v>252.67500000000001</c:v>
                </c:pt>
                <c:pt idx="12">
                  <c:v>260.464</c:v>
                </c:pt>
                <c:pt idx="13">
                  <c:v>268.26600000000002</c:v>
                </c:pt>
                <c:pt idx="14">
                  <c:v>276.05099999999999</c:v>
                </c:pt>
                <c:pt idx="15">
                  <c:v>283.84899999999999</c:v>
                </c:pt>
                <c:pt idx="16">
                  <c:v>291.63600000000002</c:v>
                </c:pt>
                <c:pt idx="17">
                  <c:v>299.55399999999997</c:v>
                </c:pt>
                <c:pt idx="18">
                  <c:v>307.404</c:v>
                </c:pt>
                <c:pt idx="19">
                  <c:v>315.19200000000001</c:v>
                </c:pt>
                <c:pt idx="20">
                  <c:v>322.96199999999999</c:v>
                </c:pt>
                <c:pt idx="21">
                  <c:v>330.74799999999999</c:v>
                </c:pt>
                <c:pt idx="22">
                  <c:v>338.51600000000002</c:v>
                </c:pt>
                <c:pt idx="23">
                  <c:v>346.25099999999998</c:v>
                </c:pt>
                <c:pt idx="24">
                  <c:v>353.96600000000001</c:v>
                </c:pt>
                <c:pt idx="25">
                  <c:v>361.66899999999998</c:v>
                </c:pt>
                <c:pt idx="26">
                  <c:v>369.36</c:v>
                </c:pt>
                <c:pt idx="27">
                  <c:v>377.07299999999998</c:v>
                </c:pt>
                <c:pt idx="28">
                  <c:v>384.78300000000002</c:v>
                </c:pt>
                <c:pt idx="29">
                  <c:v>392.47899999999998</c:v>
                </c:pt>
                <c:pt idx="30">
                  <c:v>400.17</c:v>
                </c:pt>
                <c:pt idx="31">
                  <c:v>407.83600000000001</c:v>
                </c:pt>
                <c:pt idx="32">
                  <c:v>415.47699999999998</c:v>
                </c:pt>
                <c:pt idx="33">
                  <c:v>423.24</c:v>
                </c:pt>
                <c:pt idx="34">
                  <c:v>430.95699999999999</c:v>
                </c:pt>
                <c:pt idx="35">
                  <c:v>438.642</c:v>
                </c:pt>
                <c:pt idx="36">
                  <c:v>446.29399999999998</c:v>
                </c:pt>
                <c:pt idx="37">
                  <c:v>453.95800000000003</c:v>
                </c:pt>
                <c:pt idx="38">
                  <c:v>461.62799999999999</c:v>
                </c:pt>
                <c:pt idx="39">
                  <c:v>469.29700000000003</c:v>
                </c:pt>
                <c:pt idx="40">
                  <c:v>476.95800000000003</c:v>
                </c:pt>
                <c:pt idx="41">
                  <c:v>484.608</c:v>
                </c:pt>
                <c:pt idx="42">
                  <c:v>492.28199999999998</c:v>
                </c:pt>
                <c:pt idx="43">
                  <c:v>499.94099999999997</c:v>
                </c:pt>
              </c:numCache>
            </c:numRef>
          </c:xVal>
          <c:yVal>
            <c:numRef>
              <c:f>'Swamp bay_dead'!$J$13:$J$62</c:f>
              <c:numCache>
                <c:formatCode>General</c:formatCode>
                <c:ptCount val="50"/>
                <c:pt idx="0">
                  <c:v>1.0564263410503292E-2</c:v>
                </c:pt>
                <c:pt idx="1">
                  <c:v>1.131547041640533E-2</c:v>
                </c:pt>
                <c:pt idx="2">
                  <c:v>1.2893116346695269E-2</c:v>
                </c:pt>
                <c:pt idx="3">
                  <c:v>1.5620991640374074E-2</c:v>
                </c:pt>
                <c:pt idx="4">
                  <c:v>1.9471060494013495E-2</c:v>
                </c:pt>
                <c:pt idx="5">
                  <c:v>2.4317701528516825E-2</c:v>
                </c:pt>
                <c:pt idx="6">
                  <c:v>3.0193717080345208E-2</c:v>
                </c:pt>
                <c:pt idx="7">
                  <c:v>3.7202018276285644E-2</c:v>
                </c:pt>
                <c:pt idx="8">
                  <c:v>4.5461903362165393E-2</c:v>
                </c:pt>
                <c:pt idx="9">
                  <c:v>5.5220192524560854E-2</c:v>
                </c:pt>
                <c:pt idx="10">
                  <c:v>6.6475470781761081E-2</c:v>
                </c:pt>
                <c:pt idx="11">
                  <c:v>7.930940567057701E-2</c:v>
                </c:pt>
                <c:pt idx="12">
                  <c:v>9.3834014573738272E-2</c:v>
                </c:pt>
                <c:pt idx="13">
                  <c:v>0.11015016057725475</c:v>
                </c:pt>
                <c:pt idx="14">
                  <c:v>0.1283516445602062</c:v>
                </c:pt>
                <c:pt idx="15">
                  <c:v>0.14843693619193873</c:v>
                </c:pt>
                <c:pt idx="16">
                  <c:v>0.17045459092496859</c:v>
                </c:pt>
                <c:pt idx="17">
                  <c:v>0.1943633325717482</c:v>
                </c:pt>
                <c:pt idx="18">
                  <c:v>0.22044223233637936</c:v>
                </c:pt>
                <c:pt idx="19">
                  <c:v>0.24837925728550944</c:v>
                </c:pt>
                <c:pt idx="20">
                  <c:v>0.2781066533986486</c:v>
                </c:pt>
                <c:pt idx="21">
                  <c:v>0.30992263231077655</c:v>
                </c:pt>
                <c:pt idx="22">
                  <c:v>0.34494510899368347</c:v>
                </c:pt>
                <c:pt idx="23">
                  <c:v>0.38555373861961673</c:v>
                </c:pt>
                <c:pt idx="24">
                  <c:v>0.42132244738007785</c:v>
                </c:pt>
                <c:pt idx="25">
                  <c:v>0.45203234177609131</c:v>
                </c:pt>
                <c:pt idx="26">
                  <c:v>0.47906511041828315</c:v>
                </c:pt>
                <c:pt idx="27">
                  <c:v>0.50315601147291389</c:v>
                </c:pt>
                <c:pt idx="28">
                  <c:v>0.52472867687017588</c:v>
                </c:pt>
                <c:pt idx="29">
                  <c:v>0.54395824656568492</c:v>
                </c:pt>
                <c:pt idx="30">
                  <c:v>0.56096458120184911</c:v>
                </c:pt>
                <c:pt idx="31">
                  <c:v>0.57588107918560905</c:v>
                </c:pt>
                <c:pt idx="32">
                  <c:v>0.58882195632988021</c:v>
                </c:pt>
                <c:pt idx="33">
                  <c:v>0.59992982184384425</c:v>
                </c:pt>
                <c:pt idx="34">
                  <c:v>0.60945869385017171</c:v>
                </c:pt>
                <c:pt idx="35">
                  <c:v>0.6174695394151094</c:v>
                </c:pt>
                <c:pt idx="36">
                  <c:v>0.62411158001697176</c:v>
                </c:pt>
                <c:pt idx="37">
                  <c:v>0.62955071861634881</c:v>
                </c:pt>
                <c:pt idx="38">
                  <c:v>0.6339657912740696</c:v>
                </c:pt>
                <c:pt idx="39">
                  <c:v>0.63750906252728945</c:v>
                </c:pt>
                <c:pt idx="40">
                  <c:v>0.64031729290892581</c:v>
                </c:pt>
                <c:pt idx="41">
                  <c:v>0.64251433404851421</c:v>
                </c:pt>
                <c:pt idx="42">
                  <c:v>0.64421137912168669</c:v>
                </c:pt>
                <c:pt idx="43">
                  <c:v>0.64550878377779719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B17-4E85-8213-8861003BA856}"/>
            </c:ext>
          </c:extLst>
        </c:ser>
        <c:ser>
          <c:idx val="2"/>
          <c:order val="2"/>
          <c:tx>
            <c:v>20-exp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'Swamp bay_dead'!$R$13:$R$54</c:f>
              <c:numCache>
                <c:formatCode>General</c:formatCode>
                <c:ptCount val="42"/>
                <c:pt idx="0">
                  <c:v>176.703</c:v>
                </c:pt>
                <c:pt idx="1">
                  <c:v>184.64099999999999</c:v>
                </c:pt>
                <c:pt idx="2">
                  <c:v>192.596</c:v>
                </c:pt>
                <c:pt idx="3">
                  <c:v>200.54</c:v>
                </c:pt>
                <c:pt idx="4">
                  <c:v>208.48500000000001</c:v>
                </c:pt>
                <c:pt idx="5">
                  <c:v>216.41</c:v>
                </c:pt>
                <c:pt idx="6">
                  <c:v>224.37799999999999</c:v>
                </c:pt>
                <c:pt idx="7">
                  <c:v>232.334</c:v>
                </c:pt>
                <c:pt idx="8">
                  <c:v>240.26</c:v>
                </c:pt>
                <c:pt idx="9">
                  <c:v>248.18799999999999</c:v>
                </c:pt>
                <c:pt idx="10">
                  <c:v>256.09800000000001</c:v>
                </c:pt>
                <c:pt idx="11">
                  <c:v>263.983</c:v>
                </c:pt>
                <c:pt idx="12">
                  <c:v>271.88</c:v>
                </c:pt>
                <c:pt idx="13">
                  <c:v>279.77600000000001</c:v>
                </c:pt>
                <c:pt idx="14">
                  <c:v>287.65899999999999</c:v>
                </c:pt>
                <c:pt idx="15">
                  <c:v>295.53100000000001</c:v>
                </c:pt>
                <c:pt idx="16">
                  <c:v>303.42200000000003</c:v>
                </c:pt>
                <c:pt idx="17">
                  <c:v>311.29000000000002</c:v>
                </c:pt>
                <c:pt idx="18">
                  <c:v>319.166</c:v>
                </c:pt>
                <c:pt idx="19">
                  <c:v>327.02</c:v>
                </c:pt>
                <c:pt idx="20">
                  <c:v>334.86700000000002</c:v>
                </c:pt>
                <c:pt idx="21">
                  <c:v>342.697</c:v>
                </c:pt>
                <c:pt idx="22">
                  <c:v>350.54199999999997</c:v>
                </c:pt>
                <c:pt idx="23">
                  <c:v>358.39100000000002</c:v>
                </c:pt>
                <c:pt idx="24">
                  <c:v>366.21499999999997</c:v>
                </c:pt>
                <c:pt idx="25">
                  <c:v>374.05500000000001</c:v>
                </c:pt>
                <c:pt idx="26">
                  <c:v>381.90600000000001</c:v>
                </c:pt>
                <c:pt idx="27">
                  <c:v>389.72899999999998</c:v>
                </c:pt>
                <c:pt idx="28">
                  <c:v>397.55599999999998</c:v>
                </c:pt>
                <c:pt idx="29">
                  <c:v>405.37099999999998</c:v>
                </c:pt>
                <c:pt idx="30">
                  <c:v>413.18</c:v>
                </c:pt>
                <c:pt idx="31">
                  <c:v>420.97800000000001</c:v>
                </c:pt>
                <c:pt idx="32">
                  <c:v>428.774</c:v>
                </c:pt>
                <c:pt idx="33">
                  <c:v>436.56799999999998</c:v>
                </c:pt>
                <c:pt idx="34">
                  <c:v>444.35399999999998</c:v>
                </c:pt>
                <c:pt idx="35">
                  <c:v>452.13400000000001</c:v>
                </c:pt>
                <c:pt idx="36">
                  <c:v>459.93700000000001</c:v>
                </c:pt>
                <c:pt idx="37">
                  <c:v>467.714</c:v>
                </c:pt>
                <c:pt idx="38">
                  <c:v>475.48700000000002</c:v>
                </c:pt>
                <c:pt idx="39">
                  <c:v>483.262</c:v>
                </c:pt>
                <c:pt idx="40">
                  <c:v>491.036</c:v>
                </c:pt>
                <c:pt idx="41">
                  <c:v>498.81200000000001</c:v>
                </c:pt>
              </c:numCache>
            </c:numRef>
          </c:xVal>
          <c:yVal>
            <c:numRef>
              <c:f>'Swamp bay_dead'!$V$13:$V$54</c:f>
              <c:numCache>
                <c:formatCode>General</c:formatCode>
                <c:ptCount val="42"/>
                <c:pt idx="0">
                  <c:v>3.2439234041359288E-3</c:v>
                </c:pt>
                <c:pt idx="1">
                  <c:v>5.2415711088447114E-3</c:v>
                </c:pt>
                <c:pt idx="2">
                  <c:v>7.6279285976192934E-3</c:v>
                </c:pt>
                <c:pt idx="3">
                  <c:v>1.0557277588877367E-2</c:v>
                </c:pt>
                <c:pt idx="4">
                  <c:v>1.4127797357975758E-2</c:v>
                </c:pt>
                <c:pt idx="5">
                  <c:v>1.8485754988609271E-2</c:v>
                </c:pt>
                <c:pt idx="6">
                  <c:v>2.4206200522153609E-2</c:v>
                </c:pt>
                <c:pt idx="7">
                  <c:v>3.2457266969486365E-2</c:v>
                </c:pt>
                <c:pt idx="8">
                  <c:v>4.3617645821269702E-2</c:v>
                </c:pt>
                <c:pt idx="9">
                  <c:v>5.6344885761400287E-2</c:v>
                </c:pt>
                <c:pt idx="10">
                  <c:v>6.9871585515150714E-2</c:v>
                </c:pt>
                <c:pt idx="11">
                  <c:v>8.4614506088116825E-2</c:v>
                </c:pt>
                <c:pt idx="12">
                  <c:v>0.10118877069528964</c:v>
                </c:pt>
                <c:pt idx="13">
                  <c:v>0.11978472691134012</c:v>
                </c:pt>
                <c:pt idx="14">
                  <c:v>0.14027414058070042</c:v>
                </c:pt>
                <c:pt idx="15">
                  <c:v>0.16225828362590078</c:v>
                </c:pt>
                <c:pt idx="16">
                  <c:v>0.18557285603512008</c:v>
                </c:pt>
                <c:pt idx="17">
                  <c:v>0.21029199317954594</c:v>
                </c:pt>
                <c:pt idx="18">
                  <c:v>0.23683045240609357</c:v>
                </c:pt>
                <c:pt idx="19">
                  <c:v>0.26522029225365518</c:v>
                </c:pt>
                <c:pt idx="20">
                  <c:v>0.29514894196803365</c:v>
                </c:pt>
                <c:pt idx="21">
                  <c:v>0.32742387599757161</c:v>
                </c:pt>
                <c:pt idx="22">
                  <c:v>0.36438737134006693</c:v>
                </c:pt>
                <c:pt idx="23">
                  <c:v>0.40764035128143994</c:v>
                </c:pt>
                <c:pt idx="24">
                  <c:v>0.45100753976761565</c:v>
                </c:pt>
                <c:pt idx="25">
                  <c:v>0.48217244688801753</c:v>
                </c:pt>
                <c:pt idx="26">
                  <c:v>0.50110301410375335</c:v>
                </c:pt>
                <c:pt idx="27">
                  <c:v>0.5154612322100155</c:v>
                </c:pt>
                <c:pt idx="28">
                  <c:v>0.52865933194012271</c:v>
                </c:pt>
                <c:pt idx="29">
                  <c:v>0.54162300360458193</c:v>
                </c:pt>
                <c:pt idx="30">
                  <c:v>0.55458667526904137</c:v>
                </c:pt>
                <c:pt idx="31">
                  <c:v>0.56755836156822359</c:v>
                </c:pt>
                <c:pt idx="32">
                  <c:v>0.58032767834065013</c:v>
                </c:pt>
                <c:pt idx="33">
                  <c:v>0.59263014264046154</c:v>
                </c:pt>
                <c:pt idx="34">
                  <c:v>0.60423934103673305</c:v>
                </c:pt>
                <c:pt idx="35">
                  <c:v>0.61515928084682625</c:v>
                </c:pt>
                <c:pt idx="36">
                  <c:v>0.62539396938810277</c:v>
                </c:pt>
                <c:pt idx="37">
                  <c:v>0.63506562984008808</c:v>
                </c:pt>
                <c:pt idx="38">
                  <c:v>0.64399593658019549</c:v>
                </c:pt>
                <c:pt idx="39">
                  <c:v>0.65177614323755173</c:v>
                </c:pt>
                <c:pt idx="40">
                  <c:v>0.65831007419548093</c:v>
                </c:pt>
                <c:pt idx="41">
                  <c:v>0.66402250509430227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B17-4E85-8213-8861003BA856}"/>
            </c:ext>
          </c:extLst>
        </c:ser>
        <c:ser>
          <c:idx val="3"/>
          <c:order val="3"/>
          <c:tx>
            <c:v>20-model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'Swamp bay_dead'!$R$13:$R$54</c:f>
              <c:numCache>
                <c:formatCode>General</c:formatCode>
                <c:ptCount val="42"/>
                <c:pt idx="0">
                  <c:v>176.703</c:v>
                </c:pt>
                <c:pt idx="1">
                  <c:v>184.64099999999999</c:v>
                </c:pt>
                <c:pt idx="2">
                  <c:v>192.596</c:v>
                </c:pt>
                <c:pt idx="3">
                  <c:v>200.54</c:v>
                </c:pt>
                <c:pt idx="4">
                  <c:v>208.48500000000001</c:v>
                </c:pt>
                <c:pt idx="5">
                  <c:v>216.41</c:v>
                </c:pt>
                <c:pt idx="6">
                  <c:v>224.37799999999999</c:v>
                </c:pt>
                <c:pt idx="7">
                  <c:v>232.334</c:v>
                </c:pt>
                <c:pt idx="8">
                  <c:v>240.26</c:v>
                </c:pt>
                <c:pt idx="9">
                  <c:v>248.18799999999999</c:v>
                </c:pt>
                <c:pt idx="10">
                  <c:v>256.09800000000001</c:v>
                </c:pt>
                <c:pt idx="11">
                  <c:v>263.983</c:v>
                </c:pt>
                <c:pt idx="12">
                  <c:v>271.88</c:v>
                </c:pt>
                <c:pt idx="13">
                  <c:v>279.77600000000001</c:v>
                </c:pt>
                <c:pt idx="14">
                  <c:v>287.65899999999999</c:v>
                </c:pt>
                <c:pt idx="15">
                  <c:v>295.53100000000001</c:v>
                </c:pt>
                <c:pt idx="16">
                  <c:v>303.42200000000003</c:v>
                </c:pt>
                <c:pt idx="17">
                  <c:v>311.29000000000002</c:v>
                </c:pt>
                <c:pt idx="18">
                  <c:v>319.166</c:v>
                </c:pt>
                <c:pt idx="19">
                  <c:v>327.02</c:v>
                </c:pt>
                <c:pt idx="20">
                  <c:v>334.86700000000002</c:v>
                </c:pt>
                <c:pt idx="21">
                  <c:v>342.697</c:v>
                </c:pt>
                <c:pt idx="22">
                  <c:v>350.54199999999997</c:v>
                </c:pt>
                <c:pt idx="23">
                  <c:v>358.39100000000002</c:v>
                </c:pt>
                <c:pt idx="24">
                  <c:v>366.21499999999997</c:v>
                </c:pt>
                <c:pt idx="25">
                  <c:v>374.05500000000001</c:v>
                </c:pt>
                <c:pt idx="26">
                  <c:v>381.90600000000001</c:v>
                </c:pt>
                <c:pt idx="27">
                  <c:v>389.72899999999998</c:v>
                </c:pt>
                <c:pt idx="28">
                  <c:v>397.55599999999998</c:v>
                </c:pt>
                <c:pt idx="29">
                  <c:v>405.37099999999998</c:v>
                </c:pt>
                <c:pt idx="30">
                  <c:v>413.18</c:v>
                </c:pt>
                <c:pt idx="31">
                  <c:v>420.97800000000001</c:v>
                </c:pt>
                <c:pt idx="32">
                  <c:v>428.774</c:v>
                </c:pt>
                <c:pt idx="33">
                  <c:v>436.56799999999998</c:v>
                </c:pt>
                <c:pt idx="34">
                  <c:v>444.35399999999998</c:v>
                </c:pt>
                <c:pt idx="35">
                  <c:v>452.13400000000001</c:v>
                </c:pt>
                <c:pt idx="36">
                  <c:v>459.93700000000001</c:v>
                </c:pt>
                <c:pt idx="37">
                  <c:v>467.714</c:v>
                </c:pt>
                <c:pt idx="38">
                  <c:v>475.48700000000002</c:v>
                </c:pt>
                <c:pt idx="39">
                  <c:v>483.262</c:v>
                </c:pt>
                <c:pt idx="40">
                  <c:v>491.036</c:v>
                </c:pt>
                <c:pt idx="41">
                  <c:v>498.81200000000001</c:v>
                </c:pt>
              </c:numCache>
            </c:numRef>
          </c:xVal>
          <c:yVal>
            <c:numRef>
              <c:f>'Swamp bay_dead'!$Z$13:$Z$54</c:f>
              <c:numCache>
                <c:formatCode>General</c:formatCode>
                <c:ptCount val="42"/>
                <c:pt idx="0">
                  <c:v>8.5283521925688353E-3</c:v>
                </c:pt>
                <c:pt idx="1">
                  <c:v>1.0871654143166664E-2</c:v>
                </c:pt>
                <c:pt idx="2">
                  <c:v>1.3859214747426629E-2</c:v>
                </c:pt>
                <c:pt idx="3">
                  <c:v>1.7555287540136945E-2</c:v>
                </c:pt>
                <c:pt idx="4">
                  <c:v>2.2054798399644616E-2</c:v>
                </c:pt>
                <c:pt idx="5">
                  <c:v>2.7480507294769887E-2</c:v>
                </c:pt>
                <c:pt idx="6">
                  <c:v>3.3948808578326495E-2</c:v>
                </c:pt>
                <c:pt idx="7">
                  <c:v>4.1631812959144691E-2</c:v>
                </c:pt>
                <c:pt idx="8">
                  <c:v>5.0641818360775838E-2</c:v>
                </c:pt>
                <c:pt idx="9">
                  <c:v>6.1081576976037215E-2</c:v>
                </c:pt>
                <c:pt idx="10">
                  <c:v>7.3090096454559911E-2</c:v>
                </c:pt>
                <c:pt idx="11">
                  <c:v>8.6758096471995186E-2</c:v>
                </c:pt>
                <c:pt idx="12">
                  <c:v>0.10215440438013966</c:v>
                </c:pt>
                <c:pt idx="13">
                  <c:v>0.11938839843637605</c:v>
                </c:pt>
                <c:pt idx="14">
                  <c:v>0.13850374508601085</c:v>
                </c:pt>
                <c:pt idx="15">
                  <c:v>0.1594988907051173</c:v>
                </c:pt>
                <c:pt idx="16">
                  <c:v>0.18236227767808955</c:v>
                </c:pt>
                <c:pt idx="17">
                  <c:v>0.20712995408177753</c:v>
                </c:pt>
                <c:pt idx="18">
                  <c:v>0.23371769902370454</c:v>
                </c:pt>
                <c:pt idx="19">
                  <c:v>0.26217498192683558</c:v>
                </c:pt>
                <c:pt idx="20">
                  <c:v>0.2925645069546377</c:v>
                </c:pt>
                <c:pt idx="21">
                  <c:v>0.32535038993907511</c:v>
                </c:pt>
                <c:pt idx="22">
                  <c:v>0.36312761538760713</c:v>
                </c:pt>
                <c:pt idx="23">
                  <c:v>0.40186280763044557</c:v>
                </c:pt>
                <c:pt idx="24">
                  <c:v>0.43518148078459101</c:v>
                </c:pt>
                <c:pt idx="25">
                  <c:v>0.46416519754540231</c:v>
                </c:pt>
                <c:pt idx="26">
                  <c:v>0.4899120381976928</c:v>
                </c:pt>
                <c:pt idx="27">
                  <c:v>0.51294883120949053</c:v>
                </c:pt>
                <c:pt idx="28">
                  <c:v>0.53348820778316086</c:v>
                </c:pt>
                <c:pt idx="29">
                  <c:v>0.55173406501942113</c:v>
                </c:pt>
                <c:pt idx="30">
                  <c:v>0.56780986298666347</c:v>
                </c:pt>
                <c:pt idx="31">
                  <c:v>0.58184911765789316</c:v>
                </c:pt>
                <c:pt idx="32">
                  <c:v>0.59398489574581081</c:v>
                </c:pt>
                <c:pt idx="33">
                  <c:v>0.60437039777569135</c:v>
                </c:pt>
                <c:pt idx="34">
                  <c:v>0.61316205718892225</c:v>
                </c:pt>
                <c:pt idx="35">
                  <c:v>0.62051763532542181</c:v>
                </c:pt>
                <c:pt idx="36">
                  <c:v>0.62660069238847804</c:v>
                </c:pt>
                <c:pt idx="37">
                  <c:v>0.63158168408394555</c:v>
                </c:pt>
                <c:pt idx="38">
                  <c:v>0.63560065194792681</c:v>
                </c:pt>
                <c:pt idx="39">
                  <c:v>0.63880604091271864</c:v>
                </c:pt>
                <c:pt idx="40">
                  <c:v>0.64133302100490941</c:v>
                </c:pt>
                <c:pt idx="41">
                  <c:v>0.6433007442736155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B17-4E85-8213-8861003BA856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'Swamp bay_dead'!$AH$13:$AH$53</c:f>
              <c:numCache>
                <c:formatCode>General</c:formatCode>
                <c:ptCount val="41"/>
                <c:pt idx="0">
                  <c:v>184.19499999999999</c:v>
                </c:pt>
                <c:pt idx="1">
                  <c:v>192.06700000000001</c:v>
                </c:pt>
                <c:pt idx="2">
                  <c:v>199.91800000000001</c:v>
                </c:pt>
                <c:pt idx="3">
                  <c:v>207.79300000000001</c:v>
                </c:pt>
                <c:pt idx="4">
                  <c:v>215.65700000000001</c:v>
                </c:pt>
                <c:pt idx="5">
                  <c:v>223.51599999999999</c:v>
                </c:pt>
                <c:pt idx="6">
                  <c:v>231.37799999999999</c:v>
                </c:pt>
                <c:pt idx="7">
                  <c:v>239.23</c:v>
                </c:pt>
                <c:pt idx="8">
                  <c:v>247.084</c:v>
                </c:pt>
                <c:pt idx="9">
                  <c:v>254.93899999999999</c:v>
                </c:pt>
                <c:pt idx="10">
                  <c:v>262.791</c:v>
                </c:pt>
                <c:pt idx="11">
                  <c:v>270.61200000000002</c:v>
                </c:pt>
                <c:pt idx="12">
                  <c:v>278.45600000000002</c:v>
                </c:pt>
                <c:pt idx="13">
                  <c:v>286.27600000000001</c:v>
                </c:pt>
                <c:pt idx="14">
                  <c:v>294.09500000000003</c:v>
                </c:pt>
                <c:pt idx="15">
                  <c:v>301.91000000000003</c:v>
                </c:pt>
                <c:pt idx="16">
                  <c:v>309.72000000000003</c:v>
                </c:pt>
                <c:pt idx="17">
                  <c:v>317.50599999999997</c:v>
                </c:pt>
                <c:pt idx="18">
                  <c:v>325.29599999999999</c:v>
                </c:pt>
                <c:pt idx="19">
                  <c:v>333.07400000000001</c:v>
                </c:pt>
                <c:pt idx="20">
                  <c:v>340.84699999999998</c:v>
                </c:pt>
                <c:pt idx="21">
                  <c:v>348.62299999999999</c:v>
                </c:pt>
                <c:pt idx="22">
                  <c:v>356.36500000000001</c:v>
                </c:pt>
                <c:pt idx="23">
                  <c:v>364.11399999999998</c:v>
                </c:pt>
                <c:pt idx="24">
                  <c:v>371.87900000000002</c:v>
                </c:pt>
                <c:pt idx="25">
                  <c:v>379.64400000000001</c:v>
                </c:pt>
                <c:pt idx="26">
                  <c:v>387.428</c:v>
                </c:pt>
                <c:pt idx="27">
                  <c:v>395.20100000000002</c:v>
                </c:pt>
                <c:pt idx="28">
                  <c:v>402.964</c:v>
                </c:pt>
                <c:pt idx="29">
                  <c:v>410.71</c:v>
                </c:pt>
                <c:pt idx="30">
                  <c:v>418.46600000000001</c:v>
                </c:pt>
                <c:pt idx="31">
                  <c:v>426.21499999999997</c:v>
                </c:pt>
                <c:pt idx="32">
                  <c:v>433.95299999999997</c:v>
                </c:pt>
                <c:pt idx="33">
                  <c:v>441.7</c:v>
                </c:pt>
                <c:pt idx="34">
                  <c:v>449.43400000000003</c:v>
                </c:pt>
                <c:pt idx="35">
                  <c:v>457.161</c:v>
                </c:pt>
                <c:pt idx="36">
                  <c:v>464.89499999999998</c:v>
                </c:pt>
                <c:pt idx="37">
                  <c:v>472.61700000000002</c:v>
                </c:pt>
                <c:pt idx="38">
                  <c:v>480.33300000000003</c:v>
                </c:pt>
                <c:pt idx="39">
                  <c:v>488.06299999999999</c:v>
                </c:pt>
                <c:pt idx="40">
                  <c:v>495.78800000000001</c:v>
                </c:pt>
              </c:numCache>
            </c:numRef>
          </c:xVal>
          <c:yVal>
            <c:numRef>
              <c:f>'Swamp bay_dead'!$AL$13:$AL$53</c:f>
              <c:numCache>
                <c:formatCode>General</c:formatCode>
                <c:ptCount val="41"/>
                <c:pt idx="0">
                  <c:v>3.5058592048210491E-3</c:v>
                </c:pt>
                <c:pt idx="1">
                  <c:v>5.5716705030979252E-3</c:v>
                </c:pt>
                <c:pt idx="2">
                  <c:v>7.995513514112873E-3</c:v>
                </c:pt>
                <c:pt idx="3">
                  <c:v>1.0915214605159207E-2</c:v>
                </c:pt>
                <c:pt idx="4">
                  <c:v>1.4484442254712571E-2</c:v>
                </c:pt>
                <c:pt idx="5">
                  <c:v>1.8936075497165028E-2</c:v>
                </c:pt>
                <c:pt idx="6">
                  <c:v>2.5066972525026543E-2</c:v>
                </c:pt>
                <c:pt idx="7">
                  <c:v>3.3783302097970869E-2</c:v>
                </c:pt>
                <c:pt idx="8">
                  <c:v>4.4937732581994849E-2</c:v>
                </c:pt>
                <c:pt idx="9">
                  <c:v>5.7389631971915156E-2</c:v>
                </c:pt>
                <c:pt idx="10">
                  <c:v>7.0673242198948438E-2</c:v>
                </c:pt>
                <c:pt idx="11">
                  <c:v>8.5205210787210328E-2</c:v>
                </c:pt>
                <c:pt idx="12">
                  <c:v>0.10154476426146453</c:v>
                </c:pt>
                <c:pt idx="13">
                  <c:v>0.11988517637814489</c:v>
                </c:pt>
                <c:pt idx="14">
                  <c:v>0.14008545234772174</c:v>
                </c:pt>
                <c:pt idx="15">
                  <c:v>0.16181290783534985</c:v>
                </c:pt>
                <c:pt idx="16">
                  <c:v>0.18491387436255302</c:v>
                </c:pt>
                <c:pt idx="17">
                  <c:v>0.20956895199681891</c:v>
                </c:pt>
                <c:pt idx="18">
                  <c:v>0.23598725660576436</c:v>
                </c:pt>
                <c:pt idx="19">
                  <c:v>0.26416720397827087</c:v>
                </c:pt>
                <c:pt idx="20">
                  <c:v>0.29394403615803455</c:v>
                </c:pt>
                <c:pt idx="21">
                  <c:v>0.32639343249438801</c:v>
                </c:pt>
                <c:pt idx="22">
                  <c:v>0.36373170434184743</c:v>
                </c:pt>
                <c:pt idx="23">
                  <c:v>0.40634856763551741</c:v>
                </c:pt>
                <c:pt idx="24">
                  <c:v>0.44807035164734188</c:v>
                </c:pt>
                <c:pt idx="25">
                  <c:v>0.47969754241329221</c:v>
                </c:pt>
                <c:pt idx="26">
                  <c:v>0.49979959729353374</c:v>
                </c:pt>
                <c:pt idx="27">
                  <c:v>0.51444879750455064</c:v>
                </c:pt>
                <c:pt idx="28">
                  <c:v>0.52757081819751628</c:v>
                </c:pt>
                <c:pt idx="29">
                  <c:v>0.54036649140010995</c:v>
                </c:pt>
                <c:pt idx="30">
                  <c:v>0.55318434355835988</c:v>
                </c:pt>
                <c:pt idx="31">
                  <c:v>0.56606081152798748</c:v>
                </c:pt>
                <c:pt idx="32">
                  <c:v>0.57881212681926852</c:v>
                </c:pt>
                <c:pt idx="33">
                  <c:v>0.59118006301991821</c:v>
                </c:pt>
                <c:pt idx="34">
                  <c:v>0.60290322529541573</c:v>
                </c:pt>
                <c:pt idx="35">
                  <c:v>0.61381843990057494</c:v>
                </c:pt>
                <c:pt idx="36">
                  <c:v>0.62395739105776193</c:v>
                </c:pt>
                <c:pt idx="37">
                  <c:v>0.63339295247841909</c:v>
                </c:pt>
                <c:pt idx="38">
                  <c:v>0.64196036620624208</c:v>
                </c:pt>
                <c:pt idx="39">
                  <c:v>0.64946477427367877</c:v>
                </c:pt>
                <c:pt idx="40">
                  <c:v>0.65583330296928688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1B17-4E85-8213-8861003BA856}"/>
            </c:ext>
          </c:extLst>
        </c:ser>
        <c:ser>
          <c:idx val="5"/>
          <c:order val="5"/>
          <c:tx>
            <c:v>30-model</c:v>
          </c:tx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'Swamp bay_dead'!$R$13:$R$54</c:f>
              <c:numCache>
                <c:formatCode>General</c:formatCode>
                <c:ptCount val="42"/>
                <c:pt idx="0">
                  <c:v>176.703</c:v>
                </c:pt>
                <c:pt idx="1">
                  <c:v>184.64099999999999</c:v>
                </c:pt>
                <c:pt idx="2">
                  <c:v>192.596</c:v>
                </c:pt>
                <c:pt idx="3">
                  <c:v>200.54</c:v>
                </c:pt>
                <c:pt idx="4">
                  <c:v>208.48500000000001</c:v>
                </c:pt>
                <c:pt idx="5">
                  <c:v>216.41</c:v>
                </c:pt>
                <c:pt idx="6">
                  <c:v>224.37799999999999</c:v>
                </c:pt>
                <c:pt idx="7">
                  <c:v>232.334</c:v>
                </c:pt>
                <c:pt idx="8">
                  <c:v>240.26</c:v>
                </c:pt>
                <c:pt idx="9">
                  <c:v>248.18799999999999</c:v>
                </c:pt>
                <c:pt idx="10">
                  <c:v>256.09800000000001</c:v>
                </c:pt>
                <c:pt idx="11">
                  <c:v>263.983</c:v>
                </c:pt>
                <c:pt idx="12">
                  <c:v>271.88</c:v>
                </c:pt>
                <c:pt idx="13">
                  <c:v>279.77600000000001</c:v>
                </c:pt>
                <c:pt idx="14">
                  <c:v>287.65899999999999</c:v>
                </c:pt>
                <c:pt idx="15">
                  <c:v>295.53100000000001</c:v>
                </c:pt>
                <c:pt idx="16">
                  <c:v>303.42200000000003</c:v>
                </c:pt>
                <c:pt idx="17">
                  <c:v>311.29000000000002</c:v>
                </c:pt>
                <c:pt idx="18">
                  <c:v>319.166</c:v>
                </c:pt>
                <c:pt idx="19">
                  <c:v>327.02</c:v>
                </c:pt>
                <c:pt idx="20">
                  <c:v>334.86700000000002</c:v>
                </c:pt>
                <c:pt idx="21">
                  <c:v>342.697</c:v>
                </c:pt>
                <c:pt idx="22">
                  <c:v>350.54199999999997</c:v>
                </c:pt>
                <c:pt idx="23">
                  <c:v>358.39100000000002</c:v>
                </c:pt>
                <c:pt idx="24">
                  <c:v>366.21499999999997</c:v>
                </c:pt>
                <c:pt idx="25">
                  <c:v>374.05500000000001</c:v>
                </c:pt>
                <c:pt idx="26">
                  <c:v>381.90600000000001</c:v>
                </c:pt>
                <c:pt idx="27">
                  <c:v>389.72899999999998</c:v>
                </c:pt>
                <c:pt idx="28">
                  <c:v>397.55599999999998</c:v>
                </c:pt>
                <c:pt idx="29">
                  <c:v>405.37099999999998</c:v>
                </c:pt>
                <c:pt idx="30">
                  <c:v>413.18</c:v>
                </c:pt>
                <c:pt idx="31">
                  <c:v>420.97800000000001</c:v>
                </c:pt>
                <c:pt idx="32">
                  <c:v>428.774</c:v>
                </c:pt>
                <c:pt idx="33">
                  <c:v>436.56799999999998</c:v>
                </c:pt>
                <c:pt idx="34">
                  <c:v>444.35399999999998</c:v>
                </c:pt>
                <c:pt idx="35">
                  <c:v>452.13400000000001</c:v>
                </c:pt>
                <c:pt idx="36">
                  <c:v>459.93700000000001</c:v>
                </c:pt>
                <c:pt idx="37">
                  <c:v>467.714</c:v>
                </c:pt>
                <c:pt idx="38">
                  <c:v>475.48700000000002</c:v>
                </c:pt>
                <c:pt idx="39">
                  <c:v>483.262</c:v>
                </c:pt>
                <c:pt idx="40">
                  <c:v>491.036</c:v>
                </c:pt>
                <c:pt idx="41">
                  <c:v>498.81200000000001</c:v>
                </c:pt>
              </c:numCache>
            </c:numRef>
          </c:xVal>
          <c:yVal>
            <c:numRef>
              <c:f>'Swamp bay_dead'!$Z$13:$Z$54</c:f>
              <c:numCache>
                <c:formatCode>General</c:formatCode>
                <c:ptCount val="42"/>
                <c:pt idx="0">
                  <c:v>8.5283521925688353E-3</c:v>
                </c:pt>
                <c:pt idx="1">
                  <c:v>1.0871654143166664E-2</c:v>
                </c:pt>
                <c:pt idx="2">
                  <c:v>1.3859214747426629E-2</c:v>
                </c:pt>
                <c:pt idx="3">
                  <c:v>1.7555287540136945E-2</c:v>
                </c:pt>
                <c:pt idx="4">
                  <c:v>2.2054798399644616E-2</c:v>
                </c:pt>
                <c:pt idx="5">
                  <c:v>2.7480507294769887E-2</c:v>
                </c:pt>
                <c:pt idx="6">
                  <c:v>3.3948808578326495E-2</c:v>
                </c:pt>
                <c:pt idx="7">
                  <c:v>4.1631812959144691E-2</c:v>
                </c:pt>
                <c:pt idx="8">
                  <c:v>5.0641818360775838E-2</c:v>
                </c:pt>
                <c:pt idx="9">
                  <c:v>6.1081576976037215E-2</c:v>
                </c:pt>
                <c:pt idx="10">
                  <c:v>7.3090096454559911E-2</c:v>
                </c:pt>
                <c:pt idx="11">
                  <c:v>8.6758096471995186E-2</c:v>
                </c:pt>
                <c:pt idx="12">
                  <c:v>0.10215440438013966</c:v>
                </c:pt>
                <c:pt idx="13">
                  <c:v>0.11938839843637605</c:v>
                </c:pt>
                <c:pt idx="14">
                  <c:v>0.13850374508601085</c:v>
                </c:pt>
                <c:pt idx="15">
                  <c:v>0.1594988907051173</c:v>
                </c:pt>
                <c:pt idx="16">
                  <c:v>0.18236227767808955</c:v>
                </c:pt>
                <c:pt idx="17">
                  <c:v>0.20712995408177753</c:v>
                </c:pt>
                <c:pt idx="18">
                  <c:v>0.23371769902370454</c:v>
                </c:pt>
                <c:pt idx="19">
                  <c:v>0.26217498192683558</c:v>
                </c:pt>
                <c:pt idx="20">
                  <c:v>0.2925645069546377</c:v>
                </c:pt>
                <c:pt idx="21">
                  <c:v>0.32535038993907511</c:v>
                </c:pt>
                <c:pt idx="22">
                  <c:v>0.36312761538760713</c:v>
                </c:pt>
                <c:pt idx="23">
                  <c:v>0.40186280763044557</c:v>
                </c:pt>
                <c:pt idx="24">
                  <c:v>0.43518148078459101</c:v>
                </c:pt>
                <c:pt idx="25">
                  <c:v>0.46416519754540231</c:v>
                </c:pt>
                <c:pt idx="26">
                  <c:v>0.4899120381976928</c:v>
                </c:pt>
                <c:pt idx="27">
                  <c:v>0.51294883120949053</c:v>
                </c:pt>
                <c:pt idx="28">
                  <c:v>0.53348820778316086</c:v>
                </c:pt>
                <c:pt idx="29">
                  <c:v>0.55173406501942113</c:v>
                </c:pt>
                <c:pt idx="30">
                  <c:v>0.56780986298666347</c:v>
                </c:pt>
                <c:pt idx="31">
                  <c:v>0.58184911765789316</c:v>
                </c:pt>
                <c:pt idx="32">
                  <c:v>0.59398489574581081</c:v>
                </c:pt>
                <c:pt idx="33">
                  <c:v>0.60437039777569135</c:v>
                </c:pt>
                <c:pt idx="34">
                  <c:v>0.61316205718892225</c:v>
                </c:pt>
                <c:pt idx="35">
                  <c:v>0.62051763532542181</c:v>
                </c:pt>
                <c:pt idx="36">
                  <c:v>0.62660069238847804</c:v>
                </c:pt>
                <c:pt idx="37">
                  <c:v>0.63158168408394555</c:v>
                </c:pt>
                <c:pt idx="38">
                  <c:v>0.63560065194792681</c:v>
                </c:pt>
                <c:pt idx="39">
                  <c:v>0.63880604091271864</c:v>
                </c:pt>
                <c:pt idx="40">
                  <c:v>0.64133302100490941</c:v>
                </c:pt>
                <c:pt idx="41">
                  <c:v>0.6433007442736155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1B17-4E85-8213-8861003BA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16160"/>
        <c:axId val="1874528672"/>
      </c:scatterChart>
      <c:valAx>
        <c:axId val="1874516160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28672"/>
        <c:crosses val="autoZero"/>
        <c:crossBetween val="midCat"/>
      </c:valAx>
      <c:valAx>
        <c:axId val="1874528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161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'Dwarf palemtto_live'!$B$13:$B$55</c:f>
              <c:numCache>
                <c:formatCode>General</c:formatCode>
                <c:ptCount val="43"/>
                <c:pt idx="0">
                  <c:v>166.02099999999999</c:v>
                </c:pt>
                <c:pt idx="1">
                  <c:v>173.911</c:v>
                </c:pt>
                <c:pt idx="2">
                  <c:v>181.786</c:v>
                </c:pt>
                <c:pt idx="3">
                  <c:v>189.666</c:v>
                </c:pt>
                <c:pt idx="4">
                  <c:v>197.542</c:v>
                </c:pt>
                <c:pt idx="5">
                  <c:v>205.42099999999999</c:v>
                </c:pt>
                <c:pt idx="6">
                  <c:v>213.30099999999999</c:v>
                </c:pt>
                <c:pt idx="7">
                  <c:v>221.17</c:v>
                </c:pt>
                <c:pt idx="8">
                  <c:v>229.03700000000001</c:v>
                </c:pt>
                <c:pt idx="9">
                  <c:v>236.88</c:v>
                </c:pt>
                <c:pt idx="10">
                  <c:v>244.74199999999999</c:v>
                </c:pt>
                <c:pt idx="11">
                  <c:v>252.58199999999999</c:v>
                </c:pt>
                <c:pt idx="12">
                  <c:v>260.39600000000002</c:v>
                </c:pt>
                <c:pt idx="13">
                  <c:v>268.22899999999998</c:v>
                </c:pt>
                <c:pt idx="14">
                  <c:v>276.04599999999999</c:v>
                </c:pt>
                <c:pt idx="15">
                  <c:v>283.86099999999999</c:v>
                </c:pt>
                <c:pt idx="16">
                  <c:v>291.67399999999998</c:v>
                </c:pt>
                <c:pt idx="17">
                  <c:v>299.505</c:v>
                </c:pt>
                <c:pt idx="18">
                  <c:v>307.28699999999998</c:v>
                </c:pt>
                <c:pt idx="19">
                  <c:v>315.084</c:v>
                </c:pt>
                <c:pt idx="20">
                  <c:v>322.89499999999998</c:v>
                </c:pt>
                <c:pt idx="21">
                  <c:v>330.69600000000003</c:v>
                </c:pt>
                <c:pt idx="22">
                  <c:v>338.48700000000002</c:v>
                </c:pt>
                <c:pt idx="23">
                  <c:v>346.27499999999998</c:v>
                </c:pt>
                <c:pt idx="24">
                  <c:v>354.04300000000001</c:v>
                </c:pt>
                <c:pt idx="25">
                  <c:v>361.81400000000002</c:v>
                </c:pt>
                <c:pt idx="26">
                  <c:v>369.589</c:v>
                </c:pt>
                <c:pt idx="27">
                  <c:v>377.34100000000001</c:v>
                </c:pt>
                <c:pt idx="28">
                  <c:v>385.09</c:v>
                </c:pt>
                <c:pt idx="29">
                  <c:v>392.80799999999999</c:v>
                </c:pt>
                <c:pt idx="30">
                  <c:v>400.54300000000001</c:v>
                </c:pt>
                <c:pt idx="31">
                  <c:v>408.291</c:v>
                </c:pt>
                <c:pt idx="32">
                  <c:v>416.01100000000002</c:v>
                </c:pt>
                <c:pt idx="33">
                  <c:v>423.73500000000001</c:v>
                </c:pt>
                <c:pt idx="34">
                  <c:v>431.45600000000002</c:v>
                </c:pt>
                <c:pt idx="35">
                  <c:v>439.18200000000002</c:v>
                </c:pt>
                <c:pt idx="36">
                  <c:v>446.88600000000002</c:v>
                </c:pt>
                <c:pt idx="37">
                  <c:v>454.55</c:v>
                </c:pt>
                <c:pt idx="38">
                  <c:v>462.22</c:v>
                </c:pt>
                <c:pt idx="39">
                  <c:v>469.887</c:v>
                </c:pt>
                <c:pt idx="40">
                  <c:v>477.55700000000002</c:v>
                </c:pt>
                <c:pt idx="41">
                  <c:v>485.21600000000001</c:v>
                </c:pt>
                <c:pt idx="42">
                  <c:v>492.88600000000002</c:v>
                </c:pt>
              </c:numCache>
            </c:numRef>
          </c:xVal>
          <c:yVal>
            <c:numRef>
              <c:f>'Dwarf palemtto_live'!$G$13:$G$55</c:f>
              <c:numCache>
                <c:formatCode>General</c:formatCode>
                <c:ptCount val="43"/>
                <c:pt idx="0">
                  <c:v>2.1832480349746382E-5</c:v>
                </c:pt>
                <c:pt idx="1">
                  <c:v>3.1649427017546643E-5</c:v>
                </c:pt>
                <c:pt idx="2">
                  <c:v>4.3102531463311248E-5</c:v>
                </c:pt>
                <c:pt idx="3">
                  <c:v>6.3043204382289087E-5</c:v>
                </c:pt>
                <c:pt idx="4">
                  <c:v>9.1369185913336279E-5</c:v>
                </c:pt>
                <c:pt idx="5">
                  <c:v>1.2306974286144422E-4</c:v>
                </c:pt>
                <c:pt idx="6">
                  <c:v>1.594742534212047E-4</c:v>
                </c:pt>
                <c:pt idx="7">
                  <c:v>1.8099995418758086E-4</c:v>
                </c:pt>
                <c:pt idx="8">
                  <c:v>1.9516294495310917E-4</c:v>
                </c:pt>
                <c:pt idx="9">
                  <c:v>2.2563638356773856E-4</c:v>
                </c:pt>
                <c:pt idx="10">
                  <c:v>2.9149173413090689E-4</c:v>
                </c:pt>
                <c:pt idx="11">
                  <c:v>4.0147221476861272E-4</c:v>
                </c:pt>
                <c:pt idx="12">
                  <c:v>5.4356229179892404E-4</c:v>
                </c:pt>
                <c:pt idx="13">
                  <c:v>6.7271649639718092E-4</c:v>
                </c:pt>
                <c:pt idx="14">
                  <c:v>7.3524840147385219E-4</c:v>
                </c:pt>
                <c:pt idx="15">
                  <c:v>7.1725066591621367E-4</c:v>
                </c:pt>
                <c:pt idx="16">
                  <c:v>6.8079502542589185E-4</c:v>
                </c:pt>
                <c:pt idx="17">
                  <c:v>6.6162130146534318E-4</c:v>
                </c:pt>
                <c:pt idx="18">
                  <c:v>6.9475349646917262E-4</c:v>
                </c:pt>
                <c:pt idx="19">
                  <c:v>7.7017014404732987E-4</c:v>
                </c:pt>
                <c:pt idx="20">
                  <c:v>9.1619722573087171E-4</c:v>
                </c:pt>
                <c:pt idx="21">
                  <c:v>1.0203488942845738E-3</c:v>
                </c:pt>
                <c:pt idx="22">
                  <c:v>8.2671984724830869E-4</c:v>
                </c:pt>
                <c:pt idx="23">
                  <c:v>5.0741343089196779E-4</c:v>
                </c:pt>
                <c:pt idx="24">
                  <c:v>3.2687364607943874E-4</c:v>
                </c:pt>
                <c:pt idx="25">
                  <c:v>2.6408609134996331E-4</c:v>
                </c:pt>
                <c:pt idx="26">
                  <c:v>2.4475897759772595E-4</c:v>
                </c:pt>
                <c:pt idx="27">
                  <c:v>2.431228198197616E-4</c:v>
                </c:pt>
                <c:pt idx="28">
                  <c:v>2.3131180586006308E-4</c:v>
                </c:pt>
                <c:pt idx="29">
                  <c:v>2.2706802162346E-4</c:v>
                </c:pt>
                <c:pt idx="30">
                  <c:v>2.0676943919056007E-4</c:v>
                </c:pt>
                <c:pt idx="31">
                  <c:v>1.8590842752148334E-4</c:v>
                </c:pt>
                <c:pt idx="32">
                  <c:v>1.7179656668651869E-4</c:v>
                </c:pt>
                <c:pt idx="33">
                  <c:v>1.6811521168609477E-4</c:v>
                </c:pt>
                <c:pt idx="34">
                  <c:v>1.6213300981040001E-4</c:v>
                </c:pt>
                <c:pt idx="35">
                  <c:v>1.5962764321289098E-4</c:v>
                </c:pt>
                <c:pt idx="36">
                  <c:v>1.5318527196214678E-4</c:v>
                </c:pt>
                <c:pt idx="37">
                  <c:v>1.4449318376669776E-4</c:v>
                </c:pt>
                <c:pt idx="38">
                  <c:v>1.3513640647394695E-4</c:v>
                </c:pt>
                <c:pt idx="39">
                  <c:v>1.2485929043109723E-4</c:v>
                </c:pt>
                <c:pt idx="40">
                  <c:v>1.2414347140323178E-4</c:v>
                </c:pt>
                <c:pt idx="41">
                  <c:v>1.2204714425021562E-4</c:v>
                </c:pt>
                <c:pt idx="42">
                  <c:v>1.2506381015334013E-4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21B-4C2D-A623-645CB5F487AE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'Dwarf palemtto_live'!$B$13:$B$55</c:f>
              <c:numCache>
                <c:formatCode>General</c:formatCode>
                <c:ptCount val="43"/>
                <c:pt idx="0">
                  <c:v>166.02099999999999</c:v>
                </c:pt>
                <c:pt idx="1">
                  <c:v>173.911</c:v>
                </c:pt>
                <c:pt idx="2">
                  <c:v>181.786</c:v>
                </c:pt>
                <c:pt idx="3">
                  <c:v>189.666</c:v>
                </c:pt>
                <c:pt idx="4">
                  <c:v>197.542</c:v>
                </c:pt>
                <c:pt idx="5">
                  <c:v>205.42099999999999</c:v>
                </c:pt>
                <c:pt idx="6">
                  <c:v>213.30099999999999</c:v>
                </c:pt>
                <c:pt idx="7">
                  <c:v>221.17</c:v>
                </c:pt>
                <c:pt idx="8">
                  <c:v>229.03700000000001</c:v>
                </c:pt>
                <c:pt idx="9">
                  <c:v>236.88</c:v>
                </c:pt>
                <c:pt idx="10">
                  <c:v>244.74199999999999</c:v>
                </c:pt>
                <c:pt idx="11">
                  <c:v>252.58199999999999</c:v>
                </c:pt>
                <c:pt idx="12">
                  <c:v>260.39600000000002</c:v>
                </c:pt>
                <c:pt idx="13">
                  <c:v>268.22899999999998</c:v>
                </c:pt>
                <c:pt idx="14">
                  <c:v>276.04599999999999</c:v>
                </c:pt>
                <c:pt idx="15">
                  <c:v>283.86099999999999</c:v>
                </c:pt>
                <c:pt idx="16">
                  <c:v>291.67399999999998</c:v>
                </c:pt>
                <c:pt idx="17">
                  <c:v>299.505</c:v>
                </c:pt>
                <c:pt idx="18">
                  <c:v>307.28699999999998</c:v>
                </c:pt>
                <c:pt idx="19">
                  <c:v>315.084</c:v>
                </c:pt>
                <c:pt idx="20">
                  <c:v>322.89499999999998</c:v>
                </c:pt>
                <c:pt idx="21">
                  <c:v>330.69600000000003</c:v>
                </c:pt>
                <c:pt idx="22">
                  <c:v>338.48700000000002</c:v>
                </c:pt>
                <c:pt idx="23">
                  <c:v>346.27499999999998</c:v>
                </c:pt>
                <c:pt idx="24">
                  <c:v>354.04300000000001</c:v>
                </c:pt>
                <c:pt idx="25">
                  <c:v>361.81400000000002</c:v>
                </c:pt>
                <c:pt idx="26">
                  <c:v>369.589</c:v>
                </c:pt>
                <c:pt idx="27">
                  <c:v>377.34100000000001</c:v>
                </c:pt>
                <c:pt idx="28">
                  <c:v>385.09</c:v>
                </c:pt>
                <c:pt idx="29">
                  <c:v>392.80799999999999</c:v>
                </c:pt>
                <c:pt idx="30">
                  <c:v>400.54300000000001</c:v>
                </c:pt>
                <c:pt idx="31">
                  <c:v>408.291</c:v>
                </c:pt>
                <c:pt idx="32">
                  <c:v>416.01100000000002</c:v>
                </c:pt>
                <c:pt idx="33">
                  <c:v>423.73500000000001</c:v>
                </c:pt>
                <c:pt idx="34">
                  <c:v>431.45600000000002</c:v>
                </c:pt>
                <c:pt idx="35">
                  <c:v>439.18200000000002</c:v>
                </c:pt>
                <c:pt idx="36">
                  <c:v>446.88600000000002</c:v>
                </c:pt>
                <c:pt idx="37">
                  <c:v>454.55</c:v>
                </c:pt>
                <c:pt idx="38">
                  <c:v>462.22</c:v>
                </c:pt>
                <c:pt idx="39">
                  <c:v>469.887</c:v>
                </c:pt>
                <c:pt idx="40">
                  <c:v>477.55700000000002</c:v>
                </c:pt>
                <c:pt idx="41">
                  <c:v>485.21600000000001</c:v>
                </c:pt>
                <c:pt idx="42">
                  <c:v>492.88600000000002</c:v>
                </c:pt>
              </c:numCache>
            </c:numRef>
          </c:xVal>
          <c:yVal>
            <c:numRef>
              <c:f>'Dwarf palemtto_live'!$K$13:$K$55</c:f>
              <c:numCache>
                <c:formatCode>General</c:formatCode>
                <c:ptCount val="43"/>
                <c:pt idx="0">
                  <c:v>8.1713927095860434E-6</c:v>
                </c:pt>
                <c:pt idx="1">
                  <c:v>2.2571173407734642E-5</c:v>
                </c:pt>
                <c:pt idx="2">
                  <c:v>4.8952037897920752E-5</c:v>
                </c:pt>
                <c:pt idx="3">
                  <c:v>7.7586624811650849E-5</c:v>
                </c:pt>
                <c:pt idx="4">
                  <c:v>1.0164565447222397E-4</c:v>
                </c:pt>
                <c:pt idx="5">
                  <c:v>1.2748548835082694E-4</c:v>
                </c:pt>
                <c:pt idx="6">
                  <c:v>1.5753980300842519E-4</c:v>
                </c:pt>
                <c:pt idx="7">
                  <c:v>1.9192278065371964E-4</c:v>
                </c:pt>
                <c:pt idx="8">
                  <c:v>2.3103237030488126E-4</c:v>
                </c:pt>
                <c:pt idx="9">
                  <c:v>2.7386245332506828E-4</c:v>
                </c:pt>
                <c:pt idx="10">
                  <c:v>3.219235913527336E-4</c:v>
                </c:pt>
                <c:pt idx="11">
                  <c:v>3.721181566527614E-4</c:v>
                </c:pt>
                <c:pt idx="12">
                  <c:v>4.2415519019832373E-4</c:v>
                </c:pt>
                <c:pt idx="13">
                  <c:v>4.7963440728350677E-4</c:v>
                </c:pt>
                <c:pt idx="14">
                  <c:v>5.3421842308053007E-4</c:v>
                </c:pt>
                <c:pt idx="15">
                  <c:v>5.8877368584068634E-4</c:v>
                </c:pt>
                <c:pt idx="16">
                  <c:v>6.4246697163534907E-4</c:v>
                </c:pt>
                <c:pt idx="17">
                  <c:v>6.9732747885516686E-4</c:v>
                </c:pt>
                <c:pt idx="18">
                  <c:v>7.5091318519164378E-4</c:v>
                </c:pt>
                <c:pt idx="19">
                  <c:v>8.2613253548445597E-4</c:v>
                </c:pt>
                <c:pt idx="20">
                  <c:v>9.9529285308468931E-4</c:v>
                </c:pt>
                <c:pt idx="21">
                  <c:v>8.5135648886931336E-4</c:v>
                </c:pt>
                <c:pt idx="22">
                  <c:v>7.1228963374035485E-4</c:v>
                </c:pt>
                <c:pt idx="23">
                  <c:v>6.2306568718776384E-4</c:v>
                </c:pt>
                <c:pt idx="24">
                  <c:v>5.4854790701018617E-4</c:v>
                </c:pt>
                <c:pt idx="25">
                  <c:v>4.8150012325071925E-4</c:v>
                </c:pt>
                <c:pt idx="26">
                  <c:v>4.1843006858903556E-4</c:v>
                </c:pt>
                <c:pt idx="27">
                  <c:v>3.58002334296596E-4</c:v>
                </c:pt>
                <c:pt idx="28">
                  <c:v>3.0236148466122268E-4</c:v>
                </c:pt>
                <c:pt idx="29">
                  <c:v>2.509217739601723E-4</c:v>
                </c:pt>
                <c:pt idx="30">
                  <c:v>2.0580740128055746E-4</c:v>
                </c:pt>
                <c:pt idx="31">
                  <c:v>1.6609177698404396E-4</c:v>
                </c:pt>
                <c:pt idx="32">
                  <c:v>1.3129967053704375E-4</c:v>
                </c:pt>
                <c:pt idx="33">
                  <c:v>1.0228343528576606E-4</c:v>
                </c:pt>
                <c:pt idx="34">
                  <c:v>7.8302363419487033E-5</c:v>
                </c:pt>
                <c:pt idx="35">
                  <c:v>5.8944501968591209E-5</c:v>
                </c:pt>
                <c:pt idx="36">
                  <c:v>4.3499153680475319E-5</c:v>
                </c:pt>
                <c:pt idx="37">
                  <c:v>3.1493020309377571E-5</c:v>
                </c:pt>
                <c:pt idx="38">
                  <c:v>2.2502863372384364E-5</c:v>
                </c:pt>
                <c:pt idx="39">
                  <c:v>1.5799852884667532E-5</c:v>
                </c:pt>
                <c:pt idx="40">
                  <c:v>1.0903960159947688E-5</c:v>
                </c:pt>
                <c:pt idx="41">
                  <c:v>7.3836196538301634E-6</c:v>
                </c:pt>
                <c:pt idx="42">
                  <c:v>4.9196038157533488E-6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21B-4C2D-A623-645CB5F487AE}"/>
            </c:ext>
          </c:extLst>
        </c:ser>
        <c:ser>
          <c:idx val="3"/>
          <c:order val="2"/>
          <c:tx>
            <c:v>20-exp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'Dwarf palemtto_live'!$R$13:$R$54</c:f>
              <c:numCache>
                <c:formatCode>General</c:formatCode>
                <c:ptCount val="42"/>
                <c:pt idx="0">
                  <c:v>176.24700000000001</c:v>
                </c:pt>
                <c:pt idx="1">
                  <c:v>184.22399999999999</c:v>
                </c:pt>
                <c:pt idx="2">
                  <c:v>192.19200000000001</c:v>
                </c:pt>
                <c:pt idx="3">
                  <c:v>200.17400000000001</c:v>
                </c:pt>
                <c:pt idx="4">
                  <c:v>208.14500000000001</c:v>
                </c:pt>
                <c:pt idx="5">
                  <c:v>216.113</c:v>
                </c:pt>
                <c:pt idx="6">
                  <c:v>224.08600000000001</c:v>
                </c:pt>
                <c:pt idx="7">
                  <c:v>232.035</c:v>
                </c:pt>
                <c:pt idx="8">
                  <c:v>239.99600000000001</c:v>
                </c:pt>
                <c:pt idx="9">
                  <c:v>247.93700000000001</c:v>
                </c:pt>
                <c:pt idx="10">
                  <c:v>255.88399999999999</c:v>
                </c:pt>
                <c:pt idx="11">
                  <c:v>263.81299999999999</c:v>
                </c:pt>
                <c:pt idx="12">
                  <c:v>271.75200000000001</c:v>
                </c:pt>
                <c:pt idx="13">
                  <c:v>279.65899999999999</c:v>
                </c:pt>
                <c:pt idx="14">
                  <c:v>287.58100000000002</c:v>
                </c:pt>
                <c:pt idx="15">
                  <c:v>295.488</c:v>
                </c:pt>
                <c:pt idx="16">
                  <c:v>303.392</c:v>
                </c:pt>
                <c:pt idx="17">
                  <c:v>311.28800000000001</c:v>
                </c:pt>
                <c:pt idx="18">
                  <c:v>319.18099999999998</c:v>
                </c:pt>
                <c:pt idx="19">
                  <c:v>327.06400000000002</c:v>
                </c:pt>
                <c:pt idx="20">
                  <c:v>334.94600000000003</c:v>
                </c:pt>
                <c:pt idx="21">
                  <c:v>342.82400000000001</c:v>
                </c:pt>
                <c:pt idx="22">
                  <c:v>350.70100000000002</c:v>
                </c:pt>
                <c:pt idx="23">
                  <c:v>358.58199999999999</c:v>
                </c:pt>
                <c:pt idx="24">
                  <c:v>366.45699999999999</c:v>
                </c:pt>
                <c:pt idx="25">
                  <c:v>374.33199999999999</c:v>
                </c:pt>
                <c:pt idx="26">
                  <c:v>382.197</c:v>
                </c:pt>
                <c:pt idx="27">
                  <c:v>390.05500000000001</c:v>
                </c:pt>
                <c:pt idx="28">
                  <c:v>397.90699999999998</c:v>
                </c:pt>
                <c:pt idx="29">
                  <c:v>405.75599999999997</c:v>
                </c:pt>
                <c:pt idx="30">
                  <c:v>413.58100000000002</c:v>
                </c:pt>
                <c:pt idx="31">
                  <c:v>421.43</c:v>
                </c:pt>
                <c:pt idx="32">
                  <c:v>429.27300000000002</c:v>
                </c:pt>
                <c:pt idx="33">
                  <c:v>437.108</c:v>
                </c:pt>
                <c:pt idx="34">
                  <c:v>444.928</c:v>
                </c:pt>
                <c:pt idx="35">
                  <c:v>452.733</c:v>
                </c:pt>
                <c:pt idx="36">
                  <c:v>460.55500000000001</c:v>
                </c:pt>
                <c:pt idx="37">
                  <c:v>468.37400000000002</c:v>
                </c:pt>
                <c:pt idx="38">
                  <c:v>476.16399999999999</c:v>
                </c:pt>
                <c:pt idx="39">
                  <c:v>483.95299999999997</c:v>
                </c:pt>
                <c:pt idx="40">
                  <c:v>491.72</c:v>
                </c:pt>
                <c:pt idx="41">
                  <c:v>499.47</c:v>
                </c:pt>
              </c:numCache>
            </c:numRef>
          </c:xVal>
          <c:yVal>
            <c:numRef>
              <c:f>'Dwarf palemtto_live'!$W$13:$W$54</c:f>
              <c:numCache>
                <c:formatCode>General</c:formatCode>
                <c:ptCount val="42"/>
                <c:pt idx="0">
                  <c:v>5.5794341490828882E-5</c:v>
                </c:pt>
                <c:pt idx="1">
                  <c:v>7.7979908750289151E-5</c:v>
                </c:pt>
                <c:pt idx="2">
                  <c:v>1.0639631617623731E-4</c:v>
                </c:pt>
                <c:pt idx="3">
                  <c:v>1.5831998423031235E-4</c:v>
                </c:pt>
                <c:pt idx="4">
                  <c:v>2.2298855262492534E-4</c:v>
                </c:pt>
                <c:pt idx="5">
                  <c:v>2.9596490790817959E-4</c:v>
                </c:pt>
                <c:pt idx="6">
                  <c:v>3.5770686955792497E-4</c:v>
                </c:pt>
                <c:pt idx="7">
                  <c:v>3.8867225705199276E-4</c:v>
                </c:pt>
                <c:pt idx="8">
                  <c:v>4.119907043417248E-4</c:v>
                </c:pt>
                <c:pt idx="9">
                  <c:v>4.8421180627146915E-4</c:v>
                </c:pt>
                <c:pt idx="10">
                  <c:v>6.2336723665637006E-4</c:v>
                </c:pt>
                <c:pt idx="11">
                  <c:v>8.4994324271048716E-4</c:v>
                </c:pt>
                <c:pt idx="12">
                  <c:v>1.1072958229202772E-3</c:v>
                </c:pt>
                <c:pt idx="13">
                  <c:v>1.3175394752046553E-3</c:v>
                </c:pt>
                <c:pt idx="14">
                  <c:v>1.3867395637203461E-3</c:v>
                </c:pt>
                <c:pt idx="15">
                  <c:v>1.3388753824414197E-3</c:v>
                </c:pt>
                <c:pt idx="16">
                  <c:v>1.2750564740695071E-3</c:v>
                </c:pt>
                <c:pt idx="17">
                  <c:v>1.2508883667570747E-3</c:v>
                </c:pt>
                <c:pt idx="18">
                  <c:v>1.2852523943419393E-3</c:v>
                </c:pt>
                <c:pt idx="19">
                  <c:v>1.4130790244241364E-3</c:v>
                </c:pt>
                <c:pt idx="20">
                  <c:v>1.6554209442328494E-3</c:v>
                </c:pt>
                <c:pt idx="21">
                  <c:v>1.8650981565020892E-3</c:v>
                </c:pt>
                <c:pt idx="22">
                  <c:v>1.5984937227117534E-3</c:v>
                </c:pt>
                <c:pt idx="23">
                  <c:v>1.0489525013613425E-3</c:v>
                </c:pt>
                <c:pt idx="24">
                  <c:v>6.7906717147800855E-4</c:v>
                </c:pt>
                <c:pt idx="25">
                  <c:v>5.2773328076769854E-4</c:v>
                </c:pt>
                <c:pt idx="26">
                  <c:v>4.8270129956444935E-4</c:v>
                </c:pt>
                <c:pt idx="27">
                  <c:v>4.7420469933741788E-4</c:v>
                </c:pt>
                <c:pt idx="28">
                  <c:v>4.711836859233598E-4</c:v>
                </c:pt>
                <c:pt idx="29">
                  <c:v>4.5409607880011099E-4</c:v>
                </c:pt>
                <c:pt idx="30">
                  <c:v>4.3370423825524657E-4</c:v>
                </c:pt>
                <c:pt idx="31">
                  <c:v>3.9329818384226112E-4</c:v>
                </c:pt>
                <c:pt idx="32">
                  <c:v>3.422241758108957E-4</c:v>
                </c:pt>
                <c:pt idx="33">
                  <c:v>3.1097556830927037E-4</c:v>
                </c:pt>
                <c:pt idx="34">
                  <c:v>2.9634253458493687E-4</c:v>
                </c:pt>
                <c:pt idx="35">
                  <c:v>2.9681456793088462E-4</c:v>
                </c:pt>
                <c:pt idx="36">
                  <c:v>2.8095424750709808E-4</c:v>
                </c:pt>
                <c:pt idx="37">
                  <c:v>2.6556596042925468E-4</c:v>
                </c:pt>
                <c:pt idx="38">
                  <c:v>2.4866716664438682E-4</c:v>
                </c:pt>
                <c:pt idx="39">
                  <c:v>2.2506549934708334E-4</c:v>
                </c:pt>
                <c:pt idx="40">
                  <c:v>2.0514569214815739E-4</c:v>
                </c:pt>
                <c:pt idx="41">
                  <c:v>1.9617705857518744E-4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21B-4C2D-A623-645CB5F487AE}"/>
            </c:ext>
          </c:extLst>
        </c:ser>
        <c:ser>
          <c:idx val="2"/>
          <c:order val="3"/>
          <c:tx>
            <c:v>20-model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'Dwarf palemtto_live'!$R$13:$R$54</c:f>
              <c:numCache>
                <c:formatCode>General</c:formatCode>
                <c:ptCount val="42"/>
                <c:pt idx="0">
                  <c:v>176.24700000000001</c:v>
                </c:pt>
                <c:pt idx="1">
                  <c:v>184.22399999999999</c:v>
                </c:pt>
                <c:pt idx="2">
                  <c:v>192.19200000000001</c:v>
                </c:pt>
                <c:pt idx="3">
                  <c:v>200.17400000000001</c:v>
                </c:pt>
                <c:pt idx="4">
                  <c:v>208.14500000000001</c:v>
                </c:pt>
                <c:pt idx="5">
                  <c:v>216.113</c:v>
                </c:pt>
                <c:pt idx="6">
                  <c:v>224.08600000000001</c:v>
                </c:pt>
                <c:pt idx="7">
                  <c:v>232.035</c:v>
                </c:pt>
                <c:pt idx="8">
                  <c:v>239.99600000000001</c:v>
                </c:pt>
                <c:pt idx="9">
                  <c:v>247.93700000000001</c:v>
                </c:pt>
                <c:pt idx="10">
                  <c:v>255.88399999999999</c:v>
                </c:pt>
                <c:pt idx="11">
                  <c:v>263.81299999999999</c:v>
                </c:pt>
                <c:pt idx="12">
                  <c:v>271.75200000000001</c:v>
                </c:pt>
                <c:pt idx="13">
                  <c:v>279.65899999999999</c:v>
                </c:pt>
                <c:pt idx="14">
                  <c:v>287.58100000000002</c:v>
                </c:pt>
                <c:pt idx="15">
                  <c:v>295.488</c:v>
                </c:pt>
                <c:pt idx="16">
                  <c:v>303.392</c:v>
                </c:pt>
                <c:pt idx="17">
                  <c:v>311.28800000000001</c:v>
                </c:pt>
                <c:pt idx="18">
                  <c:v>319.18099999999998</c:v>
                </c:pt>
                <c:pt idx="19">
                  <c:v>327.06400000000002</c:v>
                </c:pt>
                <c:pt idx="20">
                  <c:v>334.94600000000003</c:v>
                </c:pt>
                <c:pt idx="21">
                  <c:v>342.82400000000001</c:v>
                </c:pt>
                <c:pt idx="22">
                  <c:v>350.70100000000002</c:v>
                </c:pt>
                <c:pt idx="23">
                  <c:v>358.58199999999999</c:v>
                </c:pt>
                <c:pt idx="24">
                  <c:v>366.45699999999999</c:v>
                </c:pt>
                <c:pt idx="25">
                  <c:v>374.33199999999999</c:v>
                </c:pt>
                <c:pt idx="26">
                  <c:v>382.197</c:v>
                </c:pt>
                <c:pt idx="27">
                  <c:v>390.05500000000001</c:v>
                </c:pt>
                <c:pt idx="28">
                  <c:v>397.90699999999998</c:v>
                </c:pt>
                <c:pt idx="29">
                  <c:v>405.75599999999997</c:v>
                </c:pt>
                <c:pt idx="30">
                  <c:v>413.58100000000002</c:v>
                </c:pt>
                <c:pt idx="31">
                  <c:v>421.43</c:v>
                </c:pt>
                <c:pt idx="32">
                  <c:v>429.27300000000002</c:v>
                </c:pt>
                <c:pt idx="33">
                  <c:v>437.108</c:v>
                </c:pt>
                <c:pt idx="34">
                  <c:v>444.928</c:v>
                </c:pt>
                <c:pt idx="35">
                  <c:v>452.733</c:v>
                </c:pt>
                <c:pt idx="36">
                  <c:v>460.55500000000001</c:v>
                </c:pt>
                <c:pt idx="37">
                  <c:v>468.37400000000002</c:v>
                </c:pt>
                <c:pt idx="38">
                  <c:v>476.16399999999999</c:v>
                </c:pt>
                <c:pt idx="39">
                  <c:v>483.95299999999997</c:v>
                </c:pt>
                <c:pt idx="40">
                  <c:v>491.72</c:v>
                </c:pt>
                <c:pt idx="41">
                  <c:v>499.47</c:v>
                </c:pt>
              </c:numCache>
            </c:numRef>
          </c:xVal>
          <c:yVal>
            <c:numRef>
              <c:f>'Dwarf palemtto_live'!$AA$13:$AA$54</c:f>
              <c:numCache>
                <c:formatCode>General</c:formatCode>
                <c:ptCount val="42"/>
                <c:pt idx="0">
                  <c:v>8.6276962435004548E-5</c:v>
                </c:pt>
                <c:pt idx="1">
                  <c:v>1.133799393780671E-4</c:v>
                </c:pt>
                <c:pt idx="2">
                  <c:v>1.4580297896877483E-4</c:v>
                </c:pt>
                <c:pt idx="3">
                  <c:v>1.8565363753805203E-4</c:v>
                </c:pt>
                <c:pt idx="4">
                  <c:v>2.3283269315932574E-4</c:v>
                </c:pt>
                <c:pt idx="5">
                  <c:v>2.8854532607230297E-4</c:v>
                </c:pt>
                <c:pt idx="6">
                  <c:v>3.5346456510382561E-4</c:v>
                </c:pt>
                <c:pt idx="7">
                  <c:v>4.2612812765623894E-4</c:v>
                </c:pt>
                <c:pt idx="8">
                  <c:v>5.0902796944064105E-4</c:v>
                </c:pt>
                <c:pt idx="9">
                  <c:v>5.9845497191000603E-4</c:v>
                </c:pt>
                <c:pt idx="10">
                  <c:v>6.9624852039149086E-4</c:v>
                </c:pt>
                <c:pt idx="11">
                  <c:v>7.979062896064762E-4</c:v>
                </c:pt>
                <c:pt idx="12">
                  <c:v>9.0524618592022156E-4</c:v>
                </c:pt>
                <c:pt idx="13">
                  <c:v>1.0103299973974731E-3</c:v>
                </c:pt>
                <c:pt idx="14">
                  <c:v>1.1190015287535601E-3</c:v>
                </c:pt>
                <c:pt idx="15">
                  <c:v>1.2233919256082952E-3</c:v>
                </c:pt>
                <c:pt idx="16">
                  <c:v>1.3270798252414632E-3</c:v>
                </c:pt>
                <c:pt idx="17">
                  <c:v>1.4331034116931288E-3</c:v>
                </c:pt>
                <c:pt idx="18">
                  <c:v>1.5600881102841959E-3</c:v>
                </c:pt>
                <c:pt idx="19">
                  <c:v>1.8376017304458931E-3</c:v>
                </c:pt>
                <c:pt idx="20">
                  <c:v>1.8072267836973565E-3</c:v>
                </c:pt>
                <c:pt idx="21">
                  <c:v>1.4695896714824529E-3</c:v>
                </c:pt>
                <c:pt idx="22">
                  <c:v>1.2733045318810401E-3</c:v>
                </c:pt>
                <c:pt idx="23">
                  <c:v>1.1225720237007521E-3</c:v>
                </c:pt>
                <c:pt idx="24">
                  <c:v>9.8709858755862767E-4</c:v>
                </c:pt>
                <c:pt idx="25">
                  <c:v>8.6054682398650729E-4</c:v>
                </c:pt>
                <c:pt idx="26">
                  <c:v>7.40374633705164E-4</c:v>
                </c:pt>
                <c:pt idx="27">
                  <c:v>6.2815456196380103E-4</c:v>
                </c:pt>
                <c:pt idx="28">
                  <c:v>5.2500349783765512E-4</c:v>
                </c:pt>
                <c:pt idx="29">
                  <c:v>4.3202110389187572E-4</c:v>
                </c:pt>
                <c:pt idx="30">
                  <c:v>3.4912677272461081E-4</c:v>
                </c:pt>
                <c:pt idx="31">
                  <c:v>2.7858968387392167E-4</c:v>
                </c:pt>
                <c:pt idx="32">
                  <c:v>2.1808620483293871E-4</c:v>
                </c:pt>
                <c:pt idx="33">
                  <c:v>1.6768989663729384E-4</c:v>
                </c:pt>
                <c:pt idx="34">
                  <c:v>1.266304797028445E-4</c:v>
                </c:pt>
                <c:pt idx="35">
                  <c:v>9.3974747473801542E-5</c:v>
                </c:pt>
                <c:pt idx="36">
                  <c:v>6.8721313177148055E-5</c:v>
                </c:pt>
                <c:pt idx="37">
                  <c:v>4.9298255088663823E-5</c:v>
                </c:pt>
                <c:pt idx="38">
                  <c:v>3.4654322012258482E-5</c:v>
                </c:pt>
                <c:pt idx="39">
                  <c:v>2.3985336589214337E-5</c:v>
                </c:pt>
                <c:pt idx="40">
                  <c:v>1.6289210238459372E-5</c:v>
                </c:pt>
                <c:pt idx="41">
                  <c:v>1.0874633575176264E-5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21B-4C2D-A623-645CB5F487AE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'Dwarf palemtto_live'!$AH$13:$AH$53</c:f>
              <c:numCache>
                <c:formatCode>General</c:formatCode>
                <c:ptCount val="41"/>
                <c:pt idx="0">
                  <c:v>183.34299999999999</c:v>
                </c:pt>
                <c:pt idx="1">
                  <c:v>191.37</c:v>
                </c:pt>
                <c:pt idx="2">
                  <c:v>199.32599999999999</c:v>
                </c:pt>
                <c:pt idx="3">
                  <c:v>207.29</c:v>
                </c:pt>
                <c:pt idx="4">
                  <c:v>215.20699999999999</c:v>
                </c:pt>
                <c:pt idx="5">
                  <c:v>223.09899999999999</c:v>
                </c:pt>
                <c:pt idx="6">
                  <c:v>230.999</c:v>
                </c:pt>
                <c:pt idx="7">
                  <c:v>238.89099999999999</c:v>
                </c:pt>
                <c:pt idx="8">
                  <c:v>246.767</c:v>
                </c:pt>
                <c:pt idx="9">
                  <c:v>254.63900000000001</c:v>
                </c:pt>
                <c:pt idx="10">
                  <c:v>262.495</c:v>
                </c:pt>
                <c:pt idx="11">
                  <c:v>270.36399999999998</c:v>
                </c:pt>
                <c:pt idx="12">
                  <c:v>278.23399999999998</c:v>
                </c:pt>
                <c:pt idx="13">
                  <c:v>286.08300000000003</c:v>
                </c:pt>
                <c:pt idx="14">
                  <c:v>293.92899999999997</c:v>
                </c:pt>
                <c:pt idx="15">
                  <c:v>301.76100000000002</c:v>
                </c:pt>
                <c:pt idx="16">
                  <c:v>309.59800000000001</c:v>
                </c:pt>
                <c:pt idx="17">
                  <c:v>317.41899999999998</c:v>
                </c:pt>
                <c:pt idx="18">
                  <c:v>325.24299999999999</c:v>
                </c:pt>
                <c:pt idx="19">
                  <c:v>333.06</c:v>
                </c:pt>
                <c:pt idx="20">
                  <c:v>340.875</c:v>
                </c:pt>
                <c:pt idx="21">
                  <c:v>348.68700000000001</c:v>
                </c:pt>
                <c:pt idx="22">
                  <c:v>356.51299999999998</c:v>
                </c:pt>
                <c:pt idx="23">
                  <c:v>364.327</c:v>
                </c:pt>
                <c:pt idx="24">
                  <c:v>372.13</c:v>
                </c:pt>
                <c:pt idx="25">
                  <c:v>379.94400000000002</c:v>
                </c:pt>
                <c:pt idx="26">
                  <c:v>387.76499999999999</c:v>
                </c:pt>
                <c:pt idx="27">
                  <c:v>395.56700000000001</c:v>
                </c:pt>
                <c:pt idx="28">
                  <c:v>403.35300000000001</c:v>
                </c:pt>
                <c:pt idx="29">
                  <c:v>411.12799999999999</c:v>
                </c:pt>
                <c:pt idx="30">
                  <c:v>418.89</c:v>
                </c:pt>
                <c:pt idx="31">
                  <c:v>426.65499999999997</c:v>
                </c:pt>
                <c:pt idx="32">
                  <c:v>434.44400000000002</c:v>
                </c:pt>
                <c:pt idx="33">
                  <c:v>442.19299999999998</c:v>
                </c:pt>
                <c:pt idx="34">
                  <c:v>449.93200000000002</c:v>
                </c:pt>
                <c:pt idx="35">
                  <c:v>457.67700000000002</c:v>
                </c:pt>
                <c:pt idx="36">
                  <c:v>465.42500000000001</c:v>
                </c:pt>
                <c:pt idx="37">
                  <c:v>473.18200000000002</c:v>
                </c:pt>
                <c:pt idx="38">
                  <c:v>480.93599999999998</c:v>
                </c:pt>
                <c:pt idx="39">
                  <c:v>488.69</c:v>
                </c:pt>
                <c:pt idx="40">
                  <c:v>496.40899999999999</c:v>
                </c:pt>
              </c:numCache>
            </c:numRef>
          </c:xVal>
          <c:yVal>
            <c:numRef>
              <c:f>'Dwarf palemtto_live'!$AM$13:$AM$53</c:f>
              <c:numCache>
                <c:formatCode>General</c:formatCode>
                <c:ptCount val="41"/>
                <c:pt idx="0">
                  <c:v>1.0317766140460066E-4</c:v>
                </c:pt>
                <c:pt idx="1">
                  <c:v>1.3607870139332318E-4</c:v>
                </c:pt>
                <c:pt idx="2">
                  <c:v>1.9964351065152042E-4</c:v>
                </c:pt>
                <c:pt idx="3">
                  <c:v>2.8360696470270536E-4</c:v>
                </c:pt>
                <c:pt idx="4">
                  <c:v>3.9928702130302696E-4</c:v>
                </c:pt>
                <c:pt idx="5">
                  <c:v>4.7930235055558545E-4</c:v>
                </c:pt>
                <c:pt idx="6">
                  <c:v>5.2760107725900729E-4</c:v>
                </c:pt>
                <c:pt idx="7">
                  <c:v>5.7813707468167691E-4</c:v>
                </c:pt>
                <c:pt idx="8">
                  <c:v>6.3512167594213104E-4</c:v>
                </c:pt>
                <c:pt idx="9">
                  <c:v>7.6054044037909829E-4</c:v>
                </c:pt>
                <c:pt idx="10">
                  <c:v>9.8058259582362028E-4</c:v>
                </c:pt>
                <c:pt idx="11">
                  <c:v>1.2722174142835857E-3</c:v>
                </c:pt>
                <c:pt idx="12">
                  <c:v>1.5874093773754552E-3</c:v>
                </c:pt>
                <c:pt idx="13">
                  <c:v>1.8421950310480509E-3</c:v>
                </c:pt>
                <c:pt idx="14">
                  <c:v>1.9901181068373089E-3</c:v>
                </c:pt>
                <c:pt idx="15">
                  <c:v>2.0528932911357753E-3</c:v>
                </c:pt>
                <c:pt idx="16">
                  <c:v>2.0977703096803774E-3</c:v>
                </c:pt>
                <c:pt idx="17">
                  <c:v>2.2966241953721739E-3</c:v>
                </c:pt>
                <c:pt idx="18">
                  <c:v>2.652087031410226E-3</c:v>
                </c:pt>
                <c:pt idx="19">
                  <c:v>3.0021540968901417E-3</c:v>
                </c:pt>
                <c:pt idx="20">
                  <c:v>2.9380628709921308E-3</c:v>
                </c:pt>
                <c:pt idx="21">
                  <c:v>2.4133570852521158E-3</c:v>
                </c:pt>
                <c:pt idx="22">
                  <c:v>1.7499405149197025E-3</c:v>
                </c:pt>
                <c:pt idx="23">
                  <c:v>1.1745671275970801E-3</c:v>
                </c:pt>
                <c:pt idx="24">
                  <c:v>8.6845585154208399E-4</c:v>
                </c:pt>
                <c:pt idx="25">
                  <c:v>7.4645879526393649E-4</c:v>
                </c:pt>
                <c:pt idx="26">
                  <c:v>7.2290165063201156E-4</c:v>
                </c:pt>
                <c:pt idx="27">
                  <c:v>7.1803229671368873E-4</c:v>
                </c:pt>
                <c:pt idx="28">
                  <c:v>7.2092758823268793E-4</c:v>
                </c:pt>
                <c:pt idx="29">
                  <c:v>6.8868456904375153E-4</c:v>
                </c:pt>
                <c:pt idx="30">
                  <c:v>6.3393723850253825E-4</c:v>
                </c:pt>
                <c:pt idx="31">
                  <c:v>5.5168463853075278E-4</c:v>
                </c:pt>
                <c:pt idx="32">
                  <c:v>4.9430522479042976E-4</c:v>
                </c:pt>
                <c:pt idx="33">
                  <c:v>4.6995845519878787E-4</c:v>
                </c:pt>
                <c:pt idx="34">
                  <c:v>4.5416595600420578E-4</c:v>
                </c:pt>
                <c:pt idx="35">
                  <c:v>4.3797864432975481E-4</c:v>
                </c:pt>
                <c:pt idx="36">
                  <c:v>4.2310737425485523E-4</c:v>
                </c:pt>
                <c:pt idx="37">
                  <c:v>4.0665685426049397E-4</c:v>
                </c:pt>
                <c:pt idx="38">
                  <c:v>3.7086052275278614E-4</c:v>
                </c:pt>
                <c:pt idx="39">
                  <c:v>3.4401327412199312E-4</c:v>
                </c:pt>
                <c:pt idx="40">
                  <c:v>3.205877336500268E-4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21B-4C2D-A623-645CB5F487AE}"/>
            </c:ext>
          </c:extLst>
        </c:ser>
        <c:ser>
          <c:idx val="5"/>
          <c:order val="5"/>
          <c:tx>
            <c:v>30-model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'Dwarf palemtto_live'!$AH$12:$AH$54</c:f>
              <c:numCache>
                <c:formatCode>General</c:formatCode>
                <c:ptCount val="43"/>
                <c:pt idx="0">
                  <c:v>175.25899999999999</c:v>
                </c:pt>
                <c:pt idx="1">
                  <c:v>183.34299999999999</c:v>
                </c:pt>
                <c:pt idx="2">
                  <c:v>191.37</c:v>
                </c:pt>
                <c:pt idx="3">
                  <c:v>199.32599999999999</c:v>
                </c:pt>
                <c:pt idx="4">
                  <c:v>207.29</c:v>
                </c:pt>
                <c:pt idx="5">
                  <c:v>215.20699999999999</c:v>
                </c:pt>
                <c:pt idx="6">
                  <c:v>223.09899999999999</c:v>
                </c:pt>
                <c:pt idx="7">
                  <c:v>230.999</c:v>
                </c:pt>
                <c:pt idx="8">
                  <c:v>238.89099999999999</c:v>
                </c:pt>
                <c:pt idx="9">
                  <c:v>246.767</c:v>
                </c:pt>
                <c:pt idx="10">
                  <c:v>254.63900000000001</c:v>
                </c:pt>
                <c:pt idx="11">
                  <c:v>262.495</c:v>
                </c:pt>
                <c:pt idx="12">
                  <c:v>270.36399999999998</c:v>
                </c:pt>
                <c:pt idx="13">
                  <c:v>278.23399999999998</c:v>
                </c:pt>
                <c:pt idx="14">
                  <c:v>286.08300000000003</c:v>
                </c:pt>
                <c:pt idx="15">
                  <c:v>293.92899999999997</c:v>
                </c:pt>
                <c:pt idx="16">
                  <c:v>301.76100000000002</c:v>
                </c:pt>
                <c:pt idx="17">
                  <c:v>309.59800000000001</c:v>
                </c:pt>
                <c:pt idx="18">
                  <c:v>317.41899999999998</c:v>
                </c:pt>
                <c:pt idx="19">
                  <c:v>325.24299999999999</c:v>
                </c:pt>
                <c:pt idx="20">
                  <c:v>333.06</c:v>
                </c:pt>
                <c:pt idx="21">
                  <c:v>340.875</c:v>
                </c:pt>
                <c:pt idx="22">
                  <c:v>348.68700000000001</c:v>
                </c:pt>
                <c:pt idx="23">
                  <c:v>356.51299999999998</c:v>
                </c:pt>
                <c:pt idx="24">
                  <c:v>364.327</c:v>
                </c:pt>
                <c:pt idx="25">
                  <c:v>372.13</c:v>
                </c:pt>
                <c:pt idx="26">
                  <c:v>379.94400000000002</c:v>
                </c:pt>
                <c:pt idx="27">
                  <c:v>387.76499999999999</c:v>
                </c:pt>
                <c:pt idx="28">
                  <c:v>395.56700000000001</c:v>
                </c:pt>
                <c:pt idx="29">
                  <c:v>403.35300000000001</c:v>
                </c:pt>
                <c:pt idx="30">
                  <c:v>411.12799999999999</c:v>
                </c:pt>
                <c:pt idx="31">
                  <c:v>418.89</c:v>
                </c:pt>
                <c:pt idx="32">
                  <c:v>426.65499999999997</c:v>
                </c:pt>
                <c:pt idx="33">
                  <c:v>434.44400000000002</c:v>
                </c:pt>
                <c:pt idx="34">
                  <c:v>442.19299999999998</c:v>
                </c:pt>
                <c:pt idx="35">
                  <c:v>449.93200000000002</c:v>
                </c:pt>
                <c:pt idx="36">
                  <c:v>457.67700000000002</c:v>
                </c:pt>
                <c:pt idx="37">
                  <c:v>465.42500000000001</c:v>
                </c:pt>
                <c:pt idx="38">
                  <c:v>473.18200000000002</c:v>
                </c:pt>
                <c:pt idx="39">
                  <c:v>480.93599999999998</c:v>
                </c:pt>
                <c:pt idx="40">
                  <c:v>488.69</c:v>
                </c:pt>
                <c:pt idx="41">
                  <c:v>496.40899999999999</c:v>
                </c:pt>
                <c:pt idx="42">
                  <c:v>504.11399999999998</c:v>
                </c:pt>
              </c:numCache>
            </c:numRef>
          </c:xVal>
          <c:yVal>
            <c:numRef>
              <c:f>'Dwarf palemtto_live'!$AQ$13:$AQ$53</c:f>
              <c:numCache>
                <c:formatCode>General</c:formatCode>
                <c:ptCount val="41"/>
                <c:pt idx="0">
                  <c:v>1.0631115314317801E-4</c:v>
                </c:pt>
                <c:pt idx="1">
                  <c:v>1.8165339528566712E-4</c:v>
                </c:pt>
                <c:pt idx="2">
                  <c:v>2.4418391245967068E-4</c:v>
                </c:pt>
                <c:pt idx="3">
                  <c:v>3.0946740367233391E-4</c:v>
                </c:pt>
                <c:pt idx="4">
                  <c:v>3.8324800292505385E-4</c:v>
                </c:pt>
                <c:pt idx="5">
                  <c:v>4.6924205369988799E-4</c:v>
                </c:pt>
                <c:pt idx="6">
                  <c:v>5.6956157876579918E-4</c:v>
                </c:pt>
                <c:pt idx="7">
                  <c:v>6.8196253358452741E-4</c:v>
                </c:pt>
                <c:pt idx="8">
                  <c:v>8.0554368367681474E-4</c:v>
                </c:pt>
                <c:pt idx="9">
                  <c:v>9.4072694548575514E-4</c:v>
                </c:pt>
                <c:pt idx="10">
                  <c:v>1.0837291094000232E-3</c:v>
                </c:pt>
                <c:pt idx="11">
                  <c:v>1.2366908680928595E-3</c:v>
                </c:pt>
                <c:pt idx="12">
                  <c:v>1.3932822860920539E-3</c:v>
                </c:pt>
                <c:pt idx="13">
                  <c:v>1.5475248991130954E-3</c:v>
                </c:pt>
                <c:pt idx="14">
                  <c:v>1.7020404733014605E-3</c:v>
                </c:pt>
                <c:pt idx="15">
                  <c:v>1.8520413144811434E-3</c:v>
                </c:pt>
                <c:pt idx="16">
                  <c:v>2.0039203134270185E-3</c:v>
                </c:pt>
                <c:pt idx="17">
                  <c:v>2.1606160347870601E-3</c:v>
                </c:pt>
                <c:pt idx="18">
                  <c:v>2.366049409219975E-3</c:v>
                </c:pt>
                <c:pt idx="19">
                  <c:v>2.8368139612258494E-3</c:v>
                </c:pt>
                <c:pt idx="20">
                  <c:v>2.5084645211571658E-3</c:v>
                </c:pt>
                <c:pt idx="21">
                  <c:v>2.0984276856841643E-3</c:v>
                </c:pt>
                <c:pt idx="22">
                  <c:v>1.8364081225920232E-3</c:v>
                </c:pt>
                <c:pt idx="23">
                  <c:v>1.6205709082281413E-3</c:v>
                </c:pt>
                <c:pt idx="24">
                  <c:v>1.4248604666611843E-3</c:v>
                </c:pt>
                <c:pt idx="25">
                  <c:v>1.2436069110285542E-3</c:v>
                </c:pt>
                <c:pt idx="26">
                  <c:v>1.0720864933641118E-3</c:v>
                </c:pt>
                <c:pt idx="27">
                  <c:v>9.0923873869426703E-4</c:v>
                </c:pt>
                <c:pt idx="28">
                  <c:v>7.5968382620549089E-4</c:v>
                </c:pt>
                <c:pt idx="29">
                  <c:v>6.2537306379920477E-4</c:v>
                </c:pt>
                <c:pt idx="30">
                  <c:v>5.0675614102174845E-4</c:v>
                </c:pt>
                <c:pt idx="31">
                  <c:v>4.04665688561336E-4</c:v>
                </c:pt>
                <c:pt idx="32">
                  <c:v>3.184951048282938E-4</c:v>
                </c:pt>
                <c:pt idx="33">
                  <c:v>2.4520315834235875E-4</c:v>
                </c:pt>
                <c:pt idx="34">
                  <c:v>1.8596805180452286E-4</c:v>
                </c:pt>
                <c:pt idx="35">
                  <c:v>1.3894333112383298E-4</c:v>
                </c:pt>
                <c:pt idx="36">
                  <c:v>1.0205655392380429E-4</c:v>
                </c:pt>
                <c:pt idx="37">
                  <c:v>7.3705365079333341E-5</c:v>
                </c:pt>
                <c:pt idx="38">
                  <c:v>5.2251717721431385E-5</c:v>
                </c:pt>
                <c:pt idx="39">
                  <c:v>3.6398276394908052E-5</c:v>
                </c:pt>
                <c:pt idx="40">
                  <c:v>2.4846260390652293E-5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21B-4C2D-A623-645CB5F48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16704"/>
        <c:axId val="1874522688"/>
      </c:scatterChart>
      <c:valAx>
        <c:axId val="1874516704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22688"/>
        <c:crosses val="autoZero"/>
        <c:crossBetween val="midCat"/>
      </c:valAx>
      <c:valAx>
        <c:axId val="1874522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167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'Dwarf palemtto_live'!$B$13:$B$62</c:f>
              <c:numCache>
                <c:formatCode>General</c:formatCode>
                <c:ptCount val="50"/>
                <c:pt idx="0">
                  <c:v>166.02099999999999</c:v>
                </c:pt>
                <c:pt idx="1">
                  <c:v>173.911</c:v>
                </c:pt>
                <c:pt idx="2">
                  <c:v>181.786</c:v>
                </c:pt>
                <c:pt idx="3">
                  <c:v>189.666</c:v>
                </c:pt>
                <c:pt idx="4">
                  <c:v>197.542</c:v>
                </c:pt>
                <c:pt idx="5">
                  <c:v>205.42099999999999</c:v>
                </c:pt>
                <c:pt idx="6">
                  <c:v>213.30099999999999</c:v>
                </c:pt>
                <c:pt idx="7">
                  <c:v>221.17</c:v>
                </c:pt>
                <c:pt idx="8">
                  <c:v>229.03700000000001</c:v>
                </c:pt>
                <c:pt idx="9">
                  <c:v>236.88</c:v>
                </c:pt>
                <c:pt idx="10">
                  <c:v>244.74199999999999</c:v>
                </c:pt>
                <c:pt idx="11">
                  <c:v>252.58199999999999</c:v>
                </c:pt>
                <c:pt idx="12">
                  <c:v>260.39600000000002</c:v>
                </c:pt>
                <c:pt idx="13">
                  <c:v>268.22899999999998</c:v>
                </c:pt>
                <c:pt idx="14">
                  <c:v>276.04599999999999</c:v>
                </c:pt>
                <c:pt idx="15">
                  <c:v>283.86099999999999</c:v>
                </c:pt>
                <c:pt idx="16">
                  <c:v>291.67399999999998</c:v>
                </c:pt>
                <c:pt idx="17">
                  <c:v>299.505</c:v>
                </c:pt>
                <c:pt idx="18">
                  <c:v>307.28699999999998</c:v>
                </c:pt>
                <c:pt idx="19">
                  <c:v>315.084</c:v>
                </c:pt>
                <c:pt idx="20">
                  <c:v>322.89499999999998</c:v>
                </c:pt>
                <c:pt idx="21">
                  <c:v>330.69600000000003</c:v>
                </c:pt>
                <c:pt idx="22">
                  <c:v>338.48700000000002</c:v>
                </c:pt>
                <c:pt idx="23">
                  <c:v>346.27499999999998</c:v>
                </c:pt>
                <c:pt idx="24">
                  <c:v>354.04300000000001</c:v>
                </c:pt>
                <c:pt idx="25">
                  <c:v>361.81400000000002</c:v>
                </c:pt>
                <c:pt idx="26">
                  <c:v>369.589</c:v>
                </c:pt>
                <c:pt idx="27">
                  <c:v>377.34100000000001</c:v>
                </c:pt>
                <c:pt idx="28">
                  <c:v>385.09</c:v>
                </c:pt>
                <c:pt idx="29">
                  <c:v>392.80799999999999</c:v>
                </c:pt>
                <c:pt idx="30">
                  <c:v>400.54300000000001</c:v>
                </c:pt>
                <c:pt idx="31">
                  <c:v>408.291</c:v>
                </c:pt>
                <c:pt idx="32">
                  <c:v>416.01100000000002</c:v>
                </c:pt>
                <c:pt idx="33">
                  <c:v>423.73500000000001</c:v>
                </c:pt>
                <c:pt idx="34">
                  <c:v>431.45600000000002</c:v>
                </c:pt>
                <c:pt idx="35">
                  <c:v>439.18200000000002</c:v>
                </c:pt>
                <c:pt idx="36">
                  <c:v>446.88600000000002</c:v>
                </c:pt>
                <c:pt idx="37">
                  <c:v>454.55</c:v>
                </c:pt>
                <c:pt idx="38">
                  <c:v>462.22</c:v>
                </c:pt>
                <c:pt idx="39">
                  <c:v>469.887</c:v>
                </c:pt>
                <c:pt idx="40">
                  <c:v>477.55700000000002</c:v>
                </c:pt>
                <c:pt idx="41">
                  <c:v>485.21600000000001</c:v>
                </c:pt>
                <c:pt idx="42">
                  <c:v>492.88600000000002</c:v>
                </c:pt>
                <c:pt idx="43">
                  <c:v>500.56299999999999</c:v>
                </c:pt>
              </c:numCache>
            </c:numRef>
          </c:xVal>
          <c:yVal>
            <c:numRef>
              <c:f>'Dwarf palemtto_live'!$F$13:$F$62</c:f>
              <c:numCache>
                <c:formatCode>General</c:formatCode>
                <c:ptCount val="50"/>
                <c:pt idx="0">
                  <c:v>1.9200822823745023E-3</c:v>
                </c:pt>
                <c:pt idx="1">
                  <c:v>2.9462088588125823E-3</c:v>
                </c:pt>
                <c:pt idx="2">
                  <c:v>4.4337319286372745E-3</c:v>
                </c:pt>
                <c:pt idx="3">
                  <c:v>6.4595509074129032E-3</c:v>
                </c:pt>
                <c:pt idx="4">
                  <c:v>9.4225815133804902E-3</c:v>
                </c:pt>
                <c:pt idx="5">
                  <c:v>1.3716933251307295E-2</c:v>
                </c:pt>
                <c:pt idx="6">
                  <c:v>1.9501211165795174E-2</c:v>
                </c:pt>
                <c:pt idx="7">
                  <c:v>2.6996501076591795E-2</c:v>
                </c:pt>
                <c:pt idx="8">
                  <c:v>3.5503498923408094E-2</c:v>
                </c:pt>
                <c:pt idx="9">
                  <c:v>4.4676157336204225E-2</c:v>
                </c:pt>
                <c:pt idx="10">
                  <c:v>5.5281067363887937E-2</c:v>
                </c:pt>
                <c:pt idx="11">
                  <c:v>6.898117886804056E-2</c:v>
                </c:pt>
                <c:pt idx="12">
                  <c:v>8.7850372962165357E-2</c:v>
                </c:pt>
                <c:pt idx="13">
                  <c:v>0.11339780067671479</c:v>
                </c:pt>
                <c:pt idx="14">
                  <c:v>0.14501547600738229</c:v>
                </c:pt>
                <c:pt idx="15">
                  <c:v>0.17957215087665335</c:v>
                </c:pt>
                <c:pt idx="16">
                  <c:v>0.21328293217471539</c:v>
                </c:pt>
                <c:pt idx="17">
                  <c:v>0.24528029836973231</c:v>
                </c:pt>
                <c:pt idx="18">
                  <c:v>0.27637649953860344</c:v>
                </c:pt>
                <c:pt idx="19">
                  <c:v>0.30902991387265455</c:v>
                </c:pt>
                <c:pt idx="20">
                  <c:v>0.34522791064287905</c:v>
                </c:pt>
                <c:pt idx="21">
                  <c:v>0.38828918025223003</c:v>
                </c:pt>
                <c:pt idx="22">
                  <c:v>0.436245578283605</c:v>
                </c:pt>
                <c:pt idx="23">
                  <c:v>0.47510141110427551</c:v>
                </c:pt>
                <c:pt idx="24">
                  <c:v>0.49894984235619799</c:v>
                </c:pt>
                <c:pt idx="25">
                  <c:v>0.51431290372193161</c:v>
                </c:pt>
                <c:pt idx="26">
                  <c:v>0.52672495001537989</c:v>
                </c:pt>
                <c:pt idx="27">
                  <c:v>0.53822862196247301</c:v>
                </c:pt>
                <c:pt idx="28">
                  <c:v>0.5496553944940018</c:v>
                </c:pt>
                <c:pt idx="29">
                  <c:v>0.56052704936942477</c:v>
                </c:pt>
                <c:pt idx="30">
                  <c:v>0.57119924638572739</c:v>
                </c:pt>
                <c:pt idx="31">
                  <c:v>0.58091741002768371</c:v>
                </c:pt>
                <c:pt idx="32">
                  <c:v>0.58965510612119343</c:v>
                </c:pt>
                <c:pt idx="33">
                  <c:v>0.59772954475545981</c:v>
                </c:pt>
                <c:pt idx="34">
                  <c:v>0.60563095970470626</c:v>
                </c:pt>
                <c:pt idx="35">
                  <c:v>0.61325121116579506</c:v>
                </c:pt>
                <c:pt idx="36">
                  <c:v>0.62075371039680094</c:v>
                </c:pt>
                <c:pt idx="37">
                  <c:v>0.62795341817902184</c:v>
                </c:pt>
                <c:pt idx="38">
                  <c:v>0.63474459781605663</c:v>
                </c:pt>
                <c:pt idx="39">
                  <c:v>0.64109600892033214</c:v>
                </c:pt>
                <c:pt idx="40">
                  <c:v>0.64696439557059371</c:v>
                </c:pt>
                <c:pt idx="41">
                  <c:v>0.6527991387265456</c:v>
                </c:pt>
                <c:pt idx="42">
                  <c:v>0.65853535450630574</c:v>
                </c:pt>
                <c:pt idx="43">
                  <c:v>0.66441335358351272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B12-43D8-9AFC-E4DF425ED198}"/>
            </c:ext>
          </c:extLst>
        </c:ser>
        <c:ser>
          <c:idx val="1"/>
          <c:order val="1"/>
          <c:tx>
            <c:v>10-model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'Dwarf palemtto_live'!$B$13:$B$62</c:f>
              <c:numCache>
                <c:formatCode>General</c:formatCode>
                <c:ptCount val="50"/>
                <c:pt idx="0">
                  <c:v>166.02099999999999</c:v>
                </c:pt>
                <c:pt idx="1">
                  <c:v>173.911</c:v>
                </c:pt>
                <c:pt idx="2">
                  <c:v>181.786</c:v>
                </c:pt>
                <c:pt idx="3">
                  <c:v>189.666</c:v>
                </c:pt>
                <c:pt idx="4">
                  <c:v>197.542</c:v>
                </c:pt>
                <c:pt idx="5">
                  <c:v>205.42099999999999</c:v>
                </c:pt>
                <c:pt idx="6">
                  <c:v>213.30099999999999</c:v>
                </c:pt>
                <c:pt idx="7">
                  <c:v>221.17</c:v>
                </c:pt>
                <c:pt idx="8">
                  <c:v>229.03700000000001</c:v>
                </c:pt>
                <c:pt idx="9">
                  <c:v>236.88</c:v>
                </c:pt>
                <c:pt idx="10">
                  <c:v>244.74199999999999</c:v>
                </c:pt>
                <c:pt idx="11">
                  <c:v>252.58199999999999</c:v>
                </c:pt>
                <c:pt idx="12">
                  <c:v>260.39600000000002</c:v>
                </c:pt>
                <c:pt idx="13">
                  <c:v>268.22899999999998</c:v>
                </c:pt>
                <c:pt idx="14">
                  <c:v>276.04599999999999</c:v>
                </c:pt>
                <c:pt idx="15">
                  <c:v>283.86099999999999</c:v>
                </c:pt>
                <c:pt idx="16">
                  <c:v>291.67399999999998</c:v>
                </c:pt>
                <c:pt idx="17">
                  <c:v>299.505</c:v>
                </c:pt>
                <c:pt idx="18">
                  <c:v>307.28699999999998</c:v>
                </c:pt>
                <c:pt idx="19">
                  <c:v>315.084</c:v>
                </c:pt>
                <c:pt idx="20">
                  <c:v>322.89499999999998</c:v>
                </c:pt>
                <c:pt idx="21">
                  <c:v>330.69600000000003</c:v>
                </c:pt>
                <c:pt idx="22">
                  <c:v>338.48700000000002</c:v>
                </c:pt>
                <c:pt idx="23">
                  <c:v>346.27499999999998</c:v>
                </c:pt>
                <c:pt idx="24">
                  <c:v>354.04300000000001</c:v>
                </c:pt>
                <c:pt idx="25">
                  <c:v>361.81400000000002</c:v>
                </c:pt>
                <c:pt idx="26">
                  <c:v>369.589</c:v>
                </c:pt>
                <c:pt idx="27">
                  <c:v>377.34100000000001</c:v>
                </c:pt>
                <c:pt idx="28">
                  <c:v>385.09</c:v>
                </c:pt>
                <c:pt idx="29">
                  <c:v>392.80799999999999</c:v>
                </c:pt>
                <c:pt idx="30">
                  <c:v>400.54300000000001</c:v>
                </c:pt>
                <c:pt idx="31">
                  <c:v>408.291</c:v>
                </c:pt>
                <c:pt idx="32">
                  <c:v>416.01100000000002</c:v>
                </c:pt>
                <c:pt idx="33">
                  <c:v>423.73500000000001</c:v>
                </c:pt>
                <c:pt idx="34">
                  <c:v>431.45600000000002</c:v>
                </c:pt>
                <c:pt idx="35">
                  <c:v>439.18200000000002</c:v>
                </c:pt>
                <c:pt idx="36">
                  <c:v>446.88600000000002</c:v>
                </c:pt>
                <c:pt idx="37">
                  <c:v>454.55</c:v>
                </c:pt>
                <c:pt idx="38">
                  <c:v>462.22</c:v>
                </c:pt>
                <c:pt idx="39">
                  <c:v>469.887</c:v>
                </c:pt>
                <c:pt idx="40">
                  <c:v>477.55700000000002</c:v>
                </c:pt>
                <c:pt idx="41">
                  <c:v>485.21600000000001</c:v>
                </c:pt>
                <c:pt idx="42">
                  <c:v>492.88600000000002</c:v>
                </c:pt>
                <c:pt idx="43">
                  <c:v>500.56299999999999</c:v>
                </c:pt>
              </c:numCache>
            </c:numRef>
          </c:xVal>
          <c:yVal>
            <c:numRef>
              <c:f>'Dwarf palemtto_live'!$J$13:$J$62</c:f>
              <c:numCache>
                <c:formatCode>General</c:formatCode>
                <c:ptCount val="50"/>
                <c:pt idx="0">
                  <c:v>7.9781043778392353E-3</c:v>
                </c:pt>
                <c:pt idx="1">
                  <c:v>8.3621598351897794E-3</c:v>
                </c:pt>
                <c:pt idx="2">
                  <c:v>9.4230049853533081E-3</c:v>
                </c:pt>
                <c:pt idx="3">
                  <c:v>1.1723750766555584E-2</c:v>
                </c:pt>
                <c:pt idx="4">
                  <c:v>1.5370322132703174E-2</c:v>
                </c:pt>
                <c:pt idx="5">
                  <c:v>2.0147667892897701E-2</c:v>
                </c:pt>
                <c:pt idx="6">
                  <c:v>2.6139485845386567E-2</c:v>
                </c:pt>
                <c:pt idx="7">
                  <c:v>3.354385658678255E-2</c:v>
                </c:pt>
                <c:pt idx="8">
                  <c:v>4.2564227277507374E-2</c:v>
                </c:pt>
                <c:pt idx="9">
                  <c:v>5.3422748681836794E-2</c:v>
                </c:pt>
                <c:pt idx="10">
                  <c:v>6.6294283988115002E-2</c:v>
                </c:pt>
                <c:pt idx="11">
                  <c:v>8.1424692781693481E-2</c:v>
                </c:pt>
                <c:pt idx="12">
                  <c:v>9.8914246144373275E-2</c:v>
                </c:pt>
                <c:pt idx="13">
                  <c:v>0.11884954008369449</c:v>
                </c:pt>
                <c:pt idx="14">
                  <c:v>0.14139235722601931</c:v>
                </c:pt>
                <c:pt idx="15">
                  <c:v>0.16650062311080421</c:v>
                </c:pt>
                <c:pt idx="16">
                  <c:v>0.19417298634531646</c:v>
                </c:pt>
                <c:pt idx="17">
                  <c:v>0.22436893401217786</c:v>
                </c:pt>
                <c:pt idx="18">
                  <c:v>0.25714332551837071</c:v>
                </c:pt>
                <c:pt idx="19">
                  <c:v>0.29243624522237799</c:v>
                </c:pt>
                <c:pt idx="20">
                  <c:v>0.33126447439014739</c:v>
                </c:pt>
                <c:pt idx="21">
                  <c:v>0.37804323848512777</c:v>
                </c:pt>
                <c:pt idx="22">
                  <c:v>0.41805699346198549</c:v>
                </c:pt>
                <c:pt idx="23">
                  <c:v>0.45153460624778219</c:v>
                </c:pt>
                <c:pt idx="24">
                  <c:v>0.48081869354560708</c:v>
                </c:pt>
                <c:pt idx="25">
                  <c:v>0.50660044517508585</c:v>
                </c:pt>
                <c:pt idx="26">
                  <c:v>0.52923095096786965</c:v>
                </c:pt>
                <c:pt idx="27">
                  <c:v>0.54889716419155432</c:v>
                </c:pt>
                <c:pt idx="28">
                  <c:v>0.56572327390349431</c:v>
                </c:pt>
                <c:pt idx="29">
                  <c:v>0.57993426368257173</c:v>
                </c:pt>
                <c:pt idx="30">
                  <c:v>0.59172758705869988</c:v>
                </c:pt>
                <c:pt idx="31">
                  <c:v>0.60140053491888612</c:v>
                </c:pt>
                <c:pt idx="32">
                  <c:v>0.60920684843713624</c:v>
                </c:pt>
                <c:pt idx="33">
                  <c:v>0.6153779329523773</c:v>
                </c:pt>
                <c:pt idx="34">
                  <c:v>0.6201852544108083</c:v>
                </c:pt>
                <c:pt idx="35">
                  <c:v>0.62386546549152422</c:v>
                </c:pt>
                <c:pt idx="36">
                  <c:v>0.62663585708404801</c:v>
                </c:pt>
                <c:pt idx="37">
                  <c:v>0.62868031730703033</c:v>
                </c:pt>
                <c:pt idx="38">
                  <c:v>0.63016048926157109</c:v>
                </c:pt>
                <c:pt idx="39">
                  <c:v>0.63121812384007314</c:v>
                </c:pt>
                <c:pt idx="40">
                  <c:v>0.63196071692565248</c:v>
                </c:pt>
                <c:pt idx="41">
                  <c:v>0.63247320305317001</c:v>
                </c:pt>
                <c:pt idx="42">
                  <c:v>0.63282023317690006</c:v>
                </c:pt>
                <c:pt idx="43">
                  <c:v>0.63305145455624046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B12-43D8-9AFC-E4DF425ED198}"/>
            </c:ext>
          </c:extLst>
        </c:ser>
        <c:ser>
          <c:idx val="2"/>
          <c:order val="2"/>
          <c:tx>
            <c:v>20-exp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'Dwarf palemtto_live'!$R$13:$R$54</c:f>
              <c:numCache>
                <c:formatCode>General</c:formatCode>
                <c:ptCount val="42"/>
                <c:pt idx="0">
                  <c:v>176.24700000000001</c:v>
                </c:pt>
                <c:pt idx="1">
                  <c:v>184.22399999999999</c:v>
                </c:pt>
                <c:pt idx="2">
                  <c:v>192.19200000000001</c:v>
                </c:pt>
                <c:pt idx="3">
                  <c:v>200.17400000000001</c:v>
                </c:pt>
                <c:pt idx="4">
                  <c:v>208.14500000000001</c:v>
                </c:pt>
                <c:pt idx="5">
                  <c:v>216.113</c:v>
                </c:pt>
                <c:pt idx="6">
                  <c:v>224.08600000000001</c:v>
                </c:pt>
                <c:pt idx="7">
                  <c:v>232.035</c:v>
                </c:pt>
                <c:pt idx="8">
                  <c:v>239.99600000000001</c:v>
                </c:pt>
                <c:pt idx="9">
                  <c:v>247.93700000000001</c:v>
                </c:pt>
                <c:pt idx="10">
                  <c:v>255.88399999999999</c:v>
                </c:pt>
                <c:pt idx="11">
                  <c:v>263.81299999999999</c:v>
                </c:pt>
                <c:pt idx="12">
                  <c:v>271.75200000000001</c:v>
                </c:pt>
                <c:pt idx="13">
                  <c:v>279.65899999999999</c:v>
                </c:pt>
                <c:pt idx="14">
                  <c:v>287.58100000000002</c:v>
                </c:pt>
                <c:pt idx="15">
                  <c:v>295.488</c:v>
                </c:pt>
                <c:pt idx="16">
                  <c:v>303.392</c:v>
                </c:pt>
                <c:pt idx="17">
                  <c:v>311.28800000000001</c:v>
                </c:pt>
                <c:pt idx="18">
                  <c:v>319.18099999999998</c:v>
                </c:pt>
                <c:pt idx="19">
                  <c:v>327.06400000000002</c:v>
                </c:pt>
                <c:pt idx="20">
                  <c:v>334.94600000000003</c:v>
                </c:pt>
                <c:pt idx="21">
                  <c:v>342.82400000000001</c:v>
                </c:pt>
                <c:pt idx="22">
                  <c:v>350.70100000000002</c:v>
                </c:pt>
                <c:pt idx="23">
                  <c:v>358.58199999999999</c:v>
                </c:pt>
                <c:pt idx="24">
                  <c:v>366.45699999999999</c:v>
                </c:pt>
                <c:pt idx="25">
                  <c:v>374.33199999999999</c:v>
                </c:pt>
                <c:pt idx="26">
                  <c:v>382.197</c:v>
                </c:pt>
                <c:pt idx="27">
                  <c:v>390.05500000000001</c:v>
                </c:pt>
                <c:pt idx="28">
                  <c:v>397.90699999999998</c:v>
                </c:pt>
                <c:pt idx="29">
                  <c:v>405.75599999999997</c:v>
                </c:pt>
                <c:pt idx="30">
                  <c:v>413.58100000000002</c:v>
                </c:pt>
                <c:pt idx="31">
                  <c:v>421.43</c:v>
                </c:pt>
                <c:pt idx="32">
                  <c:v>429.27300000000002</c:v>
                </c:pt>
                <c:pt idx="33">
                  <c:v>437.108</c:v>
                </c:pt>
                <c:pt idx="34">
                  <c:v>444.928</c:v>
                </c:pt>
                <c:pt idx="35">
                  <c:v>452.733</c:v>
                </c:pt>
                <c:pt idx="36">
                  <c:v>460.55500000000001</c:v>
                </c:pt>
                <c:pt idx="37">
                  <c:v>468.37400000000002</c:v>
                </c:pt>
                <c:pt idx="38">
                  <c:v>476.16399999999999</c:v>
                </c:pt>
                <c:pt idx="39">
                  <c:v>483.95299999999997</c:v>
                </c:pt>
                <c:pt idx="40">
                  <c:v>491.72</c:v>
                </c:pt>
                <c:pt idx="41">
                  <c:v>499.47</c:v>
                </c:pt>
              </c:numCache>
            </c:numRef>
          </c:xVal>
          <c:yVal>
            <c:numRef>
              <c:f>'Dwarf palemtto_live'!$V$13:$V$54</c:f>
              <c:numCache>
                <c:formatCode>General</c:formatCode>
                <c:ptCount val="42"/>
                <c:pt idx="0">
                  <c:v>2.8435288759790511E-3</c:v>
                </c:pt>
                <c:pt idx="1">
                  <c:v>4.1825930717589443E-3</c:v>
                </c:pt>
                <c:pt idx="2">
                  <c:v>6.054110881765884E-3</c:v>
                </c:pt>
                <c:pt idx="3">
                  <c:v>8.6076224699955795E-3</c:v>
                </c:pt>
                <c:pt idx="4">
                  <c:v>1.2407302091523076E-2</c:v>
                </c:pt>
                <c:pt idx="5">
                  <c:v>1.7759027354521284E-2</c:v>
                </c:pt>
                <c:pt idx="6">
                  <c:v>2.4862185144317595E-2</c:v>
                </c:pt>
                <c:pt idx="7">
                  <c:v>3.3447150013707794E-2</c:v>
                </c:pt>
                <c:pt idx="8">
                  <c:v>4.277528418295562E-2</c:v>
                </c:pt>
                <c:pt idx="9">
                  <c:v>5.2663061087157015E-2</c:v>
                </c:pt>
                <c:pt idx="10">
                  <c:v>6.4284144437672275E-2</c:v>
                </c:pt>
                <c:pt idx="11">
                  <c:v>7.9244958117425157E-2</c:v>
                </c:pt>
                <c:pt idx="12">
                  <c:v>9.9643595942476848E-2</c:v>
                </c:pt>
                <c:pt idx="13">
                  <c:v>0.1262186956925635</c:v>
                </c:pt>
                <c:pt idx="14">
                  <c:v>0.15783964309747522</c:v>
                </c:pt>
                <c:pt idx="15">
                  <c:v>0.19112139262676353</c:v>
                </c:pt>
                <c:pt idx="16">
                  <c:v>0.22325440180535761</c:v>
                </c:pt>
                <c:pt idx="17">
                  <c:v>0.25385575718302578</c:v>
                </c:pt>
                <c:pt idx="18">
                  <c:v>0.28387707798519557</c:v>
                </c:pt>
                <c:pt idx="19">
                  <c:v>0.31472313544940211</c:v>
                </c:pt>
                <c:pt idx="20">
                  <c:v>0.34863703203558138</c:v>
                </c:pt>
                <c:pt idx="21">
                  <c:v>0.38836713469716977</c:v>
                </c:pt>
                <c:pt idx="22">
                  <c:v>0.43312949045321991</c:v>
                </c:pt>
                <c:pt idx="23">
                  <c:v>0.47149333979830199</c:v>
                </c:pt>
                <c:pt idx="24">
                  <c:v>0.49666819983097421</c:v>
                </c:pt>
                <c:pt idx="25">
                  <c:v>0.51296581194644641</c:v>
                </c:pt>
                <c:pt idx="26">
                  <c:v>0.52563141068487118</c:v>
                </c:pt>
                <c:pt idx="27">
                  <c:v>0.53721624187441797</c:v>
                </c:pt>
                <c:pt idx="28">
                  <c:v>0.548597154658516</c:v>
                </c:pt>
                <c:pt idx="29">
                  <c:v>0.55990556312067663</c:v>
                </c:pt>
                <c:pt idx="30">
                  <c:v>0.57080386901187929</c:v>
                </c:pt>
                <c:pt idx="31">
                  <c:v>0.58121277073000521</c:v>
                </c:pt>
                <c:pt idx="32">
                  <c:v>0.59065192714221948</c:v>
                </c:pt>
                <c:pt idx="33">
                  <c:v>0.59886530736168098</c:v>
                </c:pt>
                <c:pt idx="34">
                  <c:v>0.60632872100110347</c:v>
                </c:pt>
                <c:pt idx="35">
                  <c:v>0.61344094183114195</c:v>
                </c:pt>
                <c:pt idx="36">
                  <c:v>0.62056449146148318</c:v>
                </c:pt>
                <c:pt idx="37">
                  <c:v>0.62730739340165353</c:v>
                </c:pt>
                <c:pt idx="38">
                  <c:v>0.63368097645195565</c:v>
                </c:pt>
                <c:pt idx="39">
                  <c:v>0.63964898845142093</c:v>
                </c:pt>
                <c:pt idx="40">
                  <c:v>0.64505056043575093</c:v>
                </c:pt>
                <c:pt idx="41">
                  <c:v>0.64997405704730671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B12-43D8-9AFC-E4DF425ED198}"/>
            </c:ext>
          </c:extLst>
        </c:ser>
        <c:ser>
          <c:idx val="3"/>
          <c:order val="3"/>
          <c:tx>
            <c:v>20-model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'Dwarf palemtto_live'!$R$13:$R$54</c:f>
              <c:numCache>
                <c:formatCode>General</c:formatCode>
                <c:ptCount val="42"/>
                <c:pt idx="0">
                  <c:v>176.24700000000001</c:v>
                </c:pt>
                <c:pt idx="1">
                  <c:v>184.22399999999999</c:v>
                </c:pt>
                <c:pt idx="2">
                  <c:v>192.19200000000001</c:v>
                </c:pt>
                <c:pt idx="3">
                  <c:v>200.17400000000001</c:v>
                </c:pt>
                <c:pt idx="4">
                  <c:v>208.14500000000001</c:v>
                </c:pt>
                <c:pt idx="5">
                  <c:v>216.113</c:v>
                </c:pt>
                <c:pt idx="6">
                  <c:v>224.08600000000001</c:v>
                </c:pt>
                <c:pt idx="7">
                  <c:v>232.035</c:v>
                </c:pt>
                <c:pt idx="8">
                  <c:v>239.99600000000001</c:v>
                </c:pt>
                <c:pt idx="9">
                  <c:v>247.93700000000001</c:v>
                </c:pt>
                <c:pt idx="10">
                  <c:v>255.88399999999999</c:v>
                </c:pt>
                <c:pt idx="11">
                  <c:v>263.81299999999999</c:v>
                </c:pt>
                <c:pt idx="12">
                  <c:v>271.75200000000001</c:v>
                </c:pt>
                <c:pt idx="13">
                  <c:v>279.65899999999999</c:v>
                </c:pt>
                <c:pt idx="14">
                  <c:v>287.58100000000002</c:v>
                </c:pt>
                <c:pt idx="15">
                  <c:v>295.488</c:v>
                </c:pt>
                <c:pt idx="16">
                  <c:v>303.392</c:v>
                </c:pt>
                <c:pt idx="17">
                  <c:v>311.28800000000001</c:v>
                </c:pt>
                <c:pt idx="18">
                  <c:v>319.18099999999998</c:v>
                </c:pt>
                <c:pt idx="19">
                  <c:v>327.06400000000002</c:v>
                </c:pt>
                <c:pt idx="20">
                  <c:v>334.94600000000003</c:v>
                </c:pt>
                <c:pt idx="21">
                  <c:v>342.82400000000001</c:v>
                </c:pt>
                <c:pt idx="22">
                  <c:v>350.70100000000002</c:v>
                </c:pt>
                <c:pt idx="23">
                  <c:v>358.58199999999999</c:v>
                </c:pt>
                <c:pt idx="24">
                  <c:v>366.45699999999999</c:v>
                </c:pt>
                <c:pt idx="25">
                  <c:v>374.33199999999999</c:v>
                </c:pt>
                <c:pt idx="26">
                  <c:v>382.197</c:v>
                </c:pt>
                <c:pt idx="27">
                  <c:v>390.05500000000001</c:v>
                </c:pt>
                <c:pt idx="28">
                  <c:v>397.90699999999998</c:v>
                </c:pt>
                <c:pt idx="29">
                  <c:v>405.75599999999997</c:v>
                </c:pt>
                <c:pt idx="30">
                  <c:v>413.58100000000002</c:v>
                </c:pt>
                <c:pt idx="31">
                  <c:v>421.43</c:v>
                </c:pt>
                <c:pt idx="32">
                  <c:v>429.27300000000002</c:v>
                </c:pt>
                <c:pt idx="33">
                  <c:v>437.108</c:v>
                </c:pt>
                <c:pt idx="34">
                  <c:v>444.928</c:v>
                </c:pt>
                <c:pt idx="35">
                  <c:v>452.733</c:v>
                </c:pt>
                <c:pt idx="36">
                  <c:v>460.55500000000001</c:v>
                </c:pt>
                <c:pt idx="37">
                  <c:v>468.37400000000002</c:v>
                </c:pt>
                <c:pt idx="38">
                  <c:v>476.16399999999999</c:v>
                </c:pt>
                <c:pt idx="39">
                  <c:v>483.95299999999997</c:v>
                </c:pt>
                <c:pt idx="40">
                  <c:v>491.72</c:v>
                </c:pt>
                <c:pt idx="41">
                  <c:v>499.47</c:v>
                </c:pt>
              </c:numCache>
            </c:numRef>
          </c:xVal>
          <c:yVal>
            <c:numRef>
              <c:f>'Dwarf palemtto_live'!$Z$13:$Z$54</c:f>
              <c:numCache>
                <c:formatCode>General</c:formatCode>
                <c:ptCount val="42"/>
                <c:pt idx="0">
                  <c:v>5.7919517330290073E-3</c:v>
                </c:pt>
                <c:pt idx="1">
                  <c:v>7.8625988314691159E-3</c:v>
                </c:pt>
                <c:pt idx="2">
                  <c:v>1.0583717376542727E-2</c:v>
                </c:pt>
                <c:pt idx="3">
                  <c:v>1.4082988871793323E-2</c:v>
                </c:pt>
                <c:pt idx="4">
                  <c:v>1.8538676172706572E-2</c:v>
                </c:pt>
                <c:pt idx="5">
                  <c:v>2.412666080853039E-2</c:v>
                </c:pt>
                <c:pt idx="6">
                  <c:v>3.1051748634265661E-2</c:v>
                </c:pt>
                <c:pt idx="7">
                  <c:v>3.9534898196757477E-2</c:v>
                </c:pt>
                <c:pt idx="8">
                  <c:v>4.9761973260507214E-2</c:v>
                </c:pt>
                <c:pt idx="9">
                  <c:v>6.1978644527082599E-2</c:v>
                </c:pt>
                <c:pt idx="10">
                  <c:v>7.6341563852922747E-2</c:v>
                </c:pt>
                <c:pt idx="11">
                  <c:v>9.3051528342318529E-2</c:v>
                </c:pt>
                <c:pt idx="12">
                  <c:v>0.11220127929287396</c:v>
                </c:pt>
                <c:pt idx="13">
                  <c:v>0.13392718775495926</c:v>
                </c:pt>
                <c:pt idx="14">
                  <c:v>0.15817510769249862</c:v>
                </c:pt>
                <c:pt idx="15">
                  <c:v>0.18503114438258406</c:v>
                </c:pt>
                <c:pt idx="16">
                  <c:v>0.21439255059718315</c:v>
                </c:pt>
                <c:pt idx="17">
                  <c:v>0.24624246640297826</c:v>
                </c:pt>
                <c:pt idx="18">
                  <c:v>0.28063694828361335</c:v>
                </c:pt>
                <c:pt idx="19">
                  <c:v>0.31807906293043403</c:v>
                </c:pt>
                <c:pt idx="20">
                  <c:v>0.36218150446113545</c:v>
                </c:pt>
                <c:pt idx="21">
                  <c:v>0.40555494726987201</c:v>
                </c:pt>
                <c:pt idx="22">
                  <c:v>0.44082509938545089</c:v>
                </c:pt>
                <c:pt idx="23">
                  <c:v>0.47138440815059585</c:v>
                </c:pt>
                <c:pt idx="24">
                  <c:v>0.49832613671941389</c:v>
                </c:pt>
                <c:pt idx="25">
                  <c:v>0.5220165028208209</c:v>
                </c:pt>
                <c:pt idx="26">
                  <c:v>0.54266962659649709</c:v>
                </c:pt>
                <c:pt idx="27">
                  <c:v>0.56043861780542104</c:v>
                </c:pt>
                <c:pt idx="28">
                  <c:v>0.57551432729255225</c:v>
                </c:pt>
                <c:pt idx="29">
                  <c:v>0.588114411240656</c:v>
                </c:pt>
                <c:pt idx="30">
                  <c:v>0.59848291773406104</c:v>
                </c:pt>
                <c:pt idx="31">
                  <c:v>0.60686196027945172</c:v>
                </c:pt>
                <c:pt idx="32">
                  <c:v>0.61354811269242582</c:v>
                </c:pt>
                <c:pt idx="33">
                  <c:v>0.61878218160841636</c:v>
                </c:pt>
                <c:pt idx="34">
                  <c:v>0.62280673912771145</c:v>
                </c:pt>
                <c:pt idx="35">
                  <c:v>0.62584587064057973</c:v>
                </c:pt>
                <c:pt idx="36">
                  <c:v>0.62810126457995097</c:v>
                </c:pt>
                <c:pt idx="37">
                  <c:v>0.62975057609620255</c:v>
                </c:pt>
                <c:pt idx="38">
                  <c:v>0.63093373421833043</c:v>
                </c:pt>
                <c:pt idx="39">
                  <c:v>0.63176543794662465</c:v>
                </c:pt>
                <c:pt idx="40">
                  <c:v>0.6323410860247658</c:v>
                </c:pt>
                <c:pt idx="41">
                  <c:v>0.63273202707048881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B12-43D8-9AFC-E4DF425ED198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'Dwarf palemtto_live'!$AH$13:$AH$53</c:f>
              <c:numCache>
                <c:formatCode>General</c:formatCode>
                <c:ptCount val="41"/>
                <c:pt idx="0">
                  <c:v>183.34299999999999</c:v>
                </c:pt>
                <c:pt idx="1">
                  <c:v>191.37</c:v>
                </c:pt>
                <c:pt idx="2">
                  <c:v>199.32599999999999</c:v>
                </c:pt>
                <c:pt idx="3">
                  <c:v>207.29</c:v>
                </c:pt>
                <c:pt idx="4">
                  <c:v>215.20699999999999</c:v>
                </c:pt>
                <c:pt idx="5">
                  <c:v>223.09899999999999</c:v>
                </c:pt>
                <c:pt idx="6">
                  <c:v>230.999</c:v>
                </c:pt>
                <c:pt idx="7">
                  <c:v>238.89099999999999</c:v>
                </c:pt>
                <c:pt idx="8">
                  <c:v>246.767</c:v>
                </c:pt>
                <c:pt idx="9">
                  <c:v>254.63900000000001</c:v>
                </c:pt>
                <c:pt idx="10">
                  <c:v>262.495</c:v>
                </c:pt>
                <c:pt idx="11">
                  <c:v>270.36399999999998</c:v>
                </c:pt>
                <c:pt idx="12">
                  <c:v>278.23399999999998</c:v>
                </c:pt>
                <c:pt idx="13">
                  <c:v>286.08300000000003</c:v>
                </c:pt>
                <c:pt idx="14">
                  <c:v>293.92899999999997</c:v>
                </c:pt>
                <c:pt idx="15">
                  <c:v>301.76100000000002</c:v>
                </c:pt>
                <c:pt idx="16">
                  <c:v>309.59800000000001</c:v>
                </c:pt>
                <c:pt idx="17">
                  <c:v>317.41899999999998</c:v>
                </c:pt>
                <c:pt idx="18">
                  <c:v>325.24299999999999</c:v>
                </c:pt>
                <c:pt idx="19">
                  <c:v>333.06</c:v>
                </c:pt>
                <c:pt idx="20">
                  <c:v>340.875</c:v>
                </c:pt>
                <c:pt idx="21">
                  <c:v>348.68700000000001</c:v>
                </c:pt>
                <c:pt idx="22">
                  <c:v>356.51299999999998</c:v>
                </c:pt>
                <c:pt idx="23">
                  <c:v>364.327</c:v>
                </c:pt>
                <c:pt idx="24">
                  <c:v>372.13</c:v>
                </c:pt>
                <c:pt idx="25">
                  <c:v>379.94400000000002</c:v>
                </c:pt>
                <c:pt idx="26">
                  <c:v>387.76499999999999</c:v>
                </c:pt>
                <c:pt idx="27">
                  <c:v>395.56700000000001</c:v>
                </c:pt>
                <c:pt idx="28">
                  <c:v>403.35300000000001</c:v>
                </c:pt>
                <c:pt idx="29">
                  <c:v>411.12799999999999</c:v>
                </c:pt>
                <c:pt idx="30">
                  <c:v>418.89</c:v>
                </c:pt>
                <c:pt idx="31">
                  <c:v>426.65499999999997</c:v>
                </c:pt>
                <c:pt idx="32">
                  <c:v>434.44400000000002</c:v>
                </c:pt>
                <c:pt idx="33">
                  <c:v>442.19299999999998</c:v>
                </c:pt>
                <c:pt idx="34">
                  <c:v>449.93200000000002</c:v>
                </c:pt>
                <c:pt idx="35">
                  <c:v>457.67700000000002</c:v>
                </c:pt>
                <c:pt idx="36">
                  <c:v>465.42500000000001</c:v>
                </c:pt>
                <c:pt idx="37">
                  <c:v>473.18200000000002</c:v>
                </c:pt>
                <c:pt idx="38">
                  <c:v>480.93599999999998</c:v>
                </c:pt>
                <c:pt idx="39">
                  <c:v>488.69</c:v>
                </c:pt>
                <c:pt idx="40">
                  <c:v>496.40899999999999</c:v>
                </c:pt>
              </c:numCache>
            </c:numRef>
          </c:xVal>
          <c:yVal>
            <c:numRef>
              <c:f>'Dwarf palemtto_live'!$AL$13:$AL$53</c:f>
              <c:numCache>
                <c:formatCode>General</c:formatCode>
                <c:ptCount val="41"/>
                <c:pt idx="0">
                  <c:v>3.103752508375246E-3</c:v>
                </c:pt>
                <c:pt idx="1">
                  <c:v>4.7545950908488566E-3</c:v>
                </c:pt>
                <c:pt idx="2">
                  <c:v>6.9318543131420274E-3</c:v>
                </c:pt>
                <c:pt idx="3">
                  <c:v>1.0126150483566354E-2</c:v>
                </c:pt>
                <c:pt idx="4">
                  <c:v>1.466386191880964E-2</c:v>
                </c:pt>
                <c:pt idx="5">
                  <c:v>2.1052454259658071E-2</c:v>
                </c:pt>
                <c:pt idx="6">
                  <c:v>2.8721291868547438E-2</c:v>
                </c:pt>
                <c:pt idx="7">
                  <c:v>3.7162909104691555E-2</c:v>
                </c:pt>
                <c:pt idx="8">
                  <c:v>4.6413102299598386E-2</c:v>
                </c:pt>
                <c:pt idx="9">
                  <c:v>5.6575049114672482E-2</c:v>
                </c:pt>
                <c:pt idx="10">
                  <c:v>6.8743696160738055E-2</c:v>
                </c:pt>
                <c:pt idx="11">
                  <c:v>8.4433017693915979E-2</c:v>
                </c:pt>
                <c:pt idx="12">
                  <c:v>0.10478849632245335</c:v>
                </c:pt>
                <c:pt idx="13">
                  <c:v>0.13018704636046063</c:v>
                </c:pt>
                <c:pt idx="14">
                  <c:v>0.15966216685722945</c:v>
                </c:pt>
                <c:pt idx="15">
                  <c:v>0.19150405656662639</c:v>
                </c:pt>
                <c:pt idx="16">
                  <c:v>0.2243503492247988</c:v>
                </c:pt>
                <c:pt idx="17">
                  <c:v>0.25791467417968483</c:v>
                </c:pt>
                <c:pt idx="18">
                  <c:v>0.29466066130563962</c:v>
                </c:pt>
                <c:pt idx="19">
                  <c:v>0.33709405380820323</c:v>
                </c:pt>
                <c:pt idx="20">
                  <c:v>0.3851285193584455</c:v>
                </c:pt>
                <c:pt idx="21">
                  <c:v>0.43213752529431959</c:v>
                </c:pt>
                <c:pt idx="22">
                  <c:v>0.47075123865835344</c:v>
                </c:pt>
                <c:pt idx="23">
                  <c:v>0.49875028689706868</c:v>
                </c:pt>
                <c:pt idx="24">
                  <c:v>0.51754336093862197</c:v>
                </c:pt>
                <c:pt idx="25">
                  <c:v>0.53143865456329531</c:v>
                </c:pt>
                <c:pt idx="26">
                  <c:v>0.54338199528751829</c:v>
                </c:pt>
                <c:pt idx="27">
                  <c:v>0.55494842169763048</c:v>
                </c:pt>
                <c:pt idx="28">
                  <c:v>0.5664369384450495</c:v>
                </c:pt>
                <c:pt idx="29">
                  <c:v>0.57797177985677251</c:v>
                </c:pt>
                <c:pt idx="30">
                  <c:v>0.58899073296147253</c:v>
                </c:pt>
                <c:pt idx="31">
                  <c:v>0.59913372877751314</c:v>
                </c:pt>
                <c:pt idx="32">
                  <c:v>0.60796068299400519</c:v>
                </c:pt>
                <c:pt idx="33">
                  <c:v>0.61586956659065206</c:v>
                </c:pt>
                <c:pt idx="34">
                  <c:v>0.62338890187383267</c:v>
                </c:pt>
                <c:pt idx="35">
                  <c:v>0.63065555716989996</c:v>
                </c:pt>
                <c:pt idx="36">
                  <c:v>0.63766321547917604</c:v>
                </c:pt>
                <c:pt idx="37">
                  <c:v>0.64443293346725372</c:v>
                </c:pt>
                <c:pt idx="38">
                  <c:v>0.65093944313542162</c:v>
                </c:pt>
                <c:pt idx="39">
                  <c:v>0.6568732114994662</c:v>
                </c:pt>
                <c:pt idx="40">
                  <c:v>0.66237742388541809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1B12-43D8-9AFC-E4DF425ED198}"/>
            </c:ext>
          </c:extLst>
        </c:ser>
        <c:ser>
          <c:idx val="5"/>
          <c:order val="5"/>
          <c:tx>
            <c:v>30-model</c:v>
          </c:tx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'Dwarf palemtto_live'!$R$13:$R$54</c:f>
              <c:numCache>
                <c:formatCode>General</c:formatCode>
                <c:ptCount val="42"/>
                <c:pt idx="0">
                  <c:v>176.24700000000001</c:v>
                </c:pt>
                <c:pt idx="1">
                  <c:v>184.22399999999999</c:v>
                </c:pt>
                <c:pt idx="2">
                  <c:v>192.19200000000001</c:v>
                </c:pt>
                <c:pt idx="3">
                  <c:v>200.17400000000001</c:v>
                </c:pt>
                <c:pt idx="4">
                  <c:v>208.14500000000001</c:v>
                </c:pt>
                <c:pt idx="5">
                  <c:v>216.113</c:v>
                </c:pt>
                <c:pt idx="6">
                  <c:v>224.08600000000001</c:v>
                </c:pt>
                <c:pt idx="7">
                  <c:v>232.035</c:v>
                </c:pt>
                <c:pt idx="8">
                  <c:v>239.99600000000001</c:v>
                </c:pt>
                <c:pt idx="9">
                  <c:v>247.93700000000001</c:v>
                </c:pt>
                <c:pt idx="10">
                  <c:v>255.88399999999999</c:v>
                </c:pt>
                <c:pt idx="11">
                  <c:v>263.81299999999999</c:v>
                </c:pt>
                <c:pt idx="12">
                  <c:v>271.75200000000001</c:v>
                </c:pt>
                <c:pt idx="13">
                  <c:v>279.65899999999999</c:v>
                </c:pt>
                <c:pt idx="14">
                  <c:v>287.58100000000002</c:v>
                </c:pt>
                <c:pt idx="15">
                  <c:v>295.488</c:v>
                </c:pt>
                <c:pt idx="16">
                  <c:v>303.392</c:v>
                </c:pt>
                <c:pt idx="17">
                  <c:v>311.28800000000001</c:v>
                </c:pt>
                <c:pt idx="18">
                  <c:v>319.18099999999998</c:v>
                </c:pt>
                <c:pt idx="19">
                  <c:v>327.06400000000002</c:v>
                </c:pt>
                <c:pt idx="20">
                  <c:v>334.94600000000003</c:v>
                </c:pt>
                <c:pt idx="21">
                  <c:v>342.82400000000001</c:v>
                </c:pt>
                <c:pt idx="22">
                  <c:v>350.70100000000002</c:v>
                </c:pt>
                <c:pt idx="23">
                  <c:v>358.58199999999999</c:v>
                </c:pt>
                <c:pt idx="24">
                  <c:v>366.45699999999999</c:v>
                </c:pt>
                <c:pt idx="25">
                  <c:v>374.33199999999999</c:v>
                </c:pt>
                <c:pt idx="26">
                  <c:v>382.197</c:v>
                </c:pt>
                <c:pt idx="27">
                  <c:v>390.05500000000001</c:v>
                </c:pt>
                <c:pt idx="28">
                  <c:v>397.90699999999998</c:v>
                </c:pt>
                <c:pt idx="29">
                  <c:v>405.75599999999997</c:v>
                </c:pt>
                <c:pt idx="30">
                  <c:v>413.58100000000002</c:v>
                </c:pt>
                <c:pt idx="31">
                  <c:v>421.43</c:v>
                </c:pt>
                <c:pt idx="32">
                  <c:v>429.27300000000002</c:v>
                </c:pt>
                <c:pt idx="33">
                  <c:v>437.108</c:v>
                </c:pt>
                <c:pt idx="34">
                  <c:v>444.928</c:v>
                </c:pt>
                <c:pt idx="35">
                  <c:v>452.733</c:v>
                </c:pt>
                <c:pt idx="36">
                  <c:v>460.55500000000001</c:v>
                </c:pt>
                <c:pt idx="37">
                  <c:v>468.37400000000002</c:v>
                </c:pt>
                <c:pt idx="38">
                  <c:v>476.16399999999999</c:v>
                </c:pt>
                <c:pt idx="39">
                  <c:v>483.95299999999997</c:v>
                </c:pt>
                <c:pt idx="40">
                  <c:v>491.72</c:v>
                </c:pt>
                <c:pt idx="41">
                  <c:v>499.47</c:v>
                </c:pt>
              </c:numCache>
            </c:numRef>
          </c:xVal>
          <c:yVal>
            <c:numRef>
              <c:f>'Dwarf palemtto_live'!$Z$13:$Z$54</c:f>
              <c:numCache>
                <c:formatCode>General</c:formatCode>
                <c:ptCount val="42"/>
                <c:pt idx="0">
                  <c:v>5.7919517330290073E-3</c:v>
                </c:pt>
                <c:pt idx="1">
                  <c:v>7.8625988314691159E-3</c:v>
                </c:pt>
                <c:pt idx="2">
                  <c:v>1.0583717376542727E-2</c:v>
                </c:pt>
                <c:pt idx="3">
                  <c:v>1.4082988871793323E-2</c:v>
                </c:pt>
                <c:pt idx="4">
                  <c:v>1.8538676172706572E-2</c:v>
                </c:pt>
                <c:pt idx="5">
                  <c:v>2.412666080853039E-2</c:v>
                </c:pt>
                <c:pt idx="6">
                  <c:v>3.1051748634265661E-2</c:v>
                </c:pt>
                <c:pt idx="7">
                  <c:v>3.9534898196757477E-2</c:v>
                </c:pt>
                <c:pt idx="8">
                  <c:v>4.9761973260507214E-2</c:v>
                </c:pt>
                <c:pt idx="9">
                  <c:v>6.1978644527082599E-2</c:v>
                </c:pt>
                <c:pt idx="10">
                  <c:v>7.6341563852922747E-2</c:v>
                </c:pt>
                <c:pt idx="11">
                  <c:v>9.3051528342318529E-2</c:v>
                </c:pt>
                <c:pt idx="12">
                  <c:v>0.11220127929287396</c:v>
                </c:pt>
                <c:pt idx="13">
                  <c:v>0.13392718775495926</c:v>
                </c:pt>
                <c:pt idx="14">
                  <c:v>0.15817510769249862</c:v>
                </c:pt>
                <c:pt idx="15">
                  <c:v>0.18503114438258406</c:v>
                </c:pt>
                <c:pt idx="16">
                  <c:v>0.21439255059718315</c:v>
                </c:pt>
                <c:pt idx="17">
                  <c:v>0.24624246640297826</c:v>
                </c:pt>
                <c:pt idx="18">
                  <c:v>0.28063694828361335</c:v>
                </c:pt>
                <c:pt idx="19">
                  <c:v>0.31807906293043403</c:v>
                </c:pt>
                <c:pt idx="20">
                  <c:v>0.36218150446113545</c:v>
                </c:pt>
                <c:pt idx="21">
                  <c:v>0.40555494726987201</c:v>
                </c:pt>
                <c:pt idx="22">
                  <c:v>0.44082509938545089</c:v>
                </c:pt>
                <c:pt idx="23">
                  <c:v>0.47138440815059585</c:v>
                </c:pt>
                <c:pt idx="24">
                  <c:v>0.49832613671941389</c:v>
                </c:pt>
                <c:pt idx="25">
                  <c:v>0.5220165028208209</c:v>
                </c:pt>
                <c:pt idx="26">
                  <c:v>0.54266962659649709</c:v>
                </c:pt>
                <c:pt idx="27">
                  <c:v>0.56043861780542104</c:v>
                </c:pt>
                <c:pt idx="28">
                  <c:v>0.57551432729255225</c:v>
                </c:pt>
                <c:pt idx="29">
                  <c:v>0.588114411240656</c:v>
                </c:pt>
                <c:pt idx="30">
                  <c:v>0.59848291773406104</c:v>
                </c:pt>
                <c:pt idx="31">
                  <c:v>0.60686196027945172</c:v>
                </c:pt>
                <c:pt idx="32">
                  <c:v>0.61354811269242582</c:v>
                </c:pt>
                <c:pt idx="33">
                  <c:v>0.61878218160841636</c:v>
                </c:pt>
                <c:pt idx="34">
                  <c:v>0.62280673912771145</c:v>
                </c:pt>
                <c:pt idx="35">
                  <c:v>0.62584587064057973</c:v>
                </c:pt>
                <c:pt idx="36">
                  <c:v>0.62810126457995097</c:v>
                </c:pt>
                <c:pt idx="37">
                  <c:v>0.62975057609620255</c:v>
                </c:pt>
                <c:pt idx="38">
                  <c:v>0.63093373421833043</c:v>
                </c:pt>
                <c:pt idx="39">
                  <c:v>0.63176543794662465</c:v>
                </c:pt>
                <c:pt idx="40">
                  <c:v>0.6323410860247658</c:v>
                </c:pt>
                <c:pt idx="41">
                  <c:v>0.63273202707048881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1B12-43D8-9AFC-E4DF425ED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24864"/>
        <c:axId val="1874525408"/>
      </c:scatterChart>
      <c:valAx>
        <c:axId val="1874524864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25408"/>
        <c:crosses val="autoZero"/>
        <c:crossBetween val="midCat"/>
      </c:valAx>
      <c:valAx>
        <c:axId val="1874525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248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'Longleaf pine_Live'!$B$13:$B$62</c:f>
              <c:numCache>
                <c:formatCode>General</c:formatCode>
                <c:ptCount val="50"/>
                <c:pt idx="0">
                  <c:v>166.041</c:v>
                </c:pt>
                <c:pt idx="1">
                  <c:v>173.928</c:v>
                </c:pt>
                <c:pt idx="2">
                  <c:v>181.81399999999999</c:v>
                </c:pt>
                <c:pt idx="3">
                  <c:v>189.68799999999999</c:v>
                </c:pt>
                <c:pt idx="4">
                  <c:v>197.57400000000001</c:v>
                </c:pt>
                <c:pt idx="5">
                  <c:v>205.44800000000001</c:v>
                </c:pt>
                <c:pt idx="6">
                  <c:v>213.32499999999999</c:v>
                </c:pt>
                <c:pt idx="7">
                  <c:v>221.19499999999999</c:v>
                </c:pt>
                <c:pt idx="8">
                  <c:v>229.05799999999999</c:v>
                </c:pt>
                <c:pt idx="9">
                  <c:v>236.928</c:v>
                </c:pt>
                <c:pt idx="10">
                  <c:v>244.774</c:v>
                </c:pt>
                <c:pt idx="11">
                  <c:v>252.62200000000001</c:v>
                </c:pt>
                <c:pt idx="12">
                  <c:v>260.47500000000002</c:v>
                </c:pt>
                <c:pt idx="13">
                  <c:v>268.315</c:v>
                </c:pt>
                <c:pt idx="14">
                  <c:v>276.14499999999998</c:v>
                </c:pt>
                <c:pt idx="15">
                  <c:v>283.95800000000003</c:v>
                </c:pt>
                <c:pt idx="16">
                  <c:v>291.767</c:v>
                </c:pt>
                <c:pt idx="17">
                  <c:v>299.565</c:v>
                </c:pt>
                <c:pt idx="18">
                  <c:v>307.375</c:v>
                </c:pt>
                <c:pt idx="19">
                  <c:v>315.19200000000001</c:v>
                </c:pt>
                <c:pt idx="20">
                  <c:v>322.99599999999998</c:v>
                </c:pt>
                <c:pt idx="21">
                  <c:v>330.78399999999999</c:v>
                </c:pt>
                <c:pt idx="22">
                  <c:v>338.58699999999999</c:v>
                </c:pt>
                <c:pt idx="23">
                  <c:v>346.36399999999998</c:v>
                </c:pt>
                <c:pt idx="24">
                  <c:v>354.13900000000001</c:v>
                </c:pt>
                <c:pt idx="25">
                  <c:v>361.952</c:v>
                </c:pt>
                <c:pt idx="26">
                  <c:v>369.72800000000001</c:v>
                </c:pt>
                <c:pt idx="27">
                  <c:v>377.48099999999999</c:v>
                </c:pt>
                <c:pt idx="28">
                  <c:v>385.19799999999998</c:v>
                </c:pt>
                <c:pt idx="29">
                  <c:v>392.935</c:v>
                </c:pt>
                <c:pt idx="30">
                  <c:v>400.67700000000002</c:v>
                </c:pt>
                <c:pt idx="31">
                  <c:v>408.41399999999999</c:v>
                </c:pt>
                <c:pt idx="32">
                  <c:v>416.15899999999999</c:v>
                </c:pt>
                <c:pt idx="33">
                  <c:v>423.88900000000001</c:v>
                </c:pt>
                <c:pt idx="34">
                  <c:v>431.59800000000001</c:v>
                </c:pt>
                <c:pt idx="35">
                  <c:v>439.31400000000002</c:v>
                </c:pt>
                <c:pt idx="36">
                  <c:v>446.99400000000003</c:v>
                </c:pt>
                <c:pt idx="37">
                  <c:v>454.697</c:v>
                </c:pt>
                <c:pt idx="38">
                  <c:v>462.40199999999999</c:v>
                </c:pt>
                <c:pt idx="39">
                  <c:v>470.09699999999998</c:v>
                </c:pt>
                <c:pt idx="40">
                  <c:v>477.78699999999998</c:v>
                </c:pt>
                <c:pt idx="41">
                  <c:v>485.46800000000002</c:v>
                </c:pt>
                <c:pt idx="42">
                  <c:v>493.15199999999999</c:v>
                </c:pt>
                <c:pt idx="43">
                  <c:v>500.82499999999999</c:v>
                </c:pt>
              </c:numCache>
            </c:numRef>
          </c:xVal>
          <c:yVal>
            <c:numRef>
              <c:f>'Longleaf pine_Live'!$F$13:$F$62</c:f>
              <c:numCache>
                <c:formatCode>General</c:formatCode>
                <c:ptCount val="50"/>
                <c:pt idx="0">
                  <c:v>5.9254211533227297E-3</c:v>
                </c:pt>
                <c:pt idx="1">
                  <c:v>9.9984138826392233E-3</c:v>
                </c:pt>
                <c:pt idx="2">
                  <c:v>1.5422543623122786E-2</c:v>
                </c:pt>
                <c:pt idx="3">
                  <c:v>2.2174312339797275E-2</c:v>
                </c:pt>
                <c:pt idx="4">
                  <c:v>3.0674726492663673E-2</c:v>
                </c:pt>
                <c:pt idx="5">
                  <c:v>4.0865040994280344E-2</c:v>
                </c:pt>
                <c:pt idx="6">
                  <c:v>5.2629723839343945E-2</c:v>
                </c:pt>
                <c:pt idx="7">
                  <c:v>6.6417195861996126E-2</c:v>
                </c:pt>
                <c:pt idx="8">
                  <c:v>8.2331240050050991E-2</c:v>
                </c:pt>
                <c:pt idx="9">
                  <c:v>9.918716380676007E-2</c:v>
                </c:pt>
                <c:pt idx="10">
                  <c:v>0.11639947442728438</c:v>
                </c:pt>
                <c:pt idx="11">
                  <c:v>0.13404845686446143</c:v>
                </c:pt>
                <c:pt idx="12">
                  <c:v>0.15266085873568824</c:v>
                </c:pt>
                <c:pt idx="13">
                  <c:v>0.17265768650096636</c:v>
                </c:pt>
                <c:pt idx="14">
                  <c:v>0.19378829445387635</c:v>
                </c:pt>
                <c:pt idx="15">
                  <c:v>0.21559447091236994</c:v>
                </c:pt>
                <c:pt idx="16">
                  <c:v>0.23857554911970491</c:v>
                </c:pt>
                <c:pt idx="17">
                  <c:v>0.2628979734903002</c:v>
                </c:pt>
                <c:pt idx="18">
                  <c:v>0.28928430859969334</c:v>
                </c:pt>
                <c:pt idx="19">
                  <c:v>0.31847670071923573</c:v>
                </c:pt>
                <c:pt idx="20">
                  <c:v>0.35171467119395483</c:v>
                </c:pt>
                <c:pt idx="21">
                  <c:v>0.39085260661743837</c:v>
                </c:pt>
                <c:pt idx="22">
                  <c:v>0.43620577229229207</c:v>
                </c:pt>
                <c:pt idx="23">
                  <c:v>0.48671284030539619</c:v>
                </c:pt>
                <c:pt idx="24">
                  <c:v>0.53058954611587272</c:v>
                </c:pt>
                <c:pt idx="25">
                  <c:v>0.55439697188655934</c:v>
                </c:pt>
                <c:pt idx="26">
                  <c:v>0.56701737483869574</c:v>
                </c:pt>
                <c:pt idx="27">
                  <c:v>0.5767024815883105</c:v>
                </c:pt>
                <c:pt idx="28">
                  <c:v>0.58544962510843357</c:v>
                </c:pt>
                <c:pt idx="29">
                  <c:v>0.59392458305674189</c:v>
                </c:pt>
                <c:pt idx="30">
                  <c:v>0.60234079591760814</c:v>
                </c:pt>
                <c:pt idx="31">
                  <c:v>0.6106003552119621</c:v>
                </c:pt>
                <c:pt idx="32">
                  <c:v>0.61854464920371033</c:v>
                </c:pt>
                <c:pt idx="33">
                  <c:v>0.6260052753088523</c:v>
                </c:pt>
                <c:pt idx="34">
                  <c:v>0.63300377339278335</c:v>
                </c:pt>
                <c:pt idx="35">
                  <c:v>0.6396772153262017</c:v>
                </c:pt>
                <c:pt idx="36">
                  <c:v>0.64629778668092219</c:v>
                </c:pt>
                <c:pt idx="37">
                  <c:v>0.65282632406531671</c:v>
                </c:pt>
                <c:pt idx="38">
                  <c:v>0.65942927189380462</c:v>
                </c:pt>
                <c:pt idx="39">
                  <c:v>0.6662378275283396</c:v>
                </c:pt>
                <c:pt idx="40">
                  <c:v>0.67327940534306152</c:v>
                </c:pt>
                <c:pt idx="41">
                  <c:v>0.68043064065434189</c:v>
                </c:pt>
                <c:pt idx="42">
                  <c:v>0.68757404328729677</c:v>
                </c:pt>
                <c:pt idx="43">
                  <c:v>0.6947448602943912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993-4DCE-AE0B-0DF13793E609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'Longleaf pine_Live'!$B$13:$B$62</c:f>
              <c:numCache>
                <c:formatCode>General</c:formatCode>
                <c:ptCount val="50"/>
                <c:pt idx="0">
                  <c:v>166.041</c:v>
                </c:pt>
                <c:pt idx="1">
                  <c:v>173.928</c:v>
                </c:pt>
                <c:pt idx="2">
                  <c:v>181.81399999999999</c:v>
                </c:pt>
                <c:pt idx="3">
                  <c:v>189.68799999999999</c:v>
                </c:pt>
                <c:pt idx="4">
                  <c:v>197.57400000000001</c:v>
                </c:pt>
                <c:pt idx="5">
                  <c:v>205.44800000000001</c:v>
                </c:pt>
                <c:pt idx="6">
                  <c:v>213.32499999999999</c:v>
                </c:pt>
                <c:pt idx="7">
                  <c:v>221.19499999999999</c:v>
                </c:pt>
                <c:pt idx="8">
                  <c:v>229.05799999999999</c:v>
                </c:pt>
                <c:pt idx="9">
                  <c:v>236.928</c:v>
                </c:pt>
                <c:pt idx="10">
                  <c:v>244.774</c:v>
                </c:pt>
                <c:pt idx="11">
                  <c:v>252.62200000000001</c:v>
                </c:pt>
                <c:pt idx="12">
                  <c:v>260.47500000000002</c:v>
                </c:pt>
                <c:pt idx="13">
                  <c:v>268.315</c:v>
                </c:pt>
                <c:pt idx="14">
                  <c:v>276.14499999999998</c:v>
                </c:pt>
                <c:pt idx="15">
                  <c:v>283.95800000000003</c:v>
                </c:pt>
                <c:pt idx="16">
                  <c:v>291.767</c:v>
                </c:pt>
                <c:pt idx="17">
                  <c:v>299.565</c:v>
                </c:pt>
                <c:pt idx="18">
                  <c:v>307.375</c:v>
                </c:pt>
                <c:pt idx="19">
                  <c:v>315.19200000000001</c:v>
                </c:pt>
                <c:pt idx="20">
                  <c:v>322.99599999999998</c:v>
                </c:pt>
                <c:pt idx="21">
                  <c:v>330.78399999999999</c:v>
                </c:pt>
                <c:pt idx="22">
                  <c:v>338.58699999999999</c:v>
                </c:pt>
                <c:pt idx="23">
                  <c:v>346.36399999999998</c:v>
                </c:pt>
                <c:pt idx="24">
                  <c:v>354.13900000000001</c:v>
                </c:pt>
                <c:pt idx="25">
                  <c:v>361.952</c:v>
                </c:pt>
                <c:pt idx="26">
                  <c:v>369.72800000000001</c:v>
                </c:pt>
                <c:pt idx="27">
                  <c:v>377.48099999999999</c:v>
                </c:pt>
                <c:pt idx="28">
                  <c:v>385.19799999999998</c:v>
                </c:pt>
                <c:pt idx="29">
                  <c:v>392.935</c:v>
                </c:pt>
                <c:pt idx="30">
                  <c:v>400.67700000000002</c:v>
                </c:pt>
                <c:pt idx="31">
                  <c:v>408.41399999999999</c:v>
                </c:pt>
                <c:pt idx="32">
                  <c:v>416.15899999999999</c:v>
                </c:pt>
                <c:pt idx="33">
                  <c:v>423.88900000000001</c:v>
                </c:pt>
                <c:pt idx="34">
                  <c:v>431.59800000000001</c:v>
                </c:pt>
                <c:pt idx="35">
                  <c:v>439.31400000000002</c:v>
                </c:pt>
                <c:pt idx="36">
                  <c:v>446.99400000000003</c:v>
                </c:pt>
                <c:pt idx="37">
                  <c:v>454.697</c:v>
                </c:pt>
                <c:pt idx="38">
                  <c:v>462.40199999999999</c:v>
                </c:pt>
                <c:pt idx="39">
                  <c:v>470.09699999999998</c:v>
                </c:pt>
                <c:pt idx="40">
                  <c:v>477.78699999999998</c:v>
                </c:pt>
                <c:pt idx="41">
                  <c:v>485.46800000000002</c:v>
                </c:pt>
                <c:pt idx="42">
                  <c:v>493.15199999999999</c:v>
                </c:pt>
                <c:pt idx="43">
                  <c:v>500.82499999999999</c:v>
                </c:pt>
              </c:numCache>
            </c:numRef>
          </c:xVal>
          <c:yVal>
            <c:numRef>
              <c:f>'Longleaf pine_Live'!$J$13:$J$62</c:f>
              <c:numCache>
                <c:formatCode>General</c:formatCode>
                <c:ptCount val="50"/>
                <c:pt idx="0">
                  <c:v>1.6929043893300258E-2</c:v>
                </c:pt>
                <c:pt idx="1">
                  <c:v>2.1886524407434365E-2</c:v>
                </c:pt>
                <c:pt idx="2">
                  <c:v>2.7114347173855854E-2</c:v>
                </c:pt>
                <c:pt idx="3">
                  <c:v>3.3049140806080297E-2</c:v>
                </c:pt>
                <c:pt idx="4">
                  <c:v>3.9878918700977553E-2</c:v>
                </c:pt>
                <c:pt idx="5">
                  <c:v>4.7752435721231244E-2</c:v>
                </c:pt>
                <c:pt idx="6">
                  <c:v>5.6780248213796805E-2</c:v>
                </c:pt>
                <c:pt idx="7">
                  <c:v>6.7076377558715677E-2</c:v>
                </c:pt>
                <c:pt idx="8">
                  <c:v>7.873817414048237E-2</c:v>
                </c:pt>
                <c:pt idx="9">
                  <c:v>9.1857334976687272E-2</c:v>
                </c:pt>
                <c:pt idx="10">
                  <c:v>0.10653331002912834</c:v>
                </c:pt>
                <c:pt idx="11">
                  <c:v>0.12282160664357435</c:v>
                </c:pt>
                <c:pt idx="12">
                  <c:v>0.14080941877877154</c:v>
                </c:pt>
                <c:pt idx="13">
                  <c:v>0.16058142265477213</c:v>
                </c:pt>
                <c:pt idx="14">
                  <c:v>0.18219865501099114</c:v>
                </c:pt>
                <c:pt idx="15">
                  <c:v>0.20574764298748216</c:v>
                </c:pt>
                <c:pt idx="16">
                  <c:v>0.23134365866273304</c:v>
                </c:pt>
                <c:pt idx="17">
                  <c:v>0.25920793727313418</c:v>
                </c:pt>
                <c:pt idx="18">
                  <c:v>0.28971449921588666</c:v>
                </c:pt>
                <c:pt idx="19">
                  <c:v>0.32367417391238923</c:v>
                </c:pt>
                <c:pt idx="20">
                  <c:v>0.36309043615491915</c:v>
                </c:pt>
                <c:pt idx="21">
                  <c:v>0.41056094758970091</c:v>
                </c:pt>
                <c:pt idx="22">
                  <c:v>0.45349086210109779</c:v>
                </c:pt>
                <c:pt idx="23">
                  <c:v>0.48826411585473412</c:v>
                </c:pt>
                <c:pt idx="24">
                  <c:v>0.51671380150141533</c:v>
                </c:pt>
                <c:pt idx="25">
                  <c:v>0.54062841333639311</c:v>
                </c:pt>
                <c:pt idx="26">
                  <c:v>0.56113804369942566</c:v>
                </c:pt>
                <c:pt idx="27">
                  <c:v>0.57883447679666811</c:v>
                </c:pt>
                <c:pt idx="28">
                  <c:v>0.59414227204551517</c:v>
                </c:pt>
                <c:pt idx="29">
                  <c:v>0.60736167752311987</c:v>
                </c:pt>
                <c:pt idx="30">
                  <c:v>0.6187681312353186</c:v>
                </c:pt>
                <c:pt idx="31">
                  <c:v>0.62856389612305341</c:v>
                </c:pt>
                <c:pt idx="32">
                  <c:v>0.63691980216327437</c:v>
                </c:pt>
                <c:pt idx="33">
                  <c:v>0.64399869100408624</c:v>
                </c:pt>
                <c:pt idx="34">
                  <c:v>0.64994232043563205</c:v>
                </c:pt>
                <c:pt idx="35">
                  <c:v>0.65488703366748391</c:v>
                </c:pt>
                <c:pt idx="36">
                  <c:v>0.65896888859364111</c:v>
                </c:pt>
                <c:pt idx="37">
                  <c:v>0.66230292796285684</c:v>
                </c:pt>
                <c:pt idx="38">
                  <c:v>0.66500679351563963</c:v>
                </c:pt>
                <c:pt idx="39">
                  <c:v>0.66717894511440745</c:v>
                </c:pt>
                <c:pt idx="40">
                  <c:v>0.66890615628115446</c:v>
                </c:pt>
                <c:pt idx="41">
                  <c:v>0.67026611560706084</c:v>
                </c:pt>
                <c:pt idx="42">
                  <c:v>0.67132616498889652</c:v>
                </c:pt>
                <c:pt idx="43">
                  <c:v>0.67214462607721559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993-4DCE-AE0B-0DF13793E609}"/>
            </c:ext>
          </c:extLst>
        </c:ser>
        <c:ser>
          <c:idx val="2"/>
          <c:order val="2"/>
          <c:tx>
            <c:v>20-exp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'Longleaf pine_Live'!$R$13:$R$54</c:f>
              <c:numCache>
                <c:formatCode>General</c:formatCode>
                <c:ptCount val="42"/>
                <c:pt idx="0">
                  <c:v>176.08600000000001</c:v>
                </c:pt>
                <c:pt idx="1">
                  <c:v>184.04900000000001</c:v>
                </c:pt>
                <c:pt idx="2">
                  <c:v>192.01</c:v>
                </c:pt>
                <c:pt idx="3">
                  <c:v>200.006</c:v>
                </c:pt>
                <c:pt idx="4">
                  <c:v>208.03100000000001</c:v>
                </c:pt>
                <c:pt idx="5">
                  <c:v>216.05500000000001</c:v>
                </c:pt>
                <c:pt idx="6">
                  <c:v>224.06399999999999</c:v>
                </c:pt>
                <c:pt idx="7">
                  <c:v>232.03100000000001</c:v>
                </c:pt>
                <c:pt idx="8">
                  <c:v>239.994</c:v>
                </c:pt>
                <c:pt idx="9">
                  <c:v>247.94399999999999</c:v>
                </c:pt>
                <c:pt idx="10">
                  <c:v>255.89500000000001</c:v>
                </c:pt>
                <c:pt idx="11">
                  <c:v>263.81799999999998</c:v>
                </c:pt>
                <c:pt idx="12">
                  <c:v>271.75099999999998</c:v>
                </c:pt>
                <c:pt idx="13">
                  <c:v>279.67500000000001</c:v>
                </c:pt>
                <c:pt idx="14">
                  <c:v>287.58499999999998</c:v>
                </c:pt>
                <c:pt idx="15">
                  <c:v>295.48599999999999</c:v>
                </c:pt>
                <c:pt idx="16">
                  <c:v>303.40199999999999</c:v>
                </c:pt>
                <c:pt idx="17">
                  <c:v>311.33699999999999</c:v>
                </c:pt>
                <c:pt idx="18">
                  <c:v>319.24700000000001</c:v>
                </c:pt>
                <c:pt idx="19">
                  <c:v>327.14800000000002</c:v>
                </c:pt>
                <c:pt idx="20">
                  <c:v>335.03500000000003</c:v>
                </c:pt>
                <c:pt idx="21">
                  <c:v>342.91899999999998</c:v>
                </c:pt>
                <c:pt idx="22">
                  <c:v>350.803</c:v>
                </c:pt>
                <c:pt idx="23">
                  <c:v>358.68900000000002</c:v>
                </c:pt>
                <c:pt idx="24">
                  <c:v>366.56799999999998</c:v>
                </c:pt>
                <c:pt idx="25">
                  <c:v>374.46800000000002</c:v>
                </c:pt>
                <c:pt idx="26">
                  <c:v>382.36200000000002</c:v>
                </c:pt>
                <c:pt idx="27">
                  <c:v>390.238</c:v>
                </c:pt>
                <c:pt idx="28">
                  <c:v>398.09800000000001</c:v>
                </c:pt>
                <c:pt idx="29">
                  <c:v>405.947</c:v>
                </c:pt>
                <c:pt idx="30">
                  <c:v>413.78300000000002</c:v>
                </c:pt>
                <c:pt idx="31">
                  <c:v>421.62400000000002</c:v>
                </c:pt>
                <c:pt idx="32">
                  <c:v>429.45499999999998</c:v>
                </c:pt>
                <c:pt idx="33">
                  <c:v>437.27300000000002</c:v>
                </c:pt>
                <c:pt idx="34">
                  <c:v>445.08699999999999</c:v>
                </c:pt>
                <c:pt idx="35">
                  <c:v>452.88900000000001</c:v>
                </c:pt>
                <c:pt idx="36">
                  <c:v>460.678</c:v>
                </c:pt>
                <c:pt idx="37">
                  <c:v>468.48399999999998</c:v>
                </c:pt>
                <c:pt idx="38">
                  <c:v>476.27100000000002</c:v>
                </c:pt>
                <c:pt idx="39">
                  <c:v>484.07499999999999</c:v>
                </c:pt>
                <c:pt idx="40">
                  <c:v>491.86099999999999</c:v>
                </c:pt>
                <c:pt idx="41">
                  <c:v>499.637</c:v>
                </c:pt>
              </c:numCache>
            </c:numRef>
          </c:xVal>
          <c:yVal>
            <c:numRef>
              <c:f>'Longleaf pine_Live'!$V$13:$V$54</c:f>
              <c:numCache>
                <c:formatCode>General</c:formatCode>
                <c:ptCount val="42"/>
                <c:pt idx="0">
                  <c:v>6.0794795057340645E-3</c:v>
                </c:pt>
                <c:pt idx="1">
                  <c:v>1.0043080922060854E-2</c:v>
                </c:pt>
                <c:pt idx="2">
                  <c:v>1.5190869428204024E-2</c:v>
                </c:pt>
                <c:pt idx="3">
                  <c:v>2.1620711725801156E-2</c:v>
                </c:pt>
                <c:pt idx="4">
                  <c:v>2.9463749195046463E-2</c:v>
                </c:pt>
                <c:pt idx="5">
                  <c:v>3.869649382754714E-2</c:v>
                </c:pt>
                <c:pt idx="6">
                  <c:v>4.9782833789065895E-2</c:v>
                </c:pt>
                <c:pt idx="7">
                  <c:v>6.3212102587791419E-2</c:v>
                </c:pt>
                <c:pt idx="8">
                  <c:v>7.903127624050954E-2</c:v>
                </c:pt>
                <c:pt idx="9">
                  <c:v>9.6349767762317073E-2</c:v>
                </c:pt>
                <c:pt idx="10">
                  <c:v>0.11427699016831117</c:v>
                </c:pt>
                <c:pt idx="11">
                  <c:v>0.13305173821048799</c:v>
                </c:pt>
                <c:pt idx="12">
                  <c:v>0.15314572939074067</c:v>
                </c:pt>
                <c:pt idx="13">
                  <c:v>0.17417924090671555</c:v>
                </c:pt>
                <c:pt idx="14">
                  <c:v>0.19637540883814608</c:v>
                </c:pt>
                <c:pt idx="15">
                  <c:v>0.21940931573559552</c:v>
                </c:pt>
                <c:pt idx="16">
                  <c:v>0.24318700956549144</c:v>
                </c:pt>
                <c:pt idx="17">
                  <c:v>0.26838181323510124</c:v>
                </c:pt>
                <c:pt idx="18">
                  <c:v>0.29541651089549992</c:v>
                </c:pt>
                <c:pt idx="19">
                  <c:v>0.32527172689709716</c:v>
                </c:pt>
                <c:pt idx="20">
                  <c:v>0.35891634158610608</c:v>
                </c:pt>
                <c:pt idx="21">
                  <c:v>0.39827245698269131</c:v>
                </c:pt>
                <c:pt idx="22">
                  <c:v>0.44354167849222648</c:v>
                </c:pt>
                <c:pt idx="23">
                  <c:v>0.49396260317597029</c:v>
                </c:pt>
                <c:pt idx="24">
                  <c:v>0.53854675777404148</c:v>
                </c:pt>
                <c:pt idx="25">
                  <c:v>0.56393729484692678</c:v>
                </c:pt>
                <c:pt idx="26">
                  <c:v>0.57743702767083127</c:v>
                </c:pt>
                <c:pt idx="27">
                  <c:v>0.5868948657170987</c:v>
                </c:pt>
                <c:pt idx="28">
                  <c:v>0.595192004681943</c:v>
                </c:pt>
                <c:pt idx="29">
                  <c:v>0.60330319691367573</c:v>
                </c:pt>
                <c:pt idx="30">
                  <c:v>0.61135566912442574</c:v>
                </c:pt>
                <c:pt idx="31">
                  <c:v>0.61942380000743791</c:v>
                </c:pt>
                <c:pt idx="32">
                  <c:v>0.62720028811956963</c:v>
                </c:pt>
                <c:pt idx="33">
                  <c:v>0.63447374138528367</c:v>
                </c:pt>
                <c:pt idx="34">
                  <c:v>0.64120697045795749</c:v>
                </c:pt>
                <c:pt idx="35">
                  <c:v>0.64757026339844082</c:v>
                </c:pt>
                <c:pt idx="36">
                  <c:v>0.65380241495872959</c:v>
                </c:pt>
                <c:pt idx="37">
                  <c:v>0.65980164376912076</c:v>
                </c:pt>
                <c:pt idx="38">
                  <c:v>0.66575781123079125</c:v>
                </c:pt>
                <c:pt idx="39">
                  <c:v>0.67197821878688357</c:v>
                </c:pt>
                <c:pt idx="40">
                  <c:v>0.67799506360356943</c:v>
                </c:pt>
                <c:pt idx="41">
                  <c:v>0.68393361505894512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993-4DCE-AE0B-0DF13793E609}"/>
            </c:ext>
          </c:extLst>
        </c:ser>
        <c:ser>
          <c:idx val="3"/>
          <c:order val="3"/>
          <c:tx>
            <c:v>20-model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'Longleaf pine_Live'!$R$13:$R$54</c:f>
              <c:numCache>
                <c:formatCode>General</c:formatCode>
                <c:ptCount val="42"/>
                <c:pt idx="0">
                  <c:v>176.08600000000001</c:v>
                </c:pt>
                <c:pt idx="1">
                  <c:v>184.04900000000001</c:v>
                </c:pt>
                <c:pt idx="2">
                  <c:v>192.01</c:v>
                </c:pt>
                <c:pt idx="3">
                  <c:v>200.006</c:v>
                </c:pt>
                <c:pt idx="4">
                  <c:v>208.03100000000001</c:v>
                </c:pt>
                <c:pt idx="5">
                  <c:v>216.05500000000001</c:v>
                </c:pt>
                <c:pt idx="6">
                  <c:v>224.06399999999999</c:v>
                </c:pt>
                <c:pt idx="7">
                  <c:v>232.03100000000001</c:v>
                </c:pt>
                <c:pt idx="8">
                  <c:v>239.994</c:v>
                </c:pt>
                <c:pt idx="9">
                  <c:v>247.94399999999999</c:v>
                </c:pt>
                <c:pt idx="10">
                  <c:v>255.89500000000001</c:v>
                </c:pt>
                <c:pt idx="11">
                  <c:v>263.81799999999998</c:v>
                </c:pt>
                <c:pt idx="12">
                  <c:v>271.75099999999998</c:v>
                </c:pt>
                <c:pt idx="13">
                  <c:v>279.67500000000001</c:v>
                </c:pt>
                <c:pt idx="14">
                  <c:v>287.58499999999998</c:v>
                </c:pt>
                <c:pt idx="15">
                  <c:v>295.48599999999999</c:v>
                </c:pt>
                <c:pt idx="16">
                  <c:v>303.40199999999999</c:v>
                </c:pt>
                <c:pt idx="17">
                  <c:v>311.33699999999999</c:v>
                </c:pt>
                <c:pt idx="18">
                  <c:v>319.24700000000001</c:v>
                </c:pt>
                <c:pt idx="19">
                  <c:v>327.14800000000002</c:v>
                </c:pt>
                <c:pt idx="20">
                  <c:v>335.03500000000003</c:v>
                </c:pt>
                <c:pt idx="21">
                  <c:v>342.91899999999998</c:v>
                </c:pt>
                <c:pt idx="22">
                  <c:v>350.803</c:v>
                </c:pt>
                <c:pt idx="23">
                  <c:v>358.68900000000002</c:v>
                </c:pt>
                <c:pt idx="24">
                  <c:v>366.56799999999998</c:v>
                </c:pt>
                <c:pt idx="25">
                  <c:v>374.46800000000002</c:v>
                </c:pt>
                <c:pt idx="26">
                  <c:v>382.36200000000002</c:v>
                </c:pt>
                <c:pt idx="27">
                  <c:v>390.238</c:v>
                </c:pt>
                <c:pt idx="28">
                  <c:v>398.09800000000001</c:v>
                </c:pt>
                <c:pt idx="29">
                  <c:v>405.947</c:v>
                </c:pt>
                <c:pt idx="30">
                  <c:v>413.78300000000002</c:v>
                </c:pt>
                <c:pt idx="31">
                  <c:v>421.62400000000002</c:v>
                </c:pt>
                <c:pt idx="32">
                  <c:v>429.45499999999998</c:v>
                </c:pt>
                <c:pt idx="33">
                  <c:v>437.27300000000002</c:v>
                </c:pt>
                <c:pt idx="34">
                  <c:v>445.08699999999999</c:v>
                </c:pt>
                <c:pt idx="35">
                  <c:v>452.88900000000001</c:v>
                </c:pt>
                <c:pt idx="36">
                  <c:v>460.678</c:v>
                </c:pt>
                <c:pt idx="37">
                  <c:v>468.48399999999998</c:v>
                </c:pt>
                <c:pt idx="38">
                  <c:v>476.27100000000002</c:v>
                </c:pt>
                <c:pt idx="39">
                  <c:v>484.07499999999999</c:v>
                </c:pt>
                <c:pt idx="40">
                  <c:v>491.86099999999999</c:v>
                </c:pt>
                <c:pt idx="41">
                  <c:v>499.637</c:v>
                </c:pt>
              </c:numCache>
            </c:numRef>
          </c:xVal>
          <c:yVal>
            <c:numRef>
              <c:f>'Longleaf pine_Live'!$Z$13:$Z$54</c:f>
              <c:numCache>
                <c:formatCode>General</c:formatCode>
                <c:ptCount val="42"/>
                <c:pt idx="0">
                  <c:v>1.9436622839202024E-2</c:v>
                </c:pt>
                <c:pt idx="1">
                  <c:v>2.3636447033296527E-2</c:v>
                </c:pt>
                <c:pt idx="2">
                  <c:v>2.866038712975516E-2</c:v>
                </c:pt>
                <c:pt idx="3">
                  <c:v>3.4574813357670431E-2</c:v>
                </c:pt>
                <c:pt idx="4">
                  <c:v>4.1482796324635821E-2</c:v>
                </c:pt>
                <c:pt idx="5">
                  <c:v>4.9491015581288877E-2</c:v>
                </c:pt>
                <c:pt idx="6">
                  <c:v>5.8690579648938326E-2</c:v>
                </c:pt>
                <c:pt idx="7">
                  <c:v>6.916602917006047E-2</c:v>
                </c:pt>
                <c:pt idx="8">
                  <c:v>8.0980360966706938E-2</c:v>
                </c:pt>
                <c:pt idx="9">
                  <c:v>9.4230958535289594E-2</c:v>
                </c:pt>
                <c:pt idx="10">
                  <c:v>0.10899581692402899</c:v>
                </c:pt>
                <c:pt idx="11">
                  <c:v>0.12536114751250987</c:v>
                </c:pt>
                <c:pt idx="12">
                  <c:v>0.14337106468230923</c:v>
                </c:pt>
                <c:pt idx="13">
                  <c:v>0.1631206040357083</c:v>
                </c:pt>
                <c:pt idx="14">
                  <c:v>0.18467647377938018</c:v>
                </c:pt>
                <c:pt idx="15">
                  <c:v>0.20811696355466039</c:v>
                </c:pt>
                <c:pt idx="16">
                  <c:v>0.23356931115221649</c:v>
                </c:pt>
                <c:pt idx="17">
                  <c:v>0.2612796994490057</c:v>
                </c:pt>
                <c:pt idx="18">
                  <c:v>0.29166215400229945</c:v>
                </c:pt>
                <c:pt idx="19">
                  <c:v>0.32543710360652889</c:v>
                </c:pt>
                <c:pt idx="20">
                  <c:v>0.36459631238056672</c:v>
                </c:pt>
                <c:pt idx="21">
                  <c:v>0.41121965827821816</c:v>
                </c:pt>
                <c:pt idx="22">
                  <c:v>0.45339589546109604</c:v>
                </c:pt>
                <c:pt idx="23">
                  <c:v>0.48779451722887762</c:v>
                </c:pt>
                <c:pt idx="24">
                  <c:v>0.51609628206391389</c:v>
                </c:pt>
                <c:pt idx="25">
                  <c:v>0.53993718458543871</c:v>
                </c:pt>
                <c:pt idx="26">
                  <c:v>0.56038510367254313</c:v>
                </c:pt>
                <c:pt idx="27">
                  <c:v>0.57806414805039796</c:v>
                </c:pt>
                <c:pt idx="28">
                  <c:v>0.59338267480828177</c:v>
                </c:pt>
                <c:pt idx="29">
                  <c:v>0.60664270071407533</c:v>
                </c:pt>
                <c:pt idx="30">
                  <c:v>0.61808535511139351</c:v>
                </c:pt>
                <c:pt idx="31">
                  <c:v>0.62791075789477213</c:v>
                </c:pt>
                <c:pt idx="32">
                  <c:v>0.63630294318856961</c:v>
                </c:pt>
                <c:pt idx="33">
                  <c:v>0.64341842533466631</c:v>
                </c:pt>
                <c:pt idx="34">
                  <c:v>0.64940340443927902</c:v>
                </c:pt>
                <c:pt idx="35">
                  <c:v>0.65439796389384552</c:v>
                </c:pt>
                <c:pt idx="36">
                  <c:v>0.65852966252846112</c:v>
                </c:pt>
                <c:pt idx="37">
                  <c:v>0.66191714220961395</c:v>
                </c:pt>
                <c:pt idx="38">
                  <c:v>0.6646730963871007</c:v>
                </c:pt>
                <c:pt idx="39">
                  <c:v>0.66689238430384312</c:v>
                </c:pt>
                <c:pt idx="40">
                  <c:v>0.66866472549944156</c:v>
                </c:pt>
                <c:pt idx="41">
                  <c:v>0.67006517646853203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993-4DCE-AE0B-0DF13793E609}"/>
            </c:ext>
          </c:extLst>
        </c:ser>
        <c:ser>
          <c:idx val="4"/>
          <c:order val="4"/>
          <c:tx>
            <c:v>30-exp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'Longleaf pine_Live'!$AH$13:$AH$53</c:f>
              <c:numCache>
                <c:formatCode>General</c:formatCode>
                <c:ptCount val="41"/>
                <c:pt idx="0">
                  <c:v>182.94399999999999</c:v>
                </c:pt>
                <c:pt idx="1">
                  <c:v>191.1</c:v>
                </c:pt>
                <c:pt idx="2">
                  <c:v>199.155</c:v>
                </c:pt>
                <c:pt idx="3">
                  <c:v>207.16</c:v>
                </c:pt>
                <c:pt idx="4">
                  <c:v>215.13300000000001</c:v>
                </c:pt>
                <c:pt idx="5">
                  <c:v>223.071</c:v>
                </c:pt>
                <c:pt idx="6">
                  <c:v>230.988</c:v>
                </c:pt>
                <c:pt idx="7">
                  <c:v>238.88</c:v>
                </c:pt>
                <c:pt idx="8">
                  <c:v>246.774</c:v>
                </c:pt>
                <c:pt idx="9">
                  <c:v>254.655</c:v>
                </c:pt>
                <c:pt idx="10">
                  <c:v>262.52600000000001</c:v>
                </c:pt>
                <c:pt idx="11">
                  <c:v>270.39100000000002</c:v>
                </c:pt>
                <c:pt idx="12">
                  <c:v>278.25200000000001</c:v>
                </c:pt>
                <c:pt idx="13">
                  <c:v>286.101</c:v>
                </c:pt>
                <c:pt idx="14">
                  <c:v>293.964</c:v>
                </c:pt>
                <c:pt idx="15">
                  <c:v>301.82299999999998</c:v>
                </c:pt>
                <c:pt idx="16">
                  <c:v>309.67700000000002</c:v>
                </c:pt>
                <c:pt idx="17">
                  <c:v>317.50799999999998</c:v>
                </c:pt>
                <c:pt idx="18">
                  <c:v>325.34500000000003</c:v>
                </c:pt>
                <c:pt idx="19">
                  <c:v>333.16300000000001</c:v>
                </c:pt>
                <c:pt idx="20">
                  <c:v>340.98599999999999</c:v>
                </c:pt>
                <c:pt idx="21">
                  <c:v>348.80599999999998</c:v>
                </c:pt>
                <c:pt idx="22">
                  <c:v>356.58600000000001</c:v>
                </c:pt>
                <c:pt idx="23">
                  <c:v>364.375</c:v>
                </c:pt>
                <c:pt idx="24">
                  <c:v>372.18799999999999</c:v>
                </c:pt>
                <c:pt idx="25">
                  <c:v>380.02699999999999</c:v>
                </c:pt>
                <c:pt idx="26">
                  <c:v>387.87200000000001</c:v>
                </c:pt>
                <c:pt idx="27">
                  <c:v>395.71</c:v>
                </c:pt>
                <c:pt idx="28">
                  <c:v>403.505</c:v>
                </c:pt>
                <c:pt idx="29">
                  <c:v>411.30700000000002</c:v>
                </c:pt>
                <c:pt idx="30">
                  <c:v>419.08499999999998</c:v>
                </c:pt>
                <c:pt idx="31">
                  <c:v>426.858</c:v>
                </c:pt>
                <c:pt idx="32">
                  <c:v>434.61700000000002</c:v>
                </c:pt>
                <c:pt idx="33">
                  <c:v>442.38400000000001</c:v>
                </c:pt>
                <c:pt idx="34">
                  <c:v>450.17200000000003</c:v>
                </c:pt>
                <c:pt idx="35">
                  <c:v>457.91899999999998</c:v>
                </c:pt>
                <c:pt idx="36">
                  <c:v>465.66399999999999</c:v>
                </c:pt>
                <c:pt idx="37">
                  <c:v>473.41399999999999</c:v>
                </c:pt>
                <c:pt idx="38">
                  <c:v>481.14699999999999</c:v>
                </c:pt>
                <c:pt idx="39">
                  <c:v>488.89</c:v>
                </c:pt>
                <c:pt idx="40">
                  <c:v>496.59399999999999</c:v>
                </c:pt>
              </c:numCache>
            </c:numRef>
          </c:xVal>
          <c:yVal>
            <c:numRef>
              <c:f>'Longleaf pine_Live'!$AL$13:$AL$53</c:f>
              <c:numCache>
                <c:formatCode>General</c:formatCode>
                <c:ptCount val="41"/>
                <c:pt idx="0">
                  <c:v>6.8342689773004395E-3</c:v>
                </c:pt>
                <c:pt idx="1">
                  <c:v>1.1122897930318065E-2</c:v>
                </c:pt>
                <c:pt idx="2">
                  <c:v>1.6240776553200331E-2</c:v>
                </c:pt>
                <c:pt idx="3">
                  <c:v>2.2663549939605621E-2</c:v>
                </c:pt>
                <c:pt idx="4">
                  <c:v>3.0392782711552546E-2</c:v>
                </c:pt>
                <c:pt idx="5">
                  <c:v>3.9617794133293249E-2</c:v>
                </c:pt>
                <c:pt idx="6">
                  <c:v>5.0737562819573978E-2</c:v>
                </c:pt>
                <c:pt idx="7">
                  <c:v>6.4096305614489757E-2</c:v>
                </c:pt>
                <c:pt idx="8">
                  <c:v>7.9413955176708462E-2</c:v>
                </c:pt>
                <c:pt idx="9">
                  <c:v>9.5681330304225098E-2</c:v>
                </c:pt>
                <c:pt idx="10">
                  <c:v>0.11276387350343908</c:v>
                </c:pt>
                <c:pt idx="11">
                  <c:v>0.13096668606797979</c:v>
                </c:pt>
                <c:pt idx="12">
                  <c:v>0.15056201222908572</c:v>
                </c:pt>
                <c:pt idx="13">
                  <c:v>0.17161400148952022</c:v>
                </c:pt>
                <c:pt idx="14">
                  <c:v>0.19365170262168074</c:v>
                </c:pt>
                <c:pt idx="15">
                  <c:v>0.21665164629528799</c:v>
                </c:pt>
                <c:pt idx="16">
                  <c:v>0.24040104391581085</c:v>
                </c:pt>
                <c:pt idx="17">
                  <c:v>0.26532390805029327</c:v>
                </c:pt>
                <c:pt idx="18">
                  <c:v>0.29190996539056102</c:v>
                </c:pt>
                <c:pt idx="19">
                  <c:v>0.32086329584498974</c:v>
                </c:pt>
                <c:pt idx="20">
                  <c:v>0.35389716052396059</c:v>
                </c:pt>
                <c:pt idx="21">
                  <c:v>0.39328495522051787</c:v>
                </c:pt>
                <c:pt idx="22">
                  <c:v>0.43929423029984416</c:v>
                </c:pt>
                <c:pt idx="23">
                  <c:v>0.48991131722398507</c:v>
                </c:pt>
                <c:pt idx="24">
                  <c:v>0.53375515542955143</c:v>
                </c:pt>
                <c:pt idx="25">
                  <c:v>0.56065257255152301</c:v>
                </c:pt>
                <c:pt idx="26">
                  <c:v>0.57502831965853685</c:v>
                </c:pt>
                <c:pt idx="27">
                  <c:v>0.58462258187667027</c:v>
                </c:pt>
                <c:pt idx="28">
                  <c:v>0.59293698328357847</c:v>
                </c:pt>
                <c:pt idx="29">
                  <c:v>0.6008883923821684</c:v>
                </c:pt>
                <c:pt idx="30">
                  <c:v>0.60882415526057221</c:v>
                </c:pt>
                <c:pt idx="31">
                  <c:v>0.61683501999586943</c:v>
                </c:pt>
                <c:pt idx="32">
                  <c:v>0.6247660890082174</c:v>
                </c:pt>
                <c:pt idx="33">
                  <c:v>0.63218396199846039</c:v>
                </c:pt>
                <c:pt idx="34">
                  <c:v>0.63875693909865261</c:v>
                </c:pt>
                <c:pt idx="35">
                  <c:v>0.64466025797487836</c:v>
                </c:pt>
                <c:pt idx="36">
                  <c:v>0.65010670722166941</c:v>
                </c:pt>
                <c:pt idx="37">
                  <c:v>0.65517138869591884</c:v>
                </c:pt>
                <c:pt idx="38">
                  <c:v>0.66017661453346099</c:v>
                </c:pt>
                <c:pt idx="39">
                  <c:v>0.6649299362260066</c:v>
                </c:pt>
                <c:pt idx="40">
                  <c:v>0.66974740742131522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993-4DCE-AE0B-0DF13793E609}"/>
            </c:ext>
          </c:extLst>
        </c:ser>
        <c:ser>
          <c:idx val="5"/>
          <c:order val="5"/>
          <c:tx>
            <c:v>model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'Longleaf pine_Live'!$AH$11:$AH$54</c:f>
              <c:numCache>
                <c:formatCode>General</c:formatCode>
                <c:ptCount val="44"/>
                <c:pt idx="0">
                  <c:v>166.11799999999999</c:v>
                </c:pt>
                <c:pt idx="1">
                  <c:v>174.62700000000001</c:v>
                </c:pt>
                <c:pt idx="2">
                  <c:v>182.94399999999999</c:v>
                </c:pt>
                <c:pt idx="3">
                  <c:v>191.1</c:v>
                </c:pt>
                <c:pt idx="4">
                  <c:v>199.155</c:v>
                </c:pt>
                <c:pt idx="5">
                  <c:v>207.16</c:v>
                </c:pt>
                <c:pt idx="6">
                  <c:v>215.13300000000001</c:v>
                </c:pt>
                <c:pt idx="7">
                  <c:v>223.071</c:v>
                </c:pt>
                <c:pt idx="8">
                  <c:v>230.988</c:v>
                </c:pt>
                <c:pt idx="9">
                  <c:v>238.88</c:v>
                </c:pt>
                <c:pt idx="10">
                  <c:v>246.774</c:v>
                </c:pt>
                <c:pt idx="11">
                  <c:v>254.655</c:v>
                </c:pt>
                <c:pt idx="12">
                  <c:v>262.52600000000001</c:v>
                </c:pt>
                <c:pt idx="13">
                  <c:v>270.39100000000002</c:v>
                </c:pt>
                <c:pt idx="14">
                  <c:v>278.25200000000001</c:v>
                </c:pt>
                <c:pt idx="15">
                  <c:v>286.101</c:v>
                </c:pt>
                <c:pt idx="16">
                  <c:v>293.964</c:v>
                </c:pt>
                <c:pt idx="17">
                  <c:v>301.82299999999998</c:v>
                </c:pt>
                <c:pt idx="18">
                  <c:v>309.67700000000002</c:v>
                </c:pt>
                <c:pt idx="19">
                  <c:v>317.50799999999998</c:v>
                </c:pt>
                <c:pt idx="20">
                  <c:v>325.34500000000003</c:v>
                </c:pt>
                <c:pt idx="21">
                  <c:v>333.16300000000001</c:v>
                </c:pt>
                <c:pt idx="22">
                  <c:v>340.98599999999999</c:v>
                </c:pt>
                <c:pt idx="23">
                  <c:v>348.80599999999998</c:v>
                </c:pt>
                <c:pt idx="24">
                  <c:v>356.58600000000001</c:v>
                </c:pt>
                <c:pt idx="25">
                  <c:v>364.375</c:v>
                </c:pt>
                <c:pt idx="26">
                  <c:v>372.18799999999999</c:v>
                </c:pt>
                <c:pt idx="27">
                  <c:v>380.02699999999999</c:v>
                </c:pt>
                <c:pt idx="28">
                  <c:v>387.87200000000001</c:v>
                </c:pt>
                <c:pt idx="29">
                  <c:v>395.71</c:v>
                </c:pt>
                <c:pt idx="30">
                  <c:v>403.505</c:v>
                </c:pt>
                <c:pt idx="31">
                  <c:v>411.30700000000002</c:v>
                </c:pt>
                <c:pt idx="32">
                  <c:v>419.08499999999998</c:v>
                </c:pt>
                <c:pt idx="33">
                  <c:v>426.858</c:v>
                </c:pt>
                <c:pt idx="34">
                  <c:v>434.61700000000002</c:v>
                </c:pt>
                <c:pt idx="35">
                  <c:v>442.38400000000001</c:v>
                </c:pt>
                <c:pt idx="36">
                  <c:v>450.17200000000003</c:v>
                </c:pt>
                <c:pt idx="37">
                  <c:v>457.91899999999998</c:v>
                </c:pt>
                <c:pt idx="38">
                  <c:v>465.66399999999999</c:v>
                </c:pt>
                <c:pt idx="39">
                  <c:v>473.41399999999999</c:v>
                </c:pt>
                <c:pt idx="40">
                  <c:v>481.14699999999999</c:v>
                </c:pt>
                <c:pt idx="41">
                  <c:v>488.89</c:v>
                </c:pt>
                <c:pt idx="42">
                  <c:v>496.59399999999999</c:v>
                </c:pt>
                <c:pt idx="43">
                  <c:v>504.32</c:v>
                </c:pt>
              </c:numCache>
            </c:numRef>
          </c:xVal>
          <c:yVal>
            <c:numRef>
              <c:f>'Longleaf pine_Live'!$AP$11:$AP$54</c:f>
              <c:numCache>
                <c:formatCode>General</c:formatCode>
                <c:ptCount val="44"/>
                <c:pt idx="0">
                  <c:v>0</c:v>
                </c:pt>
                <c:pt idx="1">
                  <c:v>1.0994962129809108E-2</c:v>
                </c:pt>
                <c:pt idx="2">
                  <c:v>1.976017230845695E-2</c:v>
                </c:pt>
                <c:pt idx="3">
                  <c:v>2.4409152281447341E-2</c:v>
                </c:pt>
                <c:pt idx="4">
                  <c:v>2.9782183432103326E-2</c:v>
                </c:pt>
                <c:pt idx="5">
                  <c:v>3.5975612337832544E-2</c:v>
                </c:pt>
                <c:pt idx="6">
                  <c:v>4.309419127226724E-2</c:v>
                </c:pt>
                <c:pt idx="7">
                  <c:v>5.1239168563289722E-2</c:v>
                </c:pt>
                <c:pt idx="8">
                  <c:v>6.0499825130479953E-2</c:v>
                </c:pt>
                <c:pt idx="9">
                  <c:v>7.0968359262491704E-2</c:v>
                </c:pt>
                <c:pt idx="10">
                  <c:v>8.2725274567618509E-2</c:v>
                </c:pt>
                <c:pt idx="11">
                  <c:v>9.5867344688842629E-2</c:v>
                </c:pt>
                <c:pt idx="12">
                  <c:v>0.110465743021611</c:v>
                </c:pt>
                <c:pt idx="13">
                  <c:v>0.12658877141844185</c:v>
                </c:pt>
                <c:pt idx="14">
                  <c:v>0.14430378475976627</c:v>
                </c:pt>
                <c:pt idx="15">
                  <c:v>0.16367766230512029</c:v>
                </c:pt>
                <c:pt idx="16">
                  <c:v>0.18477039134115539</c:v>
                </c:pt>
                <c:pt idx="17">
                  <c:v>0.20769450427540873</c:v>
                </c:pt>
                <c:pt idx="18">
                  <c:v>0.23256497007100418</c:v>
                </c:pt>
                <c:pt idx="19">
                  <c:v>0.25956984813134604</c:v>
                </c:pt>
                <c:pt idx="20">
                  <c:v>0.28901730097029033</c:v>
                </c:pt>
                <c:pt idx="21">
                  <c:v>0.32160545626476578</c:v>
                </c:pt>
                <c:pt idx="22">
                  <c:v>0.35895029976866044</c:v>
                </c:pt>
                <c:pt idx="23">
                  <c:v>0.40392762783957253</c:v>
                </c:pt>
                <c:pt idx="24">
                  <c:v>0.44612513610069388</c:v>
                </c:pt>
                <c:pt idx="25">
                  <c:v>0.48100973716879797</c:v>
                </c:pt>
                <c:pt idx="26">
                  <c:v>0.50978446918990183</c:v>
                </c:pt>
                <c:pt idx="27">
                  <c:v>0.53406348406362136</c:v>
                </c:pt>
                <c:pt idx="28">
                  <c:v>0.55491501248524633</c:v>
                </c:pt>
                <c:pt idx="29">
                  <c:v>0.57298674739301525</c:v>
                </c:pt>
                <c:pt idx="30">
                  <c:v>0.58869929733284387</c:v>
                </c:pt>
                <c:pt idx="31">
                  <c:v>0.6023337382029107</c:v>
                </c:pt>
                <c:pt idx="32">
                  <c:v>0.61415292823428425</c:v>
                </c:pt>
                <c:pt idx="33">
                  <c:v>0.62434733629811534</c:v>
                </c:pt>
                <c:pt idx="34">
                  <c:v>0.63309675708392099</c:v>
                </c:pt>
                <c:pt idx="35">
                  <c:v>0.6405569473654944</c:v>
                </c:pt>
                <c:pt idx="36">
                  <c:v>0.64687899169352703</c:v>
                </c:pt>
                <c:pt idx="37">
                  <c:v>0.65220133672054603</c:v>
                </c:pt>
                <c:pt idx="38">
                  <c:v>0.65663563320224827</c:v>
                </c:pt>
                <c:pt idx="39">
                  <c:v>0.66030152158852107</c:v>
                </c:pt>
                <c:pt idx="40">
                  <c:v>0.66330814015361594</c:v>
                </c:pt>
                <c:pt idx="41">
                  <c:v>0.6657508621628101</c:v>
                </c:pt>
                <c:pt idx="42">
                  <c:v>0.66771946260122939</c:v>
                </c:pt>
                <c:pt idx="43">
                  <c:v>0.66928897659623432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8993-4DCE-AE0B-0DF13793E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037296"/>
        <c:axId val="1836036208"/>
      </c:scatterChart>
      <c:valAx>
        <c:axId val="1836037296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6036208"/>
        <c:crosses val="autoZero"/>
        <c:crossBetween val="midCat"/>
      </c:valAx>
      <c:valAx>
        <c:axId val="1836036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60372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'Dwarf palmetto_dead'!$B$13:$B$55</c:f>
              <c:numCache>
                <c:formatCode>General</c:formatCode>
                <c:ptCount val="43"/>
                <c:pt idx="0">
                  <c:v>166.05</c:v>
                </c:pt>
                <c:pt idx="1">
                  <c:v>173.93899999999999</c:v>
                </c:pt>
                <c:pt idx="2">
                  <c:v>181.82900000000001</c:v>
                </c:pt>
                <c:pt idx="3">
                  <c:v>189.71899999999999</c:v>
                </c:pt>
                <c:pt idx="4">
                  <c:v>197.596</c:v>
                </c:pt>
                <c:pt idx="5">
                  <c:v>205.46299999999999</c:v>
                </c:pt>
                <c:pt idx="6">
                  <c:v>213.34700000000001</c:v>
                </c:pt>
                <c:pt idx="7">
                  <c:v>221.208</c:v>
                </c:pt>
                <c:pt idx="8">
                  <c:v>229.06399999999999</c:v>
                </c:pt>
                <c:pt idx="9">
                  <c:v>236.91300000000001</c:v>
                </c:pt>
                <c:pt idx="10">
                  <c:v>244.75800000000001</c:v>
                </c:pt>
                <c:pt idx="11">
                  <c:v>252.578</c:v>
                </c:pt>
                <c:pt idx="12">
                  <c:v>260.41000000000003</c:v>
                </c:pt>
                <c:pt idx="13">
                  <c:v>268.20800000000003</c:v>
                </c:pt>
                <c:pt idx="14">
                  <c:v>276.09699999999998</c:v>
                </c:pt>
                <c:pt idx="15">
                  <c:v>283.952</c:v>
                </c:pt>
                <c:pt idx="16">
                  <c:v>291.74599999999998</c:v>
                </c:pt>
                <c:pt idx="17">
                  <c:v>299.56099999999998</c:v>
                </c:pt>
                <c:pt idx="18">
                  <c:v>307.34399999999999</c:v>
                </c:pt>
                <c:pt idx="19">
                  <c:v>315.11099999999999</c:v>
                </c:pt>
                <c:pt idx="20">
                  <c:v>322.89100000000002</c:v>
                </c:pt>
                <c:pt idx="21">
                  <c:v>330.68799999999999</c:v>
                </c:pt>
                <c:pt idx="22">
                  <c:v>338.47699999999998</c:v>
                </c:pt>
                <c:pt idx="23">
                  <c:v>346.26100000000002</c:v>
                </c:pt>
                <c:pt idx="24">
                  <c:v>354.02600000000001</c:v>
                </c:pt>
                <c:pt idx="25">
                  <c:v>361.79700000000003</c:v>
                </c:pt>
                <c:pt idx="26">
                  <c:v>369.54199999999997</c:v>
                </c:pt>
                <c:pt idx="27">
                  <c:v>377.26100000000002</c:v>
                </c:pt>
                <c:pt idx="28">
                  <c:v>384.995</c:v>
                </c:pt>
                <c:pt idx="29">
                  <c:v>392.73700000000002</c:v>
                </c:pt>
                <c:pt idx="30">
                  <c:v>400.46899999999999</c:v>
                </c:pt>
                <c:pt idx="31">
                  <c:v>408.15699999999998</c:v>
                </c:pt>
                <c:pt idx="32">
                  <c:v>415.87400000000002</c:v>
                </c:pt>
                <c:pt idx="33">
                  <c:v>423.596</c:v>
                </c:pt>
                <c:pt idx="34">
                  <c:v>431.29599999999999</c:v>
                </c:pt>
                <c:pt idx="35">
                  <c:v>438.983</c:v>
                </c:pt>
                <c:pt idx="36">
                  <c:v>446.67200000000003</c:v>
                </c:pt>
                <c:pt idx="37">
                  <c:v>454.35500000000002</c:v>
                </c:pt>
                <c:pt idx="38">
                  <c:v>462.048</c:v>
                </c:pt>
                <c:pt idx="39">
                  <c:v>469.76600000000002</c:v>
                </c:pt>
                <c:pt idx="40">
                  <c:v>477.44200000000001</c:v>
                </c:pt>
                <c:pt idx="41">
                  <c:v>485.11599999999999</c:v>
                </c:pt>
                <c:pt idx="42">
                  <c:v>492.78199999999998</c:v>
                </c:pt>
              </c:numCache>
            </c:numRef>
          </c:xVal>
          <c:yVal>
            <c:numRef>
              <c:f>'Dwarf palmetto_dead'!$G$13:$G$55</c:f>
              <c:numCache>
                <c:formatCode>General</c:formatCode>
                <c:ptCount val="43"/>
                <c:pt idx="0">
                  <c:v>3.8040191391778729E-5</c:v>
                </c:pt>
                <c:pt idx="1">
                  <c:v>4.6861105337703977E-5</c:v>
                </c:pt>
                <c:pt idx="2">
                  <c:v>6.0092476256580044E-5</c:v>
                </c:pt>
                <c:pt idx="3">
                  <c:v>7.7550535107880696E-5</c:v>
                </c:pt>
                <c:pt idx="4">
                  <c:v>1.0401327694563991E-4</c:v>
                </c:pt>
                <c:pt idx="5">
                  <c:v>1.3837808752661999E-4</c:v>
                </c:pt>
                <c:pt idx="6">
                  <c:v>1.6814867209410177E-4</c:v>
                </c:pt>
                <c:pt idx="7">
                  <c:v>1.9497895201294179E-4</c:v>
                </c:pt>
                <c:pt idx="8">
                  <c:v>2.1409093222910135E-4</c:v>
                </c:pt>
                <c:pt idx="9">
                  <c:v>2.4753689760738411E-4</c:v>
                </c:pt>
                <c:pt idx="10">
                  <c:v>3.0707806674234295E-4</c:v>
                </c:pt>
                <c:pt idx="11">
                  <c:v>3.9050921114750241E-4</c:v>
                </c:pt>
                <c:pt idx="12">
                  <c:v>4.9194972152558373E-4</c:v>
                </c:pt>
                <c:pt idx="13">
                  <c:v>5.8829982948070886E-4</c:v>
                </c:pt>
                <c:pt idx="14">
                  <c:v>6.4877822072242257E-4</c:v>
                </c:pt>
                <c:pt idx="15">
                  <c:v>6.6809234688317541E-4</c:v>
                </c:pt>
                <c:pt idx="16">
                  <c:v>6.8487046028447771E-4</c:v>
                </c:pt>
                <c:pt idx="17">
                  <c:v>7.2763351601813663E-4</c:v>
                </c:pt>
                <c:pt idx="18">
                  <c:v>8.1356391937464087E-4</c:v>
                </c:pt>
                <c:pt idx="19">
                  <c:v>9.3404290235266562E-4</c:v>
                </c:pt>
                <c:pt idx="20">
                  <c:v>1.0144602344929719E-3</c:v>
                </c:pt>
                <c:pt idx="21">
                  <c:v>9.4258816273777666E-4</c:v>
                </c:pt>
                <c:pt idx="22">
                  <c:v>6.8266523179800001E-4</c:v>
                </c:pt>
                <c:pt idx="23">
                  <c:v>4.3946528354735757E-4</c:v>
                </c:pt>
                <c:pt idx="24">
                  <c:v>3.2679648479228706E-4</c:v>
                </c:pt>
                <c:pt idx="25">
                  <c:v>2.8203034651673898E-4</c:v>
                </c:pt>
                <c:pt idx="26">
                  <c:v>2.6817416086002315E-4</c:v>
                </c:pt>
                <c:pt idx="27">
                  <c:v>2.6299187391679794E-4</c:v>
                </c:pt>
                <c:pt idx="28">
                  <c:v>2.5995968474788717E-4</c:v>
                </c:pt>
                <c:pt idx="29">
                  <c:v>2.5621079632086996E-4</c:v>
                </c:pt>
                <c:pt idx="30">
                  <c:v>2.454970612573892E-4</c:v>
                </c:pt>
                <c:pt idx="31">
                  <c:v>2.2904973212905722E-4</c:v>
                </c:pt>
                <c:pt idx="32">
                  <c:v>2.0795304627506601E-4</c:v>
                </c:pt>
                <c:pt idx="33">
                  <c:v>1.8531270048053775E-4</c:v>
                </c:pt>
                <c:pt idx="34">
                  <c:v>1.6544726719816373E-4</c:v>
                </c:pt>
                <c:pt idx="35">
                  <c:v>1.5541347758467889E-4</c:v>
                </c:pt>
                <c:pt idx="36">
                  <c:v>1.4526942654687216E-4</c:v>
                </c:pt>
                <c:pt idx="37">
                  <c:v>1.3591558238338565E-4</c:v>
                </c:pt>
                <c:pt idx="38">
                  <c:v>1.2652498441179105E-4</c:v>
                </c:pt>
                <c:pt idx="39">
                  <c:v>1.1250340661858771E-4</c:v>
                </c:pt>
                <c:pt idx="40">
                  <c:v>1.0320469316726448E-4</c:v>
                </c:pt>
                <c:pt idx="41">
                  <c:v>9.1480228380812659E-5</c:v>
                </c:pt>
                <c:pt idx="42">
                  <c:v>8.23836608740827E-5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699-48FF-9C49-02A830865C0F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'Dwarf palmetto_dead'!$B$13:$B$55</c:f>
              <c:numCache>
                <c:formatCode>General</c:formatCode>
                <c:ptCount val="43"/>
                <c:pt idx="0">
                  <c:v>166.05</c:v>
                </c:pt>
                <c:pt idx="1">
                  <c:v>173.93899999999999</c:v>
                </c:pt>
                <c:pt idx="2">
                  <c:v>181.82900000000001</c:v>
                </c:pt>
                <c:pt idx="3">
                  <c:v>189.71899999999999</c:v>
                </c:pt>
                <c:pt idx="4">
                  <c:v>197.596</c:v>
                </c:pt>
                <c:pt idx="5">
                  <c:v>205.46299999999999</c:v>
                </c:pt>
                <c:pt idx="6">
                  <c:v>213.34700000000001</c:v>
                </c:pt>
                <c:pt idx="7">
                  <c:v>221.208</c:v>
                </c:pt>
                <c:pt idx="8">
                  <c:v>229.06399999999999</c:v>
                </c:pt>
                <c:pt idx="9">
                  <c:v>236.91300000000001</c:v>
                </c:pt>
                <c:pt idx="10">
                  <c:v>244.75800000000001</c:v>
                </c:pt>
                <c:pt idx="11">
                  <c:v>252.578</c:v>
                </c:pt>
                <c:pt idx="12">
                  <c:v>260.41000000000003</c:v>
                </c:pt>
                <c:pt idx="13">
                  <c:v>268.20800000000003</c:v>
                </c:pt>
                <c:pt idx="14">
                  <c:v>276.09699999999998</c:v>
                </c:pt>
                <c:pt idx="15">
                  <c:v>283.952</c:v>
                </c:pt>
                <c:pt idx="16">
                  <c:v>291.74599999999998</c:v>
                </c:pt>
                <c:pt idx="17">
                  <c:v>299.56099999999998</c:v>
                </c:pt>
                <c:pt idx="18">
                  <c:v>307.34399999999999</c:v>
                </c:pt>
                <c:pt idx="19">
                  <c:v>315.11099999999999</c:v>
                </c:pt>
                <c:pt idx="20">
                  <c:v>322.89100000000002</c:v>
                </c:pt>
                <c:pt idx="21">
                  <c:v>330.68799999999999</c:v>
                </c:pt>
                <c:pt idx="22">
                  <c:v>338.47699999999998</c:v>
                </c:pt>
                <c:pt idx="23">
                  <c:v>346.26100000000002</c:v>
                </c:pt>
                <c:pt idx="24">
                  <c:v>354.02600000000001</c:v>
                </c:pt>
                <c:pt idx="25">
                  <c:v>361.79700000000003</c:v>
                </c:pt>
                <c:pt idx="26">
                  <c:v>369.54199999999997</c:v>
                </c:pt>
                <c:pt idx="27">
                  <c:v>377.26100000000002</c:v>
                </c:pt>
                <c:pt idx="28">
                  <c:v>384.995</c:v>
                </c:pt>
                <c:pt idx="29">
                  <c:v>392.73700000000002</c:v>
                </c:pt>
                <c:pt idx="30">
                  <c:v>400.46899999999999</c:v>
                </c:pt>
                <c:pt idx="31">
                  <c:v>408.15699999999998</c:v>
                </c:pt>
                <c:pt idx="32">
                  <c:v>415.87400000000002</c:v>
                </c:pt>
                <c:pt idx="33">
                  <c:v>423.596</c:v>
                </c:pt>
                <c:pt idx="34">
                  <c:v>431.29599999999999</c:v>
                </c:pt>
                <c:pt idx="35">
                  <c:v>438.983</c:v>
                </c:pt>
                <c:pt idx="36">
                  <c:v>446.67200000000003</c:v>
                </c:pt>
                <c:pt idx="37">
                  <c:v>454.35500000000002</c:v>
                </c:pt>
                <c:pt idx="38">
                  <c:v>462.048</c:v>
                </c:pt>
                <c:pt idx="39">
                  <c:v>469.76600000000002</c:v>
                </c:pt>
                <c:pt idx="40">
                  <c:v>477.44200000000001</c:v>
                </c:pt>
                <c:pt idx="41">
                  <c:v>485.11599999999999</c:v>
                </c:pt>
                <c:pt idx="42">
                  <c:v>492.78199999999998</c:v>
                </c:pt>
              </c:numCache>
            </c:numRef>
          </c:xVal>
          <c:yVal>
            <c:numRef>
              <c:f>'Dwarf palmetto_dead'!$K$13:$K$55</c:f>
              <c:numCache>
                <c:formatCode>General</c:formatCode>
                <c:ptCount val="43"/>
                <c:pt idx="0">
                  <c:v>9.7510914551422572E-6</c:v>
                </c:pt>
                <c:pt idx="1">
                  <c:v>2.4901353395110163E-5</c:v>
                </c:pt>
                <c:pt idx="2">
                  <c:v>5.1270359272056084E-5</c:v>
                </c:pt>
                <c:pt idx="3">
                  <c:v>8.0499334283969283E-5</c:v>
                </c:pt>
                <c:pt idx="4">
                  <c:v>1.0589215698334896E-4</c:v>
                </c:pt>
                <c:pt idx="5">
                  <c:v>1.3200443211708939E-4</c:v>
                </c:pt>
                <c:pt idx="6">
                  <c:v>1.6219461251625611E-4</c:v>
                </c:pt>
                <c:pt idx="7">
                  <c:v>1.9602089290014253E-4</c:v>
                </c:pt>
                <c:pt idx="8">
                  <c:v>2.3433628716401446E-4</c:v>
                </c:pt>
                <c:pt idx="9">
                  <c:v>2.7677676288552109E-4</c:v>
                </c:pt>
                <c:pt idx="10">
                  <c:v>3.2309725001542823E-4</c:v>
                </c:pt>
                <c:pt idx="11">
                  <c:v>3.7186873635933567E-4</c:v>
                </c:pt>
                <c:pt idx="12">
                  <c:v>4.2438986028544017E-4</c:v>
                </c:pt>
                <c:pt idx="13">
                  <c:v>4.76887632423642E-4</c:v>
                </c:pt>
                <c:pt idx="14">
                  <c:v>5.3631813176092361E-4</c:v>
                </c:pt>
                <c:pt idx="15">
                  <c:v>5.9151754226271808E-4</c:v>
                </c:pt>
                <c:pt idx="16">
                  <c:v>6.4361847619337238E-4</c:v>
                </c:pt>
                <c:pt idx="17">
                  <c:v>7.0100179532739631E-4</c:v>
                </c:pt>
                <c:pt idx="18">
                  <c:v>7.61682982379723E-4</c:v>
                </c:pt>
                <c:pt idx="19">
                  <c:v>8.441489250653303E-4</c:v>
                </c:pt>
                <c:pt idx="20">
                  <c:v>1.040580519378907E-3</c:v>
                </c:pt>
                <c:pt idx="21">
                  <c:v>9.1987646686060901E-4</c:v>
                </c:pt>
                <c:pt idx="22">
                  <c:v>7.445629248096188E-4</c:v>
                </c:pt>
                <c:pt idx="23">
                  <c:v>6.3765822200517492E-4</c:v>
                </c:pt>
                <c:pt idx="24">
                  <c:v>5.5531064720412584E-4</c:v>
                </c:pt>
                <c:pt idx="25">
                  <c:v>4.8481116874297823E-4</c:v>
                </c:pt>
                <c:pt idx="26">
                  <c:v>4.1926990111771999E-4</c:v>
                </c:pt>
                <c:pt idx="27">
                  <c:v>3.5860490971962856E-4</c:v>
                </c:pt>
                <c:pt idx="28">
                  <c:v>3.0397336055520594E-4</c:v>
                </c:pt>
                <c:pt idx="29">
                  <c:v>2.5414918914238525E-4</c:v>
                </c:pt>
                <c:pt idx="30">
                  <c:v>2.0904530698616469E-4</c:v>
                </c:pt>
                <c:pt idx="31">
                  <c:v>1.6881515651138377E-4</c:v>
                </c:pt>
                <c:pt idx="32">
                  <c:v>1.3498883660551173E-4</c:v>
                </c:pt>
                <c:pt idx="33">
                  <c:v>1.0614110260999662E-4</c:v>
                </c:pt>
                <c:pt idx="34">
                  <c:v>8.1904486607785256E-5</c:v>
                </c:pt>
                <c:pt idx="35">
                  <c:v>6.2196668065616376E-5</c:v>
                </c:pt>
                <c:pt idx="36">
                  <c:v>4.6526949330098969E-5</c:v>
                </c:pt>
                <c:pt idx="37">
                  <c:v>3.4220909198790597E-5</c:v>
                </c:pt>
                <c:pt idx="38">
                  <c:v>2.4780769091133752E-5</c:v>
                </c:pt>
                <c:pt idx="39">
                  <c:v>1.7663502649141697E-5</c:v>
                </c:pt>
                <c:pt idx="40">
                  <c:v>1.2310564627041945E-5</c:v>
                </c:pt>
                <c:pt idx="41">
                  <c:v>8.4551316284822731E-6</c:v>
                </c:pt>
                <c:pt idx="42">
                  <c:v>5.7105454567041592E-6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699-48FF-9C49-02A830865C0F}"/>
            </c:ext>
          </c:extLst>
        </c:ser>
        <c:ser>
          <c:idx val="3"/>
          <c:order val="2"/>
          <c:tx>
            <c:v>20-exp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'Dwarf palmetto_dead'!$R$13:$R$54</c:f>
              <c:numCache>
                <c:formatCode>General</c:formatCode>
                <c:ptCount val="42"/>
                <c:pt idx="0">
                  <c:v>176.18299999999999</c:v>
                </c:pt>
                <c:pt idx="1">
                  <c:v>184.15700000000001</c:v>
                </c:pt>
                <c:pt idx="2">
                  <c:v>192.12299999999999</c:v>
                </c:pt>
                <c:pt idx="3">
                  <c:v>200.095</c:v>
                </c:pt>
                <c:pt idx="4">
                  <c:v>208.05699999999999</c:v>
                </c:pt>
                <c:pt idx="5">
                  <c:v>216.02699999999999</c:v>
                </c:pt>
                <c:pt idx="6">
                  <c:v>223.97800000000001</c:v>
                </c:pt>
                <c:pt idx="7">
                  <c:v>231.94499999999999</c:v>
                </c:pt>
                <c:pt idx="8">
                  <c:v>239.905</c:v>
                </c:pt>
                <c:pt idx="9">
                  <c:v>247.83099999999999</c:v>
                </c:pt>
                <c:pt idx="10">
                  <c:v>255.72900000000001</c:v>
                </c:pt>
                <c:pt idx="11">
                  <c:v>263.63799999999998</c:v>
                </c:pt>
                <c:pt idx="12">
                  <c:v>271.59199999999998</c:v>
                </c:pt>
                <c:pt idx="13">
                  <c:v>279.54700000000003</c:v>
                </c:pt>
                <c:pt idx="14">
                  <c:v>287.45999999999998</c:v>
                </c:pt>
                <c:pt idx="15">
                  <c:v>295.36099999999999</c:v>
                </c:pt>
                <c:pt idx="16">
                  <c:v>303.26</c:v>
                </c:pt>
                <c:pt idx="17">
                  <c:v>311.11599999999999</c:v>
                </c:pt>
                <c:pt idx="18">
                  <c:v>318.98500000000001</c:v>
                </c:pt>
                <c:pt idx="19">
                  <c:v>326.87200000000001</c:v>
                </c:pt>
                <c:pt idx="20">
                  <c:v>334.73599999999999</c:v>
                </c:pt>
                <c:pt idx="21">
                  <c:v>342.61599999999999</c:v>
                </c:pt>
                <c:pt idx="22">
                  <c:v>350.49599999999998</c:v>
                </c:pt>
                <c:pt idx="23">
                  <c:v>358.387</c:v>
                </c:pt>
                <c:pt idx="24">
                  <c:v>366.29899999999998</c:v>
                </c:pt>
                <c:pt idx="25">
                  <c:v>374.18099999999998</c:v>
                </c:pt>
                <c:pt idx="26">
                  <c:v>382.04899999999998</c:v>
                </c:pt>
                <c:pt idx="27">
                  <c:v>389.89400000000001</c:v>
                </c:pt>
                <c:pt idx="28">
                  <c:v>397.73200000000003</c:v>
                </c:pt>
                <c:pt idx="29">
                  <c:v>405.57299999999998</c:v>
                </c:pt>
                <c:pt idx="30">
                  <c:v>413.399</c:v>
                </c:pt>
                <c:pt idx="31">
                  <c:v>421.21300000000002</c:v>
                </c:pt>
                <c:pt idx="32">
                  <c:v>429.04199999999997</c:v>
                </c:pt>
                <c:pt idx="33">
                  <c:v>436.86700000000002</c:v>
                </c:pt>
                <c:pt idx="34">
                  <c:v>444.67200000000003</c:v>
                </c:pt>
                <c:pt idx="35">
                  <c:v>452.46</c:v>
                </c:pt>
                <c:pt idx="36">
                  <c:v>460.262</c:v>
                </c:pt>
                <c:pt idx="37">
                  <c:v>468.041</c:v>
                </c:pt>
                <c:pt idx="38">
                  <c:v>475.83100000000002</c:v>
                </c:pt>
                <c:pt idx="39">
                  <c:v>483.625</c:v>
                </c:pt>
                <c:pt idx="40">
                  <c:v>491.44600000000003</c:v>
                </c:pt>
                <c:pt idx="41">
                  <c:v>499.27300000000002</c:v>
                </c:pt>
              </c:numCache>
            </c:numRef>
          </c:xVal>
          <c:yVal>
            <c:numRef>
              <c:f>'Dwarf palmetto_dead'!$W$13:$W$54</c:f>
              <c:numCache>
                <c:formatCode>General</c:formatCode>
                <c:ptCount val="42"/>
                <c:pt idx="0">
                  <c:v>8.3096869757645631E-5</c:v>
                </c:pt>
                <c:pt idx="1">
                  <c:v>9.7039297569332758E-5</c:v>
                </c:pt>
                <c:pt idx="2">
                  <c:v>1.1962603062426469E-4</c:v>
                </c:pt>
                <c:pt idx="3">
                  <c:v>1.5838597994075054E-4</c:v>
                </c:pt>
                <c:pt idx="4">
                  <c:v>2.133191455187903E-4</c:v>
                </c:pt>
                <c:pt idx="5">
                  <c:v>2.7829085912125146E-4</c:v>
                </c:pt>
                <c:pt idx="6">
                  <c:v>3.3461826748045392E-4</c:v>
                </c:pt>
                <c:pt idx="7">
                  <c:v>3.7505130813435261E-4</c:v>
                </c:pt>
                <c:pt idx="8">
                  <c:v>4.2580174536888116E-4</c:v>
                </c:pt>
                <c:pt idx="9">
                  <c:v>5.0583128100795593E-4</c:v>
                </c:pt>
                <c:pt idx="10">
                  <c:v>6.3633240532534141E-4</c:v>
                </c:pt>
                <c:pt idx="11">
                  <c:v>8.170262697647831E-4</c:v>
                </c:pt>
                <c:pt idx="12">
                  <c:v>1.0281146268337111E-3</c:v>
                </c:pt>
                <c:pt idx="13">
                  <c:v>1.2035103687047151E-3</c:v>
                </c:pt>
                <c:pt idx="14">
                  <c:v>1.3033381518363825E-3</c:v>
                </c:pt>
                <c:pt idx="15">
                  <c:v>1.3292710675661262E-3</c:v>
                </c:pt>
                <c:pt idx="16">
                  <c:v>1.3563193775207871E-3</c:v>
                </c:pt>
                <c:pt idx="17">
                  <c:v>1.4388585501659695E-3</c:v>
                </c:pt>
                <c:pt idx="18">
                  <c:v>1.6326582967484033E-3</c:v>
                </c:pt>
                <c:pt idx="19">
                  <c:v>1.8845421975943188E-3</c:v>
                </c:pt>
                <c:pt idx="20">
                  <c:v>2.0383271763572131E-3</c:v>
                </c:pt>
                <c:pt idx="21">
                  <c:v>1.8501044008994532E-3</c:v>
                </c:pt>
                <c:pt idx="22">
                  <c:v>1.2723301923831948E-3</c:v>
                </c:pt>
                <c:pt idx="23">
                  <c:v>8.0411558161116537E-4</c:v>
                </c:pt>
                <c:pt idx="24">
                  <c:v>6.0406962736909986E-4</c:v>
                </c:pt>
                <c:pt idx="25">
                  <c:v>5.2922667487596364E-4</c:v>
                </c:pt>
                <c:pt idx="26">
                  <c:v>5.0385145625870176E-4</c:v>
                </c:pt>
                <c:pt idx="27">
                  <c:v>4.9763313345468907E-4</c:v>
                </c:pt>
                <c:pt idx="28">
                  <c:v>4.9163788949566545E-4</c:v>
                </c:pt>
                <c:pt idx="29">
                  <c:v>4.8692534889530997E-4</c:v>
                </c:pt>
                <c:pt idx="30">
                  <c:v>4.7312234536174558E-4</c:v>
                </c:pt>
                <c:pt idx="31">
                  <c:v>4.4311824071099443E-4</c:v>
                </c:pt>
                <c:pt idx="32">
                  <c:v>4.0633811614377197E-4</c:v>
                </c:pt>
                <c:pt idx="33">
                  <c:v>3.6339543848377953E-4</c:v>
                </c:pt>
                <c:pt idx="34">
                  <c:v>3.2524895599100417E-4</c:v>
                </c:pt>
                <c:pt idx="35">
                  <c:v>2.9382272370346668E-4</c:v>
                </c:pt>
                <c:pt idx="36">
                  <c:v>2.7065040868044327E-4</c:v>
                </c:pt>
                <c:pt idx="37">
                  <c:v>2.4937426383981237E-4</c:v>
                </c:pt>
                <c:pt idx="38">
                  <c:v>2.2550482742620762E-4</c:v>
                </c:pt>
                <c:pt idx="39">
                  <c:v>2.046748402755455E-4</c:v>
                </c:pt>
                <c:pt idx="40">
                  <c:v>1.8253426491059155E-4</c:v>
                </c:pt>
                <c:pt idx="41">
                  <c:v>1.6078407752435445E-4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699-48FF-9C49-02A830865C0F}"/>
            </c:ext>
          </c:extLst>
        </c:ser>
        <c:ser>
          <c:idx val="2"/>
          <c:order val="3"/>
          <c:tx>
            <c:v>20-model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'Dwarf palmetto_dead'!$R$13:$R$54</c:f>
              <c:numCache>
                <c:formatCode>General</c:formatCode>
                <c:ptCount val="42"/>
                <c:pt idx="0">
                  <c:v>176.18299999999999</c:v>
                </c:pt>
                <c:pt idx="1">
                  <c:v>184.15700000000001</c:v>
                </c:pt>
                <c:pt idx="2">
                  <c:v>192.12299999999999</c:v>
                </c:pt>
                <c:pt idx="3">
                  <c:v>200.095</c:v>
                </c:pt>
                <c:pt idx="4">
                  <c:v>208.05699999999999</c:v>
                </c:pt>
                <c:pt idx="5">
                  <c:v>216.02699999999999</c:v>
                </c:pt>
                <c:pt idx="6">
                  <c:v>223.97800000000001</c:v>
                </c:pt>
                <c:pt idx="7">
                  <c:v>231.94499999999999</c:v>
                </c:pt>
                <c:pt idx="8">
                  <c:v>239.905</c:v>
                </c:pt>
                <c:pt idx="9">
                  <c:v>247.83099999999999</c:v>
                </c:pt>
                <c:pt idx="10">
                  <c:v>255.72900000000001</c:v>
                </c:pt>
                <c:pt idx="11">
                  <c:v>263.63799999999998</c:v>
                </c:pt>
                <c:pt idx="12">
                  <c:v>271.59199999999998</c:v>
                </c:pt>
                <c:pt idx="13">
                  <c:v>279.54700000000003</c:v>
                </c:pt>
                <c:pt idx="14">
                  <c:v>287.45999999999998</c:v>
                </c:pt>
                <c:pt idx="15">
                  <c:v>295.36099999999999</c:v>
                </c:pt>
                <c:pt idx="16">
                  <c:v>303.26</c:v>
                </c:pt>
                <c:pt idx="17">
                  <c:v>311.11599999999999</c:v>
                </c:pt>
                <c:pt idx="18">
                  <c:v>318.98500000000001</c:v>
                </c:pt>
                <c:pt idx="19">
                  <c:v>326.87200000000001</c:v>
                </c:pt>
                <c:pt idx="20">
                  <c:v>334.73599999999999</c:v>
                </c:pt>
                <c:pt idx="21">
                  <c:v>342.61599999999999</c:v>
                </c:pt>
                <c:pt idx="22">
                  <c:v>350.49599999999998</c:v>
                </c:pt>
                <c:pt idx="23">
                  <c:v>358.387</c:v>
                </c:pt>
                <c:pt idx="24">
                  <c:v>366.29899999999998</c:v>
                </c:pt>
                <c:pt idx="25">
                  <c:v>374.18099999999998</c:v>
                </c:pt>
                <c:pt idx="26">
                  <c:v>382.04899999999998</c:v>
                </c:pt>
                <c:pt idx="27">
                  <c:v>389.89400000000001</c:v>
                </c:pt>
                <c:pt idx="28">
                  <c:v>397.73200000000003</c:v>
                </c:pt>
                <c:pt idx="29">
                  <c:v>405.57299999999998</c:v>
                </c:pt>
                <c:pt idx="30">
                  <c:v>413.399</c:v>
                </c:pt>
                <c:pt idx="31">
                  <c:v>421.21300000000002</c:v>
                </c:pt>
                <c:pt idx="32">
                  <c:v>429.04199999999997</c:v>
                </c:pt>
                <c:pt idx="33">
                  <c:v>436.86700000000002</c:v>
                </c:pt>
                <c:pt idx="34">
                  <c:v>444.67200000000003</c:v>
                </c:pt>
                <c:pt idx="35">
                  <c:v>452.46</c:v>
                </c:pt>
                <c:pt idx="36">
                  <c:v>460.262</c:v>
                </c:pt>
                <c:pt idx="37">
                  <c:v>468.041</c:v>
                </c:pt>
                <c:pt idx="38">
                  <c:v>475.83100000000002</c:v>
                </c:pt>
                <c:pt idx="39">
                  <c:v>483.625</c:v>
                </c:pt>
                <c:pt idx="40">
                  <c:v>491.44600000000003</c:v>
                </c:pt>
                <c:pt idx="41">
                  <c:v>499.27300000000002</c:v>
                </c:pt>
              </c:numCache>
            </c:numRef>
          </c:xVal>
          <c:yVal>
            <c:numRef>
              <c:f>'Dwarf palmetto_dead'!$AA$13:$AA$54</c:f>
              <c:numCache>
                <c:formatCode>General</c:formatCode>
                <c:ptCount val="42"/>
                <c:pt idx="0">
                  <c:v>8.6848975209416577E-5</c:v>
                </c:pt>
                <c:pt idx="1">
                  <c:v>1.1860442873733076E-4</c:v>
                </c:pt>
                <c:pt idx="2">
                  <c:v>1.5202864146526243E-4</c:v>
                </c:pt>
                <c:pt idx="3">
                  <c:v>1.917499687217176E-4</c:v>
                </c:pt>
                <c:pt idx="4">
                  <c:v>2.3850277841490336E-4</c:v>
                </c:pt>
                <c:pt idx="5">
                  <c:v>2.9367637615607014E-4</c:v>
                </c:pt>
                <c:pt idx="6">
                  <c:v>3.5639868790128678E-4</c:v>
                </c:pt>
                <c:pt idx="7">
                  <c:v>4.2881423884343707E-4</c:v>
                </c:pt>
                <c:pt idx="8">
                  <c:v>5.0894596198556403E-4</c:v>
                </c:pt>
                <c:pt idx="9">
                  <c:v>5.9492480247046447E-4</c:v>
                </c:pt>
                <c:pt idx="10">
                  <c:v>6.8696255752376061E-4</c:v>
                </c:pt>
                <c:pt idx="11">
                  <c:v>7.8690005039331874E-4</c:v>
                </c:pt>
                <c:pt idx="12">
                  <c:v>8.9499734256982073E-4</c:v>
                </c:pt>
                <c:pt idx="13">
                  <c:v>1.0035592537068212E-3</c:v>
                </c:pt>
                <c:pt idx="14">
                  <c:v>1.1080518662434171E-3</c:v>
                </c:pt>
                <c:pt idx="15">
                  <c:v>1.2139876675975405E-3</c:v>
                </c:pt>
                <c:pt idx="16">
                  <c:v>1.3224724779530065E-3</c:v>
                </c:pt>
                <c:pt idx="17">
                  <c:v>1.4321101778661369E-3</c:v>
                </c:pt>
                <c:pt idx="18">
                  <c:v>1.5707966816396759E-3</c:v>
                </c:pt>
                <c:pt idx="19">
                  <c:v>1.8232103603154515E-3</c:v>
                </c:pt>
                <c:pt idx="20">
                  <c:v>2.0119233945140209E-3</c:v>
                </c:pt>
                <c:pt idx="21">
                  <c:v>1.5840462683493098E-3</c:v>
                </c:pt>
                <c:pt idx="22">
                  <c:v>1.3296048277288664E-3</c:v>
                </c:pt>
                <c:pt idx="23">
                  <c:v>1.1548163084130929E-3</c:v>
                </c:pt>
                <c:pt idx="24">
                  <c:v>1.0106148408838304E-3</c:v>
                </c:pt>
                <c:pt idx="25">
                  <c:v>8.7669856381860918E-4</c:v>
                </c:pt>
                <c:pt idx="26">
                  <c:v>7.5377179876405986E-4</c:v>
                </c:pt>
                <c:pt idx="27">
                  <c:v>6.4003512665031541E-4</c:v>
                </c:pt>
                <c:pt idx="28">
                  <c:v>5.3696158915211064E-4</c:v>
                </c:pt>
                <c:pt idx="29">
                  <c:v>4.4460745308156621E-4</c:v>
                </c:pt>
                <c:pt idx="30">
                  <c:v>3.6220810655864953E-4</c:v>
                </c:pt>
                <c:pt idx="31">
                  <c:v>2.9056583304209988E-4</c:v>
                </c:pt>
                <c:pt idx="32">
                  <c:v>2.2995679059808325E-4</c:v>
                </c:pt>
                <c:pt idx="33">
                  <c:v>1.78869824513153E-4</c:v>
                </c:pt>
                <c:pt idx="34">
                  <c:v>1.3665896605689608E-4</c:v>
                </c:pt>
                <c:pt idx="35">
                  <c:v>1.0271276745750816E-4</c:v>
                </c:pt>
                <c:pt idx="36">
                  <c:v>7.6130597675552717E-5</c:v>
                </c:pt>
                <c:pt idx="37">
                  <c:v>5.5362122441389943E-5</c:v>
                </c:pt>
                <c:pt idx="38">
                  <c:v>3.9677390627911839E-5</c:v>
                </c:pt>
                <c:pt idx="39">
                  <c:v>2.7953718021674613E-5</c:v>
                </c:pt>
                <c:pt idx="40">
                  <c:v>1.9387277754441262E-5</c:v>
                </c:pt>
                <c:pt idx="41">
                  <c:v>1.3190133198401914E-5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699-48FF-9C49-02A830865C0F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'Dwarf palmetto_dead'!$AH$13:$AH$53</c:f>
              <c:numCache>
                <c:formatCode>General</c:formatCode>
                <c:ptCount val="41"/>
                <c:pt idx="0">
                  <c:v>183.81100000000001</c:v>
                </c:pt>
                <c:pt idx="1">
                  <c:v>191.708</c:v>
                </c:pt>
                <c:pt idx="2">
                  <c:v>199.63</c:v>
                </c:pt>
                <c:pt idx="3">
                  <c:v>207.55699999999999</c:v>
                </c:pt>
                <c:pt idx="4">
                  <c:v>215.477</c:v>
                </c:pt>
                <c:pt idx="5">
                  <c:v>223.38200000000001</c:v>
                </c:pt>
                <c:pt idx="6">
                  <c:v>231.26300000000001</c:v>
                </c:pt>
                <c:pt idx="7">
                  <c:v>239.15100000000001</c:v>
                </c:pt>
                <c:pt idx="8">
                  <c:v>247.02600000000001</c:v>
                </c:pt>
                <c:pt idx="9">
                  <c:v>254.90199999999999</c:v>
                </c:pt>
                <c:pt idx="10">
                  <c:v>262.78199999999998</c:v>
                </c:pt>
                <c:pt idx="11">
                  <c:v>270.60500000000002</c:v>
                </c:pt>
                <c:pt idx="12">
                  <c:v>278.43900000000002</c:v>
                </c:pt>
                <c:pt idx="13">
                  <c:v>286.274</c:v>
                </c:pt>
                <c:pt idx="14">
                  <c:v>294.13499999999999</c:v>
                </c:pt>
                <c:pt idx="15">
                  <c:v>301.99099999999999</c:v>
                </c:pt>
                <c:pt idx="16">
                  <c:v>309.81900000000002</c:v>
                </c:pt>
                <c:pt idx="17">
                  <c:v>317.63600000000002</c:v>
                </c:pt>
                <c:pt idx="18">
                  <c:v>325.43400000000003</c:v>
                </c:pt>
                <c:pt idx="19">
                  <c:v>333.23500000000001</c:v>
                </c:pt>
                <c:pt idx="20">
                  <c:v>341.036</c:v>
                </c:pt>
                <c:pt idx="21">
                  <c:v>348.839</c:v>
                </c:pt>
                <c:pt idx="22">
                  <c:v>356.62299999999999</c:v>
                </c:pt>
                <c:pt idx="23">
                  <c:v>364.41800000000001</c:v>
                </c:pt>
                <c:pt idx="24">
                  <c:v>372.22399999999999</c:v>
                </c:pt>
                <c:pt idx="25">
                  <c:v>380.029</c:v>
                </c:pt>
                <c:pt idx="26">
                  <c:v>387.80900000000003</c:v>
                </c:pt>
                <c:pt idx="27">
                  <c:v>395.59699999999998</c:v>
                </c:pt>
                <c:pt idx="28">
                  <c:v>403.35</c:v>
                </c:pt>
                <c:pt idx="29">
                  <c:v>411.09399999999999</c:v>
                </c:pt>
                <c:pt idx="30">
                  <c:v>418.83800000000002</c:v>
                </c:pt>
                <c:pt idx="31">
                  <c:v>426.56900000000002</c:v>
                </c:pt>
                <c:pt idx="32">
                  <c:v>434.32400000000001</c:v>
                </c:pt>
                <c:pt idx="33">
                  <c:v>442.065</c:v>
                </c:pt>
                <c:pt idx="34">
                  <c:v>449.8</c:v>
                </c:pt>
                <c:pt idx="35">
                  <c:v>457.53399999999999</c:v>
                </c:pt>
                <c:pt idx="36">
                  <c:v>465.274</c:v>
                </c:pt>
                <c:pt idx="37">
                  <c:v>472.99299999999999</c:v>
                </c:pt>
                <c:pt idx="38">
                  <c:v>480.73</c:v>
                </c:pt>
                <c:pt idx="39">
                  <c:v>488.46899999999999</c:v>
                </c:pt>
                <c:pt idx="40">
                  <c:v>496.18400000000003</c:v>
                </c:pt>
              </c:numCache>
            </c:numRef>
          </c:xVal>
          <c:yVal>
            <c:numRef>
              <c:f>'Dwarf palmetto_dead'!$AM$13:$AM$53</c:f>
              <c:numCache>
                <c:formatCode>General</c:formatCode>
                <c:ptCount val="41"/>
                <c:pt idx="0">
                  <c:v>1.12110372661893E-4</c:v>
                </c:pt>
                <c:pt idx="1">
                  <c:v>1.4809371492901374E-4</c:v>
                </c:pt>
                <c:pt idx="2">
                  <c:v>1.8203337852783219E-4</c:v>
                </c:pt>
                <c:pt idx="3">
                  <c:v>2.5516787944397656E-4</c:v>
                </c:pt>
                <c:pt idx="4">
                  <c:v>3.3764491141528852E-4</c:v>
                </c:pt>
                <c:pt idx="5">
                  <c:v>4.2975642853722296E-4</c:v>
                </c:pt>
                <c:pt idx="6">
                  <c:v>5.0821909169577323E-4</c:v>
                </c:pt>
                <c:pt idx="7">
                  <c:v>5.7894497132427586E-4</c:v>
                </c:pt>
                <c:pt idx="8">
                  <c:v>6.5937832462725776E-4</c:v>
                </c:pt>
                <c:pt idx="9">
                  <c:v>7.8667031025377726E-4</c:v>
                </c:pt>
                <c:pt idx="10">
                  <c:v>1.0046140425248665E-3</c:v>
                </c:pt>
                <c:pt idx="11">
                  <c:v>1.2799997430803997E-3</c:v>
                </c:pt>
                <c:pt idx="12">
                  <c:v>1.5999814317195285E-3</c:v>
                </c:pt>
                <c:pt idx="13">
                  <c:v>1.8639079340277143E-3</c:v>
                </c:pt>
                <c:pt idx="14">
                  <c:v>2.0132424538624946E-3</c:v>
                </c:pt>
                <c:pt idx="15">
                  <c:v>2.0419269437427848E-3</c:v>
                </c:pt>
                <c:pt idx="16">
                  <c:v>2.0711953418140194E-3</c:v>
                </c:pt>
                <c:pt idx="17">
                  <c:v>2.202209742157818E-3</c:v>
                </c:pt>
                <c:pt idx="18">
                  <c:v>2.4728511886619037E-3</c:v>
                </c:pt>
                <c:pt idx="19">
                  <c:v>2.8171380557492215E-3</c:v>
                </c:pt>
                <c:pt idx="20">
                  <c:v>3.0009231588498803E-3</c:v>
                </c:pt>
                <c:pt idx="21">
                  <c:v>2.7159759616675952E-3</c:v>
                </c:pt>
                <c:pt idx="22">
                  <c:v>1.97214991492458E-3</c:v>
                </c:pt>
                <c:pt idx="23">
                  <c:v>1.3169319361578183E-3</c:v>
                </c:pt>
                <c:pt idx="24">
                  <c:v>9.5906920363097309E-4</c:v>
                </c:pt>
                <c:pt idx="25">
                  <c:v>7.9937031340688441E-4</c:v>
                </c:pt>
                <c:pt idx="26">
                  <c:v>7.3331569930595863E-4</c:v>
                </c:pt>
                <c:pt idx="27">
                  <c:v>7.1849902896068546E-4</c:v>
                </c:pt>
                <c:pt idx="28">
                  <c:v>7.1433868310017551E-4</c:v>
                </c:pt>
                <c:pt idx="29">
                  <c:v>7.1287891262281078E-4</c:v>
                </c:pt>
                <c:pt idx="30">
                  <c:v>6.9280706855899543E-4</c:v>
                </c:pt>
                <c:pt idx="31">
                  <c:v>6.609110836285001E-4</c:v>
                </c:pt>
                <c:pt idx="32">
                  <c:v>6.1186279558892581E-4</c:v>
                </c:pt>
                <c:pt idx="33">
                  <c:v>5.5325301092258583E-4</c:v>
                </c:pt>
                <c:pt idx="34">
                  <c:v>4.9464322625625279E-4</c:v>
                </c:pt>
                <c:pt idx="35">
                  <c:v>4.4245643169033011E-4</c:v>
                </c:pt>
                <c:pt idx="36">
                  <c:v>4.0800584842443782E-4</c:v>
                </c:pt>
                <c:pt idx="37">
                  <c:v>3.6596445867623922E-4</c:v>
                </c:pt>
                <c:pt idx="38">
                  <c:v>3.3735295731980586E-4</c:v>
                </c:pt>
                <c:pt idx="39">
                  <c:v>3.0122363800495766E-4</c:v>
                </c:pt>
                <c:pt idx="40">
                  <c:v>2.7100638912341823E-4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6699-48FF-9C49-02A830865C0F}"/>
            </c:ext>
          </c:extLst>
        </c:ser>
        <c:ser>
          <c:idx val="5"/>
          <c:order val="5"/>
          <c:tx>
            <c:v>30-model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'Dwarf palmetto_dead'!$AH$12:$AH$54</c:f>
              <c:numCache>
                <c:formatCode>General</c:formatCode>
                <c:ptCount val="43"/>
                <c:pt idx="0">
                  <c:v>175.88300000000001</c:v>
                </c:pt>
                <c:pt idx="1">
                  <c:v>183.81100000000001</c:v>
                </c:pt>
                <c:pt idx="2">
                  <c:v>191.708</c:v>
                </c:pt>
                <c:pt idx="3">
                  <c:v>199.63</c:v>
                </c:pt>
                <c:pt idx="4">
                  <c:v>207.55699999999999</c:v>
                </c:pt>
                <c:pt idx="5">
                  <c:v>215.477</c:v>
                </c:pt>
                <c:pt idx="6">
                  <c:v>223.38200000000001</c:v>
                </c:pt>
                <c:pt idx="7">
                  <c:v>231.26300000000001</c:v>
                </c:pt>
                <c:pt idx="8">
                  <c:v>239.15100000000001</c:v>
                </c:pt>
                <c:pt idx="9">
                  <c:v>247.02600000000001</c:v>
                </c:pt>
                <c:pt idx="10">
                  <c:v>254.90199999999999</c:v>
                </c:pt>
                <c:pt idx="11">
                  <c:v>262.78199999999998</c:v>
                </c:pt>
                <c:pt idx="12">
                  <c:v>270.60500000000002</c:v>
                </c:pt>
                <c:pt idx="13">
                  <c:v>278.43900000000002</c:v>
                </c:pt>
                <c:pt idx="14">
                  <c:v>286.274</c:v>
                </c:pt>
                <c:pt idx="15">
                  <c:v>294.13499999999999</c:v>
                </c:pt>
                <c:pt idx="16">
                  <c:v>301.99099999999999</c:v>
                </c:pt>
                <c:pt idx="17">
                  <c:v>309.81900000000002</c:v>
                </c:pt>
                <c:pt idx="18">
                  <c:v>317.63600000000002</c:v>
                </c:pt>
                <c:pt idx="19">
                  <c:v>325.43400000000003</c:v>
                </c:pt>
                <c:pt idx="20">
                  <c:v>333.23500000000001</c:v>
                </c:pt>
                <c:pt idx="21">
                  <c:v>341.036</c:v>
                </c:pt>
                <c:pt idx="22">
                  <c:v>348.839</c:v>
                </c:pt>
                <c:pt idx="23">
                  <c:v>356.62299999999999</c:v>
                </c:pt>
                <c:pt idx="24">
                  <c:v>364.41800000000001</c:v>
                </c:pt>
                <c:pt idx="25">
                  <c:v>372.22399999999999</c:v>
                </c:pt>
                <c:pt idx="26">
                  <c:v>380.029</c:v>
                </c:pt>
                <c:pt idx="27">
                  <c:v>387.80900000000003</c:v>
                </c:pt>
                <c:pt idx="28">
                  <c:v>395.59699999999998</c:v>
                </c:pt>
                <c:pt idx="29">
                  <c:v>403.35</c:v>
                </c:pt>
                <c:pt idx="30">
                  <c:v>411.09399999999999</c:v>
                </c:pt>
                <c:pt idx="31">
                  <c:v>418.83800000000002</c:v>
                </c:pt>
                <c:pt idx="32">
                  <c:v>426.56900000000002</c:v>
                </c:pt>
                <c:pt idx="33">
                  <c:v>434.32400000000001</c:v>
                </c:pt>
                <c:pt idx="34">
                  <c:v>442.065</c:v>
                </c:pt>
                <c:pt idx="35">
                  <c:v>449.8</c:v>
                </c:pt>
                <c:pt idx="36">
                  <c:v>457.53399999999999</c:v>
                </c:pt>
                <c:pt idx="37">
                  <c:v>465.274</c:v>
                </c:pt>
                <c:pt idx="38">
                  <c:v>472.99299999999999</c:v>
                </c:pt>
                <c:pt idx="39">
                  <c:v>480.73</c:v>
                </c:pt>
                <c:pt idx="40">
                  <c:v>488.46899999999999</c:v>
                </c:pt>
                <c:pt idx="41">
                  <c:v>496.18400000000003</c:v>
                </c:pt>
                <c:pt idx="42">
                  <c:v>503.93700000000001</c:v>
                </c:pt>
              </c:numCache>
            </c:numRef>
          </c:xVal>
          <c:yVal>
            <c:numRef>
              <c:f>'Dwarf palmetto_dead'!$AQ$13:$AQ$53</c:f>
              <c:numCache>
                <c:formatCode>General</c:formatCode>
                <c:ptCount val="41"/>
                <c:pt idx="0">
                  <c:v>1.2574851161154365E-4</c:v>
                </c:pt>
                <c:pt idx="1">
                  <c:v>1.9214831523349553E-4</c:v>
                </c:pt>
                <c:pt idx="2">
                  <c:v>2.5316837673998959E-4</c:v>
                </c:pt>
                <c:pt idx="3">
                  <c:v>3.1810606182673375E-4</c:v>
                </c:pt>
                <c:pt idx="4">
                  <c:v>3.9256883829116883E-4</c:v>
                </c:pt>
                <c:pt idx="5">
                  <c:v>4.7801973068412702E-4</c:v>
                </c:pt>
                <c:pt idx="6">
                  <c:v>5.7453349082012153E-4</c:v>
                </c:pt>
                <c:pt idx="7">
                  <c:v>6.8454911850561614E-4</c:v>
                </c:pt>
                <c:pt idx="8">
                  <c:v>8.0505741748401727E-4</c:v>
                </c:pt>
                <c:pt idx="9">
                  <c:v>9.3693544931966965E-4</c:v>
                </c:pt>
                <c:pt idx="10">
                  <c:v>1.0786080505587798E-3</c:v>
                </c:pt>
                <c:pt idx="11">
                  <c:v>1.2202797363773052E-3</c:v>
                </c:pt>
                <c:pt idx="12">
                  <c:v>1.3722217861687764E-3</c:v>
                </c:pt>
                <c:pt idx="13">
                  <c:v>1.5273181220536902E-3</c:v>
                </c:pt>
                <c:pt idx="14">
                  <c:v>1.6877471295709484E-3</c:v>
                </c:pt>
                <c:pt idx="15">
                  <c:v>1.8455808079497491E-3</c:v>
                </c:pt>
                <c:pt idx="16">
                  <c:v>2.0012642316316357E-3</c:v>
                </c:pt>
                <c:pt idx="17">
                  <c:v>2.1714237898353083E-3</c:v>
                </c:pt>
                <c:pt idx="18">
                  <c:v>2.3894571553783072E-3</c:v>
                </c:pt>
                <c:pt idx="19">
                  <c:v>2.905012449787108E-3</c:v>
                </c:pt>
                <c:pt idx="20">
                  <c:v>2.7606770149165511E-3</c:v>
                </c:pt>
                <c:pt idx="21">
                  <c:v>2.2312036003809496E-3</c:v>
                </c:pt>
                <c:pt idx="22">
                  <c:v>1.8988047487236404E-3</c:v>
                </c:pt>
                <c:pt idx="23">
                  <c:v>1.6572436512939403E-3</c:v>
                </c:pt>
                <c:pt idx="24">
                  <c:v>1.452152033656648E-3</c:v>
                </c:pt>
                <c:pt idx="25">
                  <c:v>1.2644928089832707E-3</c:v>
                </c:pt>
                <c:pt idx="26">
                  <c:v>1.0881652202340694E-3</c:v>
                </c:pt>
                <c:pt idx="27">
                  <c:v>9.2758426860251573E-4</c:v>
                </c:pt>
                <c:pt idx="28">
                  <c:v>7.7809576132898447E-4</c:v>
                </c:pt>
                <c:pt idx="29">
                  <c:v>6.4471577876054273E-4</c:v>
                </c:pt>
                <c:pt idx="30">
                  <c:v>5.2718746035084873E-4</c:v>
                </c:pt>
                <c:pt idx="31">
                  <c:v>4.2440858890670371E-4</c:v>
                </c:pt>
                <c:pt idx="32">
                  <c:v>3.3743265191471013E-4</c:v>
                </c:pt>
                <c:pt idx="33">
                  <c:v>2.6346787344504164E-4</c:v>
                </c:pt>
                <c:pt idx="34">
                  <c:v>2.0249277998157046E-4</c:v>
                </c:pt>
                <c:pt idx="35">
                  <c:v>1.5323248668289689E-4</c:v>
                </c:pt>
                <c:pt idx="36">
                  <c:v>1.1417268461844305E-4</c:v>
                </c:pt>
                <c:pt idx="37">
                  <c:v>8.3533670129316487E-5</c:v>
                </c:pt>
                <c:pt idx="38">
                  <c:v>6.0284537578840107E-5</c:v>
                </c:pt>
                <c:pt idx="39">
                  <c:v>4.2761209759980611E-5</c:v>
                </c:pt>
                <c:pt idx="40">
                  <c:v>2.9767001787446799E-5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6699-48FF-9C49-02A830865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21056"/>
        <c:axId val="1874525952"/>
      </c:scatterChart>
      <c:valAx>
        <c:axId val="1874521056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25952"/>
        <c:crosses val="autoZero"/>
        <c:crossBetween val="midCat"/>
      </c:valAx>
      <c:valAx>
        <c:axId val="1874525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210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'Dwarf palmetto_dead'!$B$13:$B$62</c:f>
              <c:numCache>
                <c:formatCode>General</c:formatCode>
                <c:ptCount val="50"/>
                <c:pt idx="0">
                  <c:v>166.05</c:v>
                </c:pt>
                <c:pt idx="1">
                  <c:v>173.93899999999999</c:v>
                </c:pt>
                <c:pt idx="2">
                  <c:v>181.82900000000001</c:v>
                </c:pt>
                <c:pt idx="3">
                  <c:v>189.71899999999999</c:v>
                </c:pt>
                <c:pt idx="4">
                  <c:v>197.596</c:v>
                </c:pt>
                <c:pt idx="5">
                  <c:v>205.46299999999999</c:v>
                </c:pt>
                <c:pt idx="6">
                  <c:v>213.34700000000001</c:v>
                </c:pt>
                <c:pt idx="7">
                  <c:v>221.208</c:v>
                </c:pt>
                <c:pt idx="8">
                  <c:v>229.06399999999999</c:v>
                </c:pt>
                <c:pt idx="9">
                  <c:v>236.91300000000001</c:v>
                </c:pt>
                <c:pt idx="10">
                  <c:v>244.75800000000001</c:v>
                </c:pt>
                <c:pt idx="11">
                  <c:v>252.578</c:v>
                </c:pt>
                <c:pt idx="12">
                  <c:v>260.41000000000003</c:v>
                </c:pt>
                <c:pt idx="13">
                  <c:v>268.20800000000003</c:v>
                </c:pt>
                <c:pt idx="14">
                  <c:v>276.09699999999998</c:v>
                </c:pt>
                <c:pt idx="15">
                  <c:v>283.952</c:v>
                </c:pt>
                <c:pt idx="16">
                  <c:v>291.74599999999998</c:v>
                </c:pt>
                <c:pt idx="17">
                  <c:v>299.56099999999998</c:v>
                </c:pt>
                <c:pt idx="18">
                  <c:v>307.34399999999999</c:v>
                </c:pt>
                <c:pt idx="19">
                  <c:v>315.11099999999999</c:v>
                </c:pt>
                <c:pt idx="20">
                  <c:v>322.89100000000002</c:v>
                </c:pt>
                <c:pt idx="21">
                  <c:v>330.68799999999999</c:v>
                </c:pt>
                <c:pt idx="22">
                  <c:v>338.47699999999998</c:v>
                </c:pt>
                <c:pt idx="23">
                  <c:v>346.26100000000002</c:v>
                </c:pt>
                <c:pt idx="24">
                  <c:v>354.02600000000001</c:v>
                </c:pt>
                <c:pt idx="25">
                  <c:v>361.79700000000003</c:v>
                </c:pt>
                <c:pt idx="26">
                  <c:v>369.54199999999997</c:v>
                </c:pt>
                <c:pt idx="27">
                  <c:v>377.26100000000002</c:v>
                </c:pt>
                <c:pt idx="28">
                  <c:v>384.995</c:v>
                </c:pt>
                <c:pt idx="29">
                  <c:v>392.73700000000002</c:v>
                </c:pt>
                <c:pt idx="30">
                  <c:v>400.46899999999999</c:v>
                </c:pt>
                <c:pt idx="31">
                  <c:v>408.15699999999998</c:v>
                </c:pt>
                <c:pt idx="32">
                  <c:v>415.87400000000002</c:v>
                </c:pt>
                <c:pt idx="33">
                  <c:v>423.596</c:v>
                </c:pt>
                <c:pt idx="34">
                  <c:v>431.29599999999999</c:v>
                </c:pt>
                <c:pt idx="35">
                  <c:v>438.983</c:v>
                </c:pt>
                <c:pt idx="36">
                  <c:v>446.67200000000003</c:v>
                </c:pt>
                <c:pt idx="37">
                  <c:v>454.35500000000002</c:v>
                </c:pt>
                <c:pt idx="38">
                  <c:v>462.048</c:v>
                </c:pt>
                <c:pt idx="39">
                  <c:v>469.76600000000002</c:v>
                </c:pt>
                <c:pt idx="40">
                  <c:v>477.44200000000001</c:v>
                </c:pt>
                <c:pt idx="41">
                  <c:v>485.11599999999999</c:v>
                </c:pt>
                <c:pt idx="42">
                  <c:v>492.78199999999998</c:v>
                </c:pt>
                <c:pt idx="43">
                  <c:v>500.43299999999999</c:v>
                </c:pt>
              </c:numCache>
            </c:numRef>
          </c:xVal>
          <c:yVal>
            <c:numRef>
              <c:f>'Dwarf palmetto_dead'!$F$13:$F$62</c:f>
              <c:numCache>
                <c:formatCode>General</c:formatCode>
                <c:ptCount val="50"/>
                <c:pt idx="0">
                  <c:v>2.5997806165193316E-3</c:v>
                </c:pt>
                <c:pt idx="1">
                  <c:v>4.3876696119329317E-3</c:v>
                </c:pt>
                <c:pt idx="2">
                  <c:v>6.5901415628050186E-3</c:v>
                </c:pt>
                <c:pt idx="3">
                  <c:v>9.4144879468642806E-3</c:v>
                </c:pt>
                <c:pt idx="4">
                  <c:v>1.3059363096934673E-2</c:v>
                </c:pt>
                <c:pt idx="5">
                  <c:v>1.7947987113379749E-2</c:v>
                </c:pt>
                <c:pt idx="6">
                  <c:v>2.4451757227130888E-2</c:v>
                </c:pt>
                <c:pt idx="7">
                  <c:v>3.2354744815553671E-2</c:v>
                </c:pt>
                <c:pt idx="8">
                  <c:v>4.1518755560161935E-2</c:v>
                </c:pt>
                <c:pt idx="9">
                  <c:v>5.1581029374929699E-2</c:v>
                </c:pt>
                <c:pt idx="10">
                  <c:v>6.3215263562476753E-2</c:v>
                </c:pt>
                <c:pt idx="11">
                  <c:v>7.7647932699366873E-2</c:v>
                </c:pt>
                <c:pt idx="12">
                  <c:v>9.6001865623299487E-2</c:v>
                </c:pt>
                <c:pt idx="13">
                  <c:v>0.11912350253500192</c:v>
                </c:pt>
                <c:pt idx="14">
                  <c:v>0.14677359452059524</c:v>
                </c:pt>
                <c:pt idx="15">
                  <c:v>0.1772661708945491</c:v>
                </c:pt>
                <c:pt idx="16">
                  <c:v>0.20866651119805835</c:v>
                </c:pt>
                <c:pt idx="17">
                  <c:v>0.2408554228314288</c:v>
                </c:pt>
                <c:pt idx="18">
                  <c:v>0.27505419808428122</c:v>
                </c:pt>
                <c:pt idx="19">
                  <c:v>0.31329170229488934</c:v>
                </c:pt>
                <c:pt idx="20">
                  <c:v>0.35719171870546462</c:v>
                </c:pt>
                <c:pt idx="21">
                  <c:v>0.4048713497266343</c:v>
                </c:pt>
                <c:pt idx="22">
                  <c:v>0.4491729933753098</c:v>
                </c:pt>
                <c:pt idx="23">
                  <c:v>0.4812582592698158</c:v>
                </c:pt>
                <c:pt idx="24">
                  <c:v>0.50191312759654161</c:v>
                </c:pt>
                <c:pt idx="25">
                  <c:v>0.5172725623817791</c:v>
                </c:pt>
                <c:pt idx="26">
                  <c:v>0.53052798866806583</c:v>
                </c:pt>
                <c:pt idx="27">
                  <c:v>0.54313217422848692</c:v>
                </c:pt>
                <c:pt idx="28">
                  <c:v>0.55549279230257642</c:v>
                </c:pt>
                <c:pt idx="29">
                  <c:v>0.56771089748572712</c:v>
                </c:pt>
                <c:pt idx="30">
                  <c:v>0.57975280491280801</c:v>
                </c:pt>
                <c:pt idx="31">
                  <c:v>0.5912911667919053</c:v>
                </c:pt>
                <c:pt idx="32">
                  <c:v>0.60205650420197099</c:v>
                </c:pt>
                <c:pt idx="33">
                  <c:v>0.61183029737689909</c:v>
                </c:pt>
                <c:pt idx="34">
                  <c:v>0.62053999429948437</c:v>
                </c:pt>
                <c:pt idx="35">
                  <c:v>0.62831601585779806</c:v>
                </c:pt>
                <c:pt idx="36">
                  <c:v>0.63562044930427797</c:v>
                </c:pt>
                <c:pt idx="37">
                  <c:v>0.64244811235198096</c:v>
                </c:pt>
                <c:pt idx="38">
                  <c:v>0.64883614472400009</c:v>
                </c:pt>
                <c:pt idx="39">
                  <c:v>0.65478281899135427</c:v>
                </c:pt>
                <c:pt idx="40">
                  <c:v>0.66007047910242789</c:v>
                </c:pt>
                <c:pt idx="41">
                  <c:v>0.66492109968128932</c:v>
                </c:pt>
                <c:pt idx="42">
                  <c:v>0.66922067041518751</c:v>
                </c:pt>
                <c:pt idx="43">
                  <c:v>0.6730927024762694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52B-47DC-A7E3-95BF19775E89}"/>
            </c:ext>
          </c:extLst>
        </c:ser>
        <c:ser>
          <c:idx val="1"/>
          <c:order val="1"/>
          <c:tx>
            <c:v>10-model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'Dwarf palmetto_dead'!$B$13:$B$62</c:f>
              <c:numCache>
                <c:formatCode>General</c:formatCode>
                <c:ptCount val="50"/>
                <c:pt idx="0">
                  <c:v>166.05</c:v>
                </c:pt>
                <c:pt idx="1">
                  <c:v>173.93899999999999</c:v>
                </c:pt>
                <c:pt idx="2">
                  <c:v>181.82900000000001</c:v>
                </c:pt>
                <c:pt idx="3">
                  <c:v>189.71899999999999</c:v>
                </c:pt>
                <c:pt idx="4">
                  <c:v>197.596</c:v>
                </c:pt>
                <c:pt idx="5">
                  <c:v>205.46299999999999</c:v>
                </c:pt>
                <c:pt idx="6">
                  <c:v>213.34700000000001</c:v>
                </c:pt>
                <c:pt idx="7">
                  <c:v>221.208</c:v>
                </c:pt>
                <c:pt idx="8">
                  <c:v>229.06399999999999</c:v>
                </c:pt>
                <c:pt idx="9">
                  <c:v>236.91300000000001</c:v>
                </c:pt>
                <c:pt idx="10">
                  <c:v>244.75800000000001</c:v>
                </c:pt>
                <c:pt idx="11">
                  <c:v>252.578</c:v>
                </c:pt>
                <c:pt idx="12">
                  <c:v>260.41000000000003</c:v>
                </c:pt>
                <c:pt idx="13">
                  <c:v>268.20800000000003</c:v>
                </c:pt>
                <c:pt idx="14">
                  <c:v>276.09699999999998</c:v>
                </c:pt>
                <c:pt idx="15">
                  <c:v>283.952</c:v>
                </c:pt>
                <c:pt idx="16">
                  <c:v>291.74599999999998</c:v>
                </c:pt>
                <c:pt idx="17">
                  <c:v>299.56099999999998</c:v>
                </c:pt>
                <c:pt idx="18">
                  <c:v>307.34399999999999</c:v>
                </c:pt>
                <c:pt idx="19">
                  <c:v>315.11099999999999</c:v>
                </c:pt>
                <c:pt idx="20">
                  <c:v>322.89100000000002</c:v>
                </c:pt>
                <c:pt idx="21">
                  <c:v>330.68799999999999</c:v>
                </c:pt>
                <c:pt idx="22">
                  <c:v>338.47699999999998</c:v>
                </c:pt>
                <c:pt idx="23">
                  <c:v>346.26100000000002</c:v>
                </c:pt>
                <c:pt idx="24">
                  <c:v>354.02600000000001</c:v>
                </c:pt>
                <c:pt idx="25">
                  <c:v>361.79700000000003</c:v>
                </c:pt>
                <c:pt idx="26">
                  <c:v>369.54199999999997</c:v>
                </c:pt>
                <c:pt idx="27">
                  <c:v>377.26100000000002</c:v>
                </c:pt>
                <c:pt idx="28">
                  <c:v>384.995</c:v>
                </c:pt>
                <c:pt idx="29">
                  <c:v>392.73700000000002</c:v>
                </c:pt>
                <c:pt idx="30">
                  <c:v>400.46899999999999</c:v>
                </c:pt>
                <c:pt idx="31">
                  <c:v>408.15699999999998</c:v>
                </c:pt>
                <c:pt idx="32">
                  <c:v>415.87400000000002</c:v>
                </c:pt>
                <c:pt idx="33">
                  <c:v>423.596</c:v>
                </c:pt>
                <c:pt idx="34">
                  <c:v>431.29599999999999</c:v>
                </c:pt>
                <c:pt idx="35">
                  <c:v>438.983</c:v>
                </c:pt>
                <c:pt idx="36">
                  <c:v>446.67200000000003</c:v>
                </c:pt>
                <c:pt idx="37">
                  <c:v>454.35500000000002</c:v>
                </c:pt>
                <c:pt idx="38">
                  <c:v>462.048</c:v>
                </c:pt>
                <c:pt idx="39">
                  <c:v>469.76600000000002</c:v>
                </c:pt>
                <c:pt idx="40">
                  <c:v>477.44200000000001</c:v>
                </c:pt>
                <c:pt idx="41">
                  <c:v>485.11599999999999</c:v>
                </c:pt>
                <c:pt idx="42">
                  <c:v>492.78199999999998</c:v>
                </c:pt>
                <c:pt idx="43">
                  <c:v>500.43299999999999</c:v>
                </c:pt>
              </c:numCache>
            </c:numRef>
          </c:xVal>
          <c:yVal>
            <c:numRef>
              <c:f>'Dwarf palmetto_dead'!$J$13:$J$62</c:f>
              <c:numCache>
                <c:formatCode>General</c:formatCode>
                <c:ptCount val="50"/>
                <c:pt idx="0">
                  <c:v>8.9705819199319154E-3</c:v>
                </c:pt>
                <c:pt idx="1">
                  <c:v>9.4288832183236013E-3</c:v>
                </c:pt>
                <c:pt idx="2">
                  <c:v>1.0599246827893779E-2</c:v>
                </c:pt>
                <c:pt idx="3">
                  <c:v>1.3008953713680415E-2</c:v>
                </c:pt>
                <c:pt idx="4">
                  <c:v>1.6792422425026973E-2</c:v>
                </c:pt>
                <c:pt idx="5">
                  <c:v>2.1769353803244375E-2</c:v>
                </c:pt>
                <c:pt idx="6">
                  <c:v>2.7973562112747576E-2</c:v>
                </c:pt>
                <c:pt idx="7">
                  <c:v>3.559670890101161E-2</c:v>
                </c:pt>
                <c:pt idx="8">
                  <c:v>4.4809690867318314E-2</c:v>
                </c:pt>
                <c:pt idx="9">
                  <c:v>5.5823496364026989E-2</c:v>
                </c:pt>
                <c:pt idx="10">
                  <c:v>6.8832004219646484E-2</c:v>
                </c:pt>
                <c:pt idx="11">
                  <c:v>8.4017574970371614E-2</c:v>
                </c:pt>
                <c:pt idx="12">
                  <c:v>0.10149540557926039</c:v>
                </c:pt>
                <c:pt idx="13">
                  <c:v>0.12144172901267608</c:v>
                </c:pt>
                <c:pt idx="14">
                  <c:v>0.14385544773658726</c:v>
                </c:pt>
                <c:pt idx="15">
                  <c:v>0.16906239992935068</c:v>
                </c:pt>
                <c:pt idx="16">
                  <c:v>0.19686372441569844</c:v>
                </c:pt>
                <c:pt idx="17">
                  <c:v>0.22711379279678695</c:v>
                </c:pt>
                <c:pt idx="18">
                  <c:v>0.26006087717717458</c:v>
                </c:pt>
                <c:pt idx="19">
                  <c:v>0.29585997734902159</c:v>
                </c:pt>
                <c:pt idx="20">
                  <c:v>0.3355349768270921</c:v>
                </c:pt>
                <c:pt idx="21">
                  <c:v>0.38444226123790071</c:v>
                </c:pt>
                <c:pt idx="22">
                  <c:v>0.42767645518034936</c:v>
                </c:pt>
                <c:pt idx="23">
                  <c:v>0.46267091264640142</c:v>
                </c:pt>
                <c:pt idx="24">
                  <c:v>0.49264084908064465</c:v>
                </c:pt>
                <c:pt idx="25">
                  <c:v>0.51874044949923859</c:v>
                </c:pt>
                <c:pt idx="26">
                  <c:v>0.54152657443015861</c:v>
                </c:pt>
                <c:pt idx="27">
                  <c:v>0.56123225978269142</c:v>
                </c:pt>
                <c:pt idx="28">
                  <c:v>0.578086690539514</c:v>
                </c:pt>
                <c:pt idx="29">
                  <c:v>0.59237343848560864</c:v>
                </c:pt>
                <c:pt idx="30">
                  <c:v>0.60431845037530074</c:v>
                </c:pt>
                <c:pt idx="31">
                  <c:v>0.61414357980365053</c:v>
                </c:pt>
                <c:pt idx="32">
                  <c:v>0.62207789215968556</c:v>
                </c:pt>
                <c:pt idx="33">
                  <c:v>0.62842236748014457</c:v>
                </c:pt>
                <c:pt idx="34">
                  <c:v>0.63341099930281441</c:v>
                </c:pt>
                <c:pt idx="35">
                  <c:v>0.63726051017338037</c:v>
                </c:pt>
                <c:pt idx="36">
                  <c:v>0.64018375357246438</c:v>
                </c:pt>
                <c:pt idx="37">
                  <c:v>0.64237052019097907</c:v>
                </c:pt>
                <c:pt idx="38">
                  <c:v>0.64397890292332227</c:v>
                </c:pt>
                <c:pt idx="39">
                  <c:v>0.64514359907060559</c:v>
                </c:pt>
                <c:pt idx="40">
                  <c:v>0.64597378369511527</c:v>
                </c:pt>
                <c:pt idx="41">
                  <c:v>0.64655238023258621</c:v>
                </c:pt>
                <c:pt idx="42">
                  <c:v>0.64694977141912491</c:v>
                </c:pt>
                <c:pt idx="43">
                  <c:v>0.64721816705558999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52B-47DC-A7E3-95BF19775E89}"/>
            </c:ext>
          </c:extLst>
        </c:ser>
        <c:ser>
          <c:idx val="2"/>
          <c:order val="2"/>
          <c:tx>
            <c:v>20-exp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'Dwarf palmetto_dead'!$R$13:$R$54</c:f>
              <c:numCache>
                <c:formatCode>General</c:formatCode>
                <c:ptCount val="42"/>
                <c:pt idx="0">
                  <c:v>176.18299999999999</c:v>
                </c:pt>
                <c:pt idx="1">
                  <c:v>184.15700000000001</c:v>
                </c:pt>
                <c:pt idx="2">
                  <c:v>192.12299999999999</c:v>
                </c:pt>
                <c:pt idx="3">
                  <c:v>200.095</c:v>
                </c:pt>
                <c:pt idx="4">
                  <c:v>208.05699999999999</c:v>
                </c:pt>
                <c:pt idx="5">
                  <c:v>216.02699999999999</c:v>
                </c:pt>
                <c:pt idx="6">
                  <c:v>223.97800000000001</c:v>
                </c:pt>
                <c:pt idx="7">
                  <c:v>231.94499999999999</c:v>
                </c:pt>
                <c:pt idx="8">
                  <c:v>239.905</c:v>
                </c:pt>
                <c:pt idx="9">
                  <c:v>247.83099999999999</c:v>
                </c:pt>
                <c:pt idx="10">
                  <c:v>255.72900000000001</c:v>
                </c:pt>
                <c:pt idx="11">
                  <c:v>263.63799999999998</c:v>
                </c:pt>
                <c:pt idx="12">
                  <c:v>271.59199999999998</c:v>
                </c:pt>
                <c:pt idx="13">
                  <c:v>279.54700000000003</c:v>
                </c:pt>
                <c:pt idx="14">
                  <c:v>287.45999999999998</c:v>
                </c:pt>
                <c:pt idx="15">
                  <c:v>295.36099999999999</c:v>
                </c:pt>
                <c:pt idx="16">
                  <c:v>303.26</c:v>
                </c:pt>
                <c:pt idx="17">
                  <c:v>311.11599999999999</c:v>
                </c:pt>
                <c:pt idx="18">
                  <c:v>318.98500000000001</c:v>
                </c:pt>
                <c:pt idx="19">
                  <c:v>326.87200000000001</c:v>
                </c:pt>
                <c:pt idx="20">
                  <c:v>334.73599999999999</c:v>
                </c:pt>
                <c:pt idx="21">
                  <c:v>342.61599999999999</c:v>
                </c:pt>
                <c:pt idx="22">
                  <c:v>350.49599999999998</c:v>
                </c:pt>
                <c:pt idx="23">
                  <c:v>358.387</c:v>
                </c:pt>
                <c:pt idx="24">
                  <c:v>366.29899999999998</c:v>
                </c:pt>
                <c:pt idx="25">
                  <c:v>374.18099999999998</c:v>
                </c:pt>
                <c:pt idx="26">
                  <c:v>382.04899999999998</c:v>
                </c:pt>
                <c:pt idx="27">
                  <c:v>389.89400000000001</c:v>
                </c:pt>
                <c:pt idx="28">
                  <c:v>397.73200000000003</c:v>
                </c:pt>
                <c:pt idx="29">
                  <c:v>405.57299999999998</c:v>
                </c:pt>
                <c:pt idx="30">
                  <c:v>413.399</c:v>
                </c:pt>
                <c:pt idx="31">
                  <c:v>421.21300000000002</c:v>
                </c:pt>
                <c:pt idx="32">
                  <c:v>429.04199999999997</c:v>
                </c:pt>
                <c:pt idx="33">
                  <c:v>436.86700000000002</c:v>
                </c:pt>
                <c:pt idx="34">
                  <c:v>444.67200000000003</c:v>
                </c:pt>
                <c:pt idx="35">
                  <c:v>452.46</c:v>
                </c:pt>
                <c:pt idx="36">
                  <c:v>460.262</c:v>
                </c:pt>
                <c:pt idx="37">
                  <c:v>468.041</c:v>
                </c:pt>
                <c:pt idx="38">
                  <c:v>475.83100000000002</c:v>
                </c:pt>
                <c:pt idx="39">
                  <c:v>483.625</c:v>
                </c:pt>
                <c:pt idx="40">
                  <c:v>491.44600000000003</c:v>
                </c:pt>
                <c:pt idx="41">
                  <c:v>499.27300000000002</c:v>
                </c:pt>
              </c:numCache>
            </c:numRef>
          </c:xVal>
          <c:yVal>
            <c:numRef>
              <c:f>'Dwarf palmetto_dead'!$V$13:$V$54</c:f>
              <c:numCache>
                <c:formatCode>General</c:formatCode>
                <c:ptCount val="42"/>
                <c:pt idx="0">
                  <c:v>3.2926437520076623E-3</c:v>
                </c:pt>
                <c:pt idx="1">
                  <c:v>5.2869686261911575E-3</c:v>
                </c:pt>
                <c:pt idx="2">
                  <c:v>7.6159117678551436E-3</c:v>
                </c:pt>
                <c:pt idx="3">
                  <c:v>1.0486936502837496E-2</c:v>
                </c:pt>
                <c:pt idx="4">
                  <c:v>1.4288200021415509E-2</c:v>
                </c:pt>
                <c:pt idx="5">
                  <c:v>1.9407859513866477E-2</c:v>
                </c:pt>
                <c:pt idx="6">
                  <c:v>2.6086840132776512E-2</c:v>
                </c:pt>
                <c:pt idx="7">
                  <c:v>3.4117678552307407E-2</c:v>
                </c:pt>
                <c:pt idx="8">
                  <c:v>4.3118909947531869E-2</c:v>
                </c:pt>
                <c:pt idx="9">
                  <c:v>5.3338151836385017E-2</c:v>
                </c:pt>
                <c:pt idx="10">
                  <c:v>6.5478102580575959E-2</c:v>
                </c:pt>
                <c:pt idx="11">
                  <c:v>8.0750080308384153E-2</c:v>
                </c:pt>
                <c:pt idx="12">
                  <c:v>0.10035871078273895</c:v>
                </c:pt>
                <c:pt idx="13">
                  <c:v>0.12503346182674802</c:v>
                </c:pt>
                <c:pt idx="14">
                  <c:v>0.15391771067566118</c:v>
                </c:pt>
                <c:pt idx="15">
                  <c:v>0.18519782631973436</c:v>
                </c:pt>
                <c:pt idx="16">
                  <c:v>0.21710033194132139</c:v>
                </c:pt>
                <c:pt idx="17">
                  <c:v>0.24965199700182028</c:v>
                </c:pt>
                <c:pt idx="18">
                  <c:v>0.28418460220580355</c:v>
                </c:pt>
                <c:pt idx="19">
                  <c:v>0.32336840132776523</c:v>
                </c:pt>
                <c:pt idx="20">
                  <c:v>0.36859741407002888</c:v>
                </c:pt>
                <c:pt idx="21">
                  <c:v>0.417517266302602</c:v>
                </c:pt>
                <c:pt idx="22">
                  <c:v>0.46191977192418887</c:v>
                </c:pt>
                <c:pt idx="23">
                  <c:v>0.49245569654138555</c:v>
                </c:pt>
                <c:pt idx="24">
                  <c:v>0.51175447050005352</c:v>
                </c:pt>
                <c:pt idx="25">
                  <c:v>0.52625214155691191</c:v>
                </c:pt>
                <c:pt idx="26">
                  <c:v>0.53895358175393504</c:v>
                </c:pt>
                <c:pt idx="27">
                  <c:v>0.55104601670414388</c:v>
                </c:pt>
                <c:pt idx="28">
                  <c:v>0.56298921190705642</c:v>
                </c:pt>
                <c:pt idx="29">
                  <c:v>0.57478852125495239</c:v>
                </c:pt>
                <c:pt idx="30">
                  <c:v>0.58647472962843983</c:v>
                </c:pt>
                <c:pt idx="31">
                  <c:v>0.59782966591712172</c:v>
                </c:pt>
                <c:pt idx="32">
                  <c:v>0.60846450369418559</c:v>
                </c:pt>
                <c:pt idx="33">
                  <c:v>0.61821661848163612</c:v>
                </c:pt>
                <c:pt idx="34">
                  <c:v>0.62693810900524682</c:v>
                </c:pt>
                <c:pt idx="35">
                  <c:v>0.63474408394903092</c:v>
                </c:pt>
                <c:pt idx="36">
                  <c:v>0.64179582931791412</c:v>
                </c:pt>
                <c:pt idx="37">
                  <c:v>0.64829143912624476</c:v>
                </c:pt>
                <c:pt idx="38">
                  <c:v>0.65427642145840026</c:v>
                </c:pt>
                <c:pt idx="39">
                  <c:v>0.65968853731662924</c:v>
                </c:pt>
                <c:pt idx="40">
                  <c:v>0.66460073348324233</c:v>
                </c:pt>
                <c:pt idx="41">
                  <c:v>0.66898155584109653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52B-47DC-A7E3-95BF19775E89}"/>
            </c:ext>
          </c:extLst>
        </c:ser>
        <c:ser>
          <c:idx val="3"/>
          <c:order val="3"/>
          <c:tx>
            <c:v>20-model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'Dwarf palmetto_dead'!$R$13:$R$54</c:f>
              <c:numCache>
                <c:formatCode>General</c:formatCode>
                <c:ptCount val="42"/>
                <c:pt idx="0">
                  <c:v>176.18299999999999</c:v>
                </c:pt>
                <c:pt idx="1">
                  <c:v>184.15700000000001</c:v>
                </c:pt>
                <c:pt idx="2">
                  <c:v>192.12299999999999</c:v>
                </c:pt>
                <c:pt idx="3">
                  <c:v>200.095</c:v>
                </c:pt>
                <c:pt idx="4">
                  <c:v>208.05699999999999</c:v>
                </c:pt>
                <c:pt idx="5">
                  <c:v>216.02699999999999</c:v>
                </c:pt>
                <c:pt idx="6">
                  <c:v>223.97800000000001</c:v>
                </c:pt>
                <c:pt idx="7">
                  <c:v>231.94499999999999</c:v>
                </c:pt>
                <c:pt idx="8">
                  <c:v>239.905</c:v>
                </c:pt>
                <c:pt idx="9">
                  <c:v>247.83099999999999</c:v>
                </c:pt>
                <c:pt idx="10">
                  <c:v>255.72900000000001</c:v>
                </c:pt>
                <c:pt idx="11">
                  <c:v>263.63799999999998</c:v>
                </c:pt>
                <c:pt idx="12">
                  <c:v>271.59199999999998</c:v>
                </c:pt>
                <c:pt idx="13">
                  <c:v>279.54700000000003</c:v>
                </c:pt>
                <c:pt idx="14">
                  <c:v>287.45999999999998</c:v>
                </c:pt>
                <c:pt idx="15">
                  <c:v>295.36099999999999</c:v>
                </c:pt>
                <c:pt idx="16">
                  <c:v>303.26</c:v>
                </c:pt>
                <c:pt idx="17">
                  <c:v>311.11599999999999</c:v>
                </c:pt>
                <c:pt idx="18">
                  <c:v>318.98500000000001</c:v>
                </c:pt>
                <c:pt idx="19">
                  <c:v>326.87200000000001</c:v>
                </c:pt>
                <c:pt idx="20">
                  <c:v>334.73599999999999</c:v>
                </c:pt>
                <c:pt idx="21">
                  <c:v>342.61599999999999</c:v>
                </c:pt>
                <c:pt idx="22">
                  <c:v>350.49599999999998</c:v>
                </c:pt>
                <c:pt idx="23">
                  <c:v>358.387</c:v>
                </c:pt>
                <c:pt idx="24">
                  <c:v>366.29899999999998</c:v>
                </c:pt>
                <c:pt idx="25">
                  <c:v>374.18099999999998</c:v>
                </c:pt>
                <c:pt idx="26">
                  <c:v>382.04899999999998</c:v>
                </c:pt>
                <c:pt idx="27">
                  <c:v>389.89400000000001</c:v>
                </c:pt>
                <c:pt idx="28">
                  <c:v>397.73200000000003</c:v>
                </c:pt>
                <c:pt idx="29">
                  <c:v>405.57299999999998</c:v>
                </c:pt>
                <c:pt idx="30">
                  <c:v>413.399</c:v>
                </c:pt>
                <c:pt idx="31">
                  <c:v>421.21300000000002</c:v>
                </c:pt>
                <c:pt idx="32">
                  <c:v>429.04199999999997</c:v>
                </c:pt>
                <c:pt idx="33">
                  <c:v>436.86700000000002</c:v>
                </c:pt>
                <c:pt idx="34">
                  <c:v>444.67200000000003</c:v>
                </c:pt>
                <c:pt idx="35">
                  <c:v>452.46</c:v>
                </c:pt>
                <c:pt idx="36">
                  <c:v>460.262</c:v>
                </c:pt>
                <c:pt idx="37">
                  <c:v>468.041</c:v>
                </c:pt>
                <c:pt idx="38">
                  <c:v>475.83100000000002</c:v>
                </c:pt>
                <c:pt idx="39">
                  <c:v>483.625</c:v>
                </c:pt>
                <c:pt idx="40">
                  <c:v>491.44600000000003</c:v>
                </c:pt>
                <c:pt idx="41">
                  <c:v>499.27300000000002</c:v>
                </c:pt>
              </c:numCache>
            </c:numRef>
          </c:xVal>
          <c:yVal>
            <c:numRef>
              <c:f>'Dwarf palmetto_dead'!$Z$13:$Z$54</c:f>
              <c:numCache>
                <c:formatCode>General</c:formatCode>
                <c:ptCount val="42"/>
                <c:pt idx="0">
                  <c:v>6.5812754205644905E-3</c:v>
                </c:pt>
                <c:pt idx="1">
                  <c:v>8.6656508255904888E-3</c:v>
                </c:pt>
                <c:pt idx="2">
                  <c:v>1.1512157115286427E-2</c:v>
                </c:pt>
                <c:pt idx="3">
                  <c:v>1.5160844510452725E-2</c:v>
                </c:pt>
                <c:pt idx="4">
                  <c:v>1.9762843759773947E-2</c:v>
                </c:pt>
                <c:pt idx="5">
                  <c:v>2.5486910441731628E-2</c:v>
                </c:pt>
                <c:pt idx="6">
                  <c:v>3.2535143469477314E-2</c:v>
                </c:pt>
                <c:pt idx="7">
                  <c:v>4.1088711979108197E-2</c:v>
                </c:pt>
                <c:pt idx="8">
                  <c:v>5.1380253711350687E-2</c:v>
                </c:pt>
                <c:pt idx="9">
                  <c:v>6.3594956799004232E-2</c:v>
                </c:pt>
                <c:pt idx="10">
                  <c:v>7.7873152058295383E-2</c:v>
                </c:pt>
                <c:pt idx="11">
                  <c:v>9.4360253438865643E-2</c:v>
                </c:pt>
                <c:pt idx="12">
                  <c:v>0.11324585464830529</c:v>
                </c:pt>
                <c:pt idx="13">
                  <c:v>0.13472579086998099</c:v>
                </c:pt>
                <c:pt idx="14">
                  <c:v>0.15881121295894468</c:v>
                </c:pt>
                <c:pt idx="15">
                  <c:v>0.18540445774878669</c:v>
                </c:pt>
                <c:pt idx="16">
                  <c:v>0.21454016177112767</c:v>
                </c:pt>
                <c:pt idx="17">
                  <c:v>0.24627950124199982</c:v>
                </c:pt>
                <c:pt idx="18">
                  <c:v>0.2806501455107871</c:v>
                </c:pt>
                <c:pt idx="19">
                  <c:v>0.31834926587013934</c:v>
                </c:pt>
                <c:pt idx="20">
                  <c:v>0.36210631451771019</c:v>
                </c:pt>
                <c:pt idx="21">
                  <c:v>0.41039247598604667</c:v>
                </c:pt>
                <c:pt idx="22">
                  <c:v>0.44840958642643008</c:v>
                </c:pt>
                <c:pt idx="23">
                  <c:v>0.4803201022919229</c:v>
                </c:pt>
                <c:pt idx="24">
                  <c:v>0.50803569369383716</c:v>
                </c:pt>
                <c:pt idx="25">
                  <c:v>0.53229044987504914</c:v>
                </c:pt>
                <c:pt idx="26">
                  <c:v>0.55333121540669572</c:v>
                </c:pt>
                <c:pt idx="27">
                  <c:v>0.57142173857703316</c:v>
                </c:pt>
                <c:pt idx="28">
                  <c:v>0.58678258161664076</c:v>
                </c:pt>
                <c:pt idx="29">
                  <c:v>0.59966965975629138</c:v>
                </c:pt>
                <c:pt idx="30">
                  <c:v>0.610340238630249</c:v>
                </c:pt>
                <c:pt idx="31">
                  <c:v>0.61903323318765657</c:v>
                </c:pt>
                <c:pt idx="32">
                  <c:v>0.62600681318066698</c:v>
                </c:pt>
                <c:pt idx="33">
                  <c:v>0.63152577615502092</c:v>
                </c:pt>
                <c:pt idx="34">
                  <c:v>0.63581865194333664</c:v>
                </c:pt>
                <c:pt idx="35">
                  <c:v>0.63909846712870211</c:v>
                </c:pt>
                <c:pt idx="36">
                  <c:v>0.64156357354768234</c:v>
                </c:pt>
                <c:pt idx="37">
                  <c:v>0.64339070789189556</c:v>
                </c:pt>
                <c:pt idx="38">
                  <c:v>0.6447193988304889</c:v>
                </c:pt>
                <c:pt idx="39">
                  <c:v>0.64567165620555877</c:v>
                </c:pt>
                <c:pt idx="40">
                  <c:v>0.64634254543807901</c:v>
                </c:pt>
                <c:pt idx="41">
                  <c:v>0.64680784010418557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52B-47DC-A7E3-95BF19775E89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'Dwarf palmetto_dead'!$AH$13:$AH$53</c:f>
              <c:numCache>
                <c:formatCode>General</c:formatCode>
                <c:ptCount val="41"/>
                <c:pt idx="0">
                  <c:v>183.81100000000001</c:v>
                </c:pt>
                <c:pt idx="1">
                  <c:v>191.708</c:v>
                </c:pt>
                <c:pt idx="2">
                  <c:v>199.63</c:v>
                </c:pt>
                <c:pt idx="3">
                  <c:v>207.55699999999999</c:v>
                </c:pt>
                <c:pt idx="4">
                  <c:v>215.477</c:v>
                </c:pt>
                <c:pt idx="5">
                  <c:v>223.38200000000001</c:v>
                </c:pt>
                <c:pt idx="6">
                  <c:v>231.26300000000001</c:v>
                </c:pt>
                <c:pt idx="7">
                  <c:v>239.15100000000001</c:v>
                </c:pt>
                <c:pt idx="8">
                  <c:v>247.02600000000001</c:v>
                </c:pt>
                <c:pt idx="9">
                  <c:v>254.90199999999999</c:v>
                </c:pt>
                <c:pt idx="10">
                  <c:v>262.78199999999998</c:v>
                </c:pt>
                <c:pt idx="11">
                  <c:v>270.60500000000002</c:v>
                </c:pt>
                <c:pt idx="12">
                  <c:v>278.43900000000002</c:v>
                </c:pt>
                <c:pt idx="13">
                  <c:v>286.274</c:v>
                </c:pt>
                <c:pt idx="14">
                  <c:v>294.13499999999999</c:v>
                </c:pt>
                <c:pt idx="15">
                  <c:v>301.99099999999999</c:v>
                </c:pt>
                <c:pt idx="16">
                  <c:v>309.81900000000002</c:v>
                </c:pt>
                <c:pt idx="17">
                  <c:v>317.63600000000002</c:v>
                </c:pt>
                <c:pt idx="18">
                  <c:v>325.43400000000003</c:v>
                </c:pt>
                <c:pt idx="19">
                  <c:v>333.23500000000001</c:v>
                </c:pt>
                <c:pt idx="20">
                  <c:v>341.036</c:v>
                </c:pt>
                <c:pt idx="21">
                  <c:v>348.839</c:v>
                </c:pt>
                <c:pt idx="22">
                  <c:v>356.62299999999999</c:v>
                </c:pt>
                <c:pt idx="23">
                  <c:v>364.41800000000001</c:v>
                </c:pt>
                <c:pt idx="24">
                  <c:v>372.22399999999999</c:v>
                </c:pt>
                <c:pt idx="25">
                  <c:v>380.029</c:v>
                </c:pt>
                <c:pt idx="26">
                  <c:v>387.80900000000003</c:v>
                </c:pt>
                <c:pt idx="27">
                  <c:v>395.59699999999998</c:v>
                </c:pt>
                <c:pt idx="28">
                  <c:v>403.35</c:v>
                </c:pt>
                <c:pt idx="29">
                  <c:v>411.09399999999999</c:v>
                </c:pt>
                <c:pt idx="30">
                  <c:v>418.83800000000002</c:v>
                </c:pt>
                <c:pt idx="31">
                  <c:v>426.56900000000002</c:v>
                </c:pt>
                <c:pt idx="32">
                  <c:v>434.32400000000001</c:v>
                </c:pt>
                <c:pt idx="33">
                  <c:v>442.065</c:v>
                </c:pt>
                <c:pt idx="34">
                  <c:v>449.8</c:v>
                </c:pt>
                <c:pt idx="35">
                  <c:v>457.53399999999999</c:v>
                </c:pt>
                <c:pt idx="36">
                  <c:v>465.274</c:v>
                </c:pt>
                <c:pt idx="37">
                  <c:v>472.99299999999999</c:v>
                </c:pt>
                <c:pt idx="38">
                  <c:v>480.73</c:v>
                </c:pt>
                <c:pt idx="39">
                  <c:v>488.46899999999999</c:v>
                </c:pt>
                <c:pt idx="40">
                  <c:v>496.18400000000003</c:v>
                </c:pt>
              </c:numCache>
            </c:numRef>
          </c:xVal>
          <c:yVal>
            <c:numRef>
              <c:f>'Dwarf palmetto_dead'!$AL$13:$AL$53</c:f>
              <c:numCache>
                <c:formatCode>General</c:formatCode>
                <c:ptCount val="41"/>
                <c:pt idx="0">
                  <c:v>2.9358903840829287E-3</c:v>
                </c:pt>
                <c:pt idx="1">
                  <c:v>4.7296563466732167E-3</c:v>
                </c:pt>
                <c:pt idx="2">
                  <c:v>7.0991557855374365E-3</c:v>
                </c:pt>
                <c:pt idx="3">
                  <c:v>1.0011689841982752E-2</c:v>
                </c:pt>
                <c:pt idx="4">
                  <c:v>1.4094375913086377E-2</c:v>
                </c:pt>
                <c:pt idx="5">
                  <c:v>1.9496694495730993E-2</c:v>
                </c:pt>
                <c:pt idx="6">
                  <c:v>2.637279735232656E-2</c:v>
                </c:pt>
                <c:pt idx="7">
                  <c:v>3.4504302819458932E-2</c:v>
                </c:pt>
                <c:pt idx="8">
                  <c:v>4.3767422360647346E-2</c:v>
                </c:pt>
                <c:pt idx="9">
                  <c:v>5.431747555468347E-2</c:v>
                </c:pt>
                <c:pt idx="10">
                  <c:v>6.6904200518743906E-2</c:v>
                </c:pt>
                <c:pt idx="11">
                  <c:v>8.2978025199141769E-2</c:v>
                </c:pt>
                <c:pt idx="12">
                  <c:v>0.10345802108842816</c:v>
                </c:pt>
                <c:pt idx="13">
                  <c:v>0.12905772399594062</c:v>
                </c:pt>
                <c:pt idx="14">
                  <c:v>0.15888025094038405</c:v>
                </c:pt>
                <c:pt idx="15">
                  <c:v>0.19109213020218396</c:v>
                </c:pt>
                <c:pt idx="16">
                  <c:v>0.22376296130206852</c:v>
                </c:pt>
                <c:pt idx="17">
                  <c:v>0.25690208677109283</c:v>
                </c:pt>
                <c:pt idx="18">
                  <c:v>0.29213744264561792</c:v>
                </c:pt>
                <c:pt idx="19">
                  <c:v>0.33170306166420838</c:v>
                </c:pt>
                <c:pt idx="20">
                  <c:v>0.37677727055619592</c:v>
                </c:pt>
                <c:pt idx="21">
                  <c:v>0.424792041097794</c:v>
                </c:pt>
                <c:pt idx="22">
                  <c:v>0.46824765648447553</c:v>
                </c:pt>
                <c:pt idx="23">
                  <c:v>0.49980205512326881</c:v>
                </c:pt>
                <c:pt idx="24">
                  <c:v>0.5208729661017939</c:v>
                </c:pt>
                <c:pt idx="25">
                  <c:v>0.53621807335988947</c:v>
                </c:pt>
                <c:pt idx="26">
                  <c:v>0.54900799837439962</c:v>
                </c:pt>
                <c:pt idx="27">
                  <c:v>0.56074104956329496</c:v>
                </c:pt>
                <c:pt idx="28">
                  <c:v>0.57223703402666592</c:v>
                </c:pt>
                <c:pt idx="29">
                  <c:v>0.58366645295626873</c:v>
                </c:pt>
                <c:pt idx="30">
                  <c:v>0.59507251555823371</c:v>
                </c:pt>
                <c:pt idx="31">
                  <c:v>0.60615742865517763</c:v>
                </c:pt>
                <c:pt idx="32">
                  <c:v>0.61673200599323363</c:v>
                </c:pt>
                <c:pt idx="33">
                  <c:v>0.62652181072265645</c:v>
                </c:pt>
                <c:pt idx="34">
                  <c:v>0.63537385889741782</c:v>
                </c:pt>
                <c:pt idx="35">
                  <c:v>0.64328815051751786</c:v>
                </c:pt>
                <c:pt idx="36">
                  <c:v>0.65036745342456315</c:v>
                </c:pt>
                <c:pt idx="37">
                  <c:v>0.65689554699935415</c:v>
                </c:pt>
                <c:pt idx="38">
                  <c:v>0.66275097833817398</c:v>
                </c:pt>
                <c:pt idx="39">
                  <c:v>0.66814862565529087</c:v>
                </c:pt>
                <c:pt idx="40">
                  <c:v>0.6729682038633702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52B-47DC-A7E3-95BF19775E89}"/>
            </c:ext>
          </c:extLst>
        </c:ser>
        <c:ser>
          <c:idx val="5"/>
          <c:order val="5"/>
          <c:tx>
            <c:v>30-model</c:v>
          </c:tx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'Dwarf palmetto_dead'!$R$13:$R$54</c:f>
              <c:numCache>
                <c:formatCode>General</c:formatCode>
                <c:ptCount val="42"/>
                <c:pt idx="0">
                  <c:v>176.18299999999999</c:v>
                </c:pt>
                <c:pt idx="1">
                  <c:v>184.15700000000001</c:v>
                </c:pt>
                <c:pt idx="2">
                  <c:v>192.12299999999999</c:v>
                </c:pt>
                <c:pt idx="3">
                  <c:v>200.095</c:v>
                </c:pt>
                <c:pt idx="4">
                  <c:v>208.05699999999999</c:v>
                </c:pt>
                <c:pt idx="5">
                  <c:v>216.02699999999999</c:v>
                </c:pt>
                <c:pt idx="6">
                  <c:v>223.97800000000001</c:v>
                </c:pt>
                <c:pt idx="7">
                  <c:v>231.94499999999999</c:v>
                </c:pt>
                <c:pt idx="8">
                  <c:v>239.905</c:v>
                </c:pt>
                <c:pt idx="9">
                  <c:v>247.83099999999999</c:v>
                </c:pt>
                <c:pt idx="10">
                  <c:v>255.72900000000001</c:v>
                </c:pt>
                <c:pt idx="11">
                  <c:v>263.63799999999998</c:v>
                </c:pt>
                <c:pt idx="12">
                  <c:v>271.59199999999998</c:v>
                </c:pt>
                <c:pt idx="13">
                  <c:v>279.54700000000003</c:v>
                </c:pt>
                <c:pt idx="14">
                  <c:v>287.45999999999998</c:v>
                </c:pt>
                <c:pt idx="15">
                  <c:v>295.36099999999999</c:v>
                </c:pt>
                <c:pt idx="16">
                  <c:v>303.26</c:v>
                </c:pt>
                <c:pt idx="17">
                  <c:v>311.11599999999999</c:v>
                </c:pt>
                <c:pt idx="18">
                  <c:v>318.98500000000001</c:v>
                </c:pt>
                <c:pt idx="19">
                  <c:v>326.87200000000001</c:v>
                </c:pt>
                <c:pt idx="20">
                  <c:v>334.73599999999999</c:v>
                </c:pt>
                <c:pt idx="21">
                  <c:v>342.61599999999999</c:v>
                </c:pt>
                <c:pt idx="22">
                  <c:v>350.49599999999998</c:v>
                </c:pt>
                <c:pt idx="23">
                  <c:v>358.387</c:v>
                </c:pt>
                <c:pt idx="24">
                  <c:v>366.29899999999998</c:v>
                </c:pt>
                <c:pt idx="25">
                  <c:v>374.18099999999998</c:v>
                </c:pt>
                <c:pt idx="26">
                  <c:v>382.04899999999998</c:v>
                </c:pt>
                <c:pt idx="27">
                  <c:v>389.89400000000001</c:v>
                </c:pt>
                <c:pt idx="28">
                  <c:v>397.73200000000003</c:v>
                </c:pt>
                <c:pt idx="29">
                  <c:v>405.57299999999998</c:v>
                </c:pt>
                <c:pt idx="30">
                  <c:v>413.399</c:v>
                </c:pt>
                <c:pt idx="31">
                  <c:v>421.21300000000002</c:v>
                </c:pt>
                <c:pt idx="32">
                  <c:v>429.04199999999997</c:v>
                </c:pt>
                <c:pt idx="33">
                  <c:v>436.86700000000002</c:v>
                </c:pt>
                <c:pt idx="34">
                  <c:v>444.67200000000003</c:v>
                </c:pt>
                <c:pt idx="35">
                  <c:v>452.46</c:v>
                </c:pt>
                <c:pt idx="36">
                  <c:v>460.262</c:v>
                </c:pt>
                <c:pt idx="37">
                  <c:v>468.041</c:v>
                </c:pt>
                <c:pt idx="38">
                  <c:v>475.83100000000002</c:v>
                </c:pt>
                <c:pt idx="39">
                  <c:v>483.625</c:v>
                </c:pt>
                <c:pt idx="40">
                  <c:v>491.44600000000003</c:v>
                </c:pt>
                <c:pt idx="41">
                  <c:v>499.27300000000002</c:v>
                </c:pt>
              </c:numCache>
            </c:numRef>
          </c:xVal>
          <c:yVal>
            <c:numRef>
              <c:f>'Dwarf palmetto_dead'!$Z$13:$Z$54</c:f>
              <c:numCache>
                <c:formatCode>General</c:formatCode>
                <c:ptCount val="42"/>
                <c:pt idx="0">
                  <c:v>6.5812754205644905E-3</c:v>
                </c:pt>
                <c:pt idx="1">
                  <c:v>8.6656508255904888E-3</c:v>
                </c:pt>
                <c:pt idx="2">
                  <c:v>1.1512157115286427E-2</c:v>
                </c:pt>
                <c:pt idx="3">
                  <c:v>1.5160844510452725E-2</c:v>
                </c:pt>
                <c:pt idx="4">
                  <c:v>1.9762843759773947E-2</c:v>
                </c:pt>
                <c:pt idx="5">
                  <c:v>2.5486910441731628E-2</c:v>
                </c:pt>
                <c:pt idx="6">
                  <c:v>3.2535143469477314E-2</c:v>
                </c:pt>
                <c:pt idx="7">
                  <c:v>4.1088711979108197E-2</c:v>
                </c:pt>
                <c:pt idx="8">
                  <c:v>5.1380253711350687E-2</c:v>
                </c:pt>
                <c:pt idx="9">
                  <c:v>6.3594956799004232E-2</c:v>
                </c:pt>
                <c:pt idx="10">
                  <c:v>7.7873152058295383E-2</c:v>
                </c:pt>
                <c:pt idx="11">
                  <c:v>9.4360253438865643E-2</c:v>
                </c:pt>
                <c:pt idx="12">
                  <c:v>0.11324585464830529</c:v>
                </c:pt>
                <c:pt idx="13">
                  <c:v>0.13472579086998099</c:v>
                </c:pt>
                <c:pt idx="14">
                  <c:v>0.15881121295894468</c:v>
                </c:pt>
                <c:pt idx="15">
                  <c:v>0.18540445774878669</c:v>
                </c:pt>
                <c:pt idx="16">
                  <c:v>0.21454016177112767</c:v>
                </c:pt>
                <c:pt idx="17">
                  <c:v>0.24627950124199982</c:v>
                </c:pt>
                <c:pt idx="18">
                  <c:v>0.2806501455107871</c:v>
                </c:pt>
                <c:pt idx="19">
                  <c:v>0.31834926587013934</c:v>
                </c:pt>
                <c:pt idx="20">
                  <c:v>0.36210631451771019</c:v>
                </c:pt>
                <c:pt idx="21">
                  <c:v>0.41039247598604667</c:v>
                </c:pt>
                <c:pt idx="22">
                  <c:v>0.44840958642643008</c:v>
                </c:pt>
                <c:pt idx="23">
                  <c:v>0.4803201022919229</c:v>
                </c:pt>
                <c:pt idx="24">
                  <c:v>0.50803569369383716</c:v>
                </c:pt>
                <c:pt idx="25">
                  <c:v>0.53229044987504914</c:v>
                </c:pt>
                <c:pt idx="26">
                  <c:v>0.55333121540669572</c:v>
                </c:pt>
                <c:pt idx="27">
                  <c:v>0.57142173857703316</c:v>
                </c:pt>
                <c:pt idx="28">
                  <c:v>0.58678258161664076</c:v>
                </c:pt>
                <c:pt idx="29">
                  <c:v>0.59966965975629138</c:v>
                </c:pt>
                <c:pt idx="30">
                  <c:v>0.610340238630249</c:v>
                </c:pt>
                <c:pt idx="31">
                  <c:v>0.61903323318765657</c:v>
                </c:pt>
                <c:pt idx="32">
                  <c:v>0.62600681318066698</c:v>
                </c:pt>
                <c:pt idx="33">
                  <c:v>0.63152577615502092</c:v>
                </c:pt>
                <c:pt idx="34">
                  <c:v>0.63581865194333664</c:v>
                </c:pt>
                <c:pt idx="35">
                  <c:v>0.63909846712870211</c:v>
                </c:pt>
                <c:pt idx="36">
                  <c:v>0.64156357354768234</c:v>
                </c:pt>
                <c:pt idx="37">
                  <c:v>0.64339070789189556</c:v>
                </c:pt>
                <c:pt idx="38">
                  <c:v>0.6447193988304889</c:v>
                </c:pt>
                <c:pt idx="39">
                  <c:v>0.64567165620555877</c:v>
                </c:pt>
                <c:pt idx="40">
                  <c:v>0.64634254543807901</c:v>
                </c:pt>
                <c:pt idx="41">
                  <c:v>0.64680784010418557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52B-47DC-A7E3-95BF19775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30304"/>
        <c:axId val="1874529216"/>
      </c:scatterChart>
      <c:valAx>
        <c:axId val="1874530304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29216"/>
        <c:crosses val="autoZero"/>
        <c:crossBetween val="midCat"/>
      </c:valAx>
      <c:valAx>
        <c:axId val="1874529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303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'Live oak_live'!$B$13:$B$55</c:f>
              <c:numCache>
                <c:formatCode>General</c:formatCode>
                <c:ptCount val="43"/>
                <c:pt idx="0">
                  <c:v>165.982</c:v>
                </c:pt>
                <c:pt idx="1">
                  <c:v>173.886</c:v>
                </c:pt>
                <c:pt idx="2">
                  <c:v>181.774</c:v>
                </c:pt>
                <c:pt idx="3">
                  <c:v>189.69399999999999</c:v>
                </c:pt>
                <c:pt idx="4">
                  <c:v>197.60499999999999</c:v>
                </c:pt>
                <c:pt idx="5">
                  <c:v>205.49700000000001</c:v>
                </c:pt>
                <c:pt idx="6">
                  <c:v>213.36</c:v>
                </c:pt>
                <c:pt idx="7">
                  <c:v>221.23500000000001</c:v>
                </c:pt>
                <c:pt idx="8">
                  <c:v>229.1</c:v>
                </c:pt>
                <c:pt idx="9">
                  <c:v>236.96199999999999</c:v>
                </c:pt>
                <c:pt idx="10">
                  <c:v>244.80799999999999</c:v>
                </c:pt>
                <c:pt idx="11">
                  <c:v>252.64599999999999</c:v>
                </c:pt>
                <c:pt idx="12">
                  <c:v>260.495</c:v>
                </c:pt>
                <c:pt idx="13">
                  <c:v>268.32799999999997</c:v>
                </c:pt>
                <c:pt idx="14">
                  <c:v>276.16000000000003</c:v>
                </c:pt>
                <c:pt idx="15">
                  <c:v>283.99700000000001</c:v>
                </c:pt>
                <c:pt idx="16">
                  <c:v>291.79300000000001</c:v>
                </c:pt>
                <c:pt idx="17">
                  <c:v>299.62400000000002</c:v>
                </c:pt>
                <c:pt idx="18">
                  <c:v>307.41000000000003</c:v>
                </c:pt>
                <c:pt idx="19">
                  <c:v>315.21699999999998</c:v>
                </c:pt>
                <c:pt idx="20">
                  <c:v>323.02699999999999</c:v>
                </c:pt>
                <c:pt idx="21">
                  <c:v>330.79899999999998</c:v>
                </c:pt>
                <c:pt idx="22">
                  <c:v>338.59500000000003</c:v>
                </c:pt>
                <c:pt idx="23">
                  <c:v>346.36599999999999</c:v>
                </c:pt>
                <c:pt idx="24">
                  <c:v>354.12599999999998</c:v>
                </c:pt>
                <c:pt idx="25">
                  <c:v>361.92</c:v>
                </c:pt>
                <c:pt idx="26">
                  <c:v>369.69799999999998</c:v>
                </c:pt>
                <c:pt idx="27">
                  <c:v>377.46199999999999</c:v>
                </c:pt>
                <c:pt idx="28">
                  <c:v>385.17899999999997</c:v>
                </c:pt>
                <c:pt idx="29">
                  <c:v>392.911</c:v>
                </c:pt>
                <c:pt idx="30">
                  <c:v>400.63600000000002</c:v>
                </c:pt>
                <c:pt idx="31">
                  <c:v>408.37400000000002</c:v>
                </c:pt>
                <c:pt idx="32">
                  <c:v>416.11599999999999</c:v>
                </c:pt>
                <c:pt idx="33">
                  <c:v>423.84</c:v>
                </c:pt>
                <c:pt idx="34">
                  <c:v>431.54399999999998</c:v>
                </c:pt>
                <c:pt idx="35">
                  <c:v>439.27600000000001</c:v>
                </c:pt>
                <c:pt idx="36">
                  <c:v>446.96499999999997</c:v>
                </c:pt>
                <c:pt idx="37">
                  <c:v>454.65699999999998</c:v>
                </c:pt>
                <c:pt idx="38">
                  <c:v>462.35500000000002</c:v>
                </c:pt>
                <c:pt idx="39">
                  <c:v>470.02800000000002</c:v>
                </c:pt>
                <c:pt idx="40">
                  <c:v>477.70400000000001</c:v>
                </c:pt>
                <c:pt idx="41">
                  <c:v>485.39699999999999</c:v>
                </c:pt>
                <c:pt idx="42">
                  <c:v>493.06099999999998</c:v>
                </c:pt>
              </c:numCache>
            </c:numRef>
          </c:xVal>
          <c:yVal>
            <c:numRef>
              <c:f>'Live oak_live'!$G$13:$G$55</c:f>
              <c:numCache>
                <c:formatCode>General</c:formatCode>
                <c:ptCount val="43"/>
                <c:pt idx="0">
                  <c:v>2.7548572719046119E-5</c:v>
                </c:pt>
                <c:pt idx="1">
                  <c:v>3.7340373101936233E-5</c:v>
                </c:pt>
                <c:pt idx="2">
                  <c:v>4.2930468096652582E-5</c:v>
                </c:pt>
                <c:pt idx="3">
                  <c:v>4.2601638979317714E-5</c:v>
                </c:pt>
                <c:pt idx="4">
                  <c:v>5.1626171421762964E-5</c:v>
                </c:pt>
                <c:pt idx="5">
                  <c:v>7.6215282084778755E-5</c:v>
                </c:pt>
                <c:pt idx="6">
                  <c:v>1.0785595048622586E-4</c:v>
                </c:pt>
                <c:pt idx="7">
                  <c:v>1.5272285671830379E-4</c:v>
                </c:pt>
                <c:pt idx="8">
                  <c:v>2.0953722088025222E-4</c:v>
                </c:pt>
                <c:pt idx="9">
                  <c:v>2.5455027338670328E-4</c:v>
                </c:pt>
                <c:pt idx="10">
                  <c:v>3.0102478863686463E-4</c:v>
                </c:pt>
                <c:pt idx="11">
                  <c:v>3.5718149456414098E-4</c:v>
                </c:pt>
                <c:pt idx="12">
                  <c:v>4.1808795440850219E-4</c:v>
                </c:pt>
                <c:pt idx="13">
                  <c:v>4.6781422426342835E-4</c:v>
                </c:pt>
                <c:pt idx="14">
                  <c:v>4.9057650649680809E-4</c:v>
                </c:pt>
                <c:pt idx="15">
                  <c:v>4.9550894325684294E-4</c:v>
                </c:pt>
                <c:pt idx="16">
                  <c:v>4.8878621463575584E-4</c:v>
                </c:pt>
                <c:pt idx="17">
                  <c:v>4.861555816970628E-4</c:v>
                </c:pt>
                <c:pt idx="18">
                  <c:v>4.9075918933976751E-4</c:v>
                </c:pt>
                <c:pt idx="19">
                  <c:v>5.0223167187793936E-4</c:v>
                </c:pt>
                <c:pt idx="20">
                  <c:v>5.3653950978666811E-4</c:v>
                </c:pt>
                <c:pt idx="21">
                  <c:v>6.0727430658251273E-4</c:v>
                </c:pt>
                <c:pt idx="22">
                  <c:v>7.562338967357457E-4</c:v>
                </c:pt>
                <c:pt idx="23">
                  <c:v>8.7004530790261373E-4</c:v>
                </c:pt>
                <c:pt idx="24">
                  <c:v>8.1454626021000716E-4</c:v>
                </c:pt>
                <c:pt idx="25">
                  <c:v>5.6671871544439786E-4</c:v>
                </c:pt>
                <c:pt idx="26">
                  <c:v>3.4541671947723455E-4</c:v>
                </c:pt>
                <c:pt idx="27">
                  <c:v>2.482659835887216E-4</c:v>
                </c:pt>
                <c:pt idx="28">
                  <c:v>2.2155775194731872E-4</c:v>
                </c:pt>
                <c:pt idx="29">
                  <c:v>2.119120978387923E-4</c:v>
                </c:pt>
                <c:pt idx="30">
                  <c:v>2.1125443960411786E-4</c:v>
                </c:pt>
                <c:pt idx="31">
                  <c:v>1.9985503020313961E-4</c:v>
                </c:pt>
                <c:pt idx="32">
                  <c:v>1.9568986138354731E-4</c:v>
                </c:pt>
                <c:pt idx="33">
                  <c:v>1.8856523050793177E-4</c:v>
                </c:pt>
                <c:pt idx="34">
                  <c:v>1.7420635905092318E-4</c:v>
                </c:pt>
                <c:pt idx="35">
                  <c:v>1.6792206925294855E-4</c:v>
                </c:pt>
                <c:pt idx="36">
                  <c:v>1.6189353543511983E-4</c:v>
                </c:pt>
                <c:pt idx="37">
                  <c:v>1.5275939328689237E-4</c:v>
                </c:pt>
                <c:pt idx="38">
                  <c:v>1.477904199582619E-4</c:v>
                </c:pt>
                <c:pt idx="39">
                  <c:v>1.4424637280475078E-4</c:v>
                </c:pt>
                <c:pt idx="40">
                  <c:v>1.4800963936981691E-4</c:v>
                </c:pt>
                <c:pt idx="41">
                  <c:v>1.4318681231555961E-4</c:v>
                </c:pt>
                <c:pt idx="42">
                  <c:v>1.369755956547621E-4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DCE-4016-9EB9-A09034E3F592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'Live oak_live'!$B$13:$B$55</c:f>
              <c:numCache>
                <c:formatCode>General</c:formatCode>
                <c:ptCount val="43"/>
                <c:pt idx="0">
                  <c:v>165.982</c:v>
                </c:pt>
                <c:pt idx="1">
                  <c:v>173.886</c:v>
                </c:pt>
                <c:pt idx="2">
                  <c:v>181.774</c:v>
                </c:pt>
                <c:pt idx="3">
                  <c:v>189.69399999999999</c:v>
                </c:pt>
                <c:pt idx="4">
                  <c:v>197.60499999999999</c:v>
                </c:pt>
                <c:pt idx="5">
                  <c:v>205.49700000000001</c:v>
                </c:pt>
                <c:pt idx="6">
                  <c:v>213.36</c:v>
                </c:pt>
                <c:pt idx="7">
                  <c:v>221.23500000000001</c:v>
                </c:pt>
                <c:pt idx="8">
                  <c:v>229.1</c:v>
                </c:pt>
                <c:pt idx="9">
                  <c:v>236.96199999999999</c:v>
                </c:pt>
                <c:pt idx="10">
                  <c:v>244.80799999999999</c:v>
                </c:pt>
                <c:pt idx="11">
                  <c:v>252.64599999999999</c:v>
                </c:pt>
                <c:pt idx="12">
                  <c:v>260.495</c:v>
                </c:pt>
                <c:pt idx="13">
                  <c:v>268.32799999999997</c:v>
                </c:pt>
                <c:pt idx="14">
                  <c:v>276.16000000000003</c:v>
                </c:pt>
                <c:pt idx="15">
                  <c:v>283.99700000000001</c:v>
                </c:pt>
                <c:pt idx="16">
                  <c:v>291.79300000000001</c:v>
                </c:pt>
                <c:pt idx="17">
                  <c:v>299.62400000000002</c:v>
                </c:pt>
                <c:pt idx="18">
                  <c:v>307.41000000000003</c:v>
                </c:pt>
                <c:pt idx="19">
                  <c:v>315.21699999999998</c:v>
                </c:pt>
                <c:pt idx="20">
                  <c:v>323.02699999999999</c:v>
                </c:pt>
                <c:pt idx="21">
                  <c:v>330.79899999999998</c:v>
                </c:pt>
                <c:pt idx="22">
                  <c:v>338.59500000000003</c:v>
                </c:pt>
                <c:pt idx="23">
                  <c:v>346.36599999999999</c:v>
                </c:pt>
                <c:pt idx="24">
                  <c:v>354.12599999999998</c:v>
                </c:pt>
                <c:pt idx="25">
                  <c:v>361.92</c:v>
                </c:pt>
                <c:pt idx="26">
                  <c:v>369.69799999999998</c:v>
                </c:pt>
                <c:pt idx="27">
                  <c:v>377.46199999999999</c:v>
                </c:pt>
                <c:pt idx="28">
                  <c:v>385.17899999999997</c:v>
                </c:pt>
                <c:pt idx="29">
                  <c:v>392.911</c:v>
                </c:pt>
                <c:pt idx="30">
                  <c:v>400.63600000000002</c:v>
                </c:pt>
                <c:pt idx="31">
                  <c:v>408.37400000000002</c:v>
                </c:pt>
                <c:pt idx="32">
                  <c:v>416.11599999999999</c:v>
                </c:pt>
                <c:pt idx="33">
                  <c:v>423.84</c:v>
                </c:pt>
                <c:pt idx="34">
                  <c:v>431.54399999999998</c:v>
                </c:pt>
                <c:pt idx="35">
                  <c:v>439.27600000000001</c:v>
                </c:pt>
                <c:pt idx="36">
                  <c:v>446.96499999999997</c:v>
                </c:pt>
                <c:pt idx="37">
                  <c:v>454.65699999999998</c:v>
                </c:pt>
                <c:pt idx="38">
                  <c:v>462.35500000000002</c:v>
                </c:pt>
                <c:pt idx="39">
                  <c:v>470.02800000000002</c:v>
                </c:pt>
                <c:pt idx="40">
                  <c:v>477.70400000000001</c:v>
                </c:pt>
                <c:pt idx="41">
                  <c:v>485.39699999999999</c:v>
                </c:pt>
                <c:pt idx="42">
                  <c:v>493.06099999999998</c:v>
                </c:pt>
              </c:numCache>
            </c:numRef>
          </c:xVal>
          <c:yVal>
            <c:numRef>
              <c:f>'Live oak_live'!$K$13:$K$55</c:f>
              <c:numCache>
                <c:formatCode>General</c:formatCode>
                <c:ptCount val="43"/>
                <c:pt idx="0">
                  <c:v>2.5617368815482737E-5</c:v>
                </c:pt>
                <c:pt idx="1">
                  <c:v>4.0239103823655333E-5</c:v>
                </c:pt>
                <c:pt idx="2">
                  <c:v>5.5326199066959828E-5</c:v>
                </c:pt>
                <c:pt idx="3">
                  <c:v>7.1381918069969981E-5</c:v>
                </c:pt>
                <c:pt idx="4">
                  <c:v>8.9198266248172566E-5</c:v>
                </c:pt>
                <c:pt idx="5">
                  <c:v>1.0947989235575618E-4</c:v>
                </c:pt>
                <c:pt idx="6">
                  <c:v>1.3251337956279443E-4</c:v>
                </c:pt>
                <c:pt idx="7">
                  <c:v>1.5906956795830543E-4</c:v>
                </c:pt>
                <c:pt idx="8">
                  <c:v>1.8871106975404099E-4</c:v>
                </c:pt>
                <c:pt idx="9">
                  <c:v>2.2150314348784195E-4</c:v>
                </c:pt>
                <c:pt idx="10">
                  <c:v>2.5688657326401054E-4</c:v>
                </c:pt>
                <c:pt idx="11">
                  <c:v>2.946964647116569E-4</c:v>
                </c:pt>
                <c:pt idx="12">
                  <c:v>3.3485287108463315E-4</c:v>
                </c:pt>
                <c:pt idx="13">
                  <c:v>3.7565237831817987E-4</c:v>
                </c:pt>
                <c:pt idx="14">
                  <c:v>4.1691443164457056E-4</c:v>
                </c:pt>
                <c:pt idx="15">
                  <c:v>4.5783561226757152E-4</c:v>
                </c:pt>
                <c:pt idx="16">
                  <c:v>4.95583389282275E-4</c:v>
                </c:pt>
                <c:pt idx="17">
                  <c:v>5.3301419427673603E-4</c:v>
                </c:pt>
                <c:pt idx="18">
                  <c:v>5.6524986616112891E-4</c:v>
                </c:pt>
                <c:pt idx="19">
                  <c:v>5.9636602385623315E-4</c:v>
                </c:pt>
                <c:pt idx="20">
                  <c:v>6.269639839974725E-4</c:v>
                </c:pt>
                <c:pt idx="21">
                  <c:v>6.7040747617711524E-4</c:v>
                </c:pt>
                <c:pt idx="22">
                  <c:v>6.9297961092275957E-4</c:v>
                </c:pt>
                <c:pt idx="23">
                  <c:v>6.3825463561013992E-4</c:v>
                </c:pt>
                <c:pt idx="24">
                  <c:v>5.8117991372972537E-4</c:v>
                </c:pt>
                <c:pt idx="25">
                  <c:v>5.2941902932395824E-4</c:v>
                </c:pt>
                <c:pt idx="26">
                  <c:v>4.7857873362615723E-4</c:v>
                </c:pt>
                <c:pt idx="27">
                  <c:v>4.2861515814442781E-4</c:v>
                </c:pt>
                <c:pt idx="28">
                  <c:v>3.7884199031989032E-4</c:v>
                </c:pt>
                <c:pt idx="29">
                  <c:v>3.3187287348107196E-4</c:v>
                </c:pt>
                <c:pt idx="30">
                  <c:v>2.8689514756988346E-4</c:v>
                </c:pt>
                <c:pt idx="31">
                  <c:v>2.4490627419725694E-4</c:v>
                </c:pt>
                <c:pt idx="32">
                  <c:v>2.0604841946981158E-4</c:v>
                </c:pt>
                <c:pt idx="33">
                  <c:v>1.7056188842470995E-4</c:v>
                </c:pt>
                <c:pt idx="34">
                  <c:v>1.3899805324634872E-4</c:v>
                </c:pt>
                <c:pt idx="35">
                  <c:v>1.1188355008497808E-4</c:v>
                </c:pt>
                <c:pt idx="36">
                  <c:v>8.8391902914474363E-5</c:v>
                </c:pt>
                <c:pt idx="37">
                  <c:v>6.888121580812733E-5</c:v>
                </c:pt>
                <c:pt idx="38">
                  <c:v>5.2897237921627033E-5</c:v>
                </c:pt>
                <c:pt idx="39">
                  <c:v>3.9932372113430486E-5</c:v>
                </c:pt>
                <c:pt idx="40">
                  <c:v>2.9713407259801876E-5</c:v>
                </c:pt>
                <c:pt idx="41">
                  <c:v>2.1791837039671965E-5</c:v>
                </c:pt>
                <c:pt idx="42">
                  <c:v>1.5694360846719197E-5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DCE-4016-9EB9-A09034E3F592}"/>
            </c:ext>
          </c:extLst>
        </c:ser>
        <c:ser>
          <c:idx val="3"/>
          <c:order val="2"/>
          <c:tx>
            <c:v>20-exp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'Live oak_live'!$R$13:$R$54</c:f>
              <c:numCache>
                <c:formatCode>General</c:formatCode>
                <c:ptCount val="42"/>
                <c:pt idx="0">
                  <c:v>176.21600000000001</c:v>
                </c:pt>
                <c:pt idx="1">
                  <c:v>184.23699999999999</c:v>
                </c:pt>
                <c:pt idx="2">
                  <c:v>192.221</c:v>
                </c:pt>
                <c:pt idx="3">
                  <c:v>200.203</c:v>
                </c:pt>
                <c:pt idx="4">
                  <c:v>208.18799999999999</c:v>
                </c:pt>
                <c:pt idx="5">
                  <c:v>216.18600000000001</c:v>
                </c:pt>
                <c:pt idx="6">
                  <c:v>224.15299999999999</c:v>
                </c:pt>
                <c:pt idx="7">
                  <c:v>232.09899999999999</c:v>
                </c:pt>
                <c:pt idx="8">
                  <c:v>240.06100000000001</c:v>
                </c:pt>
                <c:pt idx="9">
                  <c:v>247.98599999999999</c:v>
                </c:pt>
                <c:pt idx="10">
                  <c:v>255.92</c:v>
                </c:pt>
                <c:pt idx="11">
                  <c:v>263.85300000000001</c:v>
                </c:pt>
                <c:pt idx="12">
                  <c:v>271.77999999999997</c:v>
                </c:pt>
                <c:pt idx="13">
                  <c:v>279.702</c:v>
                </c:pt>
                <c:pt idx="14">
                  <c:v>287.608</c:v>
                </c:pt>
                <c:pt idx="15">
                  <c:v>295.51900000000001</c:v>
                </c:pt>
                <c:pt idx="16">
                  <c:v>303.41199999999998</c:v>
                </c:pt>
                <c:pt idx="17">
                  <c:v>311.31</c:v>
                </c:pt>
                <c:pt idx="18">
                  <c:v>319.22300000000001</c:v>
                </c:pt>
                <c:pt idx="19">
                  <c:v>327.11399999999998</c:v>
                </c:pt>
                <c:pt idx="20">
                  <c:v>335.00700000000001</c:v>
                </c:pt>
                <c:pt idx="21">
                  <c:v>342.887</c:v>
                </c:pt>
                <c:pt idx="22">
                  <c:v>350.76100000000002</c:v>
                </c:pt>
                <c:pt idx="23">
                  <c:v>358.63499999999999</c:v>
                </c:pt>
                <c:pt idx="24">
                  <c:v>366.49900000000002</c:v>
                </c:pt>
                <c:pt idx="25">
                  <c:v>374.35300000000001</c:v>
                </c:pt>
                <c:pt idx="26">
                  <c:v>382.20600000000002</c:v>
                </c:pt>
                <c:pt idx="27">
                  <c:v>390.07499999999999</c:v>
                </c:pt>
                <c:pt idx="28">
                  <c:v>397.93200000000002</c:v>
                </c:pt>
                <c:pt idx="29">
                  <c:v>405.78800000000001</c:v>
                </c:pt>
                <c:pt idx="30">
                  <c:v>413.61900000000003</c:v>
                </c:pt>
                <c:pt idx="31">
                  <c:v>421.447</c:v>
                </c:pt>
                <c:pt idx="32">
                  <c:v>429.27800000000002</c:v>
                </c:pt>
                <c:pt idx="33">
                  <c:v>437.10399999999998</c:v>
                </c:pt>
                <c:pt idx="34">
                  <c:v>444.916</c:v>
                </c:pt>
                <c:pt idx="35">
                  <c:v>452.76100000000002</c:v>
                </c:pt>
                <c:pt idx="36">
                  <c:v>460.58699999999999</c:v>
                </c:pt>
                <c:pt idx="37">
                  <c:v>468.36700000000002</c:v>
                </c:pt>
                <c:pt idx="38">
                  <c:v>476.16800000000001</c:v>
                </c:pt>
                <c:pt idx="39">
                  <c:v>483.96199999999999</c:v>
                </c:pt>
                <c:pt idx="40">
                  <c:v>491.75599999999997</c:v>
                </c:pt>
                <c:pt idx="41">
                  <c:v>499.53300000000002</c:v>
                </c:pt>
              </c:numCache>
            </c:numRef>
          </c:xVal>
          <c:yVal>
            <c:numRef>
              <c:f>'Live oak_live'!$W$13:$W$54</c:f>
              <c:numCache>
                <c:formatCode>General</c:formatCode>
                <c:ptCount val="42"/>
                <c:pt idx="0">
                  <c:v>5.234918920647702E-5</c:v>
                </c:pt>
                <c:pt idx="1">
                  <c:v>7.3624106002205994E-5</c:v>
                </c:pt>
                <c:pt idx="2">
                  <c:v>9.348069501156446E-5</c:v>
                </c:pt>
                <c:pt idx="3">
                  <c:v>1.0495625619228825E-4</c:v>
                </c:pt>
                <c:pt idx="4">
                  <c:v>1.2571541742933956E-4</c:v>
                </c:pt>
                <c:pt idx="5">
                  <c:v>1.5853036485063976E-4</c:v>
                </c:pt>
                <c:pt idx="6">
                  <c:v>2.2893099861107102E-4</c:v>
                </c:pt>
                <c:pt idx="7">
                  <c:v>3.2698902420595183E-4</c:v>
                </c:pt>
                <c:pt idx="8">
                  <c:v>4.4174463601325448E-4</c:v>
                </c:pt>
                <c:pt idx="9">
                  <c:v>5.3064800044148408E-4</c:v>
                </c:pt>
                <c:pt idx="10">
                  <c:v>6.2606277879811989E-4</c:v>
                </c:pt>
                <c:pt idx="11">
                  <c:v>7.2721533774510372E-4</c:v>
                </c:pt>
                <c:pt idx="12">
                  <c:v>8.4222882733174054E-4</c:v>
                </c:pt>
                <c:pt idx="13">
                  <c:v>9.2623251395248152E-4</c:v>
                </c:pt>
                <c:pt idx="14">
                  <c:v>9.778080698209235E-4</c:v>
                </c:pt>
                <c:pt idx="15">
                  <c:v>9.6659038641953388E-4</c:v>
                </c:pt>
                <c:pt idx="16">
                  <c:v>9.5827382803575134E-4</c:v>
                </c:pt>
                <c:pt idx="17">
                  <c:v>9.3861064736090272E-4</c:v>
                </c:pt>
                <c:pt idx="18">
                  <c:v>9.4131836404399982E-4</c:v>
                </c:pt>
                <c:pt idx="19">
                  <c:v>9.5878958359443356E-4</c:v>
                </c:pt>
                <c:pt idx="20">
                  <c:v>1.005916747769231E-3</c:v>
                </c:pt>
                <c:pt idx="21">
                  <c:v>1.1409802346997223E-3</c:v>
                </c:pt>
                <c:pt idx="22">
                  <c:v>1.4259351808728986E-3</c:v>
                </c:pt>
                <c:pt idx="23">
                  <c:v>1.6020657041636438E-3</c:v>
                </c:pt>
                <c:pt idx="24">
                  <c:v>1.483828742335223E-3</c:v>
                </c:pt>
                <c:pt idx="25">
                  <c:v>1.09823699277375E-3</c:v>
                </c:pt>
                <c:pt idx="26">
                  <c:v>7.0078286536252865E-4</c:v>
                </c:pt>
                <c:pt idx="27">
                  <c:v>5.1240314755302463E-4</c:v>
                </c:pt>
                <c:pt idx="28">
                  <c:v>4.512861138489116E-4</c:v>
                </c:pt>
                <c:pt idx="29">
                  <c:v>4.4129334989940111E-4</c:v>
                </c:pt>
                <c:pt idx="30">
                  <c:v>4.2337084423511862E-4</c:v>
                </c:pt>
                <c:pt idx="31">
                  <c:v>4.0693113580204943E-4</c:v>
                </c:pt>
                <c:pt idx="32">
                  <c:v>3.8256168565420817E-4</c:v>
                </c:pt>
                <c:pt idx="33">
                  <c:v>3.5722519383383128E-4</c:v>
                </c:pt>
                <c:pt idx="34">
                  <c:v>3.3072825200641809E-4</c:v>
                </c:pt>
                <c:pt idx="35">
                  <c:v>3.0732584353111253E-4</c:v>
                </c:pt>
                <c:pt idx="36">
                  <c:v>2.9391619900531279E-4</c:v>
                </c:pt>
                <c:pt idx="37">
                  <c:v>2.7231893498540216E-4</c:v>
                </c:pt>
                <c:pt idx="38">
                  <c:v>2.518176515276897E-4</c:v>
                </c:pt>
                <c:pt idx="39">
                  <c:v>2.5265575431055826E-4</c:v>
                </c:pt>
                <c:pt idx="40">
                  <c:v>2.454996459338073E-4</c:v>
                </c:pt>
                <c:pt idx="41">
                  <c:v>2.3408855419791708E-4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DCE-4016-9EB9-A09034E3F592}"/>
            </c:ext>
          </c:extLst>
        </c:ser>
        <c:ser>
          <c:idx val="2"/>
          <c:order val="3"/>
          <c:tx>
            <c:v>20-model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'Live oak_live'!$R$13:$R$54</c:f>
              <c:numCache>
                <c:formatCode>General</c:formatCode>
                <c:ptCount val="42"/>
                <c:pt idx="0">
                  <c:v>176.21600000000001</c:v>
                </c:pt>
                <c:pt idx="1">
                  <c:v>184.23699999999999</c:v>
                </c:pt>
                <c:pt idx="2">
                  <c:v>192.221</c:v>
                </c:pt>
                <c:pt idx="3">
                  <c:v>200.203</c:v>
                </c:pt>
                <c:pt idx="4">
                  <c:v>208.18799999999999</c:v>
                </c:pt>
                <c:pt idx="5">
                  <c:v>216.18600000000001</c:v>
                </c:pt>
                <c:pt idx="6">
                  <c:v>224.15299999999999</c:v>
                </c:pt>
                <c:pt idx="7">
                  <c:v>232.09899999999999</c:v>
                </c:pt>
                <c:pt idx="8">
                  <c:v>240.06100000000001</c:v>
                </c:pt>
                <c:pt idx="9">
                  <c:v>247.98599999999999</c:v>
                </c:pt>
                <c:pt idx="10">
                  <c:v>255.92</c:v>
                </c:pt>
                <c:pt idx="11">
                  <c:v>263.85300000000001</c:v>
                </c:pt>
                <c:pt idx="12">
                  <c:v>271.77999999999997</c:v>
                </c:pt>
                <c:pt idx="13">
                  <c:v>279.702</c:v>
                </c:pt>
                <c:pt idx="14">
                  <c:v>287.608</c:v>
                </c:pt>
                <c:pt idx="15">
                  <c:v>295.51900000000001</c:v>
                </c:pt>
                <c:pt idx="16">
                  <c:v>303.41199999999998</c:v>
                </c:pt>
                <c:pt idx="17">
                  <c:v>311.31</c:v>
                </c:pt>
                <c:pt idx="18">
                  <c:v>319.22300000000001</c:v>
                </c:pt>
                <c:pt idx="19">
                  <c:v>327.11399999999998</c:v>
                </c:pt>
                <c:pt idx="20">
                  <c:v>335.00700000000001</c:v>
                </c:pt>
                <c:pt idx="21">
                  <c:v>342.887</c:v>
                </c:pt>
                <c:pt idx="22">
                  <c:v>350.76100000000002</c:v>
                </c:pt>
                <c:pt idx="23">
                  <c:v>358.63499999999999</c:v>
                </c:pt>
                <c:pt idx="24">
                  <c:v>366.49900000000002</c:v>
                </c:pt>
                <c:pt idx="25">
                  <c:v>374.35300000000001</c:v>
                </c:pt>
                <c:pt idx="26">
                  <c:v>382.20600000000002</c:v>
                </c:pt>
                <c:pt idx="27">
                  <c:v>390.07499999999999</c:v>
                </c:pt>
                <c:pt idx="28">
                  <c:v>397.93200000000002</c:v>
                </c:pt>
                <c:pt idx="29">
                  <c:v>405.78800000000001</c:v>
                </c:pt>
                <c:pt idx="30">
                  <c:v>413.61900000000003</c:v>
                </c:pt>
                <c:pt idx="31">
                  <c:v>421.447</c:v>
                </c:pt>
                <c:pt idx="32">
                  <c:v>429.27800000000002</c:v>
                </c:pt>
                <c:pt idx="33">
                  <c:v>437.10399999999998</c:v>
                </c:pt>
                <c:pt idx="34">
                  <c:v>444.916</c:v>
                </c:pt>
                <c:pt idx="35">
                  <c:v>452.76100000000002</c:v>
                </c:pt>
                <c:pt idx="36">
                  <c:v>460.58699999999999</c:v>
                </c:pt>
                <c:pt idx="37">
                  <c:v>468.36700000000002</c:v>
                </c:pt>
                <c:pt idx="38">
                  <c:v>476.16800000000001</c:v>
                </c:pt>
                <c:pt idx="39">
                  <c:v>483.96199999999999</c:v>
                </c:pt>
                <c:pt idx="40">
                  <c:v>491.75599999999997</c:v>
                </c:pt>
                <c:pt idx="41">
                  <c:v>499.53300000000002</c:v>
                </c:pt>
              </c:numCache>
            </c:numRef>
          </c:xVal>
          <c:yVal>
            <c:numRef>
              <c:f>'Live oak_live'!$AA$13:$AA$54</c:f>
              <c:numCache>
                <c:formatCode>General</c:formatCode>
                <c:ptCount val="42"/>
                <c:pt idx="0">
                  <c:v>7.7515208996833314E-5</c:v>
                </c:pt>
                <c:pt idx="1">
                  <c:v>9.9143347236167251E-5</c:v>
                </c:pt>
                <c:pt idx="2">
                  <c:v>1.2450344356501616E-4</c:v>
                </c:pt>
                <c:pt idx="3">
                  <c:v>1.5482853056125132E-4</c:v>
                </c:pt>
                <c:pt idx="4">
                  <c:v>1.9067263816927593E-4</c:v>
                </c:pt>
                <c:pt idx="5">
                  <c:v>2.3265688067122944E-4</c:v>
                </c:pt>
                <c:pt idx="6">
                  <c:v>2.7997750189066677E-4</c:v>
                </c:pt>
                <c:pt idx="7">
                  <c:v>3.3319417734965513E-4</c:v>
                </c:pt>
                <c:pt idx="8">
                  <c:v>3.9342529823528985E-4</c:v>
                </c:pt>
                <c:pt idx="9">
                  <c:v>4.5805392686603405E-4</c:v>
                </c:pt>
                <c:pt idx="10">
                  <c:v>5.2877532324456132E-4</c:v>
                </c:pt>
                <c:pt idx="11">
                  <c:v>6.038553550508722E-4</c:v>
                </c:pt>
                <c:pt idx="12">
                  <c:v>6.8179831340905181E-4</c:v>
                </c:pt>
                <c:pt idx="13">
                  <c:v>7.6124182289942445E-4</c:v>
                </c:pt>
                <c:pt idx="14">
                  <c:v>8.3977915998701151E-4</c:v>
                </c:pt>
                <c:pt idx="15">
                  <c:v>9.1729459270153957E-4</c:v>
                </c:pt>
                <c:pt idx="16">
                  <c:v>9.8993454903765457E-4</c:v>
                </c:pt>
                <c:pt idx="17">
                  <c:v>1.0584840479456405E-3</c:v>
                </c:pt>
                <c:pt idx="18">
                  <c:v>1.1225781682362437E-3</c:v>
                </c:pt>
                <c:pt idx="19">
                  <c:v>1.1797058124583802E-3</c:v>
                </c:pt>
                <c:pt idx="20">
                  <c:v>1.2403620945633594E-3</c:v>
                </c:pt>
                <c:pt idx="21">
                  <c:v>1.3509318882770193E-3</c:v>
                </c:pt>
                <c:pt idx="22">
                  <c:v>1.3095808594390137E-3</c:v>
                </c:pt>
                <c:pt idx="23">
                  <c:v>1.2049677776031771E-3</c:v>
                </c:pt>
                <c:pt idx="24">
                  <c:v>1.0994238516722379E-3</c:v>
                </c:pt>
                <c:pt idx="25">
                  <c:v>9.9860886579077263E-4</c:v>
                </c:pt>
                <c:pt idx="26">
                  <c:v>9.0138571739534885E-4</c:v>
                </c:pt>
                <c:pt idx="27">
                  <c:v>8.0711780220863588E-4</c:v>
                </c:pt>
                <c:pt idx="28">
                  <c:v>7.1370630425138216E-4</c:v>
                </c:pt>
                <c:pt idx="29">
                  <c:v>6.2336648389785775E-4</c:v>
                </c:pt>
                <c:pt idx="30">
                  <c:v>5.3647643457636256E-4</c:v>
                </c:pt>
                <c:pt idx="31">
                  <c:v>4.5571777366714024E-4</c:v>
                </c:pt>
                <c:pt idx="32">
                  <c:v>3.8190161510769755E-4</c:v>
                </c:pt>
                <c:pt idx="33">
                  <c:v>3.153283790847584E-4</c:v>
                </c:pt>
                <c:pt idx="34">
                  <c:v>2.5635747254253388E-4</c:v>
                </c:pt>
                <c:pt idx="35">
                  <c:v>2.0582241426630199E-4</c:v>
                </c:pt>
                <c:pt idx="36">
                  <c:v>1.6237563136388742E-4</c:v>
                </c:pt>
                <c:pt idx="37">
                  <c:v>1.2584012060177867E-4</c:v>
                </c:pt>
                <c:pt idx="38">
                  <c:v>9.6344048235677454E-5</c:v>
                </c:pt>
                <c:pt idx="39">
                  <c:v>7.2598860274093415E-5</c:v>
                </c:pt>
                <c:pt idx="40">
                  <c:v>5.3872898479089036E-5</c:v>
                </c:pt>
                <c:pt idx="41">
                  <c:v>3.9321595203386041E-5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DCE-4016-9EB9-A09034E3F592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'Live oak_live'!$AH$13:$AH$53</c:f>
              <c:numCache>
                <c:formatCode>General</c:formatCode>
                <c:ptCount val="41"/>
                <c:pt idx="0">
                  <c:v>183.36600000000001</c:v>
                </c:pt>
                <c:pt idx="1">
                  <c:v>191.34299999999999</c:v>
                </c:pt>
                <c:pt idx="2">
                  <c:v>199.32</c:v>
                </c:pt>
                <c:pt idx="3">
                  <c:v>207.26</c:v>
                </c:pt>
                <c:pt idx="4">
                  <c:v>215.203</c:v>
                </c:pt>
                <c:pt idx="5">
                  <c:v>223.13</c:v>
                </c:pt>
                <c:pt idx="6">
                  <c:v>231.05199999999999</c:v>
                </c:pt>
                <c:pt idx="7">
                  <c:v>238.946</c:v>
                </c:pt>
                <c:pt idx="8">
                  <c:v>246.827</c:v>
                </c:pt>
                <c:pt idx="9">
                  <c:v>254.708</c:v>
                </c:pt>
                <c:pt idx="10">
                  <c:v>262.55399999999997</c:v>
                </c:pt>
                <c:pt idx="11">
                  <c:v>270.41300000000001</c:v>
                </c:pt>
                <c:pt idx="12">
                  <c:v>278.25099999999998</c:v>
                </c:pt>
                <c:pt idx="13">
                  <c:v>286.09199999999998</c:v>
                </c:pt>
                <c:pt idx="14">
                  <c:v>293.95800000000003</c:v>
                </c:pt>
                <c:pt idx="15">
                  <c:v>301.80399999999997</c:v>
                </c:pt>
                <c:pt idx="16">
                  <c:v>309.66000000000003</c:v>
                </c:pt>
                <c:pt idx="17">
                  <c:v>317.49400000000003</c:v>
                </c:pt>
                <c:pt idx="18">
                  <c:v>325.30500000000001</c:v>
                </c:pt>
                <c:pt idx="19">
                  <c:v>333.12799999999999</c:v>
                </c:pt>
                <c:pt idx="20">
                  <c:v>340.93900000000002</c:v>
                </c:pt>
                <c:pt idx="21">
                  <c:v>348.75299999999999</c:v>
                </c:pt>
                <c:pt idx="22">
                  <c:v>356.53699999999998</c:v>
                </c:pt>
                <c:pt idx="23">
                  <c:v>364.33199999999999</c:v>
                </c:pt>
                <c:pt idx="24">
                  <c:v>372.12900000000002</c:v>
                </c:pt>
                <c:pt idx="25">
                  <c:v>379.92599999999999</c:v>
                </c:pt>
                <c:pt idx="26">
                  <c:v>387.726</c:v>
                </c:pt>
                <c:pt idx="27">
                  <c:v>395.54300000000001</c:v>
                </c:pt>
                <c:pt idx="28">
                  <c:v>403.34300000000002</c:v>
                </c:pt>
                <c:pt idx="29">
                  <c:v>411.13799999999998</c:v>
                </c:pt>
                <c:pt idx="30">
                  <c:v>418.9</c:v>
                </c:pt>
                <c:pt idx="31">
                  <c:v>426.66899999999998</c:v>
                </c:pt>
                <c:pt idx="32">
                  <c:v>434.42599999999999</c:v>
                </c:pt>
                <c:pt idx="33">
                  <c:v>442.19200000000001</c:v>
                </c:pt>
                <c:pt idx="34">
                  <c:v>449.94099999999997</c:v>
                </c:pt>
                <c:pt idx="35">
                  <c:v>457.71800000000002</c:v>
                </c:pt>
                <c:pt idx="36">
                  <c:v>465.51100000000002</c:v>
                </c:pt>
                <c:pt idx="37">
                  <c:v>473.28699999999998</c:v>
                </c:pt>
                <c:pt idx="38">
                  <c:v>481.017</c:v>
                </c:pt>
                <c:pt idx="39">
                  <c:v>488.75099999999998</c:v>
                </c:pt>
                <c:pt idx="40">
                  <c:v>496.488</c:v>
                </c:pt>
              </c:numCache>
            </c:numRef>
          </c:xVal>
          <c:yVal>
            <c:numRef>
              <c:f>'Live oak_live'!$AM$13:$AM$53</c:f>
              <c:numCache>
                <c:formatCode>General</c:formatCode>
                <c:ptCount val="41"/>
                <c:pt idx="0">
                  <c:v>9.3956429149708032E-5</c:v>
                </c:pt>
                <c:pt idx="1">
                  <c:v>1.1843093313308045E-4</c:v>
                </c:pt>
                <c:pt idx="2">
                  <c:v>1.4281377230754982E-4</c:v>
                </c:pt>
                <c:pt idx="3">
                  <c:v>1.9102946180291069E-4</c:v>
                </c:pt>
                <c:pt idx="4">
                  <c:v>2.1687893792018964E-4</c:v>
                </c:pt>
                <c:pt idx="5">
                  <c:v>2.5776144270142631E-4</c:v>
                </c:pt>
                <c:pt idx="6">
                  <c:v>3.5868439732954921E-4</c:v>
                </c:pt>
                <c:pt idx="7">
                  <c:v>4.9517329782116509E-4</c:v>
                </c:pt>
                <c:pt idx="8">
                  <c:v>6.5283676917481104E-4</c:v>
                </c:pt>
                <c:pt idx="9">
                  <c:v>7.8675905501648241E-4</c:v>
                </c:pt>
                <c:pt idx="10">
                  <c:v>9.2673121824731614E-4</c:v>
                </c:pt>
                <c:pt idx="11">
                  <c:v>1.0744948902368864E-3</c:v>
                </c:pt>
                <c:pt idx="12">
                  <c:v>1.2423331553813866E-3</c:v>
                </c:pt>
                <c:pt idx="13">
                  <c:v>1.3897301681352545E-3</c:v>
                </c:pt>
                <c:pt idx="14">
                  <c:v>1.4534372103391993E-3</c:v>
                </c:pt>
                <c:pt idx="15">
                  <c:v>1.4785533679850874E-3</c:v>
                </c:pt>
                <c:pt idx="16">
                  <c:v>1.4548121824730989E-3</c:v>
                </c:pt>
                <c:pt idx="17">
                  <c:v>1.4537122047659778E-3</c:v>
                </c:pt>
                <c:pt idx="18">
                  <c:v>1.4395041593823765E-3</c:v>
                </c:pt>
                <c:pt idx="19">
                  <c:v>1.4586621044480191E-3</c:v>
                </c:pt>
                <c:pt idx="20">
                  <c:v>1.5087110901218989E-3</c:v>
                </c:pt>
                <c:pt idx="21">
                  <c:v>1.6750827183235756E-3</c:v>
                </c:pt>
                <c:pt idx="22">
                  <c:v>2.0598915861971892E-3</c:v>
                </c:pt>
                <c:pt idx="23">
                  <c:v>2.4362672916495506E-3</c:v>
                </c:pt>
                <c:pt idx="24">
                  <c:v>2.2872203123350116E-3</c:v>
                </c:pt>
                <c:pt idx="25">
                  <c:v>1.7859054723157602E-3</c:v>
                </c:pt>
                <c:pt idx="26">
                  <c:v>1.1889842365861367E-3</c:v>
                </c:pt>
                <c:pt idx="27">
                  <c:v>8.3222480024405104E-4</c:v>
                </c:pt>
                <c:pt idx="28">
                  <c:v>7.0471905102723054E-4</c:v>
                </c:pt>
                <c:pt idx="29">
                  <c:v>6.6126993159604935E-4</c:v>
                </c:pt>
                <c:pt idx="30">
                  <c:v>6.3477880181628255E-4</c:v>
                </c:pt>
                <c:pt idx="31">
                  <c:v>6.1846246582736297E-4</c:v>
                </c:pt>
                <c:pt idx="32">
                  <c:v>5.7483001677832712E-4</c:v>
                </c:pt>
                <c:pt idx="33">
                  <c:v>5.2762264018115651E-4</c:v>
                </c:pt>
                <c:pt idx="34">
                  <c:v>4.8279854861608268E-4</c:v>
                </c:pt>
                <c:pt idx="35">
                  <c:v>4.4668261389902569E-4</c:v>
                </c:pt>
                <c:pt idx="36">
                  <c:v>4.1496659001043906E-4</c:v>
                </c:pt>
                <c:pt idx="37">
                  <c:v>3.9397534876627061E-4</c:v>
                </c:pt>
                <c:pt idx="38">
                  <c:v>3.7390075561134772E-4</c:v>
                </c:pt>
                <c:pt idx="39">
                  <c:v>3.5309284398503393E-4</c:v>
                </c:pt>
                <c:pt idx="40">
                  <c:v>3.6005936946344186E-4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DCE-4016-9EB9-A09034E3F592}"/>
            </c:ext>
          </c:extLst>
        </c:ser>
        <c:ser>
          <c:idx val="5"/>
          <c:order val="5"/>
          <c:tx>
            <c:v>30-model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'Live oak_live'!$AH$12:$AH$54</c:f>
              <c:numCache>
                <c:formatCode>General</c:formatCode>
                <c:ptCount val="43"/>
                <c:pt idx="0">
                  <c:v>175.32400000000001</c:v>
                </c:pt>
                <c:pt idx="1">
                  <c:v>183.36600000000001</c:v>
                </c:pt>
                <c:pt idx="2">
                  <c:v>191.34299999999999</c:v>
                </c:pt>
                <c:pt idx="3">
                  <c:v>199.32</c:v>
                </c:pt>
                <c:pt idx="4">
                  <c:v>207.26</c:v>
                </c:pt>
                <c:pt idx="5">
                  <c:v>215.203</c:v>
                </c:pt>
                <c:pt idx="6">
                  <c:v>223.13</c:v>
                </c:pt>
                <c:pt idx="7">
                  <c:v>231.05199999999999</c:v>
                </c:pt>
                <c:pt idx="8">
                  <c:v>238.946</c:v>
                </c:pt>
                <c:pt idx="9">
                  <c:v>246.827</c:v>
                </c:pt>
                <c:pt idx="10">
                  <c:v>254.708</c:v>
                </c:pt>
                <c:pt idx="11">
                  <c:v>262.55399999999997</c:v>
                </c:pt>
                <c:pt idx="12">
                  <c:v>270.41300000000001</c:v>
                </c:pt>
                <c:pt idx="13">
                  <c:v>278.25099999999998</c:v>
                </c:pt>
                <c:pt idx="14">
                  <c:v>286.09199999999998</c:v>
                </c:pt>
                <c:pt idx="15">
                  <c:v>293.95800000000003</c:v>
                </c:pt>
                <c:pt idx="16">
                  <c:v>301.80399999999997</c:v>
                </c:pt>
                <c:pt idx="17">
                  <c:v>309.66000000000003</c:v>
                </c:pt>
                <c:pt idx="18">
                  <c:v>317.49400000000003</c:v>
                </c:pt>
                <c:pt idx="19">
                  <c:v>325.30500000000001</c:v>
                </c:pt>
                <c:pt idx="20">
                  <c:v>333.12799999999999</c:v>
                </c:pt>
                <c:pt idx="21">
                  <c:v>340.93900000000002</c:v>
                </c:pt>
                <c:pt idx="22">
                  <c:v>348.75299999999999</c:v>
                </c:pt>
                <c:pt idx="23">
                  <c:v>356.53699999999998</c:v>
                </c:pt>
                <c:pt idx="24">
                  <c:v>364.33199999999999</c:v>
                </c:pt>
                <c:pt idx="25">
                  <c:v>372.12900000000002</c:v>
                </c:pt>
                <c:pt idx="26">
                  <c:v>379.92599999999999</c:v>
                </c:pt>
                <c:pt idx="27">
                  <c:v>387.726</c:v>
                </c:pt>
                <c:pt idx="28">
                  <c:v>395.54300000000001</c:v>
                </c:pt>
                <c:pt idx="29">
                  <c:v>403.34300000000002</c:v>
                </c:pt>
                <c:pt idx="30">
                  <c:v>411.13799999999998</c:v>
                </c:pt>
                <c:pt idx="31">
                  <c:v>418.9</c:v>
                </c:pt>
                <c:pt idx="32">
                  <c:v>426.66899999999998</c:v>
                </c:pt>
                <c:pt idx="33">
                  <c:v>434.42599999999999</c:v>
                </c:pt>
                <c:pt idx="34">
                  <c:v>442.19200000000001</c:v>
                </c:pt>
                <c:pt idx="35">
                  <c:v>449.94099999999997</c:v>
                </c:pt>
                <c:pt idx="36">
                  <c:v>457.71800000000002</c:v>
                </c:pt>
                <c:pt idx="37">
                  <c:v>465.51100000000002</c:v>
                </c:pt>
                <c:pt idx="38">
                  <c:v>473.28699999999998</c:v>
                </c:pt>
                <c:pt idx="39">
                  <c:v>481.017</c:v>
                </c:pt>
                <c:pt idx="40">
                  <c:v>488.75099999999998</c:v>
                </c:pt>
                <c:pt idx="41">
                  <c:v>496.488</c:v>
                </c:pt>
                <c:pt idx="42">
                  <c:v>504.209</c:v>
                </c:pt>
              </c:numCache>
            </c:numRef>
          </c:xVal>
          <c:yVal>
            <c:numRef>
              <c:f>'Live oak_live'!$AQ$13:$AQ$53</c:f>
              <c:numCache>
                <c:formatCode>General</c:formatCode>
                <c:ptCount val="41"/>
                <c:pt idx="0">
                  <c:v>1.3272884780993115E-4</c:v>
                </c:pt>
                <c:pt idx="1">
                  <c:v>1.6226681177049343E-4</c:v>
                </c:pt>
                <c:pt idx="2">
                  <c:v>2.0097934093759156E-4</c:v>
                </c:pt>
                <c:pt idx="3">
                  <c:v>2.4701687336382741E-4</c:v>
                </c:pt>
                <c:pt idx="4">
                  <c:v>3.0167306776575099E-4</c:v>
                </c:pt>
                <c:pt idx="5">
                  <c:v>3.6453562664621341E-4</c:v>
                </c:pt>
                <c:pt idx="6">
                  <c:v>4.3631316397203096E-4</c:v>
                </c:pt>
                <c:pt idx="7">
                  <c:v>5.1597792028940245E-4</c:v>
                </c:pt>
                <c:pt idx="8">
                  <c:v>6.0414846295224966E-4</c:v>
                </c:pt>
                <c:pt idx="9">
                  <c:v>7.0085098995262599E-4</c:v>
                </c:pt>
                <c:pt idx="10">
                  <c:v>8.0262605660653507E-4</c:v>
                </c:pt>
                <c:pt idx="11">
                  <c:v>9.1195050990200714E-4</c:v>
                </c:pt>
                <c:pt idx="12">
                  <c:v>1.0236630729399097E-3</c:v>
                </c:pt>
                <c:pt idx="13">
                  <c:v>1.1381468544858918E-3</c:v>
                </c:pt>
                <c:pt idx="14">
                  <c:v>1.2546986731985083E-3</c:v>
                </c:pt>
                <c:pt idx="15">
                  <c:v>1.3653826396360371E-3</c:v>
                </c:pt>
                <c:pt idx="16">
                  <c:v>1.472111191538711E-3</c:v>
                </c:pt>
                <c:pt idx="17">
                  <c:v>1.5686757169543365E-3</c:v>
                </c:pt>
                <c:pt idx="18">
                  <c:v>1.6552514548375235E-3</c:v>
                </c:pt>
                <c:pt idx="19">
                  <c:v>1.7387025648667378E-3</c:v>
                </c:pt>
                <c:pt idx="20">
                  <c:v>1.8258826115830082E-3</c:v>
                </c:pt>
                <c:pt idx="21">
                  <c:v>1.986416236443959E-3</c:v>
                </c:pt>
                <c:pt idx="22">
                  <c:v>1.9211183349318055E-3</c:v>
                </c:pt>
                <c:pt idx="23">
                  <c:v>1.7731498259750881E-3</c:v>
                </c:pt>
                <c:pt idx="24">
                  <c:v>1.6233811528254991E-3</c:v>
                </c:pt>
                <c:pt idx="25">
                  <c:v>1.4794959117412185E-3</c:v>
                </c:pt>
                <c:pt idx="26">
                  <c:v>1.3397435695756959E-3</c:v>
                </c:pt>
                <c:pt idx="27">
                  <c:v>1.2035258243669881E-3</c:v>
                </c:pt>
                <c:pt idx="28">
                  <c:v>1.0677038360694536E-3</c:v>
                </c:pt>
                <c:pt idx="29">
                  <c:v>9.3595818410950409E-4</c:v>
                </c:pt>
                <c:pt idx="30">
                  <c:v>8.08696866756488E-4</c:v>
                </c:pt>
                <c:pt idx="31">
                  <c:v>6.9077235333158283E-4</c:v>
                </c:pt>
                <c:pt idx="32">
                  <c:v>5.8180527192076674E-4</c:v>
                </c:pt>
                <c:pt idx="33">
                  <c:v>4.8375304630293416E-4</c:v>
                </c:pt>
                <c:pt idx="34">
                  <c:v>3.9609089787935332E-4</c:v>
                </c:pt>
                <c:pt idx="35">
                  <c:v>3.2035281495661796E-4</c:v>
                </c:pt>
                <c:pt idx="36">
                  <c:v>2.5531526944104374E-4</c:v>
                </c:pt>
                <c:pt idx="37">
                  <c:v>2.0004991634654915E-4</c:v>
                </c:pt>
                <c:pt idx="38">
                  <c:v>1.5403710331740055E-4</c:v>
                </c:pt>
                <c:pt idx="39">
                  <c:v>1.1709519051678036E-4</c:v>
                </c:pt>
                <c:pt idx="40">
                  <c:v>8.7764390176603641E-5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DCE-4016-9EB9-A09034E3F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29760"/>
        <c:axId val="1874515616"/>
      </c:scatterChart>
      <c:valAx>
        <c:axId val="1874529760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15616"/>
        <c:crosses val="autoZero"/>
        <c:crossBetween val="midCat"/>
      </c:valAx>
      <c:valAx>
        <c:axId val="1874515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2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'Live oak_live'!$B$13:$B$62</c:f>
              <c:numCache>
                <c:formatCode>General</c:formatCode>
                <c:ptCount val="50"/>
                <c:pt idx="0">
                  <c:v>165.982</c:v>
                </c:pt>
                <c:pt idx="1">
                  <c:v>173.886</c:v>
                </c:pt>
                <c:pt idx="2">
                  <c:v>181.774</c:v>
                </c:pt>
                <c:pt idx="3">
                  <c:v>189.69399999999999</c:v>
                </c:pt>
                <c:pt idx="4">
                  <c:v>197.60499999999999</c:v>
                </c:pt>
                <c:pt idx="5">
                  <c:v>205.49700000000001</c:v>
                </c:pt>
                <c:pt idx="6">
                  <c:v>213.36</c:v>
                </c:pt>
                <c:pt idx="7">
                  <c:v>221.23500000000001</c:v>
                </c:pt>
                <c:pt idx="8">
                  <c:v>229.1</c:v>
                </c:pt>
                <c:pt idx="9">
                  <c:v>236.96199999999999</c:v>
                </c:pt>
                <c:pt idx="10">
                  <c:v>244.80799999999999</c:v>
                </c:pt>
                <c:pt idx="11">
                  <c:v>252.64599999999999</c:v>
                </c:pt>
                <c:pt idx="12">
                  <c:v>260.495</c:v>
                </c:pt>
                <c:pt idx="13">
                  <c:v>268.32799999999997</c:v>
                </c:pt>
                <c:pt idx="14">
                  <c:v>276.16000000000003</c:v>
                </c:pt>
                <c:pt idx="15">
                  <c:v>283.99700000000001</c:v>
                </c:pt>
                <c:pt idx="16">
                  <c:v>291.79300000000001</c:v>
                </c:pt>
                <c:pt idx="17">
                  <c:v>299.62400000000002</c:v>
                </c:pt>
                <c:pt idx="18">
                  <c:v>307.41000000000003</c:v>
                </c:pt>
                <c:pt idx="19">
                  <c:v>315.21699999999998</c:v>
                </c:pt>
                <c:pt idx="20">
                  <c:v>323.02699999999999</c:v>
                </c:pt>
                <c:pt idx="21">
                  <c:v>330.79899999999998</c:v>
                </c:pt>
                <c:pt idx="22">
                  <c:v>338.59500000000003</c:v>
                </c:pt>
                <c:pt idx="23">
                  <c:v>346.36599999999999</c:v>
                </c:pt>
                <c:pt idx="24">
                  <c:v>354.12599999999998</c:v>
                </c:pt>
                <c:pt idx="25">
                  <c:v>361.92</c:v>
                </c:pt>
                <c:pt idx="26">
                  <c:v>369.69799999999998</c:v>
                </c:pt>
                <c:pt idx="27">
                  <c:v>377.46199999999999</c:v>
                </c:pt>
                <c:pt idx="28">
                  <c:v>385.17899999999997</c:v>
                </c:pt>
                <c:pt idx="29">
                  <c:v>392.911</c:v>
                </c:pt>
                <c:pt idx="30">
                  <c:v>400.63600000000002</c:v>
                </c:pt>
                <c:pt idx="31">
                  <c:v>408.37400000000002</c:v>
                </c:pt>
                <c:pt idx="32">
                  <c:v>416.11599999999999</c:v>
                </c:pt>
                <c:pt idx="33">
                  <c:v>423.84</c:v>
                </c:pt>
                <c:pt idx="34">
                  <c:v>431.54399999999998</c:v>
                </c:pt>
                <c:pt idx="35">
                  <c:v>439.27600000000001</c:v>
                </c:pt>
                <c:pt idx="36">
                  <c:v>446.96499999999997</c:v>
                </c:pt>
                <c:pt idx="37">
                  <c:v>454.65699999999998</c:v>
                </c:pt>
                <c:pt idx="38">
                  <c:v>462.35500000000002</c:v>
                </c:pt>
                <c:pt idx="39">
                  <c:v>470.02800000000002</c:v>
                </c:pt>
                <c:pt idx="40">
                  <c:v>477.70400000000001</c:v>
                </c:pt>
                <c:pt idx="41">
                  <c:v>485.39699999999999</c:v>
                </c:pt>
                <c:pt idx="42">
                  <c:v>493.06099999999998</c:v>
                </c:pt>
                <c:pt idx="43">
                  <c:v>500.72199999999998</c:v>
                </c:pt>
              </c:numCache>
            </c:numRef>
          </c:xVal>
          <c:yVal>
            <c:numRef>
              <c:f>'Live oak_live'!$F$13:$F$62</c:f>
              <c:numCache>
                <c:formatCode>General</c:formatCode>
                <c:ptCount val="50"/>
                <c:pt idx="0">
                  <c:v>2.3920856823452796E-3</c:v>
                </c:pt>
                <c:pt idx="1">
                  <c:v>3.6868686001404471E-3</c:v>
                </c:pt>
                <c:pt idx="2">
                  <c:v>5.4418661359314502E-3</c:v>
                </c:pt>
                <c:pt idx="3">
                  <c:v>7.4595981364741215E-3</c:v>
                </c:pt>
                <c:pt idx="4">
                  <c:v>9.4618751685020541E-3</c:v>
                </c:pt>
                <c:pt idx="5">
                  <c:v>1.1888305225324913E-2</c:v>
                </c:pt>
                <c:pt idx="6">
                  <c:v>1.5470423483309514E-2</c:v>
                </c:pt>
                <c:pt idx="7">
                  <c:v>2.053965315616213E-2</c:v>
                </c:pt>
                <c:pt idx="8">
                  <c:v>2.7717627421922408E-2</c:v>
                </c:pt>
                <c:pt idx="9">
                  <c:v>3.7565876803294262E-2</c:v>
                </c:pt>
                <c:pt idx="10">
                  <c:v>4.9529739652469318E-2</c:v>
                </c:pt>
                <c:pt idx="11">
                  <c:v>6.3677904718401956E-2</c:v>
                </c:pt>
                <c:pt idx="12">
                  <c:v>8.0465434962916582E-2</c:v>
                </c:pt>
                <c:pt idx="13">
                  <c:v>0.10011556882011619</c:v>
                </c:pt>
                <c:pt idx="14">
                  <c:v>0.12210283736049732</c:v>
                </c:pt>
                <c:pt idx="15">
                  <c:v>0.1451599331658473</c:v>
                </c:pt>
                <c:pt idx="16">
                  <c:v>0.16844885349891892</c:v>
                </c:pt>
                <c:pt idx="17">
                  <c:v>0.19142180558679944</c:v>
                </c:pt>
                <c:pt idx="18">
                  <c:v>0.21427111792656139</c:v>
                </c:pt>
                <c:pt idx="19">
                  <c:v>0.23733679982553046</c:v>
                </c:pt>
                <c:pt idx="20">
                  <c:v>0.26094168840379361</c:v>
                </c:pt>
                <c:pt idx="21">
                  <c:v>0.28615904536376702</c:v>
                </c:pt>
                <c:pt idx="22">
                  <c:v>0.31470093777314512</c:v>
                </c:pt>
                <c:pt idx="23">
                  <c:v>0.35024393091972517</c:v>
                </c:pt>
                <c:pt idx="24">
                  <c:v>0.39113606039114801</c:v>
                </c:pt>
                <c:pt idx="25">
                  <c:v>0.42941973462101835</c:v>
                </c:pt>
                <c:pt idx="26">
                  <c:v>0.45605551424690505</c:v>
                </c:pt>
                <c:pt idx="27">
                  <c:v>0.47229010006233507</c:v>
                </c:pt>
                <c:pt idx="28">
                  <c:v>0.48395860129100499</c:v>
                </c:pt>
                <c:pt idx="29">
                  <c:v>0.49437181563252897</c:v>
                </c:pt>
                <c:pt idx="30">
                  <c:v>0.5043316842309522</c:v>
                </c:pt>
                <c:pt idx="31">
                  <c:v>0.51426064289234574</c:v>
                </c:pt>
                <c:pt idx="32">
                  <c:v>0.5236538293118933</c:v>
                </c:pt>
                <c:pt idx="33">
                  <c:v>0.53285125279692003</c:v>
                </c:pt>
                <c:pt idx="34">
                  <c:v>0.54171381863079282</c:v>
                </c:pt>
                <c:pt idx="35">
                  <c:v>0.54990151750618621</c:v>
                </c:pt>
                <c:pt idx="36">
                  <c:v>0.55779385476107479</c:v>
                </c:pt>
                <c:pt idx="37">
                  <c:v>0.56540285092652542</c:v>
                </c:pt>
                <c:pt idx="38">
                  <c:v>0.57258254241100937</c:v>
                </c:pt>
                <c:pt idx="39">
                  <c:v>0.57952869214904768</c:v>
                </c:pt>
                <c:pt idx="40">
                  <c:v>0.58630827167087096</c:v>
                </c:pt>
                <c:pt idx="41">
                  <c:v>0.59326472472125236</c:v>
                </c:pt>
                <c:pt idx="42">
                  <c:v>0.59999450490008366</c:v>
                </c:pt>
                <c:pt idx="43">
                  <c:v>0.60643235789585748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5B0-4317-8C0A-10518B0C4D81}"/>
            </c:ext>
          </c:extLst>
        </c:ser>
        <c:ser>
          <c:idx val="1"/>
          <c:order val="1"/>
          <c:tx>
            <c:v>10-model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'Live oak_live'!$B$13:$B$62</c:f>
              <c:numCache>
                <c:formatCode>General</c:formatCode>
                <c:ptCount val="50"/>
                <c:pt idx="0">
                  <c:v>165.982</c:v>
                </c:pt>
                <c:pt idx="1">
                  <c:v>173.886</c:v>
                </c:pt>
                <c:pt idx="2">
                  <c:v>181.774</c:v>
                </c:pt>
                <c:pt idx="3">
                  <c:v>189.69399999999999</c:v>
                </c:pt>
                <c:pt idx="4">
                  <c:v>197.60499999999999</c:v>
                </c:pt>
                <c:pt idx="5">
                  <c:v>205.49700000000001</c:v>
                </c:pt>
                <c:pt idx="6">
                  <c:v>213.36</c:v>
                </c:pt>
                <c:pt idx="7">
                  <c:v>221.23500000000001</c:v>
                </c:pt>
                <c:pt idx="8">
                  <c:v>229.1</c:v>
                </c:pt>
                <c:pt idx="9">
                  <c:v>236.96199999999999</c:v>
                </c:pt>
                <c:pt idx="10">
                  <c:v>244.80799999999999</c:v>
                </c:pt>
                <c:pt idx="11">
                  <c:v>252.64599999999999</c:v>
                </c:pt>
                <c:pt idx="12">
                  <c:v>260.495</c:v>
                </c:pt>
                <c:pt idx="13">
                  <c:v>268.32799999999997</c:v>
                </c:pt>
                <c:pt idx="14">
                  <c:v>276.16000000000003</c:v>
                </c:pt>
                <c:pt idx="15">
                  <c:v>283.99700000000001</c:v>
                </c:pt>
                <c:pt idx="16">
                  <c:v>291.79300000000001</c:v>
                </c:pt>
                <c:pt idx="17">
                  <c:v>299.62400000000002</c:v>
                </c:pt>
                <c:pt idx="18">
                  <c:v>307.41000000000003</c:v>
                </c:pt>
                <c:pt idx="19">
                  <c:v>315.21699999999998</c:v>
                </c:pt>
                <c:pt idx="20">
                  <c:v>323.02699999999999</c:v>
                </c:pt>
                <c:pt idx="21">
                  <c:v>330.79899999999998</c:v>
                </c:pt>
                <c:pt idx="22">
                  <c:v>338.59500000000003</c:v>
                </c:pt>
                <c:pt idx="23">
                  <c:v>346.36599999999999</c:v>
                </c:pt>
                <c:pt idx="24">
                  <c:v>354.12599999999998</c:v>
                </c:pt>
                <c:pt idx="25">
                  <c:v>361.92</c:v>
                </c:pt>
                <c:pt idx="26">
                  <c:v>369.69799999999998</c:v>
                </c:pt>
                <c:pt idx="27">
                  <c:v>377.46199999999999</c:v>
                </c:pt>
                <c:pt idx="28">
                  <c:v>385.17899999999997</c:v>
                </c:pt>
                <c:pt idx="29">
                  <c:v>392.911</c:v>
                </c:pt>
                <c:pt idx="30">
                  <c:v>400.63600000000002</c:v>
                </c:pt>
                <c:pt idx="31">
                  <c:v>408.37400000000002</c:v>
                </c:pt>
                <c:pt idx="32">
                  <c:v>416.11599999999999</c:v>
                </c:pt>
                <c:pt idx="33">
                  <c:v>423.84</c:v>
                </c:pt>
                <c:pt idx="34">
                  <c:v>431.54399999999998</c:v>
                </c:pt>
                <c:pt idx="35">
                  <c:v>439.27600000000001</c:v>
                </c:pt>
                <c:pt idx="36">
                  <c:v>446.96499999999997</c:v>
                </c:pt>
                <c:pt idx="37">
                  <c:v>454.65699999999998</c:v>
                </c:pt>
                <c:pt idx="38">
                  <c:v>462.35500000000002</c:v>
                </c:pt>
                <c:pt idx="39">
                  <c:v>470.02800000000002</c:v>
                </c:pt>
                <c:pt idx="40">
                  <c:v>477.70400000000001</c:v>
                </c:pt>
                <c:pt idx="41">
                  <c:v>485.39699999999999</c:v>
                </c:pt>
                <c:pt idx="42">
                  <c:v>493.06099999999998</c:v>
                </c:pt>
                <c:pt idx="43">
                  <c:v>500.72199999999998</c:v>
                </c:pt>
              </c:numCache>
            </c:numRef>
          </c:xVal>
          <c:yVal>
            <c:numRef>
              <c:f>'Live oak_live'!$J$13:$J$62</c:f>
              <c:numCache>
                <c:formatCode>General</c:formatCode>
                <c:ptCount val="50"/>
                <c:pt idx="0">
                  <c:v>5.9113367271909434E-3</c:v>
                </c:pt>
                <c:pt idx="1">
                  <c:v>7.1153530615186318E-3</c:v>
                </c:pt>
                <c:pt idx="2">
                  <c:v>9.0065909412304322E-3</c:v>
                </c:pt>
                <c:pt idx="3">
                  <c:v>1.1606922297377545E-2</c:v>
                </c:pt>
                <c:pt idx="4">
                  <c:v>1.4961872446666134E-2</c:v>
                </c:pt>
                <c:pt idx="5">
                  <c:v>1.9154190960330244E-2</c:v>
                </c:pt>
                <c:pt idx="6">
                  <c:v>2.4299745901050784E-2</c:v>
                </c:pt>
                <c:pt idx="7">
                  <c:v>3.0527874740502121E-2</c:v>
                </c:pt>
                <c:pt idx="8">
                  <c:v>3.8004144434542475E-2</c:v>
                </c:pt>
                <c:pt idx="9">
                  <c:v>4.6873564712982402E-2</c:v>
                </c:pt>
                <c:pt idx="10">
                  <c:v>5.7284212456910975E-2</c:v>
                </c:pt>
                <c:pt idx="11">
                  <c:v>6.9357881400319468E-2</c:v>
                </c:pt>
                <c:pt idx="12">
                  <c:v>8.3208615241767342E-2</c:v>
                </c:pt>
                <c:pt idx="13">
                  <c:v>9.8946700182745095E-2</c:v>
                </c:pt>
                <c:pt idx="14">
                  <c:v>0.11660236196369955</c:v>
                </c:pt>
                <c:pt idx="15">
                  <c:v>0.13619734025099436</c:v>
                </c:pt>
                <c:pt idx="16">
                  <c:v>0.15771561402757023</c:v>
                </c:pt>
                <c:pt idx="17">
                  <c:v>0.18100803332383716</c:v>
                </c:pt>
                <c:pt idx="18">
                  <c:v>0.20605970045484376</c:v>
                </c:pt>
                <c:pt idx="19">
                  <c:v>0.23262644416441683</c:v>
                </c:pt>
                <c:pt idx="20">
                  <c:v>0.26065564728565976</c:v>
                </c:pt>
                <c:pt idx="21">
                  <c:v>0.29012295453354098</c:v>
                </c:pt>
                <c:pt idx="22">
                  <c:v>0.32163210591386537</c:v>
                </c:pt>
                <c:pt idx="23">
                  <c:v>0.35420214762723506</c:v>
                </c:pt>
                <c:pt idx="24">
                  <c:v>0.38420011550091165</c:v>
                </c:pt>
                <c:pt idx="25">
                  <c:v>0.41151557144620876</c:v>
                </c:pt>
                <c:pt idx="26">
                  <c:v>0.43639826582443481</c:v>
                </c:pt>
                <c:pt idx="27">
                  <c:v>0.45889146630486422</c:v>
                </c:pt>
                <c:pt idx="28">
                  <c:v>0.47903637873765231</c:v>
                </c:pt>
                <c:pt idx="29">
                  <c:v>0.49684195228268718</c:v>
                </c:pt>
                <c:pt idx="30">
                  <c:v>0.51243997733629754</c:v>
                </c:pt>
                <c:pt idx="31">
                  <c:v>0.52592404927208203</c:v>
                </c:pt>
                <c:pt idx="32">
                  <c:v>0.53743464415935316</c:v>
                </c:pt>
                <c:pt idx="33">
                  <c:v>0.54711891987443428</c:v>
                </c:pt>
                <c:pt idx="34">
                  <c:v>0.55513532863039561</c:v>
                </c:pt>
                <c:pt idx="35">
                  <c:v>0.56166823713297398</c:v>
                </c:pt>
                <c:pt idx="36">
                  <c:v>0.56692676398696795</c:v>
                </c:pt>
                <c:pt idx="37">
                  <c:v>0.5710811834239482</c:v>
                </c:pt>
                <c:pt idx="38">
                  <c:v>0.57431860056693018</c:v>
                </c:pt>
                <c:pt idx="39">
                  <c:v>0.57680477074924663</c:v>
                </c:pt>
                <c:pt idx="40">
                  <c:v>0.57868159223857785</c:v>
                </c:pt>
                <c:pt idx="41">
                  <c:v>0.58007812237978851</c:v>
                </c:pt>
                <c:pt idx="42">
                  <c:v>0.58110233872065309</c:v>
                </c:pt>
                <c:pt idx="43">
                  <c:v>0.58183997368044893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5B0-4317-8C0A-10518B0C4D81}"/>
            </c:ext>
          </c:extLst>
        </c:ser>
        <c:ser>
          <c:idx val="2"/>
          <c:order val="2"/>
          <c:tx>
            <c:v>20-exp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'Live oak_live'!$R$13:$R$54</c:f>
              <c:numCache>
                <c:formatCode>General</c:formatCode>
                <c:ptCount val="42"/>
                <c:pt idx="0">
                  <c:v>176.21600000000001</c:v>
                </c:pt>
                <c:pt idx="1">
                  <c:v>184.23699999999999</c:v>
                </c:pt>
                <c:pt idx="2">
                  <c:v>192.221</c:v>
                </c:pt>
                <c:pt idx="3">
                  <c:v>200.203</c:v>
                </c:pt>
                <c:pt idx="4">
                  <c:v>208.18799999999999</c:v>
                </c:pt>
                <c:pt idx="5">
                  <c:v>216.18600000000001</c:v>
                </c:pt>
                <c:pt idx="6">
                  <c:v>224.15299999999999</c:v>
                </c:pt>
                <c:pt idx="7">
                  <c:v>232.09899999999999</c:v>
                </c:pt>
                <c:pt idx="8">
                  <c:v>240.06100000000001</c:v>
                </c:pt>
                <c:pt idx="9">
                  <c:v>247.98599999999999</c:v>
                </c:pt>
                <c:pt idx="10">
                  <c:v>255.92</c:v>
                </c:pt>
                <c:pt idx="11">
                  <c:v>263.85300000000001</c:v>
                </c:pt>
                <c:pt idx="12">
                  <c:v>271.77999999999997</c:v>
                </c:pt>
                <c:pt idx="13">
                  <c:v>279.702</c:v>
                </c:pt>
                <c:pt idx="14">
                  <c:v>287.608</c:v>
                </c:pt>
                <c:pt idx="15">
                  <c:v>295.51900000000001</c:v>
                </c:pt>
                <c:pt idx="16">
                  <c:v>303.41199999999998</c:v>
                </c:pt>
                <c:pt idx="17">
                  <c:v>311.31</c:v>
                </c:pt>
                <c:pt idx="18">
                  <c:v>319.22300000000001</c:v>
                </c:pt>
                <c:pt idx="19">
                  <c:v>327.11399999999998</c:v>
                </c:pt>
                <c:pt idx="20">
                  <c:v>335.00700000000001</c:v>
                </c:pt>
                <c:pt idx="21">
                  <c:v>342.887</c:v>
                </c:pt>
                <c:pt idx="22">
                  <c:v>350.76100000000002</c:v>
                </c:pt>
                <c:pt idx="23">
                  <c:v>358.63499999999999</c:v>
                </c:pt>
                <c:pt idx="24">
                  <c:v>366.49900000000002</c:v>
                </c:pt>
                <c:pt idx="25">
                  <c:v>374.35300000000001</c:v>
                </c:pt>
                <c:pt idx="26">
                  <c:v>382.20600000000002</c:v>
                </c:pt>
                <c:pt idx="27">
                  <c:v>390.07499999999999</c:v>
                </c:pt>
                <c:pt idx="28">
                  <c:v>397.93200000000002</c:v>
                </c:pt>
                <c:pt idx="29">
                  <c:v>405.78800000000001</c:v>
                </c:pt>
                <c:pt idx="30">
                  <c:v>413.61900000000003</c:v>
                </c:pt>
                <c:pt idx="31">
                  <c:v>421.447</c:v>
                </c:pt>
                <c:pt idx="32">
                  <c:v>429.27800000000002</c:v>
                </c:pt>
                <c:pt idx="33">
                  <c:v>437.10399999999998</c:v>
                </c:pt>
                <c:pt idx="34">
                  <c:v>444.916</c:v>
                </c:pt>
                <c:pt idx="35">
                  <c:v>452.76100000000002</c:v>
                </c:pt>
                <c:pt idx="36">
                  <c:v>460.58699999999999</c:v>
                </c:pt>
                <c:pt idx="37">
                  <c:v>468.36700000000002</c:v>
                </c:pt>
                <c:pt idx="38">
                  <c:v>476.16800000000001</c:v>
                </c:pt>
                <c:pt idx="39">
                  <c:v>483.96199999999999</c:v>
                </c:pt>
                <c:pt idx="40">
                  <c:v>491.75599999999997</c:v>
                </c:pt>
                <c:pt idx="41">
                  <c:v>499.53300000000002</c:v>
                </c:pt>
              </c:numCache>
            </c:numRef>
          </c:xVal>
          <c:yVal>
            <c:numRef>
              <c:f>'Live oak_live'!$V$13:$V$54</c:f>
              <c:numCache>
                <c:formatCode>General</c:formatCode>
                <c:ptCount val="42"/>
                <c:pt idx="0">
                  <c:v>3.1223841522757256E-3</c:v>
                </c:pt>
                <c:pt idx="1">
                  <c:v>4.3787646932311741E-3</c:v>
                </c:pt>
                <c:pt idx="2">
                  <c:v>6.1457432372841181E-3</c:v>
                </c:pt>
                <c:pt idx="3">
                  <c:v>8.389279917561665E-3</c:v>
                </c:pt>
                <c:pt idx="4">
                  <c:v>1.0908230066176583E-2</c:v>
                </c:pt>
                <c:pt idx="5">
                  <c:v>1.3925400084480732E-2</c:v>
                </c:pt>
                <c:pt idx="6">
                  <c:v>1.7730128840896087E-2</c:v>
                </c:pt>
                <c:pt idx="7">
                  <c:v>2.3224472807561791E-2</c:v>
                </c:pt>
                <c:pt idx="8">
                  <c:v>3.1072209388504635E-2</c:v>
                </c:pt>
                <c:pt idx="9">
                  <c:v>4.1674080652822743E-2</c:v>
                </c:pt>
                <c:pt idx="10">
                  <c:v>5.4409632663418361E-2</c:v>
                </c:pt>
                <c:pt idx="11">
                  <c:v>6.9435139354573239E-2</c:v>
                </c:pt>
                <c:pt idx="12">
                  <c:v>8.6888307460455727E-2</c:v>
                </c:pt>
                <c:pt idx="13">
                  <c:v>0.1071017993164175</c:v>
                </c:pt>
                <c:pt idx="14">
                  <c:v>0.12933137965127706</c:v>
                </c:pt>
                <c:pt idx="15">
                  <c:v>0.15279877332697922</c:v>
                </c:pt>
                <c:pt idx="16">
                  <c:v>0.17599694260104803</c:v>
                </c:pt>
                <c:pt idx="17">
                  <c:v>0.19899551447390607</c:v>
                </c:pt>
                <c:pt idx="18">
                  <c:v>0.22152217001056773</c:v>
                </c:pt>
                <c:pt idx="19">
                  <c:v>0.24411381074762373</c:v>
                </c:pt>
                <c:pt idx="20">
                  <c:v>0.26712476075389013</c:v>
                </c:pt>
                <c:pt idx="21">
                  <c:v>0.29126676270035168</c:v>
                </c:pt>
                <c:pt idx="22">
                  <c:v>0.31865028833314502</c:v>
                </c:pt>
                <c:pt idx="23">
                  <c:v>0.35287273267409458</c:v>
                </c:pt>
                <c:pt idx="24">
                  <c:v>0.39132230957402203</c:v>
                </c:pt>
                <c:pt idx="25">
                  <c:v>0.42693419939006738</c:v>
                </c:pt>
                <c:pt idx="26">
                  <c:v>0.45329188721663738</c:v>
                </c:pt>
                <c:pt idx="27">
                  <c:v>0.47011067598533807</c:v>
                </c:pt>
                <c:pt idx="28">
                  <c:v>0.48240835152661066</c:v>
                </c:pt>
                <c:pt idx="29">
                  <c:v>0.49323921825898454</c:v>
                </c:pt>
                <c:pt idx="30">
                  <c:v>0.50383025865657016</c:v>
                </c:pt>
                <c:pt idx="31">
                  <c:v>0.51399115891821301</c:v>
                </c:pt>
                <c:pt idx="32">
                  <c:v>0.5237575061774622</c:v>
                </c:pt>
                <c:pt idx="33">
                  <c:v>0.53293898663316319</c:v>
                </c:pt>
                <c:pt idx="34">
                  <c:v>0.54151239128517514</c:v>
                </c:pt>
                <c:pt idx="35">
                  <c:v>0.54944986933332918</c:v>
                </c:pt>
                <c:pt idx="36">
                  <c:v>0.55682568957807588</c:v>
                </c:pt>
                <c:pt idx="37">
                  <c:v>0.56387967835420338</c:v>
                </c:pt>
                <c:pt idx="38">
                  <c:v>0.57041533279385304</c:v>
                </c:pt>
                <c:pt idx="39">
                  <c:v>0.57645895643051759</c:v>
                </c:pt>
                <c:pt idx="40">
                  <c:v>0.58252269453397099</c:v>
                </c:pt>
                <c:pt idx="41">
                  <c:v>0.58841468603638236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5B0-4317-8C0A-10518B0C4D81}"/>
            </c:ext>
          </c:extLst>
        </c:ser>
        <c:ser>
          <c:idx val="3"/>
          <c:order val="3"/>
          <c:tx>
            <c:v>20-model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'Live oak_live'!$R$13:$R$54</c:f>
              <c:numCache>
                <c:formatCode>General</c:formatCode>
                <c:ptCount val="42"/>
                <c:pt idx="0">
                  <c:v>176.21600000000001</c:v>
                </c:pt>
                <c:pt idx="1">
                  <c:v>184.23699999999999</c:v>
                </c:pt>
                <c:pt idx="2">
                  <c:v>192.221</c:v>
                </c:pt>
                <c:pt idx="3">
                  <c:v>200.203</c:v>
                </c:pt>
                <c:pt idx="4">
                  <c:v>208.18799999999999</c:v>
                </c:pt>
                <c:pt idx="5">
                  <c:v>216.18600000000001</c:v>
                </c:pt>
                <c:pt idx="6">
                  <c:v>224.15299999999999</c:v>
                </c:pt>
                <c:pt idx="7">
                  <c:v>232.09899999999999</c:v>
                </c:pt>
                <c:pt idx="8">
                  <c:v>240.06100000000001</c:v>
                </c:pt>
                <c:pt idx="9">
                  <c:v>247.98599999999999</c:v>
                </c:pt>
                <c:pt idx="10">
                  <c:v>255.92</c:v>
                </c:pt>
                <c:pt idx="11">
                  <c:v>263.85300000000001</c:v>
                </c:pt>
                <c:pt idx="12">
                  <c:v>271.77999999999997</c:v>
                </c:pt>
                <c:pt idx="13">
                  <c:v>279.702</c:v>
                </c:pt>
                <c:pt idx="14">
                  <c:v>287.608</c:v>
                </c:pt>
                <c:pt idx="15">
                  <c:v>295.51900000000001</c:v>
                </c:pt>
                <c:pt idx="16">
                  <c:v>303.41199999999998</c:v>
                </c:pt>
                <c:pt idx="17">
                  <c:v>311.31</c:v>
                </c:pt>
                <c:pt idx="18">
                  <c:v>319.22300000000001</c:v>
                </c:pt>
                <c:pt idx="19">
                  <c:v>327.11399999999998</c:v>
                </c:pt>
                <c:pt idx="20">
                  <c:v>335.00700000000001</c:v>
                </c:pt>
                <c:pt idx="21">
                  <c:v>342.887</c:v>
                </c:pt>
                <c:pt idx="22">
                  <c:v>350.76100000000002</c:v>
                </c:pt>
                <c:pt idx="23">
                  <c:v>358.63499999999999</c:v>
                </c:pt>
                <c:pt idx="24">
                  <c:v>366.49900000000002</c:v>
                </c:pt>
                <c:pt idx="25">
                  <c:v>374.35300000000001</c:v>
                </c:pt>
                <c:pt idx="26">
                  <c:v>382.20600000000002</c:v>
                </c:pt>
                <c:pt idx="27">
                  <c:v>390.07499999999999</c:v>
                </c:pt>
                <c:pt idx="28">
                  <c:v>397.93200000000002</c:v>
                </c:pt>
                <c:pt idx="29">
                  <c:v>405.78800000000001</c:v>
                </c:pt>
                <c:pt idx="30">
                  <c:v>413.61900000000003</c:v>
                </c:pt>
                <c:pt idx="31">
                  <c:v>421.447</c:v>
                </c:pt>
                <c:pt idx="32">
                  <c:v>429.27800000000002</c:v>
                </c:pt>
                <c:pt idx="33">
                  <c:v>437.10399999999998</c:v>
                </c:pt>
                <c:pt idx="34">
                  <c:v>444.916</c:v>
                </c:pt>
                <c:pt idx="35">
                  <c:v>452.76100000000002</c:v>
                </c:pt>
                <c:pt idx="36">
                  <c:v>460.58699999999999</c:v>
                </c:pt>
                <c:pt idx="37">
                  <c:v>468.36700000000002</c:v>
                </c:pt>
                <c:pt idx="38">
                  <c:v>476.16800000000001</c:v>
                </c:pt>
                <c:pt idx="39">
                  <c:v>483.96199999999999</c:v>
                </c:pt>
                <c:pt idx="40">
                  <c:v>491.75599999999997</c:v>
                </c:pt>
                <c:pt idx="41">
                  <c:v>499.53300000000002</c:v>
                </c:pt>
              </c:numCache>
            </c:numRef>
          </c:xVal>
          <c:yVal>
            <c:numRef>
              <c:f>'Live oak_live'!$Z$13:$Z$54</c:f>
              <c:numCache>
                <c:formatCode>General</c:formatCode>
                <c:ptCount val="42"/>
                <c:pt idx="0">
                  <c:v>5.8098436463879747E-3</c:v>
                </c:pt>
                <c:pt idx="1">
                  <c:v>7.6702086623119739E-3</c:v>
                </c:pt>
                <c:pt idx="2">
                  <c:v>1.0049648995979987E-2</c:v>
                </c:pt>
                <c:pt idx="3">
                  <c:v>1.3037731641540375E-2</c:v>
                </c:pt>
                <c:pt idx="4">
                  <c:v>1.6753616375010407E-2</c:v>
                </c:pt>
                <c:pt idx="5">
                  <c:v>2.1329759691073029E-2</c:v>
                </c:pt>
                <c:pt idx="6">
                  <c:v>2.6913524827182535E-2</c:v>
                </c:pt>
                <c:pt idx="7">
                  <c:v>3.3632984872558537E-2</c:v>
                </c:pt>
                <c:pt idx="8">
                  <c:v>4.162964512895026E-2</c:v>
                </c:pt>
                <c:pt idx="9">
                  <c:v>5.1071852286597219E-2</c:v>
                </c:pt>
                <c:pt idx="10">
                  <c:v>6.2065146531382037E-2</c:v>
                </c:pt>
                <c:pt idx="11">
                  <c:v>7.4755754289251505E-2</c:v>
                </c:pt>
                <c:pt idx="12">
                  <c:v>8.9248282810472437E-2</c:v>
                </c:pt>
                <c:pt idx="13">
                  <c:v>0.10561144233228968</c:v>
                </c:pt>
                <c:pt idx="14">
                  <c:v>0.12388124608187587</c:v>
                </c:pt>
                <c:pt idx="15">
                  <c:v>0.14403594592156416</c:v>
                </c:pt>
                <c:pt idx="16">
                  <c:v>0.16605101614640111</c:v>
                </c:pt>
                <c:pt idx="17">
                  <c:v>0.18980944532330482</c:v>
                </c:pt>
                <c:pt idx="18">
                  <c:v>0.21521306247400018</c:v>
                </c:pt>
                <c:pt idx="19">
                  <c:v>0.24215493851167003</c:v>
                </c:pt>
                <c:pt idx="20">
                  <c:v>0.27046787801067113</c:v>
                </c:pt>
                <c:pt idx="21">
                  <c:v>0.30023656828019174</c:v>
                </c:pt>
                <c:pt idx="22">
                  <c:v>0.33265893359884019</c:v>
                </c:pt>
                <c:pt idx="23">
                  <c:v>0.3640888742253765</c:v>
                </c:pt>
                <c:pt idx="24">
                  <c:v>0.39300810088785276</c:v>
                </c:pt>
                <c:pt idx="25">
                  <c:v>0.41939427332798646</c:v>
                </c:pt>
                <c:pt idx="26">
                  <c:v>0.443360886106965</c:v>
                </c:pt>
                <c:pt idx="27">
                  <c:v>0.46499414332445338</c:v>
                </c:pt>
                <c:pt idx="28">
                  <c:v>0.48436497057746064</c:v>
                </c:pt>
                <c:pt idx="29">
                  <c:v>0.50149392187949382</c:v>
                </c:pt>
                <c:pt idx="30">
                  <c:v>0.51645471749304239</c:v>
                </c:pt>
                <c:pt idx="31">
                  <c:v>0.52933015192287514</c:v>
                </c:pt>
                <c:pt idx="32">
                  <c:v>0.54026737849088646</c:v>
                </c:pt>
                <c:pt idx="33">
                  <c:v>0.54943301725347116</c:v>
                </c:pt>
                <c:pt idx="34">
                  <c:v>0.55700089835150535</c:v>
                </c:pt>
                <c:pt idx="35">
                  <c:v>0.56315347769252611</c:v>
                </c:pt>
                <c:pt idx="36">
                  <c:v>0.56809321563491733</c:v>
                </c:pt>
                <c:pt idx="37">
                  <c:v>0.57199023078765066</c:v>
                </c:pt>
                <c:pt idx="38">
                  <c:v>0.57501039368209339</c:v>
                </c:pt>
                <c:pt idx="39">
                  <c:v>0.57732265083974965</c:v>
                </c:pt>
                <c:pt idx="40">
                  <c:v>0.57906502348632793</c:v>
                </c:pt>
                <c:pt idx="41">
                  <c:v>0.58035797304982606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5B0-4317-8C0A-10518B0C4D81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'Live oak_live'!$AH$13:$AH$53</c:f>
              <c:numCache>
                <c:formatCode>General</c:formatCode>
                <c:ptCount val="41"/>
                <c:pt idx="0">
                  <c:v>183.36600000000001</c:v>
                </c:pt>
                <c:pt idx="1">
                  <c:v>191.34299999999999</c:v>
                </c:pt>
                <c:pt idx="2">
                  <c:v>199.32</c:v>
                </c:pt>
                <c:pt idx="3">
                  <c:v>207.26</c:v>
                </c:pt>
                <c:pt idx="4">
                  <c:v>215.203</c:v>
                </c:pt>
                <c:pt idx="5">
                  <c:v>223.13</c:v>
                </c:pt>
                <c:pt idx="6">
                  <c:v>231.05199999999999</c:v>
                </c:pt>
                <c:pt idx="7">
                  <c:v>238.946</c:v>
                </c:pt>
                <c:pt idx="8">
                  <c:v>246.827</c:v>
                </c:pt>
                <c:pt idx="9">
                  <c:v>254.708</c:v>
                </c:pt>
                <c:pt idx="10">
                  <c:v>262.55399999999997</c:v>
                </c:pt>
                <c:pt idx="11">
                  <c:v>270.41300000000001</c:v>
                </c:pt>
                <c:pt idx="12">
                  <c:v>278.25099999999998</c:v>
                </c:pt>
                <c:pt idx="13">
                  <c:v>286.09199999999998</c:v>
                </c:pt>
                <c:pt idx="14">
                  <c:v>293.95800000000003</c:v>
                </c:pt>
                <c:pt idx="15">
                  <c:v>301.80399999999997</c:v>
                </c:pt>
                <c:pt idx="16">
                  <c:v>309.66000000000003</c:v>
                </c:pt>
                <c:pt idx="17">
                  <c:v>317.49400000000003</c:v>
                </c:pt>
                <c:pt idx="18">
                  <c:v>325.30500000000001</c:v>
                </c:pt>
                <c:pt idx="19">
                  <c:v>333.12799999999999</c:v>
                </c:pt>
                <c:pt idx="20">
                  <c:v>340.93900000000002</c:v>
                </c:pt>
                <c:pt idx="21">
                  <c:v>348.75299999999999</c:v>
                </c:pt>
                <c:pt idx="22">
                  <c:v>356.53699999999998</c:v>
                </c:pt>
                <c:pt idx="23">
                  <c:v>364.33199999999999</c:v>
                </c:pt>
                <c:pt idx="24">
                  <c:v>372.12900000000002</c:v>
                </c:pt>
                <c:pt idx="25">
                  <c:v>379.92599999999999</c:v>
                </c:pt>
                <c:pt idx="26">
                  <c:v>387.726</c:v>
                </c:pt>
                <c:pt idx="27">
                  <c:v>395.54300000000001</c:v>
                </c:pt>
                <c:pt idx="28">
                  <c:v>403.34300000000002</c:v>
                </c:pt>
                <c:pt idx="29">
                  <c:v>411.13799999999998</c:v>
                </c:pt>
                <c:pt idx="30">
                  <c:v>418.9</c:v>
                </c:pt>
                <c:pt idx="31">
                  <c:v>426.66899999999998</c:v>
                </c:pt>
                <c:pt idx="32">
                  <c:v>434.42599999999999</c:v>
                </c:pt>
                <c:pt idx="33">
                  <c:v>442.19200000000001</c:v>
                </c:pt>
                <c:pt idx="34">
                  <c:v>449.94099999999997</c:v>
                </c:pt>
                <c:pt idx="35">
                  <c:v>457.71800000000002</c:v>
                </c:pt>
                <c:pt idx="36">
                  <c:v>465.51100000000002</c:v>
                </c:pt>
                <c:pt idx="37">
                  <c:v>473.28699999999998</c:v>
                </c:pt>
                <c:pt idx="38">
                  <c:v>481.017</c:v>
                </c:pt>
                <c:pt idx="39">
                  <c:v>488.75099999999998</c:v>
                </c:pt>
                <c:pt idx="40">
                  <c:v>496.488</c:v>
                </c:pt>
              </c:numCache>
            </c:numRef>
          </c:xVal>
          <c:yVal>
            <c:numRef>
              <c:f>'Live oak_live'!$AL$13:$AL$53</c:f>
              <c:numCache>
                <c:formatCode>General</c:formatCode>
                <c:ptCount val="41"/>
                <c:pt idx="0">
                  <c:v>4.2796465991622457E-3</c:v>
                </c:pt>
                <c:pt idx="1">
                  <c:v>5.7829494655575742E-3</c:v>
                </c:pt>
                <c:pt idx="2">
                  <c:v>7.6778443956868614E-3</c:v>
                </c:pt>
                <c:pt idx="3">
                  <c:v>9.9628647526076586E-3</c:v>
                </c:pt>
                <c:pt idx="4">
                  <c:v>1.301933614145423E-2</c:v>
                </c:pt>
                <c:pt idx="5">
                  <c:v>1.6489399148177264E-2</c:v>
                </c:pt>
                <c:pt idx="6">
                  <c:v>2.0613582231400085E-2</c:v>
                </c:pt>
                <c:pt idx="7">
                  <c:v>2.6352532588672872E-2</c:v>
                </c:pt>
                <c:pt idx="8">
                  <c:v>3.4275305353811514E-2</c:v>
                </c:pt>
                <c:pt idx="9">
                  <c:v>4.472069366060849E-2</c:v>
                </c:pt>
                <c:pt idx="10">
                  <c:v>5.7308838540872209E-2</c:v>
                </c:pt>
                <c:pt idx="11">
                  <c:v>7.2136538032829267E-2</c:v>
                </c:pt>
                <c:pt idx="12">
                  <c:v>8.932845627661945E-2</c:v>
                </c:pt>
                <c:pt idx="13">
                  <c:v>0.10920578676272163</c:v>
                </c:pt>
                <c:pt idx="14">
                  <c:v>0.13144146945288571</c:v>
                </c:pt>
                <c:pt idx="15">
                  <c:v>0.1546964648183129</c:v>
                </c:pt>
                <c:pt idx="16">
                  <c:v>0.17835331870607429</c:v>
                </c:pt>
                <c:pt idx="17">
                  <c:v>0.20163031362564388</c:v>
                </c:pt>
                <c:pt idx="18">
                  <c:v>0.22488970890189952</c:v>
                </c:pt>
                <c:pt idx="19">
                  <c:v>0.24792177545201755</c:v>
                </c:pt>
                <c:pt idx="20">
                  <c:v>0.27126036912318585</c:v>
                </c:pt>
                <c:pt idx="21">
                  <c:v>0.29539974656513623</c:v>
                </c:pt>
                <c:pt idx="22">
                  <c:v>0.32220107005831344</c:v>
                </c:pt>
                <c:pt idx="23">
                  <c:v>0.35515933543746847</c:v>
                </c:pt>
                <c:pt idx="24">
                  <c:v>0.39413961210386128</c:v>
                </c:pt>
                <c:pt idx="25">
                  <c:v>0.43073513710122147</c:v>
                </c:pt>
                <c:pt idx="26">
                  <c:v>0.45930962465827363</c:v>
                </c:pt>
                <c:pt idx="27">
                  <c:v>0.47833337244365182</c:v>
                </c:pt>
                <c:pt idx="28">
                  <c:v>0.49164896924755663</c:v>
                </c:pt>
                <c:pt idx="29">
                  <c:v>0.50292447406399232</c:v>
                </c:pt>
                <c:pt idx="30">
                  <c:v>0.51350479296952911</c:v>
                </c:pt>
                <c:pt idx="31">
                  <c:v>0.52366125379858963</c:v>
                </c:pt>
                <c:pt idx="32">
                  <c:v>0.53355665325182744</c:v>
                </c:pt>
                <c:pt idx="33">
                  <c:v>0.54275393352028067</c:v>
                </c:pt>
                <c:pt idx="34">
                  <c:v>0.55119589576317918</c:v>
                </c:pt>
                <c:pt idx="35">
                  <c:v>0.5589206725410365</c:v>
                </c:pt>
                <c:pt idx="36">
                  <c:v>0.56606759436342091</c:v>
                </c:pt>
                <c:pt idx="37">
                  <c:v>0.57270705980358794</c:v>
                </c:pt>
                <c:pt idx="38">
                  <c:v>0.57901066538384827</c:v>
                </c:pt>
                <c:pt idx="39">
                  <c:v>0.58499307747362983</c:v>
                </c:pt>
                <c:pt idx="40">
                  <c:v>0.59064256297739037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5B0-4317-8C0A-10518B0C4D81}"/>
            </c:ext>
          </c:extLst>
        </c:ser>
        <c:ser>
          <c:idx val="5"/>
          <c:order val="5"/>
          <c:tx>
            <c:v>30-model</c:v>
          </c:tx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'Live oak_live'!$R$13:$R$54</c:f>
              <c:numCache>
                <c:formatCode>General</c:formatCode>
                <c:ptCount val="42"/>
                <c:pt idx="0">
                  <c:v>176.21600000000001</c:v>
                </c:pt>
                <c:pt idx="1">
                  <c:v>184.23699999999999</c:v>
                </c:pt>
                <c:pt idx="2">
                  <c:v>192.221</c:v>
                </c:pt>
                <c:pt idx="3">
                  <c:v>200.203</c:v>
                </c:pt>
                <c:pt idx="4">
                  <c:v>208.18799999999999</c:v>
                </c:pt>
                <c:pt idx="5">
                  <c:v>216.18600000000001</c:v>
                </c:pt>
                <c:pt idx="6">
                  <c:v>224.15299999999999</c:v>
                </c:pt>
                <c:pt idx="7">
                  <c:v>232.09899999999999</c:v>
                </c:pt>
                <c:pt idx="8">
                  <c:v>240.06100000000001</c:v>
                </c:pt>
                <c:pt idx="9">
                  <c:v>247.98599999999999</c:v>
                </c:pt>
                <c:pt idx="10">
                  <c:v>255.92</c:v>
                </c:pt>
                <c:pt idx="11">
                  <c:v>263.85300000000001</c:v>
                </c:pt>
                <c:pt idx="12">
                  <c:v>271.77999999999997</c:v>
                </c:pt>
                <c:pt idx="13">
                  <c:v>279.702</c:v>
                </c:pt>
                <c:pt idx="14">
                  <c:v>287.608</c:v>
                </c:pt>
                <c:pt idx="15">
                  <c:v>295.51900000000001</c:v>
                </c:pt>
                <c:pt idx="16">
                  <c:v>303.41199999999998</c:v>
                </c:pt>
                <c:pt idx="17">
                  <c:v>311.31</c:v>
                </c:pt>
                <c:pt idx="18">
                  <c:v>319.22300000000001</c:v>
                </c:pt>
                <c:pt idx="19">
                  <c:v>327.11399999999998</c:v>
                </c:pt>
                <c:pt idx="20">
                  <c:v>335.00700000000001</c:v>
                </c:pt>
                <c:pt idx="21">
                  <c:v>342.887</c:v>
                </c:pt>
                <c:pt idx="22">
                  <c:v>350.76100000000002</c:v>
                </c:pt>
                <c:pt idx="23">
                  <c:v>358.63499999999999</c:v>
                </c:pt>
                <c:pt idx="24">
                  <c:v>366.49900000000002</c:v>
                </c:pt>
                <c:pt idx="25">
                  <c:v>374.35300000000001</c:v>
                </c:pt>
                <c:pt idx="26">
                  <c:v>382.20600000000002</c:v>
                </c:pt>
                <c:pt idx="27">
                  <c:v>390.07499999999999</c:v>
                </c:pt>
                <c:pt idx="28">
                  <c:v>397.93200000000002</c:v>
                </c:pt>
                <c:pt idx="29">
                  <c:v>405.78800000000001</c:v>
                </c:pt>
                <c:pt idx="30">
                  <c:v>413.61900000000003</c:v>
                </c:pt>
                <c:pt idx="31">
                  <c:v>421.447</c:v>
                </c:pt>
                <c:pt idx="32">
                  <c:v>429.27800000000002</c:v>
                </c:pt>
                <c:pt idx="33">
                  <c:v>437.10399999999998</c:v>
                </c:pt>
                <c:pt idx="34">
                  <c:v>444.916</c:v>
                </c:pt>
                <c:pt idx="35">
                  <c:v>452.76100000000002</c:v>
                </c:pt>
                <c:pt idx="36">
                  <c:v>460.58699999999999</c:v>
                </c:pt>
                <c:pt idx="37">
                  <c:v>468.36700000000002</c:v>
                </c:pt>
                <c:pt idx="38">
                  <c:v>476.16800000000001</c:v>
                </c:pt>
                <c:pt idx="39">
                  <c:v>483.96199999999999</c:v>
                </c:pt>
                <c:pt idx="40">
                  <c:v>491.75599999999997</c:v>
                </c:pt>
                <c:pt idx="41">
                  <c:v>499.53300000000002</c:v>
                </c:pt>
              </c:numCache>
            </c:numRef>
          </c:xVal>
          <c:yVal>
            <c:numRef>
              <c:f>'Live oak_live'!$Z$13:$Z$54</c:f>
              <c:numCache>
                <c:formatCode>General</c:formatCode>
                <c:ptCount val="42"/>
                <c:pt idx="0">
                  <c:v>5.8098436463879747E-3</c:v>
                </c:pt>
                <c:pt idx="1">
                  <c:v>7.6702086623119739E-3</c:v>
                </c:pt>
                <c:pt idx="2">
                  <c:v>1.0049648995979987E-2</c:v>
                </c:pt>
                <c:pt idx="3">
                  <c:v>1.3037731641540375E-2</c:v>
                </c:pt>
                <c:pt idx="4">
                  <c:v>1.6753616375010407E-2</c:v>
                </c:pt>
                <c:pt idx="5">
                  <c:v>2.1329759691073029E-2</c:v>
                </c:pt>
                <c:pt idx="6">
                  <c:v>2.6913524827182535E-2</c:v>
                </c:pt>
                <c:pt idx="7">
                  <c:v>3.3632984872558537E-2</c:v>
                </c:pt>
                <c:pt idx="8">
                  <c:v>4.162964512895026E-2</c:v>
                </c:pt>
                <c:pt idx="9">
                  <c:v>5.1071852286597219E-2</c:v>
                </c:pt>
                <c:pt idx="10">
                  <c:v>6.2065146531382037E-2</c:v>
                </c:pt>
                <c:pt idx="11">
                  <c:v>7.4755754289251505E-2</c:v>
                </c:pt>
                <c:pt idx="12">
                  <c:v>8.9248282810472437E-2</c:v>
                </c:pt>
                <c:pt idx="13">
                  <c:v>0.10561144233228968</c:v>
                </c:pt>
                <c:pt idx="14">
                  <c:v>0.12388124608187587</c:v>
                </c:pt>
                <c:pt idx="15">
                  <c:v>0.14403594592156416</c:v>
                </c:pt>
                <c:pt idx="16">
                  <c:v>0.16605101614640111</c:v>
                </c:pt>
                <c:pt idx="17">
                  <c:v>0.18980944532330482</c:v>
                </c:pt>
                <c:pt idx="18">
                  <c:v>0.21521306247400018</c:v>
                </c:pt>
                <c:pt idx="19">
                  <c:v>0.24215493851167003</c:v>
                </c:pt>
                <c:pt idx="20">
                  <c:v>0.27046787801067113</c:v>
                </c:pt>
                <c:pt idx="21">
                  <c:v>0.30023656828019174</c:v>
                </c:pt>
                <c:pt idx="22">
                  <c:v>0.33265893359884019</c:v>
                </c:pt>
                <c:pt idx="23">
                  <c:v>0.3640888742253765</c:v>
                </c:pt>
                <c:pt idx="24">
                  <c:v>0.39300810088785276</c:v>
                </c:pt>
                <c:pt idx="25">
                  <c:v>0.41939427332798646</c:v>
                </c:pt>
                <c:pt idx="26">
                  <c:v>0.443360886106965</c:v>
                </c:pt>
                <c:pt idx="27">
                  <c:v>0.46499414332445338</c:v>
                </c:pt>
                <c:pt idx="28">
                  <c:v>0.48436497057746064</c:v>
                </c:pt>
                <c:pt idx="29">
                  <c:v>0.50149392187949382</c:v>
                </c:pt>
                <c:pt idx="30">
                  <c:v>0.51645471749304239</c:v>
                </c:pt>
                <c:pt idx="31">
                  <c:v>0.52933015192287514</c:v>
                </c:pt>
                <c:pt idx="32">
                  <c:v>0.54026737849088646</c:v>
                </c:pt>
                <c:pt idx="33">
                  <c:v>0.54943301725347116</c:v>
                </c:pt>
                <c:pt idx="34">
                  <c:v>0.55700089835150535</c:v>
                </c:pt>
                <c:pt idx="35">
                  <c:v>0.56315347769252611</c:v>
                </c:pt>
                <c:pt idx="36">
                  <c:v>0.56809321563491733</c:v>
                </c:pt>
                <c:pt idx="37">
                  <c:v>0.57199023078765066</c:v>
                </c:pt>
                <c:pt idx="38">
                  <c:v>0.57501039368209339</c:v>
                </c:pt>
                <c:pt idx="39">
                  <c:v>0.57732265083974965</c:v>
                </c:pt>
                <c:pt idx="40">
                  <c:v>0.57906502348632793</c:v>
                </c:pt>
                <c:pt idx="41">
                  <c:v>0.58035797304982606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5B0-4317-8C0A-10518B0C4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19968"/>
        <c:axId val="1874526496"/>
      </c:scatterChart>
      <c:valAx>
        <c:axId val="1874519968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26496"/>
        <c:crosses val="autoZero"/>
        <c:crossBetween val="midCat"/>
      </c:valAx>
      <c:valAx>
        <c:axId val="1874526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199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'Live oak_dead'!$B$13:$B$55</c:f>
              <c:numCache>
                <c:formatCode>General</c:formatCode>
                <c:ptCount val="43"/>
                <c:pt idx="0">
                  <c:v>165.83500000000001</c:v>
                </c:pt>
                <c:pt idx="1">
                  <c:v>173.75</c:v>
                </c:pt>
                <c:pt idx="2">
                  <c:v>181.69</c:v>
                </c:pt>
                <c:pt idx="3">
                  <c:v>189.57300000000001</c:v>
                </c:pt>
                <c:pt idx="4">
                  <c:v>197.45099999999999</c:v>
                </c:pt>
                <c:pt idx="5">
                  <c:v>205.34</c:v>
                </c:pt>
                <c:pt idx="6">
                  <c:v>213.22499999999999</c:v>
                </c:pt>
                <c:pt idx="7">
                  <c:v>221.08799999999999</c:v>
                </c:pt>
                <c:pt idx="8">
                  <c:v>228.94</c:v>
                </c:pt>
                <c:pt idx="9">
                  <c:v>236.809</c:v>
                </c:pt>
                <c:pt idx="10">
                  <c:v>244.661</c:v>
                </c:pt>
                <c:pt idx="11">
                  <c:v>252.50899999999999</c:v>
                </c:pt>
                <c:pt idx="12">
                  <c:v>260.34500000000003</c:v>
                </c:pt>
                <c:pt idx="13">
                  <c:v>268.18599999999998</c:v>
                </c:pt>
                <c:pt idx="14">
                  <c:v>276.00700000000001</c:v>
                </c:pt>
                <c:pt idx="15">
                  <c:v>283.822</c:v>
                </c:pt>
                <c:pt idx="16">
                  <c:v>291.62</c:v>
                </c:pt>
                <c:pt idx="17">
                  <c:v>299.44099999999997</c:v>
                </c:pt>
                <c:pt idx="18">
                  <c:v>307.262</c:v>
                </c:pt>
                <c:pt idx="19">
                  <c:v>315.06299999999999</c:v>
                </c:pt>
                <c:pt idx="20">
                  <c:v>322.85899999999998</c:v>
                </c:pt>
                <c:pt idx="21">
                  <c:v>330.65300000000002</c:v>
                </c:pt>
                <c:pt idx="22">
                  <c:v>338.44900000000001</c:v>
                </c:pt>
                <c:pt idx="23">
                  <c:v>346.23399999999998</c:v>
                </c:pt>
                <c:pt idx="24">
                  <c:v>354.00299999999999</c:v>
                </c:pt>
                <c:pt idx="25">
                  <c:v>361.76400000000001</c:v>
                </c:pt>
                <c:pt idx="26">
                  <c:v>369.57400000000001</c:v>
                </c:pt>
                <c:pt idx="27">
                  <c:v>377.36399999999998</c:v>
                </c:pt>
                <c:pt idx="28">
                  <c:v>385.137</c:v>
                </c:pt>
                <c:pt idx="29">
                  <c:v>392.86399999999998</c:v>
                </c:pt>
                <c:pt idx="30">
                  <c:v>400.58600000000001</c:v>
                </c:pt>
                <c:pt idx="31">
                  <c:v>408.31200000000001</c:v>
                </c:pt>
                <c:pt idx="32">
                  <c:v>416.04399999999998</c:v>
                </c:pt>
                <c:pt idx="33">
                  <c:v>423.76400000000001</c:v>
                </c:pt>
                <c:pt idx="34">
                  <c:v>431.49299999999999</c:v>
                </c:pt>
                <c:pt idx="35">
                  <c:v>439.21</c:v>
                </c:pt>
                <c:pt idx="36">
                  <c:v>446.911</c:v>
                </c:pt>
                <c:pt idx="37">
                  <c:v>454.61399999999998</c:v>
                </c:pt>
                <c:pt idx="38">
                  <c:v>462.315</c:v>
                </c:pt>
                <c:pt idx="39">
                  <c:v>469.99</c:v>
                </c:pt>
                <c:pt idx="40">
                  <c:v>477.66699999999997</c:v>
                </c:pt>
                <c:pt idx="41">
                  <c:v>485.35</c:v>
                </c:pt>
                <c:pt idx="42">
                  <c:v>493.03500000000003</c:v>
                </c:pt>
              </c:numCache>
            </c:numRef>
          </c:xVal>
          <c:yVal>
            <c:numRef>
              <c:f>'Live oak_dead'!$G$13:$G$55</c:f>
              <c:numCache>
                <c:formatCode>General</c:formatCode>
                <c:ptCount val="43"/>
                <c:pt idx="0">
                  <c:v>4.314485289495884E-5</c:v>
                </c:pt>
                <c:pt idx="1">
                  <c:v>4.8914062271188578E-5</c:v>
                </c:pt>
                <c:pt idx="2">
                  <c:v>5.6781165966049251E-5</c:v>
                </c:pt>
                <c:pt idx="3">
                  <c:v>7.7014804591770818E-5</c:v>
                </c:pt>
                <c:pt idx="4">
                  <c:v>9.8076559395903257E-5</c:v>
                </c:pt>
                <c:pt idx="5">
                  <c:v>1.2747468372931877E-4</c:v>
                </c:pt>
                <c:pt idx="6">
                  <c:v>1.5483012148933691E-4</c:v>
                </c:pt>
                <c:pt idx="7">
                  <c:v>1.8616051690569931E-4</c:v>
                </c:pt>
                <c:pt idx="8">
                  <c:v>2.2036171507387706E-4</c:v>
                </c:pt>
                <c:pt idx="9">
                  <c:v>2.5539102942045625E-4</c:v>
                </c:pt>
                <c:pt idx="10">
                  <c:v>2.9569268343622001E-4</c:v>
                </c:pt>
                <c:pt idx="11">
                  <c:v>3.4419268761820792E-4</c:v>
                </c:pt>
                <c:pt idx="12">
                  <c:v>4.0657743972480521E-4</c:v>
                </c:pt>
                <c:pt idx="13">
                  <c:v>4.6090186102824924E-4</c:v>
                </c:pt>
                <c:pt idx="14">
                  <c:v>4.9935405557890826E-4</c:v>
                </c:pt>
                <c:pt idx="15">
                  <c:v>5.1183100600022432E-4</c:v>
                </c:pt>
                <c:pt idx="16">
                  <c:v>5.1296276477738069E-4</c:v>
                </c:pt>
                <c:pt idx="17">
                  <c:v>5.0973311168159817E-4</c:v>
                </c:pt>
                <c:pt idx="18">
                  <c:v>5.1183100600022432E-4</c:v>
                </c:pt>
                <c:pt idx="19">
                  <c:v>5.1795906572043313E-4</c:v>
                </c:pt>
                <c:pt idx="20">
                  <c:v>5.3615001777275256E-4</c:v>
                </c:pt>
                <c:pt idx="21">
                  <c:v>5.7462981619602711E-4</c:v>
                </c:pt>
                <c:pt idx="22">
                  <c:v>6.587664199220898E-4</c:v>
                </c:pt>
                <c:pt idx="23">
                  <c:v>7.796161742241618E-4</c:v>
                </c:pt>
                <c:pt idx="24">
                  <c:v>7.8764890115469942E-4</c:v>
                </c:pt>
                <c:pt idx="25">
                  <c:v>6.0096391066934184E-4</c:v>
                </c:pt>
                <c:pt idx="26">
                  <c:v>3.731215461171963E-4</c:v>
                </c:pt>
                <c:pt idx="27">
                  <c:v>2.4710986763639483E-4</c:v>
                </c:pt>
                <c:pt idx="28">
                  <c:v>2.10948794512657E-4</c:v>
                </c:pt>
                <c:pt idx="29">
                  <c:v>1.9863746732702255E-4</c:v>
                </c:pt>
                <c:pt idx="30">
                  <c:v>1.9088077912261713E-4</c:v>
                </c:pt>
                <c:pt idx="31">
                  <c:v>1.812470275804913E-4</c:v>
                </c:pt>
                <c:pt idx="32">
                  <c:v>1.7558823369471919E-4</c:v>
                </c:pt>
                <c:pt idx="33">
                  <c:v>1.6570604729906961E-4</c:v>
                </c:pt>
                <c:pt idx="34">
                  <c:v>1.5828060556602523E-4</c:v>
                </c:pt>
                <c:pt idx="35">
                  <c:v>1.5209733810059715E-4</c:v>
                </c:pt>
                <c:pt idx="36">
                  <c:v>1.4826039980731426E-4</c:v>
                </c:pt>
                <c:pt idx="37">
                  <c:v>1.4635573259698061E-4</c:v>
                </c:pt>
                <c:pt idx="38">
                  <c:v>1.4676979068618131E-4</c:v>
                </c:pt>
                <c:pt idx="39">
                  <c:v>1.506343328520798E-4</c:v>
                </c:pt>
                <c:pt idx="40">
                  <c:v>1.5458168663581555E-4</c:v>
                </c:pt>
                <c:pt idx="41">
                  <c:v>1.5491293310717423E-4</c:v>
                </c:pt>
                <c:pt idx="42">
                  <c:v>1.6112380444522262E-4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19E-46C8-83CF-FBBC303C0953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'Live oak_dead'!$B$13:$B$55</c:f>
              <c:numCache>
                <c:formatCode>General</c:formatCode>
                <c:ptCount val="43"/>
                <c:pt idx="0">
                  <c:v>165.83500000000001</c:v>
                </c:pt>
                <c:pt idx="1">
                  <c:v>173.75</c:v>
                </c:pt>
                <c:pt idx="2">
                  <c:v>181.69</c:v>
                </c:pt>
                <c:pt idx="3">
                  <c:v>189.57300000000001</c:v>
                </c:pt>
                <c:pt idx="4">
                  <c:v>197.45099999999999</c:v>
                </c:pt>
                <c:pt idx="5">
                  <c:v>205.34</c:v>
                </c:pt>
                <c:pt idx="6">
                  <c:v>213.22499999999999</c:v>
                </c:pt>
                <c:pt idx="7">
                  <c:v>221.08799999999999</c:v>
                </c:pt>
                <c:pt idx="8">
                  <c:v>228.94</c:v>
                </c:pt>
                <c:pt idx="9">
                  <c:v>236.809</c:v>
                </c:pt>
                <c:pt idx="10">
                  <c:v>244.661</c:v>
                </c:pt>
                <c:pt idx="11">
                  <c:v>252.50899999999999</c:v>
                </c:pt>
                <c:pt idx="12">
                  <c:v>260.34500000000003</c:v>
                </c:pt>
                <c:pt idx="13">
                  <c:v>268.18599999999998</c:v>
                </c:pt>
                <c:pt idx="14">
                  <c:v>276.00700000000001</c:v>
                </c:pt>
                <c:pt idx="15">
                  <c:v>283.822</c:v>
                </c:pt>
                <c:pt idx="16">
                  <c:v>291.62</c:v>
                </c:pt>
                <c:pt idx="17">
                  <c:v>299.44099999999997</c:v>
                </c:pt>
                <c:pt idx="18">
                  <c:v>307.262</c:v>
                </c:pt>
                <c:pt idx="19">
                  <c:v>315.06299999999999</c:v>
                </c:pt>
                <c:pt idx="20">
                  <c:v>322.85899999999998</c:v>
                </c:pt>
                <c:pt idx="21">
                  <c:v>330.65300000000002</c:v>
                </c:pt>
                <c:pt idx="22">
                  <c:v>338.44900000000001</c:v>
                </c:pt>
                <c:pt idx="23">
                  <c:v>346.23399999999998</c:v>
                </c:pt>
                <c:pt idx="24">
                  <c:v>354.00299999999999</c:v>
                </c:pt>
                <c:pt idx="25">
                  <c:v>361.76400000000001</c:v>
                </c:pt>
                <c:pt idx="26">
                  <c:v>369.57400000000001</c:v>
                </c:pt>
                <c:pt idx="27">
                  <c:v>377.36399999999998</c:v>
                </c:pt>
                <c:pt idx="28">
                  <c:v>385.137</c:v>
                </c:pt>
                <c:pt idx="29">
                  <c:v>392.86399999999998</c:v>
                </c:pt>
                <c:pt idx="30">
                  <c:v>400.58600000000001</c:v>
                </c:pt>
                <c:pt idx="31">
                  <c:v>408.31200000000001</c:v>
                </c:pt>
                <c:pt idx="32">
                  <c:v>416.04399999999998</c:v>
                </c:pt>
                <c:pt idx="33">
                  <c:v>423.76400000000001</c:v>
                </c:pt>
                <c:pt idx="34">
                  <c:v>431.49299999999999</c:v>
                </c:pt>
                <c:pt idx="35">
                  <c:v>439.21</c:v>
                </c:pt>
                <c:pt idx="36">
                  <c:v>446.911</c:v>
                </c:pt>
                <c:pt idx="37">
                  <c:v>454.61399999999998</c:v>
                </c:pt>
                <c:pt idx="38">
                  <c:v>462.315</c:v>
                </c:pt>
                <c:pt idx="39">
                  <c:v>469.99</c:v>
                </c:pt>
                <c:pt idx="40">
                  <c:v>477.66699999999997</c:v>
                </c:pt>
                <c:pt idx="41">
                  <c:v>485.35</c:v>
                </c:pt>
                <c:pt idx="42">
                  <c:v>493.03500000000003</c:v>
                </c:pt>
              </c:numCache>
            </c:numRef>
          </c:xVal>
          <c:yVal>
            <c:numRef>
              <c:f>'Live oak_dead'!$K$13:$K$55</c:f>
              <c:numCache>
                <c:formatCode>General</c:formatCode>
                <c:ptCount val="43"/>
                <c:pt idx="0">
                  <c:v>9.9120987624036772E-6</c:v>
                </c:pt>
                <c:pt idx="1">
                  <c:v>2.436749314101843E-5</c:v>
                </c:pt>
                <c:pt idx="2">
                  <c:v>4.8765434034062202E-5</c:v>
                </c:pt>
                <c:pt idx="3">
                  <c:v>7.4999307016766873E-5</c:v>
                </c:pt>
                <c:pt idx="4">
                  <c:v>9.8024126818169473E-5</c:v>
                </c:pt>
                <c:pt idx="5">
                  <c:v>1.2163538878015008E-4</c:v>
                </c:pt>
                <c:pt idx="6">
                  <c:v>1.4799559878196476E-4</c:v>
                </c:pt>
                <c:pt idx="7">
                  <c:v>1.7740436074581157E-4</c:v>
                </c:pt>
                <c:pt idx="8">
                  <c:v>2.1025207366088459E-4</c:v>
                </c:pt>
                <c:pt idx="9">
                  <c:v>2.4697620962102951E-4</c:v>
                </c:pt>
                <c:pt idx="10">
                  <c:v>2.8583878326756405E-4</c:v>
                </c:pt>
                <c:pt idx="11">
                  <c:v>3.2701099002860622E-4</c:v>
                </c:pt>
                <c:pt idx="12">
                  <c:v>3.6925278484775263E-4</c:v>
                </c:pt>
                <c:pt idx="13">
                  <c:v>4.1237241092790302E-4</c:v>
                </c:pt>
                <c:pt idx="14">
                  <c:v>4.5378033066341785E-4</c:v>
                </c:pt>
                <c:pt idx="15">
                  <c:v>4.9338404311737851E-4</c:v>
                </c:pt>
                <c:pt idx="16">
                  <c:v>5.2914442924680461E-4</c:v>
                </c:pt>
                <c:pt idx="17">
                  <c:v>5.6228467186997646E-4</c:v>
                </c:pt>
                <c:pt idx="18">
                  <c:v>5.8942523705997026E-4</c:v>
                </c:pt>
                <c:pt idx="19">
                  <c:v>6.0943909863596434E-4</c:v>
                </c:pt>
                <c:pt idx="20">
                  <c:v>6.2533080927039669E-4</c:v>
                </c:pt>
                <c:pt idx="21">
                  <c:v>6.4539898804076286E-4</c:v>
                </c:pt>
                <c:pt idx="22">
                  <c:v>6.2270729092558637E-4</c:v>
                </c:pt>
                <c:pt idx="23">
                  <c:v>5.9010965866649256E-4</c:v>
                </c:pt>
                <c:pt idx="24">
                  <c:v>5.5401717079252104E-4</c:v>
                </c:pt>
                <c:pt idx="25">
                  <c:v>5.148262164873425E-4</c:v>
                </c:pt>
                <c:pt idx="26">
                  <c:v>4.7474790572830575E-4</c:v>
                </c:pt>
                <c:pt idx="27">
                  <c:v>4.2981051130284222E-4</c:v>
                </c:pt>
                <c:pt idx="28">
                  <c:v>3.8314179076742022E-4</c:v>
                </c:pt>
                <c:pt idx="29">
                  <c:v>3.3567172209696767E-4</c:v>
                </c:pt>
                <c:pt idx="30">
                  <c:v>2.9056255708989723E-4</c:v>
                </c:pt>
                <c:pt idx="31">
                  <c:v>2.4815965670885388E-4</c:v>
                </c:pt>
                <c:pt idx="32">
                  <c:v>2.0886184038832869E-4</c:v>
                </c:pt>
                <c:pt idx="33">
                  <c:v>1.7287301860399411E-4</c:v>
                </c:pt>
                <c:pt idx="34">
                  <c:v>1.4106644101097413E-4</c:v>
                </c:pt>
                <c:pt idx="35">
                  <c:v>1.1317882188308894E-4</c:v>
                </c:pt>
                <c:pt idx="36">
                  <c:v>8.9341539547848657E-5</c:v>
                </c:pt>
                <c:pt idx="37">
                  <c:v>6.9523227533082143E-5</c:v>
                </c:pt>
                <c:pt idx="38">
                  <c:v>5.3262190600856718E-5</c:v>
                </c:pt>
                <c:pt idx="39">
                  <c:v>4.0098263251535277E-5</c:v>
                </c:pt>
                <c:pt idx="40">
                  <c:v>2.977330497812643E-5</c:v>
                </c:pt>
                <c:pt idx="41">
                  <c:v>2.1779700470682986E-5</c:v>
                </c:pt>
                <c:pt idx="42">
                  <c:v>1.5679181806981854E-5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19E-46C8-83CF-FBBC303C0953}"/>
            </c:ext>
          </c:extLst>
        </c:ser>
        <c:ser>
          <c:idx val="3"/>
          <c:order val="2"/>
          <c:tx>
            <c:v>20-exp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'Live oak_dead'!$R$13:$R$54</c:f>
              <c:numCache>
                <c:formatCode>General</c:formatCode>
                <c:ptCount val="42"/>
                <c:pt idx="0">
                  <c:v>176.071</c:v>
                </c:pt>
                <c:pt idx="1">
                  <c:v>184.02099999999999</c:v>
                </c:pt>
                <c:pt idx="2">
                  <c:v>191.98500000000001</c:v>
                </c:pt>
                <c:pt idx="3">
                  <c:v>199.959</c:v>
                </c:pt>
                <c:pt idx="4">
                  <c:v>207.91800000000001</c:v>
                </c:pt>
                <c:pt idx="5">
                  <c:v>215.9</c:v>
                </c:pt>
                <c:pt idx="6">
                  <c:v>223.84800000000001</c:v>
                </c:pt>
                <c:pt idx="7">
                  <c:v>231.81100000000001</c:v>
                </c:pt>
                <c:pt idx="8">
                  <c:v>239.78399999999999</c:v>
                </c:pt>
                <c:pt idx="9">
                  <c:v>247.81899999999999</c:v>
                </c:pt>
                <c:pt idx="10">
                  <c:v>255.79599999999999</c:v>
                </c:pt>
                <c:pt idx="11">
                  <c:v>263.75099999999998</c:v>
                </c:pt>
                <c:pt idx="12">
                  <c:v>271.68</c:v>
                </c:pt>
                <c:pt idx="13">
                  <c:v>279.60300000000001</c:v>
                </c:pt>
                <c:pt idx="14">
                  <c:v>287.52699999999999</c:v>
                </c:pt>
                <c:pt idx="15">
                  <c:v>295.43700000000001</c:v>
                </c:pt>
                <c:pt idx="16">
                  <c:v>303.35000000000002</c:v>
                </c:pt>
                <c:pt idx="17">
                  <c:v>311.26100000000002</c:v>
                </c:pt>
                <c:pt idx="18">
                  <c:v>319.16500000000002</c:v>
                </c:pt>
                <c:pt idx="19">
                  <c:v>327.06</c:v>
                </c:pt>
                <c:pt idx="20">
                  <c:v>334.96100000000001</c:v>
                </c:pt>
                <c:pt idx="21">
                  <c:v>342.84699999999998</c:v>
                </c:pt>
                <c:pt idx="22">
                  <c:v>350.74400000000003</c:v>
                </c:pt>
                <c:pt idx="23">
                  <c:v>358.60599999999999</c:v>
                </c:pt>
                <c:pt idx="24">
                  <c:v>366.47199999999998</c:v>
                </c:pt>
                <c:pt idx="25">
                  <c:v>374.33199999999999</c:v>
                </c:pt>
                <c:pt idx="26">
                  <c:v>382.21699999999998</c:v>
                </c:pt>
                <c:pt idx="27">
                  <c:v>390.11</c:v>
                </c:pt>
                <c:pt idx="28">
                  <c:v>397.98599999999999</c:v>
                </c:pt>
                <c:pt idx="29">
                  <c:v>405.84399999999999</c:v>
                </c:pt>
                <c:pt idx="30">
                  <c:v>413.70299999999997</c:v>
                </c:pt>
                <c:pt idx="31">
                  <c:v>421.548</c:v>
                </c:pt>
                <c:pt idx="32">
                  <c:v>429.392</c:v>
                </c:pt>
                <c:pt idx="33">
                  <c:v>437.23599999999999</c:v>
                </c:pt>
                <c:pt idx="34">
                  <c:v>445.07900000000001</c:v>
                </c:pt>
                <c:pt idx="35">
                  <c:v>452.90699999999998</c:v>
                </c:pt>
                <c:pt idx="36">
                  <c:v>460.71899999999999</c:v>
                </c:pt>
                <c:pt idx="37">
                  <c:v>468.51900000000001</c:v>
                </c:pt>
                <c:pt idx="38">
                  <c:v>476.30099999999999</c:v>
                </c:pt>
                <c:pt idx="39">
                  <c:v>484.09</c:v>
                </c:pt>
                <c:pt idx="40">
                  <c:v>491.86500000000001</c:v>
                </c:pt>
                <c:pt idx="41">
                  <c:v>499.64400000000001</c:v>
                </c:pt>
              </c:numCache>
            </c:numRef>
          </c:xVal>
          <c:yVal>
            <c:numRef>
              <c:f>'Live oak_dead'!$W$13:$W$54</c:f>
              <c:numCache>
                <c:formatCode>General</c:formatCode>
                <c:ptCount val="42"/>
                <c:pt idx="0">
                  <c:v>1.0048392184568156E-4</c:v>
                </c:pt>
                <c:pt idx="1">
                  <c:v>1.1043237522913307E-4</c:v>
                </c:pt>
                <c:pt idx="2">
                  <c:v>1.3023842854048562E-4</c:v>
                </c:pt>
                <c:pt idx="3">
                  <c:v>1.6112860342975635E-4</c:v>
                </c:pt>
                <c:pt idx="4">
                  <c:v>2.0873581414144562E-4</c:v>
                </c:pt>
                <c:pt idx="5">
                  <c:v>2.6038600362542075E-4</c:v>
                </c:pt>
                <c:pt idx="6">
                  <c:v>3.2057641793171071E-4</c:v>
                </c:pt>
                <c:pt idx="7">
                  <c:v>3.8617261284362714E-4</c:v>
                </c:pt>
                <c:pt idx="8">
                  <c:v>4.630346362445627E-4</c:v>
                </c:pt>
                <c:pt idx="9">
                  <c:v>5.4180458221220662E-4</c:v>
                </c:pt>
                <c:pt idx="10">
                  <c:v>6.3488394743000298E-4</c:v>
                </c:pt>
                <c:pt idx="11">
                  <c:v>7.4849619360362973E-4</c:v>
                </c:pt>
                <c:pt idx="12">
                  <c:v>8.7419194936627642E-4</c:v>
                </c:pt>
                <c:pt idx="13">
                  <c:v>9.8158073383426692E-4</c:v>
                </c:pt>
                <c:pt idx="14">
                  <c:v>1.0515833213406757E-3</c:v>
                </c:pt>
                <c:pt idx="15">
                  <c:v>1.0679369433408785E-3</c:v>
                </c:pt>
                <c:pt idx="16">
                  <c:v>1.0514016144295608E-3</c:v>
                </c:pt>
                <c:pt idx="17">
                  <c:v>1.0335943371404578E-3</c:v>
                </c:pt>
                <c:pt idx="18">
                  <c:v>1.0274163021626037E-3</c:v>
                </c:pt>
                <c:pt idx="19">
                  <c:v>1.0360019537127101E-3</c:v>
                </c:pt>
                <c:pt idx="20">
                  <c:v>1.060486959985225E-3</c:v>
                </c:pt>
                <c:pt idx="21">
                  <c:v>1.1395294663195388E-3</c:v>
                </c:pt>
                <c:pt idx="22">
                  <c:v>1.3146949286327915E-3</c:v>
                </c:pt>
                <c:pt idx="23">
                  <c:v>1.5568648144190973E-3</c:v>
                </c:pt>
                <c:pt idx="24">
                  <c:v>1.5448721582856189E-3</c:v>
                </c:pt>
                <c:pt idx="25">
                  <c:v>1.1931330050979673E-3</c:v>
                </c:pt>
                <c:pt idx="26">
                  <c:v>7.5331142674813412E-4</c:v>
                </c:pt>
                <c:pt idx="27">
                  <c:v>5.0241960922838469E-4</c:v>
                </c:pt>
                <c:pt idx="28">
                  <c:v>4.3150848716640156E-4</c:v>
                </c:pt>
                <c:pt idx="29">
                  <c:v>4.0416159704384502E-4</c:v>
                </c:pt>
                <c:pt idx="30">
                  <c:v>3.8985217779366937E-4</c:v>
                </c:pt>
                <c:pt idx="31">
                  <c:v>3.6859246919340727E-4</c:v>
                </c:pt>
                <c:pt idx="32">
                  <c:v>3.48922696065392E-4</c:v>
                </c:pt>
                <c:pt idx="33">
                  <c:v>3.2071269811504804E-4</c:v>
                </c:pt>
                <c:pt idx="34">
                  <c:v>3.0322340792038327E-4</c:v>
                </c:pt>
                <c:pt idx="35">
                  <c:v>2.8291766060347295E-4</c:v>
                </c:pt>
                <c:pt idx="36">
                  <c:v>2.6978933627553697E-4</c:v>
                </c:pt>
                <c:pt idx="37">
                  <c:v>2.5352656773088472E-4</c:v>
                </c:pt>
                <c:pt idx="38">
                  <c:v>2.4521347654745301E-4</c:v>
                </c:pt>
                <c:pt idx="39">
                  <c:v>2.4666713183635797E-4</c:v>
                </c:pt>
                <c:pt idx="40">
                  <c:v>2.5334486081977453E-4</c:v>
                </c:pt>
                <c:pt idx="41">
                  <c:v>2.377180664640266E-4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19E-46C8-83CF-FBBC303C0953}"/>
            </c:ext>
          </c:extLst>
        </c:ser>
        <c:ser>
          <c:idx val="2"/>
          <c:order val="3"/>
          <c:tx>
            <c:v>20-model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'Live oak_dead'!$R$13:$R$54</c:f>
              <c:numCache>
                <c:formatCode>General</c:formatCode>
                <c:ptCount val="42"/>
                <c:pt idx="0">
                  <c:v>176.071</c:v>
                </c:pt>
                <c:pt idx="1">
                  <c:v>184.02099999999999</c:v>
                </c:pt>
                <c:pt idx="2">
                  <c:v>191.98500000000001</c:v>
                </c:pt>
                <c:pt idx="3">
                  <c:v>199.959</c:v>
                </c:pt>
                <c:pt idx="4">
                  <c:v>207.91800000000001</c:v>
                </c:pt>
                <c:pt idx="5">
                  <c:v>215.9</c:v>
                </c:pt>
                <c:pt idx="6">
                  <c:v>223.84800000000001</c:v>
                </c:pt>
                <c:pt idx="7">
                  <c:v>231.81100000000001</c:v>
                </c:pt>
                <c:pt idx="8">
                  <c:v>239.78399999999999</c:v>
                </c:pt>
                <c:pt idx="9">
                  <c:v>247.81899999999999</c:v>
                </c:pt>
                <c:pt idx="10">
                  <c:v>255.79599999999999</c:v>
                </c:pt>
                <c:pt idx="11">
                  <c:v>263.75099999999998</c:v>
                </c:pt>
                <c:pt idx="12">
                  <c:v>271.68</c:v>
                </c:pt>
                <c:pt idx="13">
                  <c:v>279.60300000000001</c:v>
                </c:pt>
                <c:pt idx="14">
                  <c:v>287.52699999999999</c:v>
                </c:pt>
                <c:pt idx="15">
                  <c:v>295.43700000000001</c:v>
                </c:pt>
                <c:pt idx="16">
                  <c:v>303.35000000000002</c:v>
                </c:pt>
                <c:pt idx="17">
                  <c:v>311.26100000000002</c:v>
                </c:pt>
                <c:pt idx="18">
                  <c:v>319.16500000000002</c:v>
                </c:pt>
                <c:pt idx="19">
                  <c:v>327.06</c:v>
                </c:pt>
                <c:pt idx="20">
                  <c:v>334.96100000000001</c:v>
                </c:pt>
                <c:pt idx="21">
                  <c:v>342.84699999999998</c:v>
                </c:pt>
                <c:pt idx="22">
                  <c:v>350.74400000000003</c:v>
                </c:pt>
                <c:pt idx="23">
                  <c:v>358.60599999999999</c:v>
                </c:pt>
                <c:pt idx="24">
                  <c:v>366.47199999999998</c:v>
                </c:pt>
                <c:pt idx="25">
                  <c:v>374.33199999999999</c:v>
                </c:pt>
                <c:pt idx="26">
                  <c:v>382.21699999999998</c:v>
                </c:pt>
                <c:pt idx="27">
                  <c:v>390.11</c:v>
                </c:pt>
                <c:pt idx="28">
                  <c:v>397.98599999999999</c:v>
                </c:pt>
                <c:pt idx="29">
                  <c:v>405.84399999999999</c:v>
                </c:pt>
                <c:pt idx="30">
                  <c:v>413.70299999999997</c:v>
                </c:pt>
                <c:pt idx="31">
                  <c:v>421.548</c:v>
                </c:pt>
                <c:pt idx="32">
                  <c:v>429.392</c:v>
                </c:pt>
                <c:pt idx="33">
                  <c:v>437.23599999999999</c:v>
                </c:pt>
                <c:pt idx="34">
                  <c:v>445.07900000000001</c:v>
                </c:pt>
                <c:pt idx="35">
                  <c:v>452.90699999999998</c:v>
                </c:pt>
                <c:pt idx="36">
                  <c:v>460.71899999999999</c:v>
                </c:pt>
                <c:pt idx="37">
                  <c:v>468.51900000000001</c:v>
                </c:pt>
                <c:pt idx="38">
                  <c:v>476.30099999999999</c:v>
                </c:pt>
                <c:pt idx="39">
                  <c:v>484.09</c:v>
                </c:pt>
                <c:pt idx="40">
                  <c:v>491.86500000000001</c:v>
                </c:pt>
                <c:pt idx="41">
                  <c:v>499.64400000000001</c:v>
                </c:pt>
              </c:numCache>
            </c:numRef>
          </c:xVal>
          <c:yVal>
            <c:numRef>
              <c:f>'Live oak_dead'!$AA$13:$AA$54</c:f>
              <c:numCache>
                <c:formatCode>General</c:formatCode>
                <c:ptCount val="42"/>
                <c:pt idx="0">
                  <c:v>8.2747326051098527E-5</c:v>
                </c:pt>
                <c:pt idx="1">
                  <c:v>1.1148282891158327E-4</c:v>
                </c:pt>
                <c:pt idx="2">
                  <c:v>1.4195714431158846E-4</c:v>
                </c:pt>
                <c:pt idx="3">
                  <c:v>1.7755275859931443E-4</c:v>
                </c:pt>
                <c:pt idx="4">
                  <c:v>2.1881556673521914E-4</c:v>
                </c:pt>
                <c:pt idx="5">
                  <c:v>2.6757316775362177E-4</c:v>
                </c:pt>
                <c:pt idx="6">
                  <c:v>3.2173825751352419E-4</c:v>
                </c:pt>
                <c:pt idx="7">
                  <c:v>3.8391355710960454E-4</c:v>
                </c:pt>
                <c:pt idx="8">
                  <c:v>4.5295205637949733E-4</c:v>
                </c:pt>
                <c:pt idx="9">
                  <c:v>5.3109683248730728E-4</c:v>
                </c:pt>
                <c:pt idx="10">
                  <c:v>6.0879849404998963E-4</c:v>
                </c:pt>
                <c:pt idx="11">
                  <c:v>6.8988204217744627E-4</c:v>
                </c:pt>
                <c:pt idx="12">
                  <c:v>7.7174295565876248E-4</c:v>
                </c:pt>
                <c:pt idx="13">
                  <c:v>8.5393109688270015E-4</c:v>
                </c:pt>
                <c:pt idx="14">
                  <c:v>9.3394252639610823E-4</c:v>
                </c:pt>
                <c:pt idx="15">
                  <c:v>1.0073597940024046E-3</c:v>
                </c:pt>
                <c:pt idx="16">
                  <c:v>1.0741111748850593E-3</c:v>
                </c:pt>
                <c:pt idx="17">
                  <c:v>1.1308416837495904E-3</c:v>
                </c:pt>
                <c:pt idx="18">
                  <c:v>1.1757515149279894E-3</c:v>
                </c:pt>
                <c:pt idx="19">
                  <c:v>1.209534027277311E-3</c:v>
                </c:pt>
                <c:pt idx="20">
                  <c:v>1.2481024712591078E-3</c:v>
                </c:pt>
                <c:pt idx="21">
                  <c:v>1.2425468573756945E-3</c:v>
                </c:pt>
                <c:pt idx="22">
                  <c:v>1.1831531453951499E-3</c:v>
                </c:pt>
                <c:pt idx="23">
                  <c:v>1.1134954927090885E-3</c:v>
                </c:pt>
                <c:pt idx="24">
                  <c:v>1.0404495941585944E-3</c:v>
                </c:pt>
                <c:pt idx="25">
                  <c:v>9.6062513543604454E-4</c:v>
                </c:pt>
                <c:pt idx="26">
                  <c:v>8.7742656393764132E-4</c:v>
                </c:pt>
                <c:pt idx="27">
                  <c:v>7.8956350781402766E-4</c:v>
                </c:pt>
                <c:pt idx="28">
                  <c:v>6.9852184661582108E-4</c:v>
                </c:pt>
                <c:pt idx="29">
                  <c:v>6.083726681730227E-4</c:v>
                </c:pt>
                <c:pt idx="30">
                  <c:v>5.2262268187541826E-4</c:v>
                </c:pt>
                <c:pt idx="31">
                  <c:v>4.4182070686256197E-4</c:v>
                </c:pt>
                <c:pt idx="32">
                  <c:v>3.6812310756886125E-4</c:v>
                </c:pt>
                <c:pt idx="33">
                  <c:v>3.0210115571078811E-4</c:v>
                </c:pt>
                <c:pt idx="34">
                  <c:v>2.4407918653170343E-4</c:v>
                </c:pt>
                <c:pt idx="35">
                  <c:v>1.9392758936967003E-4</c:v>
                </c:pt>
                <c:pt idx="36">
                  <c:v>1.5164458886809148E-4</c:v>
                </c:pt>
                <c:pt idx="37">
                  <c:v>1.1678477167557117E-4</c:v>
                </c:pt>
                <c:pt idx="38">
                  <c:v>8.8529427154324301E-5</c:v>
                </c:pt>
                <c:pt idx="39">
                  <c:v>6.6198470974066962E-5</c:v>
                </c:pt>
                <c:pt idx="40">
                  <c:v>4.8681507012420875E-5</c:v>
                </c:pt>
                <c:pt idx="41">
                  <c:v>3.5280204530852115E-5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19E-46C8-83CF-FBBC303C0953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'Live oak_dead'!$AH$13:$AH$53</c:f>
              <c:numCache>
                <c:formatCode>General</c:formatCode>
                <c:ptCount val="41"/>
                <c:pt idx="0">
                  <c:v>183.35599999999999</c:v>
                </c:pt>
                <c:pt idx="1">
                  <c:v>191.26300000000001</c:v>
                </c:pt>
                <c:pt idx="2">
                  <c:v>199.14699999999999</c:v>
                </c:pt>
                <c:pt idx="3">
                  <c:v>207.03700000000001</c:v>
                </c:pt>
                <c:pt idx="4">
                  <c:v>214.93</c:v>
                </c:pt>
                <c:pt idx="5">
                  <c:v>222.82</c:v>
                </c:pt>
                <c:pt idx="6">
                  <c:v>230.72499999999999</c:v>
                </c:pt>
                <c:pt idx="7">
                  <c:v>238.66300000000001</c:v>
                </c:pt>
                <c:pt idx="8">
                  <c:v>246.58699999999999</c:v>
                </c:pt>
                <c:pt idx="9">
                  <c:v>254.51599999999999</c:v>
                </c:pt>
                <c:pt idx="10">
                  <c:v>262.40600000000001</c:v>
                </c:pt>
                <c:pt idx="11">
                  <c:v>270.28500000000003</c:v>
                </c:pt>
                <c:pt idx="12">
                  <c:v>278.14600000000002</c:v>
                </c:pt>
                <c:pt idx="13">
                  <c:v>285.98599999999999</c:v>
                </c:pt>
                <c:pt idx="14">
                  <c:v>293.834</c:v>
                </c:pt>
                <c:pt idx="15">
                  <c:v>301.66800000000001</c:v>
                </c:pt>
                <c:pt idx="16">
                  <c:v>309.51100000000002</c:v>
                </c:pt>
                <c:pt idx="17">
                  <c:v>317.34399999999999</c:v>
                </c:pt>
                <c:pt idx="18">
                  <c:v>325.18900000000002</c:v>
                </c:pt>
                <c:pt idx="19">
                  <c:v>333.03100000000001</c:v>
                </c:pt>
                <c:pt idx="20">
                  <c:v>340.85300000000001</c:v>
                </c:pt>
                <c:pt idx="21">
                  <c:v>348.68200000000002</c:v>
                </c:pt>
                <c:pt idx="22">
                  <c:v>356.49099999999999</c:v>
                </c:pt>
                <c:pt idx="23">
                  <c:v>364.30200000000002</c:v>
                </c:pt>
                <c:pt idx="24">
                  <c:v>372.07900000000001</c:v>
                </c:pt>
                <c:pt idx="25">
                  <c:v>379.90100000000001</c:v>
                </c:pt>
                <c:pt idx="26">
                  <c:v>387.733</c:v>
                </c:pt>
                <c:pt idx="27">
                  <c:v>395.584</c:v>
                </c:pt>
                <c:pt idx="28">
                  <c:v>403.42500000000001</c:v>
                </c:pt>
                <c:pt idx="29">
                  <c:v>411.24400000000003</c:v>
                </c:pt>
                <c:pt idx="30">
                  <c:v>419.04399999999998</c:v>
                </c:pt>
                <c:pt idx="31">
                  <c:v>426.83</c:v>
                </c:pt>
                <c:pt idx="32">
                  <c:v>434.60199999999998</c:v>
                </c:pt>
                <c:pt idx="33">
                  <c:v>442.38</c:v>
                </c:pt>
                <c:pt idx="34">
                  <c:v>450.16199999999998</c:v>
                </c:pt>
                <c:pt idx="35">
                  <c:v>457.96</c:v>
                </c:pt>
                <c:pt idx="36">
                  <c:v>465.73899999999998</c:v>
                </c:pt>
                <c:pt idx="37">
                  <c:v>473.47300000000001</c:v>
                </c:pt>
                <c:pt idx="38">
                  <c:v>481.202</c:v>
                </c:pt>
                <c:pt idx="39">
                  <c:v>488.95100000000002</c:v>
                </c:pt>
                <c:pt idx="40">
                  <c:v>496.68799999999999</c:v>
                </c:pt>
              </c:numCache>
            </c:numRef>
          </c:xVal>
          <c:yVal>
            <c:numRef>
              <c:f>'Live oak_dead'!$AM$13:$AM$53</c:f>
              <c:numCache>
                <c:formatCode>General</c:formatCode>
                <c:ptCount val="41"/>
                <c:pt idx="0">
                  <c:v>1.4728996990202164E-4</c:v>
                </c:pt>
                <c:pt idx="1">
                  <c:v>1.7599735786681669E-4</c:v>
                </c:pt>
                <c:pt idx="2">
                  <c:v>2.0496811636342566E-4</c:v>
                </c:pt>
                <c:pt idx="3">
                  <c:v>2.5816896378445114E-4</c:v>
                </c:pt>
                <c:pt idx="4">
                  <c:v>3.2822552523984611E-4</c:v>
                </c:pt>
                <c:pt idx="5">
                  <c:v>4.1513780072964523E-4</c:v>
                </c:pt>
                <c:pt idx="6">
                  <c:v>5.0764670001991058E-4</c:v>
                </c:pt>
                <c:pt idx="7">
                  <c:v>6.09307725289783E-4</c:v>
                </c:pt>
                <c:pt idx="8">
                  <c:v>7.2492738874437718E-4</c:v>
                </c:pt>
                <c:pt idx="9">
                  <c:v>8.3955941270479062E-4</c:v>
                </c:pt>
                <c:pt idx="10">
                  <c:v>9.7256153125734046E-4</c:v>
                </c:pt>
                <c:pt idx="11">
                  <c:v>1.1306496929626361E-3</c:v>
                </c:pt>
                <c:pt idx="12">
                  <c:v>1.3100708677426937E-3</c:v>
                </c:pt>
                <c:pt idx="13">
                  <c:v>1.460323756127313E-3</c:v>
                </c:pt>
                <c:pt idx="14">
                  <c:v>1.5471043463512121E-3</c:v>
                </c:pt>
                <c:pt idx="15">
                  <c:v>1.5714002779085856E-3</c:v>
                </c:pt>
                <c:pt idx="16">
                  <c:v>1.548750412174886E-3</c:v>
                </c:pt>
                <c:pt idx="17">
                  <c:v>1.5343308755595211E-3</c:v>
                </c:pt>
                <c:pt idx="18">
                  <c:v>1.519845496311234E-3</c:v>
                </c:pt>
                <c:pt idx="19">
                  <c:v>1.5285367238602188E-3</c:v>
                </c:pt>
                <c:pt idx="20">
                  <c:v>1.5637625324867524E-3</c:v>
                </c:pt>
                <c:pt idx="21">
                  <c:v>1.669374115733438E-3</c:v>
                </c:pt>
                <c:pt idx="22">
                  <c:v>1.9070001780384788E-3</c:v>
                </c:pt>
                <c:pt idx="23">
                  <c:v>2.2022385441719805E-3</c:v>
                </c:pt>
                <c:pt idx="24">
                  <c:v>2.1797862063371101E-3</c:v>
                </c:pt>
                <c:pt idx="25">
                  <c:v>1.7522699906134809E-3</c:v>
                </c:pt>
                <c:pt idx="26">
                  <c:v>1.1955046864152372E-3</c:v>
                </c:pt>
                <c:pt idx="27">
                  <c:v>8.0071225926616613E-4</c:v>
                </c:pt>
                <c:pt idx="28">
                  <c:v>6.5513419782077531E-4</c:v>
                </c:pt>
                <c:pt idx="29">
                  <c:v>6.1332412589953922E-4</c:v>
                </c:pt>
                <c:pt idx="30">
                  <c:v>5.922544833565635E-4</c:v>
                </c:pt>
                <c:pt idx="31">
                  <c:v>5.6743181073561078E-4</c:v>
                </c:pt>
                <c:pt idx="32">
                  <c:v>5.3523476322461794E-4</c:v>
                </c:pt>
                <c:pt idx="33">
                  <c:v>5.0251097465006667E-4</c:v>
                </c:pt>
                <c:pt idx="34">
                  <c:v>4.6201775538776829E-4</c:v>
                </c:pt>
                <c:pt idx="35">
                  <c:v>4.3146677370044934E-4</c:v>
                </c:pt>
                <c:pt idx="36">
                  <c:v>4.0638073054771739E-4</c:v>
                </c:pt>
                <c:pt idx="37">
                  <c:v>3.8544277327062781E-4</c:v>
                </c:pt>
                <c:pt idx="38">
                  <c:v>3.5897403482601509E-4</c:v>
                </c:pt>
                <c:pt idx="39">
                  <c:v>3.4494955400834332E-4</c:v>
                </c:pt>
                <c:pt idx="40">
                  <c:v>3.4567382297075872E-4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19E-46C8-83CF-FBBC303C0953}"/>
            </c:ext>
          </c:extLst>
        </c:ser>
        <c:ser>
          <c:idx val="5"/>
          <c:order val="5"/>
          <c:tx>
            <c:v>30-model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'Live oak_dead'!$AH$12:$AH$54</c:f>
              <c:numCache>
                <c:formatCode>General</c:formatCode>
                <c:ptCount val="43"/>
                <c:pt idx="0">
                  <c:v>175.453</c:v>
                </c:pt>
                <c:pt idx="1">
                  <c:v>183.35599999999999</c:v>
                </c:pt>
                <c:pt idx="2">
                  <c:v>191.26300000000001</c:v>
                </c:pt>
                <c:pt idx="3">
                  <c:v>199.14699999999999</c:v>
                </c:pt>
                <c:pt idx="4">
                  <c:v>207.03700000000001</c:v>
                </c:pt>
                <c:pt idx="5">
                  <c:v>214.93</c:v>
                </c:pt>
                <c:pt idx="6">
                  <c:v>222.82</c:v>
                </c:pt>
                <c:pt idx="7">
                  <c:v>230.72499999999999</c:v>
                </c:pt>
                <c:pt idx="8">
                  <c:v>238.66300000000001</c:v>
                </c:pt>
                <c:pt idx="9">
                  <c:v>246.58699999999999</c:v>
                </c:pt>
                <c:pt idx="10">
                  <c:v>254.51599999999999</c:v>
                </c:pt>
                <c:pt idx="11">
                  <c:v>262.40600000000001</c:v>
                </c:pt>
                <c:pt idx="12">
                  <c:v>270.28500000000003</c:v>
                </c:pt>
                <c:pt idx="13">
                  <c:v>278.14600000000002</c:v>
                </c:pt>
                <c:pt idx="14">
                  <c:v>285.98599999999999</c:v>
                </c:pt>
                <c:pt idx="15">
                  <c:v>293.834</c:v>
                </c:pt>
                <c:pt idx="16">
                  <c:v>301.66800000000001</c:v>
                </c:pt>
                <c:pt idx="17">
                  <c:v>309.51100000000002</c:v>
                </c:pt>
                <c:pt idx="18">
                  <c:v>317.34399999999999</c:v>
                </c:pt>
                <c:pt idx="19">
                  <c:v>325.18900000000002</c:v>
                </c:pt>
                <c:pt idx="20">
                  <c:v>333.03100000000001</c:v>
                </c:pt>
                <c:pt idx="21">
                  <c:v>340.85300000000001</c:v>
                </c:pt>
                <c:pt idx="22">
                  <c:v>348.68200000000002</c:v>
                </c:pt>
                <c:pt idx="23">
                  <c:v>356.49099999999999</c:v>
                </c:pt>
                <c:pt idx="24">
                  <c:v>364.30200000000002</c:v>
                </c:pt>
                <c:pt idx="25">
                  <c:v>372.07900000000001</c:v>
                </c:pt>
                <c:pt idx="26">
                  <c:v>379.90100000000001</c:v>
                </c:pt>
                <c:pt idx="27">
                  <c:v>387.733</c:v>
                </c:pt>
                <c:pt idx="28">
                  <c:v>395.584</c:v>
                </c:pt>
                <c:pt idx="29">
                  <c:v>403.42500000000001</c:v>
                </c:pt>
                <c:pt idx="30">
                  <c:v>411.24400000000003</c:v>
                </c:pt>
                <c:pt idx="31">
                  <c:v>419.04399999999998</c:v>
                </c:pt>
                <c:pt idx="32">
                  <c:v>426.83</c:v>
                </c:pt>
                <c:pt idx="33">
                  <c:v>434.60199999999998</c:v>
                </c:pt>
                <c:pt idx="34">
                  <c:v>442.38</c:v>
                </c:pt>
                <c:pt idx="35">
                  <c:v>450.16199999999998</c:v>
                </c:pt>
                <c:pt idx="36">
                  <c:v>457.96</c:v>
                </c:pt>
                <c:pt idx="37">
                  <c:v>465.73899999999998</c:v>
                </c:pt>
                <c:pt idx="38">
                  <c:v>473.47300000000001</c:v>
                </c:pt>
                <c:pt idx="39">
                  <c:v>481.202</c:v>
                </c:pt>
                <c:pt idx="40">
                  <c:v>488.95100000000002</c:v>
                </c:pt>
                <c:pt idx="41">
                  <c:v>496.68799999999999</c:v>
                </c:pt>
                <c:pt idx="42">
                  <c:v>504.39499999999998</c:v>
                </c:pt>
              </c:numCache>
            </c:numRef>
          </c:xVal>
          <c:yVal>
            <c:numRef>
              <c:f>'Live oak_dead'!$AQ$13:$AQ$53</c:f>
              <c:numCache>
                <c:formatCode>General</c:formatCode>
                <c:ptCount val="41"/>
                <c:pt idx="0">
                  <c:v>1.2752138298067323E-4</c:v>
                </c:pt>
                <c:pt idx="1">
                  <c:v>1.8157984460584879E-4</c:v>
                </c:pt>
                <c:pt idx="2">
                  <c:v>2.3212160200141341E-4</c:v>
                </c:pt>
                <c:pt idx="3">
                  <c:v>2.8821642783621887E-4</c:v>
                </c:pt>
                <c:pt idx="4">
                  <c:v>3.5287410230767512E-4</c:v>
                </c:pt>
                <c:pt idx="5">
                  <c:v>4.2684876154280025E-4</c:v>
                </c:pt>
                <c:pt idx="6">
                  <c:v>5.1152085572949942E-4</c:v>
                </c:pt>
                <c:pt idx="7">
                  <c:v>6.0765221364237493E-4</c:v>
                </c:pt>
                <c:pt idx="8">
                  <c:v>7.1083304311779288E-4</c:v>
                </c:pt>
                <c:pt idx="9">
                  <c:v>8.2271523114921903E-4</c:v>
                </c:pt>
                <c:pt idx="10">
                  <c:v>9.371231865940424E-4</c:v>
                </c:pt>
                <c:pt idx="11">
                  <c:v>1.0562769747785739E-3</c:v>
                </c:pt>
                <c:pt idx="12">
                  <c:v>1.1757932454493252E-3</c:v>
                </c:pt>
                <c:pt idx="13">
                  <c:v>1.2923127630105433E-3</c:v>
                </c:pt>
                <c:pt idx="14">
                  <c:v>1.4065527385270118E-3</c:v>
                </c:pt>
                <c:pt idx="15">
                  <c:v>1.5101702978008095E-3</c:v>
                </c:pt>
                <c:pt idx="16">
                  <c:v>1.6043443342994052E-3</c:v>
                </c:pt>
                <c:pt idx="17">
                  <c:v>1.681941532800929E-3</c:v>
                </c:pt>
                <c:pt idx="18">
                  <c:v>1.7460537854992592E-3</c:v>
                </c:pt>
                <c:pt idx="19">
                  <c:v>1.7944837832982003E-3</c:v>
                </c:pt>
                <c:pt idx="20">
                  <c:v>1.8537915815188223E-3</c:v>
                </c:pt>
                <c:pt idx="21">
                  <c:v>1.8168525871395476E-3</c:v>
                </c:pt>
                <c:pt idx="22">
                  <c:v>1.7281804242822662E-3</c:v>
                </c:pt>
                <c:pt idx="23">
                  <c:v>1.631266801279187E-3</c:v>
                </c:pt>
                <c:pt idx="24">
                  <c:v>1.5206556100164697E-3</c:v>
                </c:pt>
                <c:pt idx="25">
                  <c:v>1.4090819006999118E-3</c:v>
                </c:pt>
                <c:pt idx="26">
                  <c:v>1.287286215978944E-3</c:v>
                </c:pt>
                <c:pt idx="27">
                  <c:v>1.160159511089295E-3</c:v>
                </c:pt>
                <c:pt idx="28">
                  <c:v>1.0282965431606189E-3</c:v>
                </c:pt>
                <c:pt idx="29">
                  <c:v>8.9672370199094192E-4</c:v>
                </c:pt>
                <c:pt idx="30">
                  <c:v>7.7042858106729289E-4</c:v>
                </c:pt>
                <c:pt idx="31">
                  <c:v>6.5250120391557203E-4</c:v>
                </c:pt>
                <c:pt idx="32">
                  <c:v>5.4461456182571736E-4</c:v>
                </c:pt>
                <c:pt idx="33">
                  <c:v>4.4857928101419212E-4</c:v>
                </c:pt>
                <c:pt idx="34">
                  <c:v>3.6406985508486718E-4</c:v>
                </c:pt>
                <c:pt idx="35">
                  <c:v>2.912777438710881E-4</c:v>
                </c:pt>
                <c:pt idx="36">
                  <c:v>2.2892901268573387E-4</c:v>
                </c:pt>
                <c:pt idx="37">
                  <c:v>1.7676019972281498E-4</c:v>
                </c:pt>
                <c:pt idx="38">
                  <c:v>1.3477776090173142E-4</c:v>
                </c:pt>
                <c:pt idx="39">
                  <c:v>1.0149213825882162E-4</c:v>
                </c:pt>
                <c:pt idx="40">
                  <c:v>7.5143043178143537E-5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19E-46C8-83CF-FBBC303C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21600"/>
        <c:axId val="1874519424"/>
      </c:scatterChart>
      <c:valAx>
        <c:axId val="1874521600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19424"/>
        <c:crosses val="autoZero"/>
        <c:crossBetween val="midCat"/>
      </c:valAx>
      <c:valAx>
        <c:axId val="1874519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21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'Live oak_dead'!$B$13:$B$62</c:f>
              <c:numCache>
                <c:formatCode>General</c:formatCode>
                <c:ptCount val="50"/>
                <c:pt idx="0">
                  <c:v>165.83500000000001</c:v>
                </c:pt>
                <c:pt idx="1">
                  <c:v>173.75</c:v>
                </c:pt>
                <c:pt idx="2">
                  <c:v>181.69</c:v>
                </c:pt>
                <c:pt idx="3">
                  <c:v>189.57300000000001</c:v>
                </c:pt>
                <c:pt idx="4">
                  <c:v>197.45099999999999</c:v>
                </c:pt>
                <c:pt idx="5">
                  <c:v>205.34</c:v>
                </c:pt>
                <c:pt idx="6">
                  <c:v>213.22499999999999</c:v>
                </c:pt>
                <c:pt idx="7">
                  <c:v>221.08799999999999</c:v>
                </c:pt>
                <c:pt idx="8">
                  <c:v>228.94</c:v>
                </c:pt>
                <c:pt idx="9">
                  <c:v>236.809</c:v>
                </c:pt>
                <c:pt idx="10">
                  <c:v>244.661</c:v>
                </c:pt>
                <c:pt idx="11">
                  <c:v>252.50899999999999</c:v>
                </c:pt>
                <c:pt idx="12">
                  <c:v>260.34500000000003</c:v>
                </c:pt>
                <c:pt idx="13">
                  <c:v>268.18599999999998</c:v>
                </c:pt>
                <c:pt idx="14">
                  <c:v>276.00700000000001</c:v>
                </c:pt>
                <c:pt idx="15">
                  <c:v>283.822</c:v>
                </c:pt>
                <c:pt idx="16">
                  <c:v>291.62</c:v>
                </c:pt>
                <c:pt idx="17">
                  <c:v>299.44099999999997</c:v>
                </c:pt>
                <c:pt idx="18">
                  <c:v>307.262</c:v>
                </c:pt>
                <c:pt idx="19">
                  <c:v>315.06299999999999</c:v>
                </c:pt>
                <c:pt idx="20">
                  <c:v>322.85899999999998</c:v>
                </c:pt>
                <c:pt idx="21">
                  <c:v>330.65300000000002</c:v>
                </c:pt>
                <c:pt idx="22">
                  <c:v>338.44900000000001</c:v>
                </c:pt>
                <c:pt idx="23">
                  <c:v>346.23399999999998</c:v>
                </c:pt>
                <c:pt idx="24">
                  <c:v>354.00299999999999</c:v>
                </c:pt>
                <c:pt idx="25">
                  <c:v>361.76400000000001</c:v>
                </c:pt>
                <c:pt idx="26">
                  <c:v>369.57400000000001</c:v>
                </c:pt>
                <c:pt idx="27">
                  <c:v>377.36399999999998</c:v>
                </c:pt>
                <c:pt idx="28">
                  <c:v>385.137</c:v>
                </c:pt>
                <c:pt idx="29">
                  <c:v>392.86399999999998</c:v>
                </c:pt>
                <c:pt idx="30">
                  <c:v>400.58600000000001</c:v>
                </c:pt>
                <c:pt idx="31">
                  <c:v>408.31200000000001</c:v>
                </c:pt>
                <c:pt idx="32">
                  <c:v>416.04399999999998</c:v>
                </c:pt>
                <c:pt idx="33">
                  <c:v>423.76400000000001</c:v>
                </c:pt>
                <c:pt idx="34">
                  <c:v>431.49299999999999</c:v>
                </c:pt>
                <c:pt idx="35">
                  <c:v>439.21</c:v>
                </c:pt>
                <c:pt idx="36">
                  <c:v>446.911</c:v>
                </c:pt>
                <c:pt idx="37">
                  <c:v>454.61399999999998</c:v>
                </c:pt>
                <c:pt idx="38">
                  <c:v>462.315</c:v>
                </c:pt>
                <c:pt idx="39">
                  <c:v>469.99</c:v>
                </c:pt>
                <c:pt idx="40">
                  <c:v>477.66699999999997</c:v>
                </c:pt>
                <c:pt idx="41">
                  <c:v>485.35</c:v>
                </c:pt>
                <c:pt idx="42">
                  <c:v>493.03500000000003</c:v>
                </c:pt>
                <c:pt idx="43">
                  <c:v>500.69900000000001</c:v>
                </c:pt>
              </c:numCache>
            </c:numRef>
          </c:xVal>
          <c:yVal>
            <c:numRef>
              <c:f>'Live oak_dead'!$F$13:$F$62</c:f>
              <c:numCache>
                <c:formatCode>General</c:formatCode>
                <c:ptCount val="50"/>
                <c:pt idx="0">
                  <c:v>3.3212979528610687E-3</c:v>
                </c:pt>
                <c:pt idx="1">
                  <c:v>5.3491060389241341E-3</c:v>
                </c:pt>
                <c:pt idx="2">
                  <c:v>7.6480669656699973E-3</c:v>
                </c:pt>
                <c:pt idx="3">
                  <c:v>1.0316781766074312E-2</c:v>
                </c:pt>
                <c:pt idx="4">
                  <c:v>1.3936477581887541E-2</c:v>
                </c:pt>
                <c:pt idx="5">
                  <c:v>1.8546075873494994E-2</c:v>
                </c:pt>
                <c:pt idx="6">
                  <c:v>2.4537386008772977E-2</c:v>
                </c:pt>
                <c:pt idx="7">
                  <c:v>3.1814401718771812E-2</c:v>
                </c:pt>
                <c:pt idx="8">
                  <c:v>4.056394601333968E-2</c:v>
                </c:pt>
                <c:pt idx="9">
                  <c:v>5.0920946621811902E-2</c:v>
                </c:pt>
                <c:pt idx="10">
                  <c:v>6.2924325004573345E-2</c:v>
                </c:pt>
                <c:pt idx="11">
                  <c:v>7.6821881126075686E-2</c:v>
                </c:pt>
                <c:pt idx="12">
                  <c:v>9.2998937444131458E-2</c:v>
                </c:pt>
                <c:pt idx="13">
                  <c:v>0.1121080771111973</c:v>
                </c:pt>
                <c:pt idx="14">
                  <c:v>0.13377046457952502</c:v>
                </c:pt>
                <c:pt idx="15">
                  <c:v>0.1572401051917337</c:v>
                </c:pt>
                <c:pt idx="16">
                  <c:v>0.18129616247374425</c:v>
                </c:pt>
                <c:pt idx="17">
                  <c:v>0.20540541241828114</c:v>
                </c:pt>
                <c:pt idx="18">
                  <c:v>0.22936286866731626</c:v>
                </c:pt>
                <c:pt idx="19">
                  <c:v>0.2534189259493268</c:v>
                </c:pt>
                <c:pt idx="20">
                  <c:v>0.27776300203818716</c:v>
                </c:pt>
                <c:pt idx="21">
                  <c:v>0.30296205287350653</c:v>
                </c:pt>
                <c:pt idx="22">
                  <c:v>0.3299696542347198</c:v>
                </c:pt>
                <c:pt idx="23">
                  <c:v>0.36093167597105802</c:v>
                </c:pt>
                <c:pt idx="24">
                  <c:v>0.39757363615959362</c:v>
                </c:pt>
                <c:pt idx="25">
                  <c:v>0.4345931345138645</c:v>
                </c:pt>
                <c:pt idx="26">
                  <c:v>0.46283843831532356</c:v>
                </c:pt>
                <c:pt idx="27">
                  <c:v>0.48037515098283179</c:v>
                </c:pt>
                <c:pt idx="28">
                  <c:v>0.49198931476174235</c:v>
                </c:pt>
                <c:pt idx="29">
                  <c:v>0.50190390810383723</c:v>
                </c:pt>
                <c:pt idx="30">
                  <c:v>0.51123986906820729</c:v>
                </c:pt>
                <c:pt idx="31">
                  <c:v>0.52021126568697029</c:v>
                </c:pt>
                <c:pt idx="32">
                  <c:v>0.52872987598325338</c:v>
                </c:pt>
                <c:pt idx="33">
                  <c:v>0.53698252296690518</c:v>
                </c:pt>
                <c:pt idx="34">
                  <c:v>0.54477070718996146</c:v>
                </c:pt>
                <c:pt idx="35">
                  <c:v>0.55220989565156464</c:v>
                </c:pt>
                <c:pt idx="36">
                  <c:v>0.55935847054229271</c:v>
                </c:pt>
                <c:pt idx="37">
                  <c:v>0.56632670933323648</c:v>
                </c:pt>
                <c:pt idx="38">
                  <c:v>0.57320542876529457</c:v>
                </c:pt>
                <c:pt idx="39">
                  <c:v>0.58010360892754509</c:v>
                </c:pt>
                <c:pt idx="40">
                  <c:v>0.58718342257159284</c:v>
                </c:pt>
                <c:pt idx="41">
                  <c:v>0.59444876184347617</c:v>
                </c:pt>
                <c:pt idx="42">
                  <c:v>0.60172966969951336</c:v>
                </c:pt>
                <c:pt idx="43">
                  <c:v>0.60930248850843882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716-4230-99B3-C175D04927D5}"/>
            </c:ext>
          </c:extLst>
        </c:ser>
        <c:ser>
          <c:idx val="1"/>
          <c:order val="1"/>
          <c:tx>
            <c:v>10-model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'Live oak_dead'!$B$13:$B$62</c:f>
              <c:numCache>
                <c:formatCode>General</c:formatCode>
                <c:ptCount val="50"/>
                <c:pt idx="0">
                  <c:v>165.83500000000001</c:v>
                </c:pt>
                <c:pt idx="1">
                  <c:v>173.75</c:v>
                </c:pt>
                <c:pt idx="2">
                  <c:v>181.69</c:v>
                </c:pt>
                <c:pt idx="3">
                  <c:v>189.57300000000001</c:v>
                </c:pt>
                <c:pt idx="4">
                  <c:v>197.45099999999999</c:v>
                </c:pt>
                <c:pt idx="5">
                  <c:v>205.34</c:v>
                </c:pt>
                <c:pt idx="6">
                  <c:v>213.22499999999999</c:v>
                </c:pt>
                <c:pt idx="7">
                  <c:v>221.08799999999999</c:v>
                </c:pt>
                <c:pt idx="8">
                  <c:v>228.94</c:v>
                </c:pt>
                <c:pt idx="9">
                  <c:v>236.809</c:v>
                </c:pt>
                <c:pt idx="10">
                  <c:v>244.661</c:v>
                </c:pt>
                <c:pt idx="11">
                  <c:v>252.50899999999999</c:v>
                </c:pt>
                <c:pt idx="12">
                  <c:v>260.34500000000003</c:v>
                </c:pt>
                <c:pt idx="13">
                  <c:v>268.18599999999998</c:v>
                </c:pt>
                <c:pt idx="14">
                  <c:v>276.00700000000001</c:v>
                </c:pt>
                <c:pt idx="15">
                  <c:v>283.822</c:v>
                </c:pt>
                <c:pt idx="16">
                  <c:v>291.62</c:v>
                </c:pt>
                <c:pt idx="17">
                  <c:v>299.44099999999997</c:v>
                </c:pt>
                <c:pt idx="18">
                  <c:v>307.262</c:v>
                </c:pt>
                <c:pt idx="19">
                  <c:v>315.06299999999999</c:v>
                </c:pt>
                <c:pt idx="20">
                  <c:v>322.85899999999998</c:v>
                </c:pt>
                <c:pt idx="21">
                  <c:v>330.65300000000002</c:v>
                </c:pt>
                <c:pt idx="22">
                  <c:v>338.44900000000001</c:v>
                </c:pt>
                <c:pt idx="23">
                  <c:v>346.23399999999998</c:v>
                </c:pt>
                <c:pt idx="24">
                  <c:v>354.00299999999999</c:v>
                </c:pt>
                <c:pt idx="25">
                  <c:v>361.76400000000001</c:v>
                </c:pt>
                <c:pt idx="26">
                  <c:v>369.57400000000001</c:v>
                </c:pt>
                <c:pt idx="27">
                  <c:v>377.36399999999998</c:v>
                </c:pt>
                <c:pt idx="28">
                  <c:v>385.137</c:v>
                </c:pt>
                <c:pt idx="29">
                  <c:v>392.86399999999998</c:v>
                </c:pt>
                <c:pt idx="30">
                  <c:v>400.58600000000001</c:v>
                </c:pt>
                <c:pt idx="31">
                  <c:v>408.31200000000001</c:v>
                </c:pt>
                <c:pt idx="32">
                  <c:v>416.04399999999998</c:v>
                </c:pt>
                <c:pt idx="33">
                  <c:v>423.76400000000001</c:v>
                </c:pt>
                <c:pt idx="34">
                  <c:v>431.49299999999999</c:v>
                </c:pt>
                <c:pt idx="35">
                  <c:v>439.21</c:v>
                </c:pt>
                <c:pt idx="36">
                  <c:v>446.911</c:v>
                </c:pt>
                <c:pt idx="37">
                  <c:v>454.61399999999998</c:v>
                </c:pt>
                <c:pt idx="38">
                  <c:v>462.315</c:v>
                </c:pt>
                <c:pt idx="39">
                  <c:v>469.99</c:v>
                </c:pt>
                <c:pt idx="40">
                  <c:v>477.66699999999997</c:v>
                </c:pt>
                <c:pt idx="41">
                  <c:v>485.35</c:v>
                </c:pt>
                <c:pt idx="42">
                  <c:v>493.03500000000003</c:v>
                </c:pt>
                <c:pt idx="43">
                  <c:v>500.69900000000001</c:v>
                </c:pt>
              </c:numCache>
            </c:numRef>
          </c:xVal>
          <c:yVal>
            <c:numRef>
              <c:f>'Live oak_dead'!$J$13:$J$62</c:f>
              <c:numCache>
                <c:formatCode>General</c:formatCode>
                <c:ptCount val="50"/>
                <c:pt idx="0">
                  <c:v>8.837459939302161E-3</c:v>
                </c:pt>
                <c:pt idx="1">
                  <c:v>9.3033285811351344E-3</c:v>
                </c:pt>
                <c:pt idx="2">
                  <c:v>1.0448600758763001E-2</c:v>
                </c:pt>
                <c:pt idx="3">
                  <c:v>1.2740576158363924E-2</c:v>
                </c:pt>
                <c:pt idx="4">
                  <c:v>1.6265543588151968E-2</c:v>
                </c:pt>
                <c:pt idx="5">
                  <c:v>2.0872677548605934E-2</c:v>
                </c:pt>
                <c:pt idx="6">
                  <c:v>2.6589540821272989E-2</c:v>
                </c:pt>
                <c:pt idx="7">
                  <c:v>3.3545333964025335E-2</c:v>
                </c:pt>
                <c:pt idx="8">
                  <c:v>4.1883338919078479E-2</c:v>
                </c:pt>
                <c:pt idx="9">
                  <c:v>5.1765186381140055E-2</c:v>
                </c:pt>
                <c:pt idx="10">
                  <c:v>6.3373068233328445E-2</c:v>
                </c:pt>
                <c:pt idx="11">
                  <c:v>7.6807491046903958E-2</c:v>
                </c:pt>
                <c:pt idx="12">
                  <c:v>9.2177007578248454E-2</c:v>
                </c:pt>
                <c:pt idx="13">
                  <c:v>0.10953188846609282</c:v>
                </c:pt>
                <c:pt idx="14">
                  <c:v>0.12891339177970426</c:v>
                </c:pt>
                <c:pt idx="15">
                  <c:v>0.15024106732088491</c:v>
                </c:pt>
                <c:pt idx="16">
                  <c:v>0.17343011734740171</c:v>
                </c:pt>
                <c:pt idx="17">
                  <c:v>0.19829990552200152</c:v>
                </c:pt>
                <c:pt idx="18">
                  <c:v>0.22472728509989043</c:v>
                </c:pt>
                <c:pt idx="19">
                  <c:v>0.25243027124170903</c:v>
                </c:pt>
                <c:pt idx="20">
                  <c:v>0.28107390887759937</c:v>
                </c:pt>
                <c:pt idx="21">
                  <c:v>0.31046445691330798</c:v>
                </c:pt>
                <c:pt idx="22">
                  <c:v>0.34079820935122385</c:v>
                </c:pt>
                <c:pt idx="23">
                  <c:v>0.3700654520247264</c:v>
                </c:pt>
                <c:pt idx="24">
                  <c:v>0.39780060598205158</c:v>
                </c:pt>
                <c:pt idx="25">
                  <c:v>0.42383941300930006</c:v>
                </c:pt>
                <c:pt idx="26">
                  <c:v>0.44803624518420515</c:v>
                </c:pt>
                <c:pt idx="27">
                  <c:v>0.47034939675343551</c:v>
                </c:pt>
                <c:pt idx="28">
                  <c:v>0.49055049078466911</c:v>
                </c:pt>
                <c:pt idx="29">
                  <c:v>0.50855815495073786</c:v>
                </c:pt>
                <c:pt idx="30">
                  <c:v>0.52433472588929531</c:v>
                </c:pt>
                <c:pt idx="31">
                  <c:v>0.53799116607252051</c:v>
                </c:pt>
                <c:pt idx="32">
                  <c:v>0.54965466993783663</c:v>
                </c:pt>
                <c:pt idx="33">
                  <c:v>0.55947117643608812</c:v>
                </c:pt>
                <c:pt idx="34">
                  <c:v>0.56759620831047586</c:v>
                </c:pt>
                <c:pt idx="35">
                  <c:v>0.57422633103799159</c:v>
                </c:pt>
                <c:pt idx="36">
                  <c:v>0.57954573566649681</c:v>
                </c:pt>
                <c:pt idx="37">
                  <c:v>0.58374478802524565</c:v>
                </c:pt>
                <c:pt idx="38">
                  <c:v>0.58701237971930054</c:v>
                </c:pt>
                <c:pt idx="39">
                  <c:v>0.58951570267754083</c:v>
                </c:pt>
                <c:pt idx="40">
                  <c:v>0.591400321050363</c:v>
                </c:pt>
                <c:pt idx="41">
                  <c:v>0.5927996663843349</c:v>
                </c:pt>
                <c:pt idx="42">
                  <c:v>0.59382331230645702</c:v>
                </c:pt>
                <c:pt idx="43">
                  <c:v>0.59456023385138512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716-4230-99B3-C175D04927D5}"/>
            </c:ext>
          </c:extLst>
        </c:ser>
        <c:ser>
          <c:idx val="2"/>
          <c:order val="2"/>
          <c:tx>
            <c:v>20-exp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'Live oak_dead'!$R$13:$R$54</c:f>
              <c:numCache>
                <c:formatCode>General</c:formatCode>
                <c:ptCount val="42"/>
                <c:pt idx="0">
                  <c:v>176.071</c:v>
                </c:pt>
                <c:pt idx="1">
                  <c:v>184.02099999999999</c:v>
                </c:pt>
                <c:pt idx="2">
                  <c:v>191.98500000000001</c:v>
                </c:pt>
                <c:pt idx="3">
                  <c:v>199.959</c:v>
                </c:pt>
                <c:pt idx="4">
                  <c:v>207.91800000000001</c:v>
                </c:pt>
                <c:pt idx="5">
                  <c:v>215.9</c:v>
                </c:pt>
                <c:pt idx="6">
                  <c:v>223.84800000000001</c:v>
                </c:pt>
                <c:pt idx="7">
                  <c:v>231.81100000000001</c:v>
                </c:pt>
                <c:pt idx="8">
                  <c:v>239.78399999999999</c:v>
                </c:pt>
                <c:pt idx="9">
                  <c:v>247.81899999999999</c:v>
                </c:pt>
                <c:pt idx="10">
                  <c:v>255.79599999999999</c:v>
                </c:pt>
                <c:pt idx="11">
                  <c:v>263.75099999999998</c:v>
                </c:pt>
                <c:pt idx="12">
                  <c:v>271.68</c:v>
                </c:pt>
                <c:pt idx="13">
                  <c:v>279.60300000000001</c:v>
                </c:pt>
                <c:pt idx="14">
                  <c:v>287.52699999999999</c:v>
                </c:pt>
                <c:pt idx="15">
                  <c:v>295.43700000000001</c:v>
                </c:pt>
                <c:pt idx="16">
                  <c:v>303.35000000000002</c:v>
                </c:pt>
                <c:pt idx="17">
                  <c:v>311.26100000000002</c:v>
                </c:pt>
                <c:pt idx="18">
                  <c:v>319.16500000000002</c:v>
                </c:pt>
                <c:pt idx="19">
                  <c:v>327.06</c:v>
                </c:pt>
                <c:pt idx="20">
                  <c:v>334.96100000000001</c:v>
                </c:pt>
                <c:pt idx="21">
                  <c:v>342.84699999999998</c:v>
                </c:pt>
                <c:pt idx="22">
                  <c:v>350.74400000000003</c:v>
                </c:pt>
                <c:pt idx="23">
                  <c:v>358.60599999999999</c:v>
                </c:pt>
                <c:pt idx="24">
                  <c:v>366.47199999999998</c:v>
                </c:pt>
                <c:pt idx="25">
                  <c:v>374.33199999999999</c:v>
                </c:pt>
                <c:pt idx="26">
                  <c:v>382.21699999999998</c:v>
                </c:pt>
                <c:pt idx="27">
                  <c:v>390.11</c:v>
                </c:pt>
                <c:pt idx="28">
                  <c:v>397.98599999999999</c:v>
                </c:pt>
                <c:pt idx="29">
                  <c:v>405.84399999999999</c:v>
                </c:pt>
                <c:pt idx="30">
                  <c:v>413.70299999999997</c:v>
                </c:pt>
                <c:pt idx="31">
                  <c:v>421.548</c:v>
                </c:pt>
                <c:pt idx="32">
                  <c:v>429.392</c:v>
                </c:pt>
                <c:pt idx="33">
                  <c:v>437.23599999999999</c:v>
                </c:pt>
                <c:pt idx="34">
                  <c:v>445.07900000000001</c:v>
                </c:pt>
                <c:pt idx="35">
                  <c:v>452.90699999999998</c:v>
                </c:pt>
                <c:pt idx="36">
                  <c:v>460.71899999999999</c:v>
                </c:pt>
                <c:pt idx="37">
                  <c:v>468.51900000000001</c:v>
                </c:pt>
                <c:pt idx="38">
                  <c:v>476.30099999999999</c:v>
                </c:pt>
                <c:pt idx="39">
                  <c:v>484.09</c:v>
                </c:pt>
                <c:pt idx="40">
                  <c:v>491.86500000000001</c:v>
                </c:pt>
                <c:pt idx="41">
                  <c:v>499.64400000000001</c:v>
                </c:pt>
              </c:numCache>
            </c:numRef>
          </c:xVal>
          <c:yVal>
            <c:numRef>
              <c:f>'Live oak_dead'!$V$13:$V$54</c:f>
              <c:numCache>
                <c:formatCode>General</c:formatCode>
                <c:ptCount val="42"/>
                <c:pt idx="0">
                  <c:v>3.5149384885764245E-3</c:v>
                </c:pt>
                <c:pt idx="1">
                  <c:v>5.9265526128727819E-3</c:v>
                </c:pt>
                <c:pt idx="2">
                  <c:v>8.5769296183719756E-3</c:v>
                </c:pt>
                <c:pt idx="3">
                  <c:v>1.170265190334363E-2</c:v>
                </c:pt>
                <c:pt idx="4">
                  <c:v>1.5569738385657783E-2</c:v>
                </c:pt>
                <c:pt idx="5">
                  <c:v>2.0579397925052478E-2</c:v>
                </c:pt>
                <c:pt idx="6">
                  <c:v>2.6828662012062576E-2</c:v>
                </c:pt>
                <c:pt idx="7">
                  <c:v>3.4522496042423634E-2</c:v>
                </c:pt>
                <c:pt idx="8">
                  <c:v>4.3790638750670685E-2</c:v>
                </c:pt>
                <c:pt idx="9">
                  <c:v>5.490347002054019E-2</c:v>
                </c:pt>
                <c:pt idx="10">
                  <c:v>6.7906779993633148E-2</c:v>
                </c:pt>
                <c:pt idx="11">
                  <c:v>8.3143994731953219E-2</c:v>
                </c:pt>
                <c:pt idx="12">
                  <c:v>0.10110790337844033</c:v>
                </c:pt>
                <c:pt idx="13">
                  <c:v>0.12208851016323097</c:v>
                </c:pt>
                <c:pt idx="14">
                  <c:v>0.14564644777525337</c:v>
                </c:pt>
                <c:pt idx="15">
                  <c:v>0.17088444748742959</c:v>
                </c:pt>
                <c:pt idx="16">
                  <c:v>0.19651493412761067</c:v>
                </c:pt>
                <c:pt idx="17">
                  <c:v>0.22174857287392014</c:v>
                </c:pt>
                <c:pt idx="18">
                  <c:v>0.24655483696529112</c:v>
                </c:pt>
                <c:pt idx="19">
                  <c:v>0.27121282821719361</c:v>
                </c:pt>
                <c:pt idx="20">
                  <c:v>0.29607687510629865</c:v>
                </c:pt>
                <c:pt idx="21">
                  <c:v>0.32152856214594405</c:v>
                </c:pt>
                <c:pt idx="22">
                  <c:v>0.34887726933761298</c:v>
                </c:pt>
                <c:pt idx="23">
                  <c:v>0.38042994762479998</c:v>
                </c:pt>
                <c:pt idx="24">
                  <c:v>0.41779470317085832</c:v>
                </c:pt>
                <c:pt idx="25">
                  <c:v>0.45487163496971317</c:v>
                </c:pt>
                <c:pt idx="26">
                  <c:v>0.48350682709206438</c:v>
                </c:pt>
                <c:pt idx="27">
                  <c:v>0.5015863013340196</c:v>
                </c:pt>
                <c:pt idx="28">
                  <c:v>0.51364437195550083</c:v>
                </c:pt>
                <c:pt idx="29">
                  <c:v>0.52400057564749447</c:v>
                </c:pt>
                <c:pt idx="30">
                  <c:v>0.53370045397654675</c:v>
                </c:pt>
                <c:pt idx="31">
                  <c:v>0.54305690624359482</c:v>
                </c:pt>
                <c:pt idx="32">
                  <c:v>0.55190312550423659</c:v>
                </c:pt>
                <c:pt idx="33">
                  <c:v>0.560277270209806</c:v>
                </c:pt>
                <c:pt idx="34">
                  <c:v>0.56797437496456715</c:v>
                </c:pt>
                <c:pt idx="35">
                  <c:v>0.57525173675465635</c:v>
                </c:pt>
                <c:pt idx="36">
                  <c:v>0.5820417606091397</c:v>
                </c:pt>
                <c:pt idx="37">
                  <c:v>0.58851670467975259</c:v>
                </c:pt>
                <c:pt idx="38">
                  <c:v>0.59460134230529382</c:v>
                </c:pt>
                <c:pt idx="39">
                  <c:v>0.6004864657424327</c:v>
                </c:pt>
                <c:pt idx="40">
                  <c:v>0.60640647690650529</c:v>
                </c:pt>
                <c:pt idx="41">
                  <c:v>0.61248675356617988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716-4230-99B3-C175D04927D5}"/>
            </c:ext>
          </c:extLst>
        </c:ser>
        <c:ser>
          <c:idx val="3"/>
          <c:order val="3"/>
          <c:tx>
            <c:v>20-model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'Live oak_dead'!$R$13:$R$54</c:f>
              <c:numCache>
                <c:formatCode>General</c:formatCode>
                <c:ptCount val="42"/>
                <c:pt idx="0">
                  <c:v>176.071</c:v>
                </c:pt>
                <c:pt idx="1">
                  <c:v>184.02099999999999</c:v>
                </c:pt>
                <c:pt idx="2">
                  <c:v>191.98500000000001</c:v>
                </c:pt>
                <c:pt idx="3">
                  <c:v>199.959</c:v>
                </c:pt>
                <c:pt idx="4">
                  <c:v>207.91800000000001</c:v>
                </c:pt>
                <c:pt idx="5">
                  <c:v>215.9</c:v>
                </c:pt>
                <c:pt idx="6">
                  <c:v>223.84800000000001</c:v>
                </c:pt>
                <c:pt idx="7">
                  <c:v>231.81100000000001</c:v>
                </c:pt>
                <c:pt idx="8">
                  <c:v>239.78399999999999</c:v>
                </c:pt>
                <c:pt idx="9">
                  <c:v>247.81899999999999</c:v>
                </c:pt>
                <c:pt idx="10">
                  <c:v>255.79599999999999</c:v>
                </c:pt>
                <c:pt idx="11">
                  <c:v>263.75099999999998</c:v>
                </c:pt>
                <c:pt idx="12">
                  <c:v>271.68</c:v>
                </c:pt>
                <c:pt idx="13">
                  <c:v>279.60300000000001</c:v>
                </c:pt>
                <c:pt idx="14">
                  <c:v>287.52699999999999</c:v>
                </c:pt>
                <c:pt idx="15">
                  <c:v>295.43700000000001</c:v>
                </c:pt>
                <c:pt idx="16">
                  <c:v>303.35000000000002</c:v>
                </c:pt>
                <c:pt idx="17">
                  <c:v>311.26100000000002</c:v>
                </c:pt>
                <c:pt idx="18">
                  <c:v>319.16500000000002</c:v>
                </c:pt>
                <c:pt idx="19">
                  <c:v>327.06</c:v>
                </c:pt>
                <c:pt idx="20">
                  <c:v>334.96100000000001</c:v>
                </c:pt>
                <c:pt idx="21">
                  <c:v>342.84699999999998</c:v>
                </c:pt>
                <c:pt idx="22">
                  <c:v>350.74400000000003</c:v>
                </c:pt>
                <c:pt idx="23">
                  <c:v>358.60599999999999</c:v>
                </c:pt>
                <c:pt idx="24">
                  <c:v>366.47199999999998</c:v>
                </c:pt>
                <c:pt idx="25">
                  <c:v>374.33199999999999</c:v>
                </c:pt>
                <c:pt idx="26">
                  <c:v>382.21699999999998</c:v>
                </c:pt>
                <c:pt idx="27">
                  <c:v>390.11</c:v>
                </c:pt>
                <c:pt idx="28">
                  <c:v>397.98599999999999</c:v>
                </c:pt>
                <c:pt idx="29">
                  <c:v>405.84399999999999</c:v>
                </c:pt>
                <c:pt idx="30">
                  <c:v>413.70299999999997</c:v>
                </c:pt>
                <c:pt idx="31">
                  <c:v>421.548</c:v>
                </c:pt>
                <c:pt idx="32">
                  <c:v>429.392</c:v>
                </c:pt>
                <c:pt idx="33">
                  <c:v>437.23599999999999</c:v>
                </c:pt>
                <c:pt idx="34">
                  <c:v>445.07900000000001</c:v>
                </c:pt>
                <c:pt idx="35">
                  <c:v>452.90699999999998</c:v>
                </c:pt>
                <c:pt idx="36">
                  <c:v>460.71899999999999</c:v>
                </c:pt>
                <c:pt idx="37">
                  <c:v>468.51900000000001</c:v>
                </c:pt>
                <c:pt idx="38">
                  <c:v>476.30099999999999</c:v>
                </c:pt>
                <c:pt idx="39">
                  <c:v>484.09</c:v>
                </c:pt>
                <c:pt idx="40">
                  <c:v>491.86500000000001</c:v>
                </c:pt>
                <c:pt idx="41">
                  <c:v>499.64400000000001</c:v>
                </c:pt>
              </c:numCache>
            </c:numRef>
          </c:xVal>
          <c:yVal>
            <c:numRef>
              <c:f>'Live oak_dead'!$Z$13:$Z$54</c:f>
              <c:numCache>
                <c:formatCode>General</c:formatCode>
                <c:ptCount val="42"/>
                <c:pt idx="0">
                  <c:v>6.5735176164816514E-3</c:v>
                </c:pt>
                <c:pt idx="1">
                  <c:v>8.5594534417080155E-3</c:v>
                </c:pt>
                <c:pt idx="2">
                  <c:v>1.1235041335586015E-2</c:v>
                </c:pt>
                <c:pt idx="3">
                  <c:v>1.4642012799064137E-2</c:v>
                </c:pt>
                <c:pt idx="4">
                  <c:v>1.8903279005447682E-2</c:v>
                </c:pt>
                <c:pt idx="5">
                  <c:v>2.4154852607092943E-2</c:v>
                </c:pt>
                <c:pt idx="6">
                  <c:v>3.0576608633179864E-2</c:v>
                </c:pt>
                <c:pt idx="7">
                  <c:v>3.8298326813504445E-2</c:v>
                </c:pt>
                <c:pt idx="8">
                  <c:v>4.7512252184134955E-2</c:v>
                </c:pt>
                <c:pt idx="9">
                  <c:v>5.8383101537242889E-2</c:v>
                </c:pt>
                <c:pt idx="10">
                  <c:v>7.1129425516938266E-2</c:v>
                </c:pt>
                <c:pt idx="11">
                  <c:v>8.5740589374138018E-2</c:v>
                </c:pt>
                <c:pt idx="12">
                  <c:v>0.10229775838639674</c:v>
                </c:pt>
                <c:pt idx="13">
                  <c:v>0.12081958932220704</c:v>
                </c:pt>
                <c:pt idx="14">
                  <c:v>0.14131393564739184</c:v>
                </c:pt>
                <c:pt idx="15">
                  <c:v>0.16372855628089844</c:v>
                </c:pt>
                <c:pt idx="16">
                  <c:v>0.18790519133695616</c:v>
                </c:pt>
                <c:pt idx="17">
                  <c:v>0.21368385953419758</c:v>
                </c:pt>
                <c:pt idx="18">
                  <c:v>0.24082405994418776</c:v>
                </c:pt>
                <c:pt idx="19">
                  <c:v>0.26904209630245951</c:v>
                </c:pt>
                <c:pt idx="20">
                  <c:v>0.29807091295711496</c:v>
                </c:pt>
                <c:pt idx="21">
                  <c:v>0.32802537226733353</c:v>
                </c:pt>
                <c:pt idx="22">
                  <c:v>0.35784649684435021</c:v>
                </c:pt>
                <c:pt idx="23">
                  <c:v>0.38624217233383379</c:v>
                </c:pt>
                <c:pt idx="24">
                  <c:v>0.4129660641588519</c:v>
                </c:pt>
                <c:pt idx="25">
                  <c:v>0.43793685441865815</c:v>
                </c:pt>
                <c:pt idx="26">
                  <c:v>0.46099185766912321</c:v>
                </c:pt>
                <c:pt idx="27">
                  <c:v>0.48205009520362663</c:v>
                </c:pt>
                <c:pt idx="28">
                  <c:v>0.50099961939116333</c:v>
                </c:pt>
                <c:pt idx="29">
                  <c:v>0.51776414370994306</c:v>
                </c:pt>
                <c:pt idx="30">
                  <c:v>0.53236508774609559</c:v>
                </c:pt>
                <c:pt idx="31">
                  <c:v>0.54490803211110561</c:v>
                </c:pt>
                <c:pt idx="32">
                  <c:v>0.55551172907580715</c:v>
                </c:pt>
                <c:pt idx="33">
                  <c:v>0.56434668365745977</c:v>
                </c:pt>
                <c:pt idx="34">
                  <c:v>0.57159711139451863</c:v>
                </c:pt>
                <c:pt idx="35">
                  <c:v>0.57745501187127957</c:v>
                </c:pt>
                <c:pt idx="36">
                  <c:v>0.58210927401615165</c:v>
                </c:pt>
                <c:pt idx="37">
                  <c:v>0.58574874414898581</c:v>
                </c:pt>
                <c:pt idx="38">
                  <c:v>0.58855157866919949</c:v>
                </c:pt>
                <c:pt idx="39">
                  <c:v>0.59067628492090329</c:v>
                </c:pt>
                <c:pt idx="40">
                  <c:v>0.59226504822428094</c:v>
                </c:pt>
                <c:pt idx="41">
                  <c:v>0.59343340439257908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716-4230-99B3-C175D04927D5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'Live oak_dead'!$AH$13:$AH$53</c:f>
              <c:numCache>
                <c:formatCode>General</c:formatCode>
                <c:ptCount val="41"/>
                <c:pt idx="0">
                  <c:v>183.35599999999999</c:v>
                </c:pt>
                <c:pt idx="1">
                  <c:v>191.26300000000001</c:v>
                </c:pt>
                <c:pt idx="2">
                  <c:v>199.14699999999999</c:v>
                </c:pt>
                <c:pt idx="3">
                  <c:v>207.03700000000001</c:v>
                </c:pt>
                <c:pt idx="4">
                  <c:v>214.93</c:v>
                </c:pt>
                <c:pt idx="5">
                  <c:v>222.82</c:v>
                </c:pt>
                <c:pt idx="6">
                  <c:v>230.72499999999999</c:v>
                </c:pt>
                <c:pt idx="7">
                  <c:v>238.66300000000001</c:v>
                </c:pt>
                <c:pt idx="8">
                  <c:v>246.58699999999999</c:v>
                </c:pt>
                <c:pt idx="9">
                  <c:v>254.51599999999999</c:v>
                </c:pt>
                <c:pt idx="10">
                  <c:v>262.40600000000001</c:v>
                </c:pt>
                <c:pt idx="11">
                  <c:v>270.28500000000003</c:v>
                </c:pt>
                <c:pt idx="12">
                  <c:v>278.14600000000002</c:v>
                </c:pt>
                <c:pt idx="13">
                  <c:v>285.98599999999999</c:v>
                </c:pt>
                <c:pt idx="14">
                  <c:v>293.834</c:v>
                </c:pt>
                <c:pt idx="15">
                  <c:v>301.66800000000001</c:v>
                </c:pt>
                <c:pt idx="16">
                  <c:v>309.51100000000002</c:v>
                </c:pt>
                <c:pt idx="17">
                  <c:v>317.34399999999999</c:v>
                </c:pt>
                <c:pt idx="18">
                  <c:v>325.18900000000002</c:v>
                </c:pt>
                <c:pt idx="19">
                  <c:v>333.03100000000001</c:v>
                </c:pt>
                <c:pt idx="20">
                  <c:v>340.85300000000001</c:v>
                </c:pt>
                <c:pt idx="21">
                  <c:v>348.68200000000002</c:v>
                </c:pt>
                <c:pt idx="22">
                  <c:v>356.49099999999999</c:v>
                </c:pt>
                <c:pt idx="23">
                  <c:v>364.30200000000002</c:v>
                </c:pt>
                <c:pt idx="24">
                  <c:v>372.07900000000001</c:v>
                </c:pt>
                <c:pt idx="25">
                  <c:v>379.90100000000001</c:v>
                </c:pt>
                <c:pt idx="26">
                  <c:v>387.733</c:v>
                </c:pt>
                <c:pt idx="27">
                  <c:v>395.584</c:v>
                </c:pt>
                <c:pt idx="28">
                  <c:v>403.42500000000001</c:v>
                </c:pt>
                <c:pt idx="29">
                  <c:v>411.24400000000003</c:v>
                </c:pt>
                <c:pt idx="30">
                  <c:v>419.04399999999998</c:v>
                </c:pt>
                <c:pt idx="31">
                  <c:v>426.83</c:v>
                </c:pt>
                <c:pt idx="32">
                  <c:v>434.60199999999998</c:v>
                </c:pt>
                <c:pt idx="33">
                  <c:v>442.38</c:v>
                </c:pt>
                <c:pt idx="34">
                  <c:v>450.16199999999998</c:v>
                </c:pt>
                <c:pt idx="35">
                  <c:v>457.96</c:v>
                </c:pt>
                <c:pt idx="36">
                  <c:v>465.73899999999998</c:v>
                </c:pt>
                <c:pt idx="37">
                  <c:v>473.47300000000001</c:v>
                </c:pt>
                <c:pt idx="38">
                  <c:v>481.202</c:v>
                </c:pt>
                <c:pt idx="39">
                  <c:v>488.95100000000002</c:v>
                </c:pt>
                <c:pt idx="40">
                  <c:v>496.68799999999999</c:v>
                </c:pt>
              </c:numCache>
            </c:numRef>
          </c:xVal>
          <c:yVal>
            <c:numRef>
              <c:f>'Live oak_dead'!$AL$13:$AL$53</c:f>
              <c:numCache>
                <c:formatCode>General</c:formatCode>
                <c:ptCount val="41"/>
                <c:pt idx="0">
                  <c:v>3.7050966411830144E-3</c:v>
                </c:pt>
                <c:pt idx="1">
                  <c:v>6.0617361596153607E-3</c:v>
                </c:pt>
                <c:pt idx="2">
                  <c:v>8.8776938854844278E-3</c:v>
                </c:pt>
                <c:pt idx="3">
                  <c:v>1.2157183747299238E-2</c:v>
                </c:pt>
                <c:pt idx="4">
                  <c:v>1.6287887167850457E-2</c:v>
                </c:pt>
                <c:pt idx="5">
                  <c:v>2.1539495571687994E-2</c:v>
                </c:pt>
                <c:pt idx="6">
                  <c:v>2.8181700383362318E-2</c:v>
                </c:pt>
                <c:pt idx="7">
                  <c:v>3.6304047583680887E-2</c:v>
                </c:pt>
                <c:pt idx="8">
                  <c:v>4.6052971188317415E-2</c:v>
                </c:pt>
                <c:pt idx="9">
                  <c:v>5.765180940822745E-2</c:v>
                </c:pt>
                <c:pt idx="10">
                  <c:v>7.10847600115041E-2</c:v>
                </c:pt>
                <c:pt idx="11">
                  <c:v>8.6645744511621547E-2</c:v>
                </c:pt>
                <c:pt idx="12">
                  <c:v>0.10473613959902373</c:v>
                </c:pt>
                <c:pt idx="13">
                  <c:v>0.12569727348290682</c:v>
                </c:pt>
                <c:pt idx="14">
                  <c:v>0.14906245358094383</c:v>
                </c:pt>
                <c:pt idx="15">
                  <c:v>0.17381612312256323</c:v>
                </c:pt>
                <c:pt idx="16">
                  <c:v>0.1989585275691006</c:v>
                </c:pt>
                <c:pt idx="17">
                  <c:v>0.22373853416389877</c:v>
                </c:pt>
                <c:pt idx="18">
                  <c:v>0.24828782817285111</c:v>
                </c:pt>
                <c:pt idx="19">
                  <c:v>0.27260535611383085</c:v>
                </c:pt>
                <c:pt idx="20">
                  <c:v>0.29706194369559435</c:v>
                </c:pt>
                <c:pt idx="21">
                  <c:v>0.32208214421538239</c:v>
                </c:pt>
                <c:pt idx="22">
                  <c:v>0.3487921300671174</c:v>
                </c:pt>
                <c:pt idx="23">
                  <c:v>0.37930413291573306</c:v>
                </c:pt>
                <c:pt idx="24">
                  <c:v>0.41453994962248475</c:v>
                </c:pt>
                <c:pt idx="25">
                  <c:v>0.44941652892387851</c:v>
                </c:pt>
                <c:pt idx="26">
                  <c:v>0.47745284877369421</c:v>
                </c:pt>
                <c:pt idx="27">
                  <c:v>0.496580923756338</c:v>
                </c:pt>
                <c:pt idx="28">
                  <c:v>0.50939231990459666</c:v>
                </c:pt>
                <c:pt idx="29">
                  <c:v>0.51987446706972906</c:v>
                </c:pt>
                <c:pt idx="30">
                  <c:v>0.52968765308412169</c:v>
                </c:pt>
                <c:pt idx="31">
                  <c:v>0.53916372481782671</c:v>
                </c:pt>
                <c:pt idx="32">
                  <c:v>0.54824263378959648</c:v>
                </c:pt>
                <c:pt idx="33">
                  <c:v>0.55680639000119037</c:v>
                </c:pt>
                <c:pt idx="34">
                  <c:v>0.56484656559559143</c:v>
                </c:pt>
                <c:pt idx="35">
                  <c:v>0.57223884968179572</c:v>
                </c:pt>
                <c:pt idx="36">
                  <c:v>0.57914231806100291</c:v>
                </c:pt>
                <c:pt idx="37">
                  <c:v>0.58564440974976639</c:v>
                </c:pt>
                <c:pt idx="38">
                  <c:v>0.59181149412209644</c:v>
                </c:pt>
                <c:pt idx="39">
                  <c:v>0.59755507867931268</c:v>
                </c:pt>
                <c:pt idx="40">
                  <c:v>0.60307427154344617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716-4230-99B3-C175D04927D5}"/>
            </c:ext>
          </c:extLst>
        </c:ser>
        <c:ser>
          <c:idx val="5"/>
          <c:order val="5"/>
          <c:tx>
            <c:v>30-model</c:v>
          </c:tx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'Live oak_dead'!$R$13:$R$54</c:f>
              <c:numCache>
                <c:formatCode>General</c:formatCode>
                <c:ptCount val="42"/>
                <c:pt idx="0">
                  <c:v>176.071</c:v>
                </c:pt>
                <c:pt idx="1">
                  <c:v>184.02099999999999</c:v>
                </c:pt>
                <c:pt idx="2">
                  <c:v>191.98500000000001</c:v>
                </c:pt>
                <c:pt idx="3">
                  <c:v>199.959</c:v>
                </c:pt>
                <c:pt idx="4">
                  <c:v>207.91800000000001</c:v>
                </c:pt>
                <c:pt idx="5">
                  <c:v>215.9</c:v>
                </c:pt>
                <c:pt idx="6">
                  <c:v>223.84800000000001</c:v>
                </c:pt>
                <c:pt idx="7">
                  <c:v>231.81100000000001</c:v>
                </c:pt>
                <c:pt idx="8">
                  <c:v>239.78399999999999</c:v>
                </c:pt>
                <c:pt idx="9">
                  <c:v>247.81899999999999</c:v>
                </c:pt>
                <c:pt idx="10">
                  <c:v>255.79599999999999</c:v>
                </c:pt>
                <c:pt idx="11">
                  <c:v>263.75099999999998</c:v>
                </c:pt>
                <c:pt idx="12">
                  <c:v>271.68</c:v>
                </c:pt>
                <c:pt idx="13">
                  <c:v>279.60300000000001</c:v>
                </c:pt>
                <c:pt idx="14">
                  <c:v>287.52699999999999</c:v>
                </c:pt>
                <c:pt idx="15">
                  <c:v>295.43700000000001</c:v>
                </c:pt>
                <c:pt idx="16">
                  <c:v>303.35000000000002</c:v>
                </c:pt>
                <c:pt idx="17">
                  <c:v>311.26100000000002</c:v>
                </c:pt>
                <c:pt idx="18">
                  <c:v>319.16500000000002</c:v>
                </c:pt>
                <c:pt idx="19">
                  <c:v>327.06</c:v>
                </c:pt>
                <c:pt idx="20">
                  <c:v>334.96100000000001</c:v>
                </c:pt>
                <c:pt idx="21">
                  <c:v>342.84699999999998</c:v>
                </c:pt>
                <c:pt idx="22">
                  <c:v>350.74400000000003</c:v>
                </c:pt>
                <c:pt idx="23">
                  <c:v>358.60599999999999</c:v>
                </c:pt>
                <c:pt idx="24">
                  <c:v>366.47199999999998</c:v>
                </c:pt>
                <c:pt idx="25">
                  <c:v>374.33199999999999</c:v>
                </c:pt>
                <c:pt idx="26">
                  <c:v>382.21699999999998</c:v>
                </c:pt>
                <c:pt idx="27">
                  <c:v>390.11</c:v>
                </c:pt>
                <c:pt idx="28">
                  <c:v>397.98599999999999</c:v>
                </c:pt>
                <c:pt idx="29">
                  <c:v>405.84399999999999</c:v>
                </c:pt>
                <c:pt idx="30">
                  <c:v>413.70299999999997</c:v>
                </c:pt>
                <c:pt idx="31">
                  <c:v>421.548</c:v>
                </c:pt>
                <c:pt idx="32">
                  <c:v>429.392</c:v>
                </c:pt>
                <c:pt idx="33">
                  <c:v>437.23599999999999</c:v>
                </c:pt>
                <c:pt idx="34">
                  <c:v>445.07900000000001</c:v>
                </c:pt>
                <c:pt idx="35">
                  <c:v>452.90699999999998</c:v>
                </c:pt>
                <c:pt idx="36">
                  <c:v>460.71899999999999</c:v>
                </c:pt>
                <c:pt idx="37">
                  <c:v>468.51900000000001</c:v>
                </c:pt>
                <c:pt idx="38">
                  <c:v>476.30099999999999</c:v>
                </c:pt>
                <c:pt idx="39">
                  <c:v>484.09</c:v>
                </c:pt>
                <c:pt idx="40">
                  <c:v>491.86500000000001</c:v>
                </c:pt>
                <c:pt idx="41">
                  <c:v>499.64400000000001</c:v>
                </c:pt>
              </c:numCache>
            </c:numRef>
          </c:xVal>
          <c:yVal>
            <c:numRef>
              <c:f>'Live oak_dead'!$Z$13:$Z$54</c:f>
              <c:numCache>
                <c:formatCode>General</c:formatCode>
                <c:ptCount val="42"/>
                <c:pt idx="0">
                  <c:v>6.5735176164816514E-3</c:v>
                </c:pt>
                <c:pt idx="1">
                  <c:v>8.5594534417080155E-3</c:v>
                </c:pt>
                <c:pt idx="2">
                  <c:v>1.1235041335586015E-2</c:v>
                </c:pt>
                <c:pt idx="3">
                  <c:v>1.4642012799064137E-2</c:v>
                </c:pt>
                <c:pt idx="4">
                  <c:v>1.8903279005447682E-2</c:v>
                </c:pt>
                <c:pt idx="5">
                  <c:v>2.4154852607092943E-2</c:v>
                </c:pt>
                <c:pt idx="6">
                  <c:v>3.0576608633179864E-2</c:v>
                </c:pt>
                <c:pt idx="7">
                  <c:v>3.8298326813504445E-2</c:v>
                </c:pt>
                <c:pt idx="8">
                  <c:v>4.7512252184134955E-2</c:v>
                </c:pt>
                <c:pt idx="9">
                  <c:v>5.8383101537242889E-2</c:v>
                </c:pt>
                <c:pt idx="10">
                  <c:v>7.1129425516938266E-2</c:v>
                </c:pt>
                <c:pt idx="11">
                  <c:v>8.5740589374138018E-2</c:v>
                </c:pt>
                <c:pt idx="12">
                  <c:v>0.10229775838639674</c:v>
                </c:pt>
                <c:pt idx="13">
                  <c:v>0.12081958932220704</c:v>
                </c:pt>
                <c:pt idx="14">
                  <c:v>0.14131393564739184</c:v>
                </c:pt>
                <c:pt idx="15">
                  <c:v>0.16372855628089844</c:v>
                </c:pt>
                <c:pt idx="16">
                  <c:v>0.18790519133695616</c:v>
                </c:pt>
                <c:pt idx="17">
                  <c:v>0.21368385953419758</c:v>
                </c:pt>
                <c:pt idx="18">
                  <c:v>0.24082405994418776</c:v>
                </c:pt>
                <c:pt idx="19">
                  <c:v>0.26904209630245951</c:v>
                </c:pt>
                <c:pt idx="20">
                  <c:v>0.29807091295711496</c:v>
                </c:pt>
                <c:pt idx="21">
                  <c:v>0.32802537226733353</c:v>
                </c:pt>
                <c:pt idx="22">
                  <c:v>0.35784649684435021</c:v>
                </c:pt>
                <c:pt idx="23">
                  <c:v>0.38624217233383379</c:v>
                </c:pt>
                <c:pt idx="24">
                  <c:v>0.4129660641588519</c:v>
                </c:pt>
                <c:pt idx="25">
                  <c:v>0.43793685441865815</c:v>
                </c:pt>
                <c:pt idx="26">
                  <c:v>0.46099185766912321</c:v>
                </c:pt>
                <c:pt idx="27">
                  <c:v>0.48205009520362663</c:v>
                </c:pt>
                <c:pt idx="28">
                  <c:v>0.50099961939116333</c:v>
                </c:pt>
                <c:pt idx="29">
                  <c:v>0.51776414370994306</c:v>
                </c:pt>
                <c:pt idx="30">
                  <c:v>0.53236508774609559</c:v>
                </c:pt>
                <c:pt idx="31">
                  <c:v>0.54490803211110561</c:v>
                </c:pt>
                <c:pt idx="32">
                  <c:v>0.55551172907580715</c:v>
                </c:pt>
                <c:pt idx="33">
                  <c:v>0.56434668365745977</c:v>
                </c:pt>
                <c:pt idx="34">
                  <c:v>0.57159711139451863</c:v>
                </c:pt>
                <c:pt idx="35">
                  <c:v>0.57745501187127957</c:v>
                </c:pt>
                <c:pt idx="36">
                  <c:v>0.58210927401615165</c:v>
                </c:pt>
                <c:pt idx="37">
                  <c:v>0.58574874414898581</c:v>
                </c:pt>
                <c:pt idx="38">
                  <c:v>0.58855157866919949</c:v>
                </c:pt>
                <c:pt idx="39">
                  <c:v>0.59067628492090329</c:v>
                </c:pt>
                <c:pt idx="40">
                  <c:v>0.59226504822428094</c:v>
                </c:pt>
                <c:pt idx="41">
                  <c:v>0.59343340439257908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4716-4230-99B3-C175D049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18880"/>
        <c:axId val="1874527040"/>
      </c:scatterChart>
      <c:valAx>
        <c:axId val="1874518880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27040"/>
        <c:crosses val="autoZero"/>
        <c:crossBetween val="midCat"/>
      </c:valAx>
      <c:valAx>
        <c:axId val="1874527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188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Wax_live!$B$13:$B$55</c:f>
              <c:numCache>
                <c:formatCode>General</c:formatCode>
                <c:ptCount val="43"/>
                <c:pt idx="0">
                  <c:v>165.48</c:v>
                </c:pt>
                <c:pt idx="1">
                  <c:v>173.37</c:v>
                </c:pt>
                <c:pt idx="2">
                  <c:v>181.25200000000001</c:v>
                </c:pt>
                <c:pt idx="3">
                  <c:v>189.12299999999999</c:v>
                </c:pt>
                <c:pt idx="4">
                  <c:v>196.98699999999999</c:v>
                </c:pt>
                <c:pt idx="5">
                  <c:v>204.85</c:v>
                </c:pt>
                <c:pt idx="6">
                  <c:v>212.72399999999999</c:v>
                </c:pt>
                <c:pt idx="7">
                  <c:v>220.68799999999999</c:v>
                </c:pt>
                <c:pt idx="8">
                  <c:v>228.58500000000001</c:v>
                </c:pt>
                <c:pt idx="9">
                  <c:v>236.46700000000001</c:v>
                </c:pt>
                <c:pt idx="10">
                  <c:v>244.34299999999999</c:v>
                </c:pt>
                <c:pt idx="11">
                  <c:v>252.19399999999999</c:v>
                </c:pt>
                <c:pt idx="12">
                  <c:v>260.03100000000001</c:v>
                </c:pt>
                <c:pt idx="13">
                  <c:v>267.86399999999998</c:v>
                </c:pt>
                <c:pt idx="14">
                  <c:v>275.69799999999998</c:v>
                </c:pt>
                <c:pt idx="15">
                  <c:v>283.52</c:v>
                </c:pt>
                <c:pt idx="16">
                  <c:v>291.34699999999998</c:v>
                </c:pt>
                <c:pt idx="17">
                  <c:v>299.16500000000002</c:v>
                </c:pt>
                <c:pt idx="18">
                  <c:v>306.96899999999999</c:v>
                </c:pt>
                <c:pt idx="19">
                  <c:v>314.79300000000001</c:v>
                </c:pt>
                <c:pt idx="20">
                  <c:v>322.59399999999999</c:v>
                </c:pt>
                <c:pt idx="21">
                  <c:v>330.42099999999999</c:v>
                </c:pt>
                <c:pt idx="22">
                  <c:v>338.22699999999998</c:v>
                </c:pt>
                <c:pt idx="23">
                  <c:v>346.02199999999999</c:v>
                </c:pt>
                <c:pt idx="24">
                  <c:v>353.80700000000002</c:v>
                </c:pt>
                <c:pt idx="25">
                  <c:v>361.57299999999998</c:v>
                </c:pt>
                <c:pt idx="26">
                  <c:v>369.33199999999999</c:v>
                </c:pt>
                <c:pt idx="27">
                  <c:v>377.08199999999999</c:v>
                </c:pt>
                <c:pt idx="28">
                  <c:v>384.827</c:v>
                </c:pt>
                <c:pt idx="29">
                  <c:v>392.56299999999999</c:v>
                </c:pt>
                <c:pt idx="30">
                  <c:v>400.30700000000002</c:v>
                </c:pt>
                <c:pt idx="31">
                  <c:v>408.02699999999999</c:v>
                </c:pt>
                <c:pt idx="32">
                  <c:v>415.71100000000001</c:v>
                </c:pt>
                <c:pt idx="33">
                  <c:v>423.42599999999999</c:v>
                </c:pt>
                <c:pt idx="34">
                  <c:v>431.13799999999998</c:v>
                </c:pt>
                <c:pt idx="35">
                  <c:v>438.83300000000003</c:v>
                </c:pt>
                <c:pt idx="36">
                  <c:v>446.54199999999997</c:v>
                </c:pt>
                <c:pt idx="37">
                  <c:v>454.262</c:v>
                </c:pt>
                <c:pt idx="38">
                  <c:v>461.99599999999998</c:v>
                </c:pt>
                <c:pt idx="39">
                  <c:v>469.75</c:v>
                </c:pt>
                <c:pt idx="40">
                  <c:v>477.50900000000001</c:v>
                </c:pt>
                <c:pt idx="41">
                  <c:v>485.26100000000002</c:v>
                </c:pt>
                <c:pt idx="42">
                  <c:v>492.98200000000003</c:v>
                </c:pt>
              </c:numCache>
            </c:numRef>
          </c:xVal>
          <c:yVal>
            <c:numRef>
              <c:f>Wax_live!$G$13:$G$55</c:f>
              <c:numCache>
                <c:formatCode>General</c:formatCode>
                <c:ptCount val="43"/>
                <c:pt idx="0">
                  <c:v>2.7046255176076322E-5</c:v>
                </c:pt>
                <c:pt idx="1">
                  <c:v>3.0739546324069397E-5</c:v>
                </c:pt>
                <c:pt idx="2">
                  <c:v>4.0285283445037371E-5</c:v>
                </c:pt>
                <c:pt idx="3">
                  <c:v>4.9206002064041832E-5</c:v>
                </c:pt>
                <c:pt idx="4">
                  <c:v>6.7956557123081932E-5</c:v>
                </c:pt>
                <c:pt idx="5">
                  <c:v>8.7843509458432871E-5</c:v>
                </c:pt>
                <c:pt idx="6">
                  <c:v>1.2113994965419158E-4</c:v>
                </c:pt>
                <c:pt idx="7">
                  <c:v>1.6756177839128097E-4</c:v>
                </c:pt>
                <c:pt idx="8">
                  <c:v>2.2994998886046749E-4</c:v>
                </c:pt>
                <c:pt idx="9">
                  <c:v>3.1472522567287082E-4</c:v>
                </c:pt>
                <c:pt idx="10">
                  <c:v>3.8529549653146077E-4</c:v>
                </c:pt>
                <c:pt idx="11">
                  <c:v>4.2558077997649816E-4</c:v>
                </c:pt>
                <c:pt idx="12">
                  <c:v>4.2234204773902657E-4</c:v>
                </c:pt>
                <c:pt idx="13">
                  <c:v>4.1120535443123099E-4</c:v>
                </c:pt>
                <c:pt idx="14">
                  <c:v>4.055233680497005E-4</c:v>
                </c:pt>
                <c:pt idx="15">
                  <c:v>4.0563700777733323E-4</c:v>
                </c:pt>
                <c:pt idx="16">
                  <c:v>4.1427362707725817E-4</c:v>
                </c:pt>
                <c:pt idx="17">
                  <c:v>4.3160368554091746E-4</c:v>
                </c:pt>
                <c:pt idx="18">
                  <c:v>4.5126335842100526E-4</c:v>
                </c:pt>
                <c:pt idx="19">
                  <c:v>4.7893463209905455E-4</c:v>
                </c:pt>
                <c:pt idx="20">
                  <c:v>5.2819745402690797E-4</c:v>
                </c:pt>
                <c:pt idx="21">
                  <c:v>5.8507413770600837E-4</c:v>
                </c:pt>
                <c:pt idx="22">
                  <c:v>6.1172265383537482E-4</c:v>
                </c:pt>
                <c:pt idx="23">
                  <c:v>5.3990234597285787E-4</c:v>
                </c:pt>
                <c:pt idx="24">
                  <c:v>4.1290995034568896E-4</c:v>
                </c:pt>
                <c:pt idx="25">
                  <c:v>3.0881595983608186E-4</c:v>
                </c:pt>
                <c:pt idx="26">
                  <c:v>2.4824598500898846E-4</c:v>
                </c:pt>
                <c:pt idx="27">
                  <c:v>2.2029061201186677E-4</c:v>
                </c:pt>
                <c:pt idx="28">
                  <c:v>2.0529016796463139E-4</c:v>
                </c:pt>
                <c:pt idx="29">
                  <c:v>1.9432393424828018E-4</c:v>
                </c:pt>
                <c:pt idx="30">
                  <c:v>1.8994880473450487E-4</c:v>
                </c:pt>
                <c:pt idx="31">
                  <c:v>1.7983486897538267E-4</c:v>
                </c:pt>
                <c:pt idx="32">
                  <c:v>1.7295966545373439E-4</c:v>
                </c:pt>
                <c:pt idx="33">
                  <c:v>1.7153916885834881E-4</c:v>
                </c:pt>
                <c:pt idx="34">
                  <c:v>1.6659584070642162E-4</c:v>
                </c:pt>
                <c:pt idx="35">
                  <c:v>1.7136870926690443E-4</c:v>
                </c:pt>
                <c:pt idx="36">
                  <c:v>1.8034624774972052E-4</c:v>
                </c:pt>
                <c:pt idx="37">
                  <c:v>2.0540380769226176E-4</c:v>
                </c:pt>
                <c:pt idx="38">
                  <c:v>2.3983664516432658E-4</c:v>
                </c:pt>
                <c:pt idx="39">
                  <c:v>2.7068983121602397E-4</c:v>
                </c:pt>
                <c:pt idx="40">
                  <c:v>3.0199757617825233E-4</c:v>
                </c:pt>
                <c:pt idx="41">
                  <c:v>3.2466870184054864E-4</c:v>
                </c:pt>
                <c:pt idx="42">
                  <c:v>3.4262377880617847E-4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EF5-4171-9EC3-656796E39342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Wax_live!$B$13:$B$55</c:f>
              <c:numCache>
                <c:formatCode>General</c:formatCode>
                <c:ptCount val="43"/>
                <c:pt idx="0">
                  <c:v>165.48</c:v>
                </c:pt>
                <c:pt idx="1">
                  <c:v>173.37</c:v>
                </c:pt>
                <c:pt idx="2">
                  <c:v>181.25200000000001</c:v>
                </c:pt>
                <c:pt idx="3">
                  <c:v>189.12299999999999</c:v>
                </c:pt>
                <c:pt idx="4">
                  <c:v>196.98699999999999</c:v>
                </c:pt>
                <c:pt idx="5">
                  <c:v>204.85</c:v>
                </c:pt>
                <c:pt idx="6">
                  <c:v>212.72399999999999</c:v>
                </c:pt>
                <c:pt idx="7">
                  <c:v>220.68799999999999</c:v>
                </c:pt>
                <c:pt idx="8">
                  <c:v>228.58500000000001</c:v>
                </c:pt>
                <c:pt idx="9">
                  <c:v>236.46700000000001</c:v>
                </c:pt>
                <c:pt idx="10">
                  <c:v>244.34299999999999</c:v>
                </c:pt>
                <c:pt idx="11">
                  <c:v>252.19399999999999</c:v>
                </c:pt>
                <c:pt idx="12">
                  <c:v>260.03100000000001</c:v>
                </c:pt>
                <c:pt idx="13">
                  <c:v>267.86399999999998</c:v>
                </c:pt>
                <c:pt idx="14">
                  <c:v>275.69799999999998</c:v>
                </c:pt>
                <c:pt idx="15">
                  <c:v>283.52</c:v>
                </c:pt>
                <c:pt idx="16">
                  <c:v>291.34699999999998</c:v>
                </c:pt>
                <c:pt idx="17">
                  <c:v>299.16500000000002</c:v>
                </c:pt>
                <c:pt idx="18">
                  <c:v>306.96899999999999</c:v>
                </c:pt>
                <c:pt idx="19">
                  <c:v>314.79300000000001</c:v>
                </c:pt>
                <c:pt idx="20">
                  <c:v>322.59399999999999</c:v>
                </c:pt>
                <c:pt idx="21">
                  <c:v>330.42099999999999</c:v>
                </c:pt>
                <c:pt idx="22">
                  <c:v>338.22699999999998</c:v>
                </c:pt>
                <c:pt idx="23">
                  <c:v>346.02199999999999</c:v>
                </c:pt>
                <c:pt idx="24">
                  <c:v>353.80700000000002</c:v>
                </c:pt>
                <c:pt idx="25">
                  <c:v>361.57299999999998</c:v>
                </c:pt>
                <c:pt idx="26">
                  <c:v>369.33199999999999</c:v>
                </c:pt>
                <c:pt idx="27">
                  <c:v>377.08199999999999</c:v>
                </c:pt>
                <c:pt idx="28">
                  <c:v>384.827</c:v>
                </c:pt>
                <c:pt idx="29">
                  <c:v>392.56299999999999</c:v>
                </c:pt>
                <c:pt idx="30">
                  <c:v>400.30700000000002</c:v>
                </c:pt>
                <c:pt idx="31">
                  <c:v>408.02699999999999</c:v>
                </c:pt>
                <c:pt idx="32">
                  <c:v>415.71100000000001</c:v>
                </c:pt>
                <c:pt idx="33">
                  <c:v>423.42599999999999</c:v>
                </c:pt>
                <c:pt idx="34">
                  <c:v>431.13799999999998</c:v>
                </c:pt>
                <c:pt idx="35">
                  <c:v>438.83300000000003</c:v>
                </c:pt>
                <c:pt idx="36">
                  <c:v>446.54199999999997</c:v>
                </c:pt>
                <c:pt idx="37">
                  <c:v>454.262</c:v>
                </c:pt>
                <c:pt idx="38">
                  <c:v>461.99599999999998</c:v>
                </c:pt>
                <c:pt idx="39">
                  <c:v>469.75</c:v>
                </c:pt>
                <c:pt idx="40">
                  <c:v>477.50900000000001</c:v>
                </c:pt>
                <c:pt idx="41">
                  <c:v>485.26100000000002</c:v>
                </c:pt>
                <c:pt idx="42">
                  <c:v>492.98200000000003</c:v>
                </c:pt>
              </c:numCache>
            </c:numRef>
          </c:xVal>
          <c:yVal>
            <c:numRef>
              <c:f>Wax_live!$K$13:$K$55</c:f>
              <c:numCache>
                <c:formatCode>General</c:formatCode>
                <c:ptCount val="43"/>
                <c:pt idx="0">
                  <c:v>4.0990815761608595E-6</c:v>
                </c:pt>
                <c:pt idx="1">
                  <c:v>1.3331930204643262E-5</c:v>
                </c:pt>
                <c:pt idx="2">
                  <c:v>3.7468716330773243E-5</c:v>
                </c:pt>
                <c:pt idx="3">
                  <c:v>7.9299417077865016E-5</c:v>
                </c:pt>
                <c:pt idx="4">
                  <c:v>1.1572208965194218E-4</c:v>
                </c:pt>
                <c:pt idx="5">
                  <c:v>1.3971660782429989E-4</c:v>
                </c:pt>
                <c:pt idx="6">
                  <c:v>1.6467639629936354E-4</c:v>
                </c:pt>
                <c:pt idx="7">
                  <c:v>1.9412506264943619E-4</c:v>
                </c:pt>
                <c:pt idx="8">
                  <c:v>2.2210832591592779E-4</c:v>
                </c:pt>
                <c:pt idx="9">
                  <c:v>2.5272471024187157E-4</c:v>
                </c:pt>
                <c:pt idx="10">
                  <c:v>2.8469851948750824E-4</c:v>
                </c:pt>
                <c:pt idx="11">
                  <c:v>3.1640895526844937E-4</c:v>
                </c:pt>
                <c:pt idx="12">
                  <c:v>3.4805032766375548E-4</c:v>
                </c:pt>
                <c:pt idx="13">
                  <c:v>3.7896623026090106E-4</c:v>
                </c:pt>
                <c:pt idx="14">
                  <c:v>4.0818879987749662E-4</c:v>
                </c:pt>
                <c:pt idx="15">
                  <c:v>4.3396174551487901E-4</c:v>
                </c:pt>
                <c:pt idx="16">
                  <c:v>4.567583552642846E-4</c:v>
                </c:pt>
                <c:pt idx="17">
                  <c:v>4.7438755936252347E-4</c:v>
                </c:pt>
                <c:pt idx="18">
                  <c:v>4.8635743655633034E-4</c:v>
                </c:pt>
                <c:pt idx="19">
                  <c:v>4.9412458332282545E-4</c:v>
                </c:pt>
                <c:pt idx="20">
                  <c:v>4.9261412531985361E-4</c:v>
                </c:pt>
                <c:pt idx="21">
                  <c:v>4.8817151203421936E-4</c:v>
                </c:pt>
                <c:pt idx="22">
                  <c:v>4.8054581955441432E-4</c:v>
                </c:pt>
                <c:pt idx="23">
                  <c:v>4.6606723758700104E-4</c:v>
                </c:pt>
                <c:pt idx="24">
                  <c:v>4.4597862475327887E-4</c:v>
                </c:pt>
                <c:pt idx="25">
                  <c:v>4.2089461642931926E-4</c:v>
                </c:pt>
                <c:pt idx="26">
                  <c:v>3.9264437668024916E-4</c:v>
                </c:pt>
                <c:pt idx="27">
                  <c:v>3.6170621043608289E-4</c:v>
                </c:pt>
                <c:pt idx="28">
                  <c:v>3.2917971517691359E-4</c:v>
                </c:pt>
                <c:pt idx="29">
                  <c:v>2.9574666005332482E-4</c:v>
                </c:pt>
                <c:pt idx="30">
                  <c:v>2.628064365214251E-4</c:v>
                </c:pt>
                <c:pt idx="31">
                  <c:v>2.2996348712602067E-4</c:v>
                </c:pt>
                <c:pt idx="32">
                  <c:v>1.9842323407734015E-4</c:v>
                </c:pt>
                <c:pt idx="33">
                  <c:v>1.7013763076677177E-4</c:v>
                </c:pt>
                <c:pt idx="34">
                  <c:v>1.437444067819112E-4</c:v>
                </c:pt>
                <c:pt idx="35">
                  <c:v>1.1971047674256715E-4</c:v>
                </c:pt>
                <c:pt idx="36">
                  <c:v>9.8697076130625967E-5</c:v>
                </c:pt>
                <c:pt idx="37">
                  <c:v>8.0350192077542648E-5</c:v>
                </c:pt>
                <c:pt idx="38">
                  <c:v>6.4585217409303497E-5</c:v>
                </c:pt>
                <c:pt idx="39">
                  <c:v>5.1260599319258331E-5</c:v>
                </c:pt>
                <c:pt idx="40">
                  <c:v>4.0094512830340726E-5</c:v>
                </c:pt>
                <c:pt idx="41">
                  <c:v>3.0908111121048096E-5</c:v>
                </c:pt>
                <c:pt idx="42">
                  <c:v>2.346733753105334E-5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EF5-4171-9EC3-656796E39342}"/>
            </c:ext>
          </c:extLst>
        </c:ser>
        <c:ser>
          <c:idx val="3"/>
          <c:order val="2"/>
          <c:tx>
            <c:v>20-exp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Wax_live!$R$13:$R$54</c:f>
              <c:numCache>
                <c:formatCode>General</c:formatCode>
                <c:ptCount val="42"/>
                <c:pt idx="0">
                  <c:v>175.571</c:v>
                </c:pt>
                <c:pt idx="1">
                  <c:v>183.51400000000001</c:v>
                </c:pt>
                <c:pt idx="2">
                  <c:v>191.46100000000001</c:v>
                </c:pt>
                <c:pt idx="3">
                  <c:v>199.42500000000001</c:v>
                </c:pt>
                <c:pt idx="4">
                  <c:v>207.37799999999999</c:v>
                </c:pt>
                <c:pt idx="5">
                  <c:v>215.34200000000001</c:v>
                </c:pt>
                <c:pt idx="6">
                  <c:v>223.351</c:v>
                </c:pt>
                <c:pt idx="7">
                  <c:v>231.37700000000001</c:v>
                </c:pt>
                <c:pt idx="8">
                  <c:v>239.392</c:v>
                </c:pt>
                <c:pt idx="9">
                  <c:v>247.36600000000001</c:v>
                </c:pt>
                <c:pt idx="10">
                  <c:v>255.315</c:v>
                </c:pt>
                <c:pt idx="11">
                  <c:v>263.255</c:v>
                </c:pt>
                <c:pt idx="12">
                  <c:v>271.19200000000001</c:v>
                </c:pt>
                <c:pt idx="13">
                  <c:v>279.113</c:v>
                </c:pt>
                <c:pt idx="14">
                  <c:v>287.02999999999997</c:v>
                </c:pt>
                <c:pt idx="15">
                  <c:v>294.94400000000002</c:v>
                </c:pt>
                <c:pt idx="16">
                  <c:v>302.86</c:v>
                </c:pt>
                <c:pt idx="17">
                  <c:v>310.74299999999999</c:v>
                </c:pt>
                <c:pt idx="18">
                  <c:v>318.642</c:v>
                </c:pt>
                <c:pt idx="19">
                  <c:v>326.53399999999999</c:v>
                </c:pt>
                <c:pt idx="20">
                  <c:v>334.42599999999999</c:v>
                </c:pt>
                <c:pt idx="21">
                  <c:v>342.32400000000001</c:v>
                </c:pt>
                <c:pt idx="22">
                  <c:v>350.21899999999999</c:v>
                </c:pt>
                <c:pt idx="23">
                  <c:v>358.11</c:v>
                </c:pt>
                <c:pt idx="24">
                  <c:v>365.99</c:v>
                </c:pt>
                <c:pt idx="25">
                  <c:v>373.86399999999998</c:v>
                </c:pt>
                <c:pt idx="26">
                  <c:v>381.72</c:v>
                </c:pt>
                <c:pt idx="27">
                  <c:v>389.57900000000001</c:v>
                </c:pt>
                <c:pt idx="28">
                  <c:v>397.40800000000002</c:v>
                </c:pt>
                <c:pt idx="29">
                  <c:v>405.24400000000003</c:v>
                </c:pt>
                <c:pt idx="30">
                  <c:v>413.06299999999999</c:v>
                </c:pt>
                <c:pt idx="31">
                  <c:v>420.88299999999998</c:v>
                </c:pt>
                <c:pt idx="32">
                  <c:v>428.70499999999998</c:v>
                </c:pt>
                <c:pt idx="33">
                  <c:v>436.529</c:v>
                </c:pt>
                <c:pt idx="34">
                  <c:v>444.35199999999998</c:v>
                </c:pt>
                <c:pt idx="35">
                  <c:v>452.17099999999999</c:v>
                </c:pt>
                <c:pt idx="36">
                  <c:v>459.97699999999998</c:v>
                </c:pt>
                <c:pt idx="37">
                  <c:v>467.79500000000002</c:v>
                </c:pt>
                <c:pt idx="38">
                  <c:v>475.62599999999998</c:v>
                </c:pt>
                <c:pt idx="39">
                  <c:v>483.44</c:v>
                </c:pt>
                <c:pt idx="40">
                  <c:v>491.262</c:v>
                </c:pt>
                <c:pt idx="41">
                  <c:v>499.10899999999998</c:v>
                </c:pt>
              </c:numCache>
            </c:numRef>
          </c:xVal>
          <c:yVal>
            <c:numRef>
              <c:f>Wax_live!$W$13:$W$54</c:f>
              <c:numCache>
                <c:formatCode>General</c:formatCode>
                <c:ptCount val="42"/>
                <c:pt idx="0">
                  <c:v>2.3323091773790974E-4</c:v>
                </c:pt>
                <c:pt idx="1">
                  <c:v>2.4402183296448146E-4</c:v>
                </c:pt>
                <c:pt idx="2">
                  <c:v>2.5334125975106275E-4</c:v>
                </c:pt>
                <c:pt idx="3">
                  <c:v>2.6217019039098677E-4</c:v>
                </c:pt>
                <c:pt idx="4">
                  <c:v>3.1955823955046497E-4</c:v>
                </c:pt>
                <c:pt idx="5">
                  <c:v>3.7106033495001395E-4</c:v>
                </c:pt>
                <c:pt idx="6">
                  <c:v>3.7351281568331435E-4</c:v>
                </c:pt>
                <c:pt idx="7">
                  <c:v>4.3433433786944459E-4</c:v>
                </c:pt>
                <c:pt idx="8">
                  <c:v>4.9638210042222042E-4</c:v>
                </c:pt>
                <c:pt idx="9">
                  <c:v>5.8418091067476607E-4</c:v>
                </c:pt>
                <c:pt idx="10">
                  <c:v>6.447571847875514E-4</c:v>
                </c:pt>
                <c:pt idx="11">
                  <c:v>6.9724027248041964E-4</c:v>
                </c:pt>
                <c:pt idx="12">
                  <c:v>7.0827643578032229E-4</c:v>
                </c:pt>
                <c:pt idx="13">
                  <c:v>7.3549897192007796E-4</c:v>
                </c:pt>
                <c:pt idx="14">
                  <c:v>7.5953328310652635E-4</c:v>
                </c:pt>
                <c:pt idx="15">
                  <c:v>8.1667608419268289E-4</c:v>
                </c:pt>
                <c:pt idx="16">
                  <c:v>9.147753135251383E-4</c:v>
                </c:pt>
                <c:pt idx="17">
                  <c:v>9.841805182778478E-4</c:v>
                </c:pt>
                <c:pt idx="18">
                  <c:v>1.0893919417369058E-3</c:v>
                </c:pt>
                <c:pt idx="19">
                  <c:v>1.1828314576760683E-3</c:v>
                </c:pt>
                <c:pt idx="20">
                  <c:v>1.2176566840890884E-3</c:v>
                </c:pt>
                <c:pt idx="21">
                  <c:v>1.0727150727503909E-3</c:v>
                </c:pt>
                <c:pt idx="22">
                  <c:v>8.7553562179215616E-4</c:v>
                </c:pt>
                <c:pt idx="23">
                  <c:v>7.4163017375335205E-4</c:v>
                </c:pt>
                <c:pt idx="24">
                  <c:v>6.8988283028049069E-4</c:v>
                </c:pt>
                <c:pt idx="25">
                  <c:v>6.2619190563638349E-4</c:v>
                </c:pt>
                <c:pt idx="26">
                  <c:v>5.5421159611370363E-4</c:v>
                </c:pt>
                <c:pt idx="27">
                  <c:v>5.0435266280548141E-4</c:v>
                </c:pt>
                <c:pt idx="28">
                  <c:v>4.6270953995385572E-4</c:v>
                </c:pt>
                <c:pt idx="29">
                  <c:v>4.3919024972139303E-4</c:v>
                </c:pt>
                <c:pt idx="30">
                  <c:v>4.0774944672034946E-4</c:v>
                </c:pt>
                <c:pt idx="31">
                  <c:v>4.0201064180439561E-4</c:v>
                </c:pt>
                <c:pt idx="32">
                  <c:v>3.9519274536579479E-4</c:v>
                </c:pt>
                <c:pt idx="33">
                  <c:v>3.8682978606519963E-4</c:v>
                </c:pt>
                <c:pt idx="34">
                  <c:v>3.710848597573424E-4</c:v>
                </c:pt>
                <c:pt idx="35">
                  <c:v>3.8165505171791625E-4</c:v>
                </c:pt>
                <c:pt idx="36">
                  <c:v>3.8888986988117974E-4</c:v>
                </c:pt>
                <c:pt idx="37">
                  <c:v>4.3286284942945413E-4</c:v>
                </c:pt>
                <c:pt idx="38">
                  <c:v>4.5790267771656418E-4</c:v>
                </c:pt>
                <c:pt idx="39">
                  <c:v>5.1148938173941705E-4</c:v>
                </c:pt>
                <c:pt idx="40">
                  <c:v>5.7804970884148732E-4</c:v>
                </c:pt>
                <c:pt idx="41">
                  <c:v>6.7857689409991928E-4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EF5-4171-9EC3-656796E39342}"/>
            </c:ext>
          </c:extLst>
        </c:ser>
        <c:ser>
          <c:idx val="2"/>
          <c:order val="3"/>
          <c:tx>
            <c:v>20-model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Wax_live!$R$13:$R$54</c:f>
              <c:numCache>
                <c:formatCode>General</c:formatCode>
                <c:ptCount val="42"/>
                <c:pt idx="0">
                  <c:v>175.571</c:v>
                </c:pt>
                <c:pt idx="1">
                  <c:v>183.51400000000001</c:v>
                </c:pt>
                <c:pt idx="2">
                  <c:v>191.46100000000001</c:v>
                </c:pt>
                <c:pt idx="3">
                  <c:v>199.42500000000001</c:v>
                </c:pt>
                <c:pt idx="4">
                  <c:v>207.37799999999999</c:v>
                </c:pt>
                <c:pt idx="5">
                  <c:v>215.34200000000001</c:v>
                </c:pt>
                <c:pt idx="6">
                  <c:v>223.351</c:v>
                </c:pt>
                <c:pt idx="7">
                  <c:v>231.37700000000001</c:v>
                </c:pt>
                <c:pt idx="8">
                  <c:v>239.392</c:v>
                </c:pt>
                <c:pt idx="9">
                  <c:v>247.36600000000001</c:v>
                </c:pt>
                <c:pt idx="10">
                  <c:v>255.315</c:v>
                </c:pt>
                <c:pt idx="11">
                  <c:v>263.255</c:v>
                </c:pt>
                <c:pt idx="12">
                  <c:v>271.19200000000001</c:v>
                </c:pt>
                <c:pt idx="13">
                  <c:v>279.113</c:v>
                </c:pt>
                <c:pt idx="14">
                  <c:v>287.02999999999997</c:v>
                </c:pt>
                <c:pt idx="15">
                  <c:v>294.94400000000002</c:v>
                </c:pt>
                <c:pt idx="16">
                  <c:v>302.86</c:v>
                </c:pt>
                <c:pt idx="17">
                  <c:v>310.74299999999999</c:v>
                </c:pt>
                <c:pt idx="18">
                  <c:v>318.642</c:v>
                </c:pt>
                <c:pt idx="19">
                  <c:v>326.53399999999999</c:v>
                </c:pt>
                <c:pt idx="20">
                  <c:v>334.42599999999999</c:v>
                </c:pt>
                <c:pt idx="21">
                  <c:v>342.32400000000001</c:v>
                </c:pt>
                <c:pt idx="22">
                  <c:v>350.21899999999999</c:v>
                </c:pt>
                <c:pt idx="23">
                  <c:v>358.11</c:v>
                </c:pt>
                <c:pt idx="24">
                  <c:v>365.99</c:v>
                </c:pt>
                <c:pt idx="25">
                  <c:v>373.86399999999998</c:v>
                </c:pt>
                <c:pt idx="26">
                  <c:v>381.72</c:v>
                </c:pt>
                <c:pt idx="27">
                  <c:v>389.57900000000001</c:v>
                </c:pt>
                <c:pt idx="28">
                  <c:v>397.40800000000002</c:v>
                </c:pt>
                <c:pt idx="29">
                  <c:v>405.24400000000003</c:v>
                </c:pt>
                <c:pt idx="30">
                  <c:v>413.06299999999999</c:v>
                </c:pt>
                <c:pt idx="31">
                  <c:v>420.88299999999998</c:v>
                </c:pt>
                <c:pt idx="32">
                  <c:v>428.70499999999998</c:v>
                </c:pt>
                <c:pt idx="33">
                  <c:v>436.529</c:v>
                </c:pt>
                <c:pt idx="34">
                  <c:v>444.35199999999998</c:v>
                </c:pt>
                <c:pt idx="35">
                  <c:v>452.17099999999999</c:v>
                </c:pt>
                <c:pt idx="36">
                  <c:v>459.97699999999998</c:v>
                </c:pt>
                <c:pt idx="37">
                  <c:v>467.79500000000002</c:v>
                </c:pt>
                <c:pt idx="38">
                  <c:v>475.62599999999998</c:v>
                </c:pt>
                <c:pt idx="39">
                  <c:v>483.44</c:v>
                </c:pt>
                <c:pt idx="40">
                  <c:v>491.262</c:v>
                </c:pt>
                <c:pt idx="41">
                  <c:v>499.10899999999998</c:v>
                </c:pt>
              </c:numCache>
            </c:numRef>
          </c:xVal>
          <c:yVal>
            <c:numRef>
              <c:f>Wax_live!$AA$13:$AA$54</c:f>
              <c:numCache>
                <c:formatCode>General</c:formatCode>
                <c:ptCount val="42"/>
                <c:pt idx="0">
                  <c:v>1.0988176312065295E-4</c:v>
                </c:pt>
                <c:pt idx="1">
                  <c:v>1.4825459002646522E-4</c:v>
                </c:pt>
                <c:pt idx="2">
                  <c:v>1.8048646377089714E-4</c:v>
                </c:pt>
                <c:pt idx="3">
                  <c:v>2.1806173279982426E-4</c:v>
                </c:pt>
                <c:pt idx="4">
                  <c:v>2.5981753701132091E-4</c:v>
                </c:pt>
                <c:pt idx="5">
                  <c:v>3.0720282129280104E-4</c:v>
                </c:pt>
                <c:pt idx="6">
                  <c:v>3.6108180246873352E-4</c:v>
                </c:pt>
                <c:pt idx="7">
                  <c:v>4.1869238183129002E-4</c:v>
                </c:pt>
                <c:pt idx="8">
                  <c:v>4.7862110348723076E-4</c:v>
                </c:pt>
                <c:pt idx="9">
                  <c:v>5.3896291080022922E-4</c:v>
                </c:pt>
                <c:pt idx="10">
                  <c:v>6.0094725857747216E-4</c:v>
                </c:pt>
                <c:pt idx="11">
                  <c:v>6.6371732398221289E-4</c:v>
                </c:pt>
                <c:pt idx="12">
                  <c:v>7.2533343865891203E-4</c:v>
                </c:pt>
                <c:pt idx="13">
                  <c:v>7.8250135343554505E-4</c:v>
                </c:pt>
                <c:pt idx="14">
                  <c:v>8.3540485146397234E-4</c:v>
                </c:pt>
                <c:pt idx="15">
                  <c:v>8.8168175278353065E-4</c:v>
                </c:pt>
                <c:pt idx="16">
                  <c:v>9.2004417620549373E-4</c:v>
                </c:pt>
                <c:pt idx="17">
                  <c:v>9.4496657593563381E-4</c:v>
                </c:pt>
                <c:pt idx="18">
                  <c:v>9.630752525242736E-4</c:v>
                </c:pt>
                <c:pt idx="19">
                  <c:v>9.6659840561285856E-4</c:v>
                </c:pt>
                <c:pt idx="20">
                  <c:v>9.5583540688832006E-4</c:v>
                </c:pt>
                <c:pt idx="21">
                  <c:v>9.4651628997625308E-4</c:v>
                </c:pt>
                <c:pt idx="22">
                  <c:v>9.2305288348146436E-4</c:v>
                </c:pt>
                <c:pt idx="23">
                  <c:v>8.8755909063890481E-4</c:v>
                </c:pt>
                <c:pt idx="24">
                  <c:v>8.4166953461172335E-4</c:v>
                </c:pt>
                <c:pt idx="25">
                  <c:v>7.8828245567981253E-4</c:v>
                </c:pt>
                <c:pt idx="26">
                  <c:v>7.2817186786674809E-4</c:v>
                </c:pt>
                <c:pt idx="27">
                  <c:v>6.6544872397746361E-4</c:v>
                </c:pt>
                <c:pt idx="28">
                  <c:v>5.9881574070171182E-4</c:v>
                </c:pt>
                <c:pt idx="29">
                  <c:v>5.3376798985467694E-4</c:v>
                </c:pt>
                <c:pt idx="30">
                  <c:v>4.6903931554060377E-4</c:v>
                </c:pt>
                <c:pt idx="31">
                  <c:v>4.0757496248518596E-4</c:v>
                </c:pt>
                <c:pt idx="32">
                  <c:v>3.4983812261599472E-4</c:v>
                </c:pt>
                <c:pt idx="33">
                  <c:v>2.9649766000285657E-4</c:v>
                </c:pt>
                <c:pt idx="34">
                  <c:v>2.4803027478635876E-4</c:v>
                </c:pt>
                <c:pt idx="35">
                  <c:v>2.0478266194999209E-4</c:v>
                </c:pt>
                <c:pt idx="36">
                  <c:v>1.6679414443688018E-4</c:v>
                </c:pt>
                <c:pt idx="37">
                  <c:v>1.344151756439639E-4</c:v>
                </c:pt>
                <c:pt idx="38">
                  <c:v>1.0697887711532103E-4</c:v>
                </c:pt>
                <c:pt idx="39">
                  <c:v>8.3826632325088076E-5</c:v>
                </c:pt>
                <c:pt idx="40">
                  <c:v>6.4955875679626471E-5</c:v>
                </c:pt>
                <c:pt idx="41">
                  <c:v>4.9767647591498594E-5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EF5-4171-9EC3-656796E39342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Wax_live!$AH$13:$AH$53</c:f>
              <c:numCache>
                <c:formatCode>General</c:formatCode>
                <c:ptCount val="41"/>
                <c:pt idx="0">
                  <c:v>182.59899999999999</c:v>
                </c:pt>
                <c:pt idx="1">
                  <c:v>190.55600000000001</c:v>
                </c:pt>
                <c:pt idx="2">
                  <c:v>198.48400000000001</c:v>
                </c:pt>
                <c:pt idx="3">
                  <c:v>206.45500000000001</c:v>
                </c:pt>
                <c:pt idx="4">
                  <c:v>214.434</c:v>
                </c:pt>
                <c:pt idx="5">
                  <c:v>222.37899999999999</c:v>
                </c:pt>
                <c:pt idx="6">
                  <c:v>230.30699999999999</c:v>
                </c:pt>
                <c:pt idx="7">
                  <c:v>238.21600000000001</c:v>
                </c:pt>
                <c:pt idx="8">
                  <c:v>246.11</c:v>
                </c:pt>
                <c:pt idx="9">
                  <c:v>253.98400000000001</c:v>
                </c:pt>
                <c:pt idx="10">
                  <c:v>261.86</c:v>
                </c:pt>
                <c:pt idx="11">
                  <c:v>269.71699999999998</c:v>
                </c:pt>
                <c:pt idx="12">
                  <c:v>277.59100000000001</c:v>
                </c:pt>
                <c:pt idx="13">
                  <c:v>285.423</c:v>
                </c:pt>
                <c:pt idx="14">
                  <c:v>293.274</c:v>
                </c:pt>
                <c:pt idx="15">
                  <c:v>301.10599999999999</c:v>
                </c:pt>
                <c:pt idx="16">
                  <c:v>308.928</c:v>
                </c:pt>
                <c:pt idx="17">
                  <c:v>316.77999999999997</c:v>
                </c:pt>
                <c:pt idx="18">
                  <c:v>324.63900000000001</c:v>
                </c:pt>
                <c:pt idx="19">
                  <c:v>332.471</c:v>
                </c:pt>
                <c:pt idx="20">
                  <c:v>340.32499999999999</c:v>
                </c:pt>
                <c:pt idx="21">
                  <c:v>348.14800000000002</c:v>
                </c:pt>
                <c:pt idx="22">
                  <c:v>355.97699999999998</c:v>
                </c:pt>
                <c:pt idx="23">
                  <c:v>363.82499999999999</c:v>
                </c:pt>
                <c:pt idx="24">
                  <c:v>371.67099999999999</c:v>
                </c:pt>
                <c:pt idx="25">
                  <c:v>379.49900000000002</c:v>
                </c:pt>
                <c:pt idx="26">
                  <c:v>387.298</c:v>
                </c:pt>
                <c:pt idx="27">
                  <c:v>395.09699999999998</c:v>
                </c:pt>
                <c:pt idx="28">
                  <c:v>402.87099999999998</c:v>
                </c:pt>
                <c:pt idx="29">
                  <c:v>410.65199999999999</c:v>
                </c:pt>
                <c:pt idx="30">
                  <c:v>418.43599999999998</c:v>
                </c:pt>
                <c:pt idx="31">
                  <c:v>426.202</c:v>
                </c:pt>
                <c:pt idx="32">
                  <c:v>433.96100000000001</c:v>
                </c:pt>
                <c:pt idx="33">
                  <c:v>441.721</c:v>
                </c:pt>
                <c:pt idx="34">
                  <c:v>449.45699999999999</c:v>
                </c:pt>
                <c:pt idx="35">
                  <c:v>457.20800000000003</c:v>
                </c:pt>
                <c:pt idx="36">
                  <c:v>464.964</c:v>
                </c:pt>
                <c:pt idx="37">
                  <c:v>472.709</c:v>
                </c:pt>
                <c:pt idx="38">
                  <c:v>480.46100000000001</c:v>
                </c:pt>
                <c:pt idx="39">
                  <c:v>488.21100000000001</c:v>
                </c:pt>
                <c:pt idx="40">
                  <c:v>495.96800000000002</c:v>
                </c:pt>
              </c:numCache>
            </c:numRef>
          </c:xVal>
          <c:yVal>
            <c:numRef>
              <c:f>Wax_live!$AM$13:$AM$53</c:f>
              <c:numCache>
                <c:formatCode>General</c:formatCode>
                <c:ptCount val="41"/>
                <c:pt idx="0">
                  <c:v>1.513878175978256E-4</c:v>
                </c:pt>
                <c:pt idx="1">
                  <c:v>1.6692953271243982E-4</c:v>
                </c:pt>
                <c:pt idx="2">
                  <c:v>1.9254458169760957E-4</c:v>
                </c:pt>
                <c:pt idx="3">
                  <c:v>2.4348687012881731E-4</c:v>
                </c:pt>
                <c:pt idx="4">
                  <c:v>3.1270506429665473E-4</c:v>
                </c:pt>
                <c:pt idx="5">
                  <c:v>4.1516526023738926E-4</c:v>
                </c:pt>
                <c:pt idx="6">
                  <c:v>5.248206946571049E-4</c:v>
                </c:pt>
                <c:pt idx="7">
                  <c:v>6.9520394183944512E-4</c:v>
                </c:pt>
                <c:pt idx="8">
                  <c:v>9.152343345267891E-4</c:v>
                </c:pt>
                <c:pt idx="9">
                  <c:v>1.1749824436181056E-3</c:v>
                </c:pt>
                <c:pt idx="10">
                  <c:v>1.3498267386574253E-3</c:v>
                </c:pt>
                <c:pt idx="11">
                  <c:v>1.382637026121597E-3</c:v>
                </c:pt>
                <c:pt idx="12">
                  <c:v>1.3325581663078678E-3</c:v>
                </c:pt>
                <c:pt idx="13">
                  <c:v>1.267225400918684E-3</c:v>
                </c:pt>
                <c:pt idx="14">
                  <c:v>1.2259247320493202E-3</c:v>
                </c:pt>
                <c:pt idx="15">
                  <c:v>1.2111025407826118E-3</c:v>
                </c:pt>
                <c:pt idx="16">
                  <c:v>1.232112637141243E-3</c:v>
                </c:pt>
                <c:pt idx="17">
                  <c:v>1.2778743538675863E-3</c:v>
                </c:pt>
                <c:pt idx="18">
                  <c:v>1.3491072148095265E-3</c:v>
                </c:pt>
                <c:pt idx="19">
                  <c:v>1.4689798878694052E-3</c:v>
                </c:pt>
                <c:pt idx="20">
                  <c:v>1.6238214199371451E-3</c:v>
                </c:pt>
                <c:pt idx="21">
                  <c:v>1.7160643772377165E-3</c:v>
                </c:pt>
                <c:pt idx="22">
                  <c:v>1.5643887501007314E-3</c:v>
                </c:pt>
                <c:pt idx="23">
                  <c:v>1.210383016934713E-3</c:v>
                </c:pt>
                <c:pt idx="24">
                  <c:v>9.2588328747568449E-4</c:v>
                </c:pt>
                <c:pt idx="25">
                  <c:v>7.6614899324223273E-4</c:v>
                </c:pt>
                <c:pt idx="26">
                  <c:v>6.8815260813003681E-4</c:v>
                </c:pt>
                <c:pt idx="27">
                  <c:v>6.2598574767162851E-4</c:v>
                </c:pt>
                <c:pt idx="28">
                  <c:v>5.9058517435501418E-4</c:v>
                </c:pt>
                <c:pt idx="29">
                  <c:v>5.582066011995887E-4</c:v>
                </c:pt>
                <c:pt idx="30">
                  <c:v>5.2913783774449774E-4</c:v>
                </c:pt>
                <c:pt idx="31">
                  <c:v>4.9244212150167943E-4</c:v>
                </c:pt>
                <c:pt idx="32">
                  <c:v>4.7574916823042712E-4</c:v>
                </c:pt>
                <c:pt idx="33">
                  <c:v>4.4768773816239449E-4</c:v>
                </c:pt>
                <c:pt idx="34">
                  <c:v>4.4178764260962428E-4</c:v>
                </c:pt>
                <c:pt idx="35">
                  <c:v>4.4999021447567067E-4</c:v>
                </c:pt>
                <c:pt idx="36">
                  <c:v>4.6697097728606862E-4</c:v>
                </c:pt>
                <c:pt idx="37">
                  <c:v>5.0323497922014765E-4</c:v>
                </c:pt>
                <c:pt idx="38">
                  <c:v>5.2554021850501065E-4</c:v>
                </c:pt>
                <c:pt idx="39">
                  <c:v>5.1748155140853708E-4</c:v>
                </c:pt>
                <c:pt idx="40">
                  <c:v>5.0553745553342383E-4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EF5-4171-9EC3-656796E39342}"/>
            </c:ext>
          </c:extLst>
        </c:ser>
        <c:ser>
          <c:idx val="5"/>
          <c:order val="5"/>
          <c:tx>
            <c:v>30-model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Wax_live!$AH$12:$AH$54</c:f>
              <c:numCache>
                <c:formatCode>General</c:formatCode>
                <c:ptCount val="43"/>
                <c:pt idx="0">
                  <c:v>174.59800000000001</c:v>
                </c:pt>
                <c:pt idx="1">
                  <c:v>182.59899999999999</c:v>
                </c:pt>
                <c:pt idx="2">
                  <c:v>190.55600000000001</c:v>
                </c:pt>
                <c:pt idx="3">
                  <c:v>198.48400000000001</c:v>
                </c:pt>
                <c:pt idx="4">
                  <c:v>206.45500000000001</c:v>
                </c:pt>
                <c:pt idx="5">
                  <c:v>214.434</c:v>
                </c:pt>
                <c:pt idx="6">
                  <c:v>222.37899999999999</c:v>
                </c:pt>
                <c:pt idx="7">
                  <c:v>230.30699999999999</c:v>
                </c:pt>
                <c:pt idx="8">
                  <c:v>238.21600000000001</c:v>
                </c:pt>
                <c:pt idx="9">
                  <c:v>246.11</c:v>
                </c:pt>
                <c:pt idx="10">
                  <c:v>253.98400000000001</c:v>
                </c:pt>
                <c:pt idx="11">
                  <c:v>261.86</c:v>
                </c:pt>
                <c:pt idx="12">
                  <c:v>269.71699999999998</c:v>
                </c:pt>
                <c:pt idx="13">
                  <c:v>277.59100000000001</c:v>
                </c:pt>
                <c:pt idx="14">
                  <c:v>285.423</c:v>
                </c:pt>
                <c:pt idx="15">
                  <c:v>293.274</c:v>
                </c:pt>
                <c:pt idx="16">
                  <c:v>301.10599999999999</c:v>
                </c:pt>
                <c:pt idx="17">
                  <c:v>308.928</c:v>
                </c:pt>
                <c:pt idx="18">
                  <c:v>316.77999999999997</c:v>
                </c:pt>
                <c:pt idx="19">
                  <c:v>324.63900000000001</c:v>
                </c:pt>
                <c:pt idx="20">
                  <c:v>332.471</c:v>
                </c:pt>
                <c:pt idx="21">
                  <c:v>340.32499999999999</c:v>
                </c:pt>
                <c:pt idx="22">
                  <c:v>348.14800000000002</c:v>
                </c:pt>
                <c:pt idx="23">
                  <c:v>355.97699999999998</c:v>
                </c:pt>
                <c:pt idx="24">
                  <c:v>363.82499999999999</c:v>
                </c:pt>
                <c:pt idx="25">
                  <c:v>371.67099999999999</c:v>
                </c:pt>
                <c:pt idx="26">
                  <c:v>379.49900000000002</c:v>
                </c:pt>
                <c:pt idx="27">
                  <c:v>387.298</c:v>
                </c:pt>
                <c:pt idx="28">
                  <c:v>395.09699999999998</c:v>
                </c:pt>
                <c:pt idx="29">
                  <c:v>402.87099999999998</c:v>
                </c:pt>
                <c:pt idx="30">
                  <c:v>410.65199999999999</c:v>
                </c:pt>
                <c:pt idx="31">
                  <c:v>418.43599999999998</c:v>
                </c:pt>
                <c:pt idx="32">
                  <c:v>426.202</c:v>
                </c:pt>
                <c:pt idx="33">
                  <c:v>433.96100000000001</c:v>
                </c:pt>
                <c:pt idx="34">
                  <c:v>441.721</c:v>
                </c:pt>
                <c:pt idx="35">
                  <c:v>449.45699999999999</c:v>
                </c:pt>
                <c:pt idx="36">
                  <c:v>457.20800000000003</c:v>
                </c:pt>
                <c:pt idx="37">
                  <c:v>464.964</c:v>
                </c:pt>
                <c:pt idx="38">
                  <c:v>472.709</c:v>
                </c:pt>
                <c:pt idx="39">
                  <c:v>480.46100000000001</c:v>
                </c:pt>
                <c:pt idx="40">
                  <c:v>488.21100000000001</c:v>
                </c:pt>
                <c:pt idx="41">
                  <c:v>495.96800000000002</c:v>
                </c:pt>
                <c:pt idx="42">
                  <c:v>503.72199999999998</c:v>
                </c:pt>
              </c:numCache>
            </c:numRef>
          </c:xVal>
          <c:yVal>
            <c:numRef>
              <c:f>Wax_live!$AQ$13:$AQ$53</c:f>
              <c:numCache>
                <c:formatCode>General</c:formatCode>
                <c:ptCount val="41"/>
                <c:pt idx="0">
                  <c:v>4.5422154321518807E-5</c:v>
                </c:pt>
                <c:pt idx="1">
                  <c:v>1.2157866630225669E-4</c:v>
                </c:pt>
                <c:pt idx="2">
                  <c:v>2.4440758624302611E-4</c:v>
                </c:pt>
                <c:pt idx="3">
                  <c:v>3.5031454208324061E-4</c:v>
                </c:pt>
                <c:pt idx="4">
                  <c:v>4.2279617430336327E-4</c:v>
                </c:pt>
                <c:pt idx="5">
                  <c:v>4.9414760023277333E-4</c:v>
                </c:pt>
                <c:pt idx="6">
                  <c:v>5.7225145315060555E-4</c:v>
                </c:pt>
                <c:pt idx="7">
                  <c:v>6.5544302421001216E-4</c:v>
                </c:pt>
                <c:pt idx="8">
                  <c:v>7.4297082630284529E-4</c:v>
                </c:pt>
                <c:pt idx="9">
                  <c:v>8.325894751989131E-4</c:v>
                </c:pt>
                <c:pt idx="10">
                  <c:v>9.252019916838988E-4</c:v>
                </c:pt>
                <c:pt idx="11">
                  <c:v>1.0147075014175224E-3</c:v>
                </c:pt>
                <c:pt idx="12">
                  <c:v>1.1048918288544003E-3</c:v>
                </c:pt>
                <c:pt idx="13">
                  <c:v>1.1824241745246749E-3</c:v>
                </c:pt>
                <c:pt idx="14">
                  <c:v>1.2586184389470367E-3</c:v>
                </c:pt>
                <c:pt idx="15">
                  <c:v>1.3200897009180558E-3</c:v>
                </c:pt>
                <c:pt idx="16">
                  <c:v>1.369268566015887E-3</c:v>
                </c:pt>
                <c:pt idx="17">
                  <c:v>1.4097127897048358E-3</c:v>
                </c:pt>
                <c:pt idx="18">
                  <c:v>1.4311247580218167E-3</c:v>
                </c:pt>
                <c:pt idx="19">
                  <c:v>1.4268886808749008E-3</c:v>
                </c:pt>
                <c:pt idx="20">
                  <c:v>1.4133774824875176E-3</c:v>
                </c:pt>
                <c:pt idx="21">
                  <c:v>1.3909168167487624E-3</c:v>
                </c:pt>
                <c:pt idx="22">
                  <c:v>1.3529777676046142E-3</c:v>
                </c:pt>
                <c:pt idx="23">
                  <c:v>1.3010027425987853E-3</c:v>
                </c:pt>
                <c:pt idx="24">
                  <c:v>1.2329562222653653E-3</c:v>
                </c:pt>
                <c:pt idx="25">
                  <c:v>1.1517257501982411E-3</c:v>
                </c:pt>
                <c:pt idx="26">
                  <c:v>1.0611672862406391E-3</c:v>
                </c:pt>
                <c:pt idx="27">
                  <c:v>9.6831149363447587E-4</c:v>
                </c:pt>
                <c:pt idx="28">
                  <c:v>8.7123230486796063E-4</c:v>
                </c:pt>
                <c:pt idx="29">
                  <c:v>7.7645704111385053E-4</c:v>
                </c:pt>
                <c:pt idx="30">
                  <c:v>6.8363980001541957E-4</c:v>
                </c:pt>
                <c:pt idx="31">
                  <c:v>5.93402948502464E-4</c:v>
                </c:pt>
                <c:pt idx="32">
                  <c:v>5.0913208317535411E-4</c:v>
                </c:pt>
                <c:pt idx="33">
                  <c:v>4.3188166146083484E-4</c:v>
                </c:pt>
                <c:pt idx="34">
                  <c:v>3.6114389864108973E-4</c:v>
                </c:pt>
                <c:pt idx="35">
                  <c:v>2.9924475200740535E-4</c:v>
                </c:pt>
                <c:pt idx="36">
                  <c:v>2.4482901788474009E-4</c:v>
                </c:pt>
                <c:pt idx="37">
                  <c:v>1.9753128886897611E-4</c:v>
                </c:pt>
                <c:pt idx="38">
                  <c:v>1.5760176375842781E-4</c:v>
                </c:pt>
                <c:pt idx="39">
                  <c:v>1.2411694914528078E-4</c:v>
                </c:pt>
                <c:pt idx="40">
                  <c:v>9.6591220379602964E-5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9EF5-4171-9EC3-656796E39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15072"/>
        <c:axId val="1874523776"/>
      </c:scatterChart>
      <c:valAx>
        <c:axId val="1874515072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23776"/>
        <c:crosses val="autoZero"/>
        <c:crossBetween val="midCat"/>
      </c:valAx>
      <c:valAx>
        <c:axId val="1874523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15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Wax_live!$B$13:$B$62</c:f>
              <c:numCache>
                <c:formatCode>General</c:formatCode>
                <c:ptCount val="50"/>
                <c:pt idx="0">
                  <c:v>165.48</c:v>
                </c:pt>
                <c:pt idx="1">
                  <c:v>173.37</c:v>
                </c:pt>
                <c:pt idx="2">
                  <c:v>181.25200000000001</c:v>
                </c:pt>
                <c:pt idx="3">
                  <c:v>189.12299999999999</c:v>
                </c:pt>
                <c:pt idx="4">
                  <c:v>196.98699999999999</c:v>
                </c:pt>
                <c:pt idx="5">
                  <c:v>204.85</c:v>
                </c:pt>
                <c:pt idx="6">
                  <c:v>212.72399999999999</c:v>
                </c:pt>
                <c:pt idx="7">
                  <c:v>220.68799999999999</c:v>
                </c:pt>
                <c:pt idx="8">
                  <c:v>228.58500000000001</c:v>
                </c:pt>
                <c:pt idx="9">
                  <c:v>236.46700000000001</c:v>
                </c:pt>
                <c:pt idx="10">
                  <c:v>244.34299999999999</c:v>
                </c:pt>
                <c:pt idx="11">
                  <c:v>252.19399999999999</c:v>
                </c:pt>
                <c:pt idx="12">
                  <c:v>260.03100000000001</c:v>
                </c:pt>
                <c:pt idx="13">
                  <c:v>267.86399999999998</c:v>
                </c:pt>
                <c:pt idx="14">
                  <c:v>275.69799999999998</c:v>
                </c:pt>
                <c:pt idx="15">
                  <c:v>283.52</c:v>
                </c:pt>
                <c:pt idx="16">
                  <c:v>291.34699999999998</c:v>
                </c:pt>
                <c:pt idx="17">
                  <c:v>299.16500000000002</c:v>
                </c:pt>
                <c:pt idx="18">
                  <c:v>306.96899999999999</c:v>
                </c:pt>
                <c:pt idx="19">
                  <c:v>314.79300000000001</c:v>
                </c:pt>
                <c:pt idx="20">
                  <c:v>322.59399999999999</c:v>
                </c:pt>
                <c:pt idx="21">
                  <c:v>330.42099999999999</c:v>
                </c:pt>
                <c:pt idx="22">
                  <c:v>338.22699999999998</c:v>
                </c:pt>
                <c:pt idx="23">
                  <c:v>346.02199999999999</c:v>
                </c:pt>
                <c:pt idx="24">
                  <c:v>353.80700000000002</c:v>
                </c:pt>
                <c:pt idx="25">
                  <c:v>361.57299999999998</c:v>
                </c:pt>
                <c:pt idx="26">
                  <c:v>369.33199999999999</c:v>
                </c:pt>
                <c:pt idx="27">
                  <c:v>377.08199999999999</c:v>
                </c:pt>
                <c:pt idx="28">
                  <c:v>384.827</c:v>
                </c:pt>
                <c:pt idx="29">
                  <c:v>392.56299999999999</c:v>
                </c:pt>
                <c:pt idx="30">
                  <c:v>400.30700000000002</c:v>
                </c:pt>
                <c:pt idx="31">
                  <c:v>408.02699999999999</c:v>
                </c:pt>
                <c:pt idx="32">
                  <c:v>415.71100000000001</c:v>
                </c:pt>
                <c:pt idx="33">
                  <c:v>423.42599999999999</c:v>
                </c:pt>
                <c:pt idx="34">
                  <c:v>431.13799999999998</c:v>
                </c:pt>
                <c:pt idx="35">
                  <c:v>438.83300000000003</c:v>
                </c:pt>
                <c:pt idx="36">
                  <c:v>446.54199999999997</c:v>
                </c:pt>
                <c:pt idx="37">
                  <c:v>454.262</c:v>
                </c:pt>
                <c:pt idx="38">
                  <c:v>461.99599999999998</c:v>
                </c:pt>
                <c:pt idx="39">
                  <c:v>469.75</c:v>
                </c:pt>
                <c:pt idx="40">
                  <c:v>477.50900000000001</c:v>
                </c:pt>
                <c:pt idx="41">
                  <c:v>485.26100000000002</c:v>
                </c:pt>
                <c:pt idx="42">
                  <c:v>492.98200000000003</c:v>
                </c:pt>
                <c:pt idx="43">
                  <c:v>500.68599999999998</c:v>
                </c:pt>
              </c:numCache>
            </c:numRef>
          </c:xVal>
          <c:yVal>
            <c:numRef>
              <c:f>Wax_live!$F$13:$F$62</c:f>
              <c:numCache>
                <c:formatCode>General</c:formatCode>
                <c:ptCount val="50"/>
                <c:pt idx="0">
                  <c:v>2.3153526306091132E-3</c:v>
                </c:pt>
                <c:pt idx="1">
                  <c:v>3.5865266238847004E-3</c:v>
                </c:pt>
                <c:pt idx="2">
                  <c:v>5.0312853011159619E-3</c:v>
                </c:pt>
                <c:pt idx="3">
                  <c:v>6.9246936230327183E-3</c:v>
                </c:pt>
                <c:pt idx="4">
                  <c:v>9.2373757200426843E-3</c:v>
                </c:pt>
                <c:pt idx="5">
                  <c:v>1.2431333904827535E-2</c:v>
                </c:pt>
                <c:pt idx="6">
                  <c:v>1.655997884937388E-2</c:v>
                </c:pt>
                <c:pt idx="7">
                  <c:v>2.2253556483120884E-2</c:v>
                </c:pt>
                <c:pt idx="8">
                  <c:v>3.012896006751109E-2</c:v>
                </c:pt>
                <c:pt idx="9">
                  <c:v>4.0936609543953062E-2</c:v>
                </c:pt>
                <c:pt idx="10">
                  <c:v>5.5728695150577989E-2</c:v>
                </c:pt>
                <c:pt idx="11">
                  <c:v>7.3837583487556646E-2</c:v>
                </c:pt>
                <c:pt idx="12">
                  <c:v>9.3839880146452059E-2</c:v>
                </c:pt>
                <c:pt idx="13">
                  <c:v>0.11368995639018631</c:v>
                </c:pt>
                <c:pt idx="14">
                  <c:v>0.13301660804845417</c:v>
                </c:pt>
                <c:pt idx="15">
                  <c:v>0.15207620634679009</c:v>
                </c:pt>
                <c:pt idx="16">
                  <c:v>0.17114114571232475</c:v>
                </c:pt>
                <c:pt idx="17">
                  <c:v>0.19061200618495588</c:v>
                </c:pt>
                <c:pt idx="18">
                  <c:v>0.210897379405379</c:v>
                </c:pt>
                <c:pt idx="19">
                  <c:v>0.23210675725116625</c:v>
                </c:pt>
                <c:pt idx="20">
                  <c:v>0.25461668495982182</c:v>
                </c:pt>
                <c:pt idx="21">
                  <c:v>0.27944196529908649</c:v>
                </c:pt>
                <c:pt idx="22">
                  <c:v>0.30694044977126889</c:v>
                </c:pt>
                <c:pt idx="23">
                  <c:v>0.3356914145015315</c:v>
                </c:pt>
                <c:pt idx="24">
                  <c:v>0.36106682476225582</c:v>
                </c:pt>
                <c:pt idx="25">
                  <c:v>0.3804735924285032</c:v>
                </c:pt>
                <c:pt idx="26">
                  <c:v>0.39498794254079905</c:v>
                </c:pt>
                <c:pt idx="27">
                  <c:v>0.40665550383622151</c:v>
                </c:pt>
                <c:pt idx="28">
                  <c:v>0.41700916260077925</c:v>
                </c:pt>
                <c:pt idx="29">
                  <c:v>0.42665780049511692</c:v>
                </c:pt>
                <c:pt idx="30">
                  <c:v>0.43579102540478609</c:v>
                </c:pt>
                <c:pt idx="31">
                  <c:v>0.44471861922730782</c:v>
                </c:pt>
                <c:pt idx="32">
                  <c:v>0.45317085806915081</c:v>
                </c:pt>
                <c:pt idx="33">
                  <c:v>0.46129996234547632</c:v>
                </c:pt>
                <c:pt idx="34">
                  <c:v>0.46936230328181872</c:v>
                </c:pt>
                <c:pt idx="35">
                  <c:v>0.47719230779502053</c:v>
                </c:pt>
                <c:pt idx="36">
                  <c:v>0.48524663713056504</c:v>
                </c:pt>
                <c:pt idx="37">
                  <c:v>0.4937229107748019</c:v>
                </c:pt>
                <c:pt idx="38">
                  <c:v>0.50337688973633821</c:v>
                </c:pt>
                <c:pt idx="39">
                  <c:v>0.51464921205906156</c:v>
                </c:pt>
                <c:pt idx="40">
                  <c:v>0.52737163412621468</c:v>
                </c:pt>
                <c:pt idx="41">
                  <c:v>0.54156552020659254</c:v>
                </c:pt>
                <c:pt idx="42">
                  <c:v>0.55682494919309833</c:v>
                </c:pt>
                <c:pt idx="43">
                  <c:v>0.57292826679698872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3B4-4B1E-99C2-F1E89DE83CB2}"/>
            </c:ext>
          </c:extLst>
        </c:ser>
        <c:ser>
          <c:idx val="1"/>
          <c:order val="1"/>
          <c:tx>
            <c:v>10-model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Wax_live!$B$13:$B$62</c:f>
              <c:numCache>
                <c:formatCode>General</c:formatCode>
                <c:ptCount val="50"/>
                <c:pt idx="0">
                  <c:v>165.48</c:v>
                </c:pt>
                <c:pt idx="1">
                  <c:v>173.37</c:v>
                </c:pt>
                <c:pt idx="2">
                  <c:v>181.25200000000001</c:v>
                </c:pt>
                <c:pt idx="3">
                  <c:v>189.12299999999999</c:v>
                </c:pt>
                <c:pt idx="4">
                  <c:v>196.98699999999999</c:v>
                </c:pt>
                <c:pt idx="5">
                  <c:v>204.85</c:v>
                </c:pt>
                <c:pt idx="6">
                  <c:v>212.72399999999999</c:v>
                </c:pt>
                <c:pt idx="7">
                  <c:v>220.68799999999999</c:v>
                </c:pt>
                <c:pt idx="8">
                  <c:v>228.58500000000001</c:v>
                </c:pt>
                <c:pt idx="9">
                  <c:v>236.46700000000001</c:v>
                </c:pt>
                <c:pt idx="10">
                  <c:v>244.34299999999999</c:v>
                </c:pt>
                <c:pt idx="11">
                  <c:v>252.19399999999999</c:v>
                </c:pt>
                <c:pt idx="12">
                  <c:v>260.03100000000001</c:v>
                </c:pt>
                <c:pt idx="13">
                  <c:v>267.86399999999998</c:v>
                </c:pt>
                <c:pt idx="14">
                  <c:v>275.69799999999998</c:v>
                </c:pt>
                <c:pt idx="15">
                  <c:v>283.52</c:v>
                </c:pt>
                <c:pt idx="16">
                  <c:v>291.34699999999998</c:v>
                </c:pt>
                <c:pt idx="17">
                  <c:v>299.16500000000002</c:v>
                </c:pt>
                <c:pt idx="18">
                  <c:v>306.96899999999999</c:v>
                </c:pt>
                <c:pt idx="19">
                  <c:v>314.79300000000001</c:v>
                </c:pt>
                <c:pt idx="20">
                  <c:v>322.59399999999999</c:v>
                </c:pt>
                <c:pt idx="21">
                  <c:v>330.42099999999999</c:v>
                </c:pt>
                <c:pt idx="22">
                  <c:v>338.22699999999998</c:v>
                </c:pt>
                <c:pt idx="23">
                  <c:v>346.02199999999999</c:v>
                </c:pt>
                <c:pt idx="24">
                  <c:v>353.80700000000002</c:v>
                </c:pt>
                <c:pt idx="25">
                  <c:v>361.57299999999998</c:v>
                </c:pt>
                <c:pt idx="26">
                  <c:v>369.33199999999999</c:v>
                </c:pt>
                <c:pt idx="27">
                  <c:v>377.08199999999999</c:v>
                </c:pt>
                <c:pt idx="28">
                  <c:v>384.827</c:v>
                </c:pt>
                <c:pt idx="29">
                  <c:v>392.56299999999999</c:v>
                </c:pt>
                <c:pt idx="30">
                  <c:v>400.30700000000002</c:v>
                </c:pt>
                <c:pt idx="31">
                  <c:v>408.02699999999999</c:v>
                </c:pt>
                <c:pt idx="32">
                  <c:v>415.71100000000001</c:v>
                </c:pt>
                <c:pt idx="33">
                  <c:v>423.42599999999999</c:v>
                </c:pt>
                <c:pt idx="34">
                  <c:v>431.13799999999998</c:v>
                </c:pt>
                <c:pt idx="35">
                  <c:v>438.83300000000003</c:v>
                </c:pt>
                <c:pt idx="36">
                  <c:v>446.54199999999997</c:v>
                </c:pt>
                <c:pt idx="37">
                  <c:v>454.262</c:v>
                </c:pt>
                <c:pt idx="38">
                  <c:v>461.99599999999998</c:v>
                </c:pt>
                <c:pt idx="39">
                  <c:v>469.75</c:v>
                </c:pt>
                <c:pt idx="40">
                  <c:v>477.50900000000001</c:v>
                </c:pt>
                <c:pt idx="41">
                  <c:v>485.26100000000002</c:v>
                </c:pt>
                <c:pt idx="42">
                  <c:v>492.98200000000003</c:v>
                </c:pt>
                <c:pt idx="43">
                  <c:v>500.68599999999998</c:v>
                </c:pt>
              </c:numCache>
            </c:numRef>
          </c:xVal>
          <c:yVal>
            <c:numRef>
              <c:f>Wax_live!$J$13:$J$62</c:f>
              <c:numCache>
                <c:formatCode>General</c:formatCode>
                <c:ptCount val="50"/>
                <c:pt idx="0">
                  <c:v>1.6224348146030181E-2</c:v>
                </c:pt>
                <c:pt idx="1">
                  <c:v>1.6417004980109742E-2</c:v>
                </c:pt>
                <c:pt idx="2">
                  <c:v>1.7043605699727977E-2</c:v>
                </c:pt>
                <c:pt idx="3">
                  <c:v>1.8804635367274319E-2</c:v>
                </c:pt>
                <c:pt idx="4">
                  <c:v>2.2531707969933975E-2</c:v>
                </c:pt>
                <c:pt idx="5">
                  <c:v>2.7970646183575257E-2</c:v>
                </c:pt>
                <c:pt idx="6">
                  <c:v>3.4537326751317349E-2</c:v>
                </c:pt>
                <c:pt idx="7">
                  <c:v>4.2277117377387437E-2</c:v>
                </c:pt>
                <c:pt idx="8">
                  <c:v>5.140099532191094E-2</c:v>
                </c:pt>
                <c:pt idx="9">
                  <c:v>6.1840086639959546E-2</c:v>
                </c:pt>
                <c:pt idx="10">
                  <c:v>7.3718148021327506E-2</c:v>
                </c:pt>
                <c:pt idx="11">
                  <c:v>8.709897843724039E-2</c:v>
                </c:pt>
                <c:pt idx="12">
                  <c:v>0.10197019933485751</c:v>
                </c:pt>
                <c:pt idx="13">
                  <c:v>0.11832856473505401</c:v>
                </c:pt>
                <c:pt idx="14">
                  <c:v>0.13613997755731636</c:v>
                </c:pt>
                <c:pt idx="15">
                  <c:v>0.1553248511515587</c:v>
                </c:pt>
                <c:pt idx="16">
                  <c:v>0.17572105319075801</c:v>
                </c:pt>
                <c:pt idx="17">
                  <c:v>0.19718869588817939</c:v>
                </c:pt>
                <c:pt idx="18">
                  <c:v>0.219484911178218</c:v>
                </c:pt>
                <c:pt idx="19">
                  <c:v>0.24234371069636554</c:v>
                </c:pt>
                <c:pt idx="20">
                  <c:v>0.26556756611253834</c:v>
                </c:pt>
                <c:pt idx="21">
                  <c:v>0.28872043000257147</c:v>
                </c:pt>
                <c:pt idx="22">
                  <c:v>0.31166449106817978</c:v>
                </c:pt>
                <c:pt idx="23">
                  <c:v>0.33425014458723723</c:v>
                </c:pt>
                <c:pt idx="24">
                  <c:v>0.35615530475382629</c:v>
                </c:pt>
                <c:pt idx="25">
                  <c:v>0.37711630011723041</c:v>
                </c:pt>
                <c:pt idx="26">
                  <c:v>0.39689834708940841</c:v>
                </c:pt>
                <c:pt idx="27">
                  <c:v>0.41535263279338014</c:v>
                </c:pt>
                <c:pt idx="28">
                  <c:v>0.43235282468387604</c:v>
                </c:pt>
                <c:pt idx="29">
                  <c:v>0.44782427129719099</c:v>
                </c:pt>
                <c:pt idx="30">
                  <c:v>0.46172436431969727</c:v>
                </c:pt>
                <c:pt idx="31">
                  <c:v>0.47407626683620424</c:v>
                </c:pt>
                <c:pt idx="32">
                  <c:v>0.48488455073112724</c:v>
                </c:pt>
                <c:pt idx="33">
                  <c:v>0.49421044273276221</c:v>
                </c:pt>
                <c:pt idx="34">
                  <c:v>0.50220691137880047</c:v>
                </c:pt>
                <c:pt idx="35">
                  <c:v>0.50896289849755028</c:v>
                </c:pt>
                <c:pt idx="36">
                  <c:v>0.51458929090445094</c:v>
                </c:pt>
                <c:pt idx="37">
                  <c:v>0.51922805348259038</c:v>
                </c:pt>
                <c:pt idx="38">
                  <c:v>0.52300451251023483</c:v>
                </c:pt>
                <c:pt idx="39">
                  <c:v>0.52604001772847209</c:v>
                </c:pt>
                <c:pt idx="40">
                  <c:v>0.52844926589647723</c:v>
                </c:pt>
                <c:pt idx="41">
                  <c:v>0.53033370799950319</c:v>
                </c:pt>
                <c:pt idx="42">
                  <c:v>0.53178638922219246</c:v>
                </c:pt>
                <c:pt idx="43">
                  <c:v>0.53288935408615201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3B4-4B1E-99C2-F1E89DE83CB2}"/>
            </c:ext>
          </c:extLst>
        </c:ser>
        <c:ser>
          <c:idx val="2"/>
          <c:order val="2"/>
          <c:tx>
            <c:v>20-exp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Wax_live!$R$13:$R$54</c:f>
              <c:numCache>
                <c:formatCode>General</c:formatCode>
                <c:ptCount val="42"/>
                <c:pt idx="0">
                  <c:v>175.571</c:v>
                </c:pt>
                <c:pt idx="1">
                  <c:v>183.51400000000001</c:v>
                </c:pt>
                <c:pt idx="2">
                  <c:v>191.46100000000001</c:v>
                </c:pt>
                <c:pt idx="3">
                  <c:v>199.42500000000001</c:v>
                </c:pt>
                <c:pt idx="4">
                  <c:v>207.37799999999999</c:v>
                </c:pt>
                <c:pt idx="5">
                  <c:v>215.34200000000001</c:v>
                </c:pt>
                <c:pt idx="6">
                  <c:v>223.351</c:v>
                </c:pt>
                <c:pt idx="7">
                  <c:v>231.37700000000001</c:v>
                </c:pt>
                <c:pt idx="8">
                  <c:v>239.392</c:v>
                </c:pt>
                <c:pt idx="9">
                  <c:v>247.36600000000001</c:v>
                </c:pt>
                <c:pt idx="10">
                  <c:v>255.315</c:v>
                </c:pt>
                <c:pt idx="11">
                  <c:v>263.255</c:v>
                </c:pt>
                <c:pt idx="12">
                  <c:v>271.19200000000001</c:v>
                </c:pt>
                <c:pt idx="13">
                  <c:v>279.113</c:v>
                </c:pt>
                <c:pt idx="14">
                  <c:v>287.02999999999997</c:v>
                </c:pt>
                <c:pt idx="15">
                  <c:v>294.94400000000002</c:v>
                </c:pt>
                <c:pt idx="16">
                  <c:v>302.86</c:v>
                </c:pt>
                <c:pt idx="17">
                  <c:v>310.74299999999999</c:v>
                </c:pt>
                <c:pt idx="18">
                  <c:v>318.642</c:v>
                </c:pt>
                <c:pt idx="19">
                  <c:v>326.53399999999999</c:v>
                </c:pt>
                <c:pt idx="20">
                  <c:v>334.42599999999999</c:v>
                </c:pt>
                <c:pt idx="21">
                  <c:v>342.32400000000001</c:v>
                </c:pt>
                <c:pt idx="22">
                  <c:v>350.21899999999999</c:v>
                </c:pt>
                <c:pt idx="23">
                  <c:v>358.11</c:v>
                </c:pt>
                <c:pt idx="24">
                  <c:v>365.99</c:v>
                </c:pt>
                <c:pt idx="25">
                  <c:v>373.86399999999998</c:v>
                </c:pt>
                <c:pt idx="26">
                  <c:v>381.72</c:v>
                </c:pt>
                <c:pt idx="27">
                  <c:v>389.57900000000001</c:v>
                </c:pt>
                <c:pt idx="28">
                  <c:v>397.40800000000002</c:v>
                </c:pt>
                <c:pt idx="29">
                  <c:v>405.24400000000003</c:v>
                </c:pt>
                <c:pt idx="30">
                  <c:v>413.06299999999999</c:v>
                </c:pt>
                <c:pt idx="31">
                  <c:v>420.88299999999998</c:v>
                </c:pt>
                <c:pt idx="32">
                  <c:v>428.70499999999998</c:v>
                </c:pt>
                <c:pt idx="33">
                  <c:v>436.529</c:v>
                </c:pt>
                <c:pt idx="34">
                  <c:v>444.35199999999998</c:v>
                </c:pt>
                <c:pt idx="35">
                  <c:v>452.17099999999999</c:v>
                </c:pt>
                <c:pt idx="36">
                  <c:v>459.97699999999998</c:v>
                </c:pt>
                <c:pt idx="37">
                  <c:v>467.79500000000002</c:v>
                </c:pt>
                <c:pt idx="38">
                  <c:v>475.62599999999998</c:v>
                </c:pt>
                <c:pt idx="39">
                  <c:v>483.44</c:v>
                </c:pt>
                <c:pt idx="40">
                  <c:v>491.262</c:v>
                </c:pt>
                <c:pt idx="41">
                  <c:v>499.10899999999998</c:v>
                </c:pt>
              </c:numCache>
            </c:numRef>
          </c:xVal>
          <c:yVal>
            <c:numRef>
              <c:f>Wax_live!$V$13:$V$54</c:f>
              <c:numCache>
                <c:formatCode>General</c:formatCode>
                <c:ptCount val="42"/>
                <c:pt idx="0">
                  <c:v>8.4227998304845508E-3</c:v>
                </c:pt>
                <c:pt idx="1">
                  <c:v>1.4020341856194385E-2</c:v>
                </c:pt>
                <c:pt idx="2">
                  <c:v>1.987686584734194E-2</c:v>
                </c:pt>
                <c:pt idx="3">
                  <c:v>2.5957056081367447E-2</c:v>
                </c:pt>
                <c:pt idx="4">
                  <c:v>3.2249140650751129E-2</c:v>
                </c:pt>
                <c:pt idx="5">
                  <c:v>3.9918538399962289E-2</c:v>
                </c:pt>
                <c:pt idx="6">
                  <c:v>4.8823986438762623E-2</c:v>
                </c:pt>
                <c:pt idx="7">
                  <c:v>5.7788294015162167E-2</c:v>
                </c:pt>
                <c:pt idx="8">
                  <c:v>6.8212318124028837E-2</c:v>
                </c:pt>
                <c:pt idx="9">
                  <c:v>8.0125488534162126E-2</c:v>
                </c:pt>
                <c:pt idx="10">
                  <c:v>9.4145830390356511E-2</c:v>
                </c:pt>
                <c:pt idx="11">
                  <c:v>0.10962000282525775</c:v>
                </c:pt>
                <c:pt idx="12">
                  <c:v>0.12635376936478782</c:v>
                </c:pt>
                <c:pt idx="13">
                  <c:v>0.14335240382351555</c:v>
                </c:pt>
                <c:pt idx="14">
                  <c:v>0.16100437914959742</c:v>
                </c:pt>
                <c:pt idx="15">
                  <c:v>0.17923317794415405</c:v>
                </c:pt>
                <c:pt idx="16">
                  <c:v>0.19883340396477844</c:v>
                </c:pt>
                <c:pt idx="17">
                  <c:v>0.22078801148938176</c:v>
                </c:pt>
                <c:pt idx="18">
                  <c:v>0.24440834392805011</c:v>
                </c:pt>
                <c:pt idx="19">
                  <c:v>0.27055375052973585</c:v>
                </c:pt>
                <c:pt idx="20">
                  <c:v>0.29894170551396149</c:v>
                </c:pt>
                <c:pt idx="21">
                  <c:v>0.32816546593209961</c:v>
                </c:pt>
                <c:pt idx="22">
                  <c:v>0.35391062767810899</c:v>
                </c:pt>
                <c:pt idx="23">
                  <c:v>0.37492348260112074</c:v>
                </c:pt>
                <c:pt idx="24">
                  <c:v>0.39272260677120119</c:v>
                </c:pt>
                <c:pt idx="25">
                  <c:v>0.40927979469793296</c:v>
                </c:pt>
                <c:pt idx="26">
                  <c:v>0.42430840043320617</c:v>
                </c:pt>
                <c:pt idx="27">
                  <c:v>0.43760947873993505</c:v>
                </c:pt>
                <c:pt idx="28">
                  <c:v>0.44971394264726661</c:v>
                </c:pt>
                <c:pt idx="29">
                  <c:v>0.46081897160615914</c:v>
                </c:pt>
                <c:pt idx="30">
                  <c:v>0.47135953759947258</c:v>
                </c:pt>
                <c:pt idx="31">
                  <c:v>0.48114552432076096</c:v>
                </c:pt>
                <c:pt idx="32">
                  <c:v>0.49079377972406646</c:v>
                </c:pt>
                <c:pt idx="33">
                  <c:v>0.50027840561284553</c:v>
                </c:pt>
                <c:pt idx="34">
                  <c:v>0.50956232047841032</c:v>
                </c:pt>
                <c:pt idx="35">
                  <c:v>0.51846835711258654</c:v>
                </c:pt>
                <c:pt idx="36">
                  <c:v>0.52762807835381653</c:v>
                </c:pt>
                <c:pt idx="37">
                  <c:v>0.53696143523096485</c:v>
                </c:pt>
                <c:pt idx="38">
                  <c:v>0.54735014361727174</c:v>
                </c:pt>
                <c:pt idx="39">
                  <c:v>0.55833980788246929</c:v>
                </c:pt>
                <c:pt idx="40">
                  <c:v>0.5706155530442153</c:v>
                </c:pt>
                <c:pt idx="41">
                  <c:v>0.58448874605641099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3B4-4B1E-99C2-F1E89DE83CB2}"/>
            </c:ext>
          </c:extLst>
        </c:ser>
        <c:ser>
          <c:idx val="3"/>
          <c:order val="3"/>
          <c:tx>
            <c:v>20-model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Wax_live!$R$13:$R$54</c:f>
              <c:numCache>
                <c:formatCode>General</c:formatCode>
                <c:ptCount val="42"/>
                <c:pt idx="0">
                  <c:v>175.571</c:v>
                </c:pt>
                <c:pt idx="1">
                  <c:v>183.51400000000001</c:v>
                </c:pt>
                <c:pt idx="2">
                  <c:v>191.46100000000001</c:v>
                </c:pt>
                <c:pt idx="3">
                  <c:v>199.42500000000001</c:v>
                </c:pt>
                <c:pt idx="4">
                  <c:v>207.37799999999999</c:v>
                </c:pt>
                <c:pt idx="5">
                  <c:v>215.34200000000001</c:v>
                </c:pt>
                <c:pt idx="6">
                  <c:v>223.351</c:v>
                </c:pt>
                <c:pt idx="7">
                  <c:v>231.37700000000001</c:v>
                </c:pt>
                <c:pt idx="8">
                  <c:v>239.392</c:v>
                </c:pt>
                <c:pt idx="9">
                  <c:v>247.36600000000001</c:v>
                </c:pt>
                <c:pt idx="10">
                  <c:v>255.315</c:v>
                </c:pt>
                <c:pt idx="11">
                  <c:v>263.255</c:v>
                </c:pt>
                <c:pt idx="12">
                  <c:v>271.19200000000001</c:v>
                </c:pt>
                <c:pt idx="13">
                  <c:v>279.113</c:v>
                </c:pt>
                <c:pt idx="14">
                  <c:v>287.02999999999997</c:v>
                </c:pt>
                <c:pt idx="15">
                  <c:v>294.94400000000002</c:v>
                </c:pt>
                <c:pt idx="16">
                  <c:v>302.86</c:v>
                </c:pt>
                <c:pt idx="17">
                  <c:v>310.74299999999999</c:v>
                </c:pt>
                <c:pt idx="18">
                  <c:v>318.642</c:v>
                </c:pt>
                <c:pt idx="19">
                  <c:v>326.53399999999999</c:v>
                </c:pt>
                <c:pt idx="20">
                  <c:v>334.42599999999999</c:v>
                </c:pt>
                <c:pt idx="21">
                  <c:v>342.32400000000001</c:v>
                </c:pt>
                <c:pt idx="22">
                  <c:v>350.21899999999999</c:v>
                </c:pt>
                <c:pt idx="23">
                  <c:v>358.11</c:v>
                </c:pt>
                <c:pt idx="24">
                  <c:v>365.99</c:v>
                </c:pt>
                <c:pt idx="25">
                  <c:v>373.86399999999998</c:v>
                </c:pt>
                <c:pt idx="26">
                  <c:v>381.72</c:v>
                </c:pt>
                <c:pt idx="27">
                  <c:v>389.57900000000001</c:v>
                </c:pt>
                <c:pt idx="28">
                  <c:v>397.40800000000002</c:v>
                </c:pt>
                <c:pt idx="29">
                  <c:v>405.24400000000003</c:v>
                </c:pt>
                <c:pt idx="30">
                  <c:v>413.06299999999999</c:v>
                </c:pt>
                <c:pt idx="31">
                  <c:v>420.88299999999998</c:v>
                </c:pt>
                <c:pt idx="32">
                  <c:v>428.70499999999998</c:v>
                </c:pt>
                <c:pt idx="33">
                  <c:v>436.529</c:v>
                </c:pt>
                <c:pt idx="34">
                  <c:v>444.35199999999998</c:v>
                </c:pt>
                <c:pt idx="35">
                  <c:v>452.17099999999999</c:v>
                </c:pt>
                <c:pt idx="36">
                  <c:v>459.97699999999998</c:v>
                </c:pt>
                <c:pt idx="37">
                  <c:v>467.79500000000002</c:v>
                </c:pt>
                <c:pt idx="38">
                  <c:v>475.62599999999998</c:v>
                </c:pt>
                <c:pt idx="39">
                  <c:v>483.44</c:v>
                </c:pt>
                <c:pt idx="40">
                  <c:v>491.262</c:v>
                </c:pt>
                <c:pt idx="41">
                  <c:v>499.10899999999998</c:v>
                </c:pt>
              </c:numCache>
            </c:numRef>
          </c:xVal>
          <c:yVal>
            <c:numRef>
              <c:f>Wax_live!$Z$13:$Z$54</c:f>
              <c:numCache>
                <c:formatCode>General</c:formatCode>
                <c:ptCount val="42"/>
                <c:pt idx="0">
                  <c:v>1.0448112879647422E-2</c:v>
                </c:pt>
                <c:pt idx="1">
                  <c:v>1.3085275194543092E-2</c:v>
                </c:pt>
                <c:pt idx="2">
                  <c:v>1.6643385355178258E-2</c:v>
                </c:pt>
                <c:pt idx="3">
                  <c:v>2.0975060485679792E-2</c:v>
                </c:pt>
                <c:pt idx="4">
                  <c:v>2.6208542072875575E-2</c:v>
                </c:pt>
                <c:pt idx="5">
                  <c:v>3.2444162961147278E-2</c:v>
                </c:pt>
                <c:pt idx="6">
                  <c:v>3.98170306721745E-2</c:v>
                </c:pt>
                <c:pt idx="7">
                  <c:v>4.8482993931424107E-2</c:v>
                </c:pt>
                <c:pt idx="8">
                  <c:v>5.8531611095375066E-2</c:v>
                </c:pt>
                <c:pt idx="9">
                  <c:v>7.0018517579068601E-2</c:v>
                </c:pt>
                <c:pt idx="10">
                  <c:v>8.29536274382741E-2</c:v>
                </c:pt>
                <c:pt idx="11">
                  <c:v>9.7376361644133436E-2</c:v>
                </c:pt>
                <c:pt idx="12">
                  <c:v>0.11330557741970654</c:v>
                </c:pt>
                <c:pt idx="13">
                  <c:v>0.13071357994752042</c:v>
                </c:pt>
                <c:pt idx="14">
                  <c:v>0.1494936124299735</c:v>
                </c:pt>
                <c:pt idx="15">
                  <c:v>0.16954332886510884</c:v>
                </c:pt>
                <c:pt idx="16">
                  <c:v>0.19070369093191358</c:v>
                </c:pt>
                <c:pt idx="17">
                  <c:v>0.21278475116084544</c:v>
                </c:pt>
                <c:pt idx="18">
                  <c:v>0.23546394898330064</c:v>
                </c:pt>
                <c:pt idx="19">
                  <c:v>0.2585777550438832</c:v>
                </c:pt>
                <c:pt idx="20">
                  <c:v>0.28177611677859182</c:v>
                </c:pt>
                <c:pt idx="21">
                  <c:v>0.30471616654391148</c:v>
                </c:pt>
                <c:pt idx="22">
                  <c:v>0.32743255750334155</c:v>
                </c:pt>
                <c:pt idx="23">
                  <c:v>0.3495858267068967</c:v>
                </c:pt>
                <c:pt idx="24">
                  <c:v>0.3708872448822304</c:v>
                </c:pt>
                <c:pt idx="25">
                  <c:v>0.39108731371291178</c:v>
                </c:pt>
                <c:pt idx="26">
                  <c:v>0.41000609264922727</c:v>
                </c:pt>
                <c:pt idx="27">
                  <c:v>0.42748221747802922</c:v>
                </c:pt>
                <c:pt idx="28">
                  <c:v>0.44345298685348833</c:v>
                </c:pt>
                <c:pt idx="29">
                  <c:v>0.45782456463032939</c:v>
                </c:pt>
                <c:pt idx="30">
                  <c:v>0.47063499638684164</c:v>
                </c:pt>
                <c:pt idx="31">
                  <c:v>0.48189193995981611</c:v>
                </c:pt>
                <c:pt idx="32">
                  <c:v>0.49167373905946055</c:v>
                </c:pt>
                <c:pt idx="33">
                  <c:v>0.50006985400224446</c:v>
                </c:pt>
                <c:pt idx="34">
                  <c:v>0.50718579784231299</c:v>
                </c:pt>
                <c:pt idx="35">
                  <c:v>0.51313852443718555</c:v>
                </c:pt>
                <c:pt idx="36">
                  <c:v>0.51805330832398533</c:v>
                </c:pt>
                <c:pt idx="37">
                  <c:v>0.52205636779047049</c:v>
                </c:pt>
                <c:pt idx="38">
                  <c:v>0.52528233200592567</c:v>
                </c:pt>
                <c:pt idx="39">
                  <c:v>0.52784982505669342</c:v>
                </c:pt>
                <c:pt idx="40">
                  <c:v>0.52986166423249559</c:v>
                </c:pt>
                <c:pt idx="41">
                  <c:v>0.53142060524880663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3B4-4B1E-99C2-F1E89DE83CB2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Wax_live!$AH$13:$AH$53</c:f>
              <c:numCache>
                <c:formatCode>General</c:formatCode>
                <c:ptCount val="41"/>
                <c:pt idx="0">
                  <c:v>182.59899999999999</c:v>
                </c:pt>
                <c:pt idx="1">
                  <c:v>190.55600000000001</c:v>
                </c:pt>
                <c:pt idx="2">
                  <c:v>198.48400000000001</c:v>
                </c:pt>
                <c:pt idx="3">
                  <c:v>206.45500000000001</c:v>
                </c:pt>
                <c:pt idx="4">
                  <c:v>214.434</c:v>
                </c:pt>
                <c:pt idx="5">
                  <c:v>222.37899999999999</c:v>
                </c:pt>
                <c:pt idx="6">
                  <c:v>230.30699999999999</c:v>
                </c:pt>
                <c:pt idx="7">
                  <c:v>238.21600000000001</c:v>
                </c:pt>
                <c:pt idx="8">
                  <c:v>246.11</c:v>
                </c:pt>
                <c:pt idx="9">
                  <c:v>253.98400000000001</c:v>
                </c:pt>
                <c:pt idx="10">
                  <c:v>261.86</c:v>
                </c:pt>
                <c:pt idx="11">
                  <c:v>269.71699999999998</c:v>
                </c:pt>
                <c:pt idx="12">
                  <c:v>277.59100000000001</c:v>
                </c:pt>
                <c:pt idx="13">
                  <c:v>285.423</c:v>
                </c:pt>
                <c:pt idx="14">
                  <c:v>293.274</c:v>
                </c:pt>
                <c:pt idx="15">
                  <c:v>301.10599999999999</c:v>
                </c:pt>
                <c:pt idx="16">
                  <c:v>308.928</c:v>
                </c:pt>
                <c:pt idx="17">
                  <c:v>316.77999999999997</c:v>
                </c:pt>
                <c:pt idx="18">
                  <c:v>324.63900000000001</c:v>
                </c:pt>
                <c:pt idx="19">
                  <c:v>332.471</c:v>
                </c:pt>
                <c:pt idx="20">
                  <c:v>340.32499999999999</c:v>
                </c:pt>
                <c:pt idx="21">
                  <c:v>348.14800000000002</c:v>
                </c:pt>
                <c:pt idx="22">
                  <c:v>355.97699999999998</c:v>
                </c:pt>
                <c:pt idx="23">
                  <c:v>363.82499999999999</c:v>
                </c:pt>
                <c:pt idx="24">
                  <c:v>371.67099999999999</c:v>
                </c:pt>
                <c:pt idx="25">
                  <c:v>379.49900000000002</c:v>
                </c:pt>
                <c:pt idx="26">
                  <c:v>387.298</c:v>
                </c:pt>
                <c:pt idx="27">
                  <c:v>395.09699999999998</c:v>
                </c:pt>
                <c:pt idx="28">
                  <c:v>402.87099999999998</c:v>
                </c:pt>
                <c:pt idx="29">
                  <c:v>410.65199999999999</c:v>
                </c:pt>
                <c:pt idx="30">
                  <c:v>418.43599999999998</c:v>
                </c:pt>
                <c:pt idx="31">
                  <c:v>426.202</c:v>
                </c:pt>
                <c:pt idx="32">
                  <c:v>433.96100000000001</c:v>
                </c:pt>
                <c:pt idx="33">
                  <c:v>441.721</c:v>
                </c:pt>
                <c:pt idx="34">
                  <c:v>449.45699999999999</c:v>
                </c:pt>
                <c:pt idx="35">
                  <c:v>457.20800000000003</c:v>
                </c:pt>
                <c:pt idx="36">
                  <c:v>464.964</c:v>
                </c:pt>
                <c:pt idx="37">
                  <c:v>472.709</c:v>
                </c:pt>
                <c:pt idx="38">
                  <c:v>480.46100000000001</c:v>
                </c:pt>
                <c:pt idx="39">
                  <c:v>488.21100000000001</c:v>
                </c:pt>
                <c:pt idx="40">
                  <c:v>495.96800000000002</c:v>
                </c:pt>
              </c:numCache>
            </c:numRef>
          </c:xVal>
          <c:yVal>
            <c:numRef>
              <c:f>Wax_live!$AL$13:$AL$53</c:f>
              <c:numCache>
                <c:formatCode>General</c:formatCode>
                <c:ptCount val="41"/>
                <c:pt idx="0">
                  <c:v>3.8911849694345246E-3</c:v>
                </c:pt>
                <c:pt idx="1">
                  <c:v>6.3133900509997343E-3</c:v>
                </c:pt>
                <c:pt idx="2">
                  <c:v>8.9842625743987714E-3</c:v>
                </c:pt>
                <c:pt idx="3">
                  <c:v>1.2064975881560525E-2</c:v>
                </c:pt>
                <c:pt idx="4">
                  <c:v>1.5960765803621602E-2</c:v>
                </c:pt>
                <c:pt idx="5">
                  <c:v>2.0964046832368077E-2</c:v>
                </c:pt>
                <c:pt idx="6">
                  <c:v>2.7606690996166305E-2</c:v>
                </c:pt>
                <c:pt idx="7">
                  <c:v>3.6003822110679984E-2</c:v>
                </c:pt>
                <c:pt idx="8">
                  <c:v>4.7127085180111106E-2</c:v>
                </c:pt>
                <c:pt idx="9">
                  <c:v>6.1770834532539731E-2</c:v>
                </c:pt>
                <c:pt idx="10">
                  <c:v>8.057055363042942E-2</c:v>
                </c:pt>
                <c:pt idx="11">
                  <c:v>0.10216778144894822</c:v>
                </c:pt>
                <c:pt idx="12">
                  <c:v>0.12428997386689378</c:v>
                </c:pt>
                <c:pt idx="13">
                  <c:v>0.14561090452781966</c:v>
                </c:pt>
                <c:pt idx="14">
                  <c:v>0.16588651094251861</c:v>
                </c:pt>
                <c:pt idx="15">
                  <c:v>0.18550130665530773</c:v>
                </c:pt>
                <c:pt idx="16">
                  <c:v>0.20487894730782952</c:v>
                </c:pt>
                <c:pt idx="17">
                  <c:v>0.22459274950208941</c:v>
                </c:pt>
                <c:pt idx="18">
                  <c:v>0.24503873916397079</c:v>
                </c:pt>
                <c:pt idx="19">
                  <c:v>0.26662445460092321</c:v>
                </c:pt>
                <c:pt idx="20">
                  <c:v>0.29012813280683369</c:v>
                </c:pt>
                <c:pt idx="21">
                  <c:v>0.31610927552582802</c:v>
                </c:pt>
                <c:pt idx="22">
                  <c:v>0.34356630556163148</c:v>
                </c:pt>
                <c:pt idx="23">
                  <c:v>0.36859652556324318</c:v>
                </c:pt>
                <c:pt idx="24">
                  <c:v>0.38796265383419859</c:v>
                </c:pt>
                <c:pt idx="25">
                  <c:v>0.40277678643380954</c:v>
                </c:pt>
                <c:pt idx="26">
                  <c:v>0.41503517032568527</c:v>
                </c:pt>
                <c:pt idx="27">
                  <c:v>0.42604561205576585</c:v>
                </c:pt>
                <c:pt idx="28">
                  <c:v>0.43606138401851191</c:v>
                </c:pt>
                <c:pt idx="29">
                  <c:v>0.44551074680819214</c:v>
                </c:pt>
                <c:pt idx="30">
                  <c:v>0.45444205242738556</c:v>
                </c:pt>
                <c:pt idx="31">
                  <c:v>0.46290825783129752</c:v>
                </c:pt>
                <c:pt idx="32">
                  <c:v>0.47078733177532439</c:v>
                </c:pt>
                <c:pt idx="33">
                  <c:v>0.47839931846701123</c:v>
                </c:pt>
                <c:pt idx="34">
                  <c:v>0.48556232227760954</c:v>
                </c:pt>
                <c:pt idx="35">
                  <c:v>0.49263092455936353</c:v>
                </c:pt>
                <c:pt idx="36">
                  <c:v>0.49983076799097426</c:v>
                </c:pt>
                <c:pt idx="37">
                  <c:v>0.50730230362755135</c:v>
                </c:pt>
                <c:pt idx="38">
                  <c:v>0.51535406329507372</c:v>
                </c:pt>
                <c:pt idx="39">
                  <c:v>0.52376270679115389</c:v>
                </c:pt>
                <c:pt idx="40">
                  <c:v>0.53204241161369048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3B4-4B1E-99C2-F1E89DE83CB2}"/>
            </c:ext>
          </c:extLst>
        </c:ser>
        <c:ser>
          <c:idx val="5"/>
          <c:order val="5"/>
          <c:tx>
            <c:v>30-model</c:v>
          </c:tx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Wax_live!$R$13:$R$54</c:f>
              <c:numCache>
                <c:formatCode>General</c:formatCode>
                <c:ptCount val="42"/>
                <c:pt idx="0">
                  <c:v>175.571</c:v>
                </c:pt>
                <c:pt idx="1">
                  <c:v>183.51400000000001</c:v>
                </c:pt>
                <c:pt idx="2">
                  <c:v>191.46100000000001</c:v>
                </c:pt>
                <c:pt idx="3">
                  <c:v>199.42500000000001</c:v>
                </c:pt>
                <c:pt idx="4">
                  <c:v>207.37799999999999</c:v>
                </c:pt>
                <c:pt idx="5">
                  <c:v>215.34200000000001</c:v>
                </c:pt>
                <c:pt idx="6">
                  <c:v>223.351</c:v>
                </c:pt>
                <c:pt idx="7">
                  <c:v>231.37700000000001</c:v>
                </c:pt>
                <c:pt idx="8">
                  <c:v>239.392</c:v>
                </c:pt>
                <c:pt idx="9">
                  <c:v>247.36600000000001</c:v>
                </c:pt>
                <c:pt idx="10">
                  <c:v>255.315</c:v>
                </c:pt>
                <c:pt idx="11">
                  <c:v>263.255</c:v>
                </c:pt>
                <c:pt idx="12">
                  <c:v>271.19200000000001</c:v>
                </c:pt>
                <c:pt idx="13">
                  <c:v>279.113</c:v>
                </c:pt>
                <c:pt idx="14">
                  <c:v>287.02999999999997</c:v>
                </c:pt>
                <c:pt idx="15">
                  <c:v>294.94400000000002</c:v>
                </c:pt>
                <c:pt idx="16">
                  <c:v>302.86</c:v>
                </c:pt>
                <c:pt idx="17">
                  <c:v>310.74299999999999</c:v>
                </c:pt>
                <c:pt idx="18">
                  <c:v>318.642</c:v>
                </c:pt>
                <c:pt idx="19">
                  <c:v>326.53399999999999</c:v>
                </c:pt>
                <c:pt idx="20">
                  <c:v>334.42599999999999</c:v>
                </c:pt>
                <c:pt idx="21">
                  <c:v>342.32400000000001</c:v>
                </c:pt>
                <c:pt idx="22">
                  <c:v>350.21899999999999</c:v>
                </c:pt>
                <c:pt idx="23">
                  <c:v>358.11</c:v>
                </c:pt>
                <c:pt idx="24">
                  <c:v>365.99</c:v>
                </c:pt>
                <c:pt idx="25">
                  <c:v>373.86399999999998</c:v>
                </c:pt>
                <c:pt idx="26">
                  <c:v>381.72</c:v>
                </c:pt>
                <c:pt idx="27">
                  <c:v>389.57900000000001</c:v>
                </c:pt>
                <c:pt idx="28">
                  <c:v>397.40800000000002</c:v>
                </c:pt>
                <c:pt idx="29">
                  <c:v>405.24400000000003</c:v>
                </c:pt>
                <c:pt idx="30">
                  <c:v>413.06299999999999</c:v>
                </c:pt>
                <c:pt idx="31">
                  <c:v>420.88299999999998</c:v>
                </c:pt>
                <c:pt idx="32">
                  <c:v>428.70499999999998</c:v>
                </c:pt>
                <c:pt idx="33">
                  <c:v>436.529</c:v>
                </c:pt>
                <c:pt idx="34">
                  <c:v>444.35199999999998</c:v>
                </c:pt>
                <c:pt idx="35">
                  <c:v>452.17099999999999</c:v>
                </c:pt>
                <c:pt idx="36">
                  <c:v>459.97699999999998</c:v>
                </c:pt>
                <c:pt idx="37">
                  <c:v>467.79500000000002</c:v>
                </c:pt>
                <c:pt idx="38">
                  <c:v>475.62599999999998</c:v>
                </c:pt>
                <c:pt idx="39">
                  <c:v>483.44</c:v>
                </c:pt>
                <c:pt idx="40">
                  <c:v>491.262</c:v>
                </c:pt>
                <c:pt idx="41">
                  <c:v>499.10899999999998</c:v>
                </c:pt>
              </c:numCache>
            </c:numRef>
          </c:xVal>
          <c:yVal>
            <c:numRef>
              <c:f>Wax_live!$Z$13:$Z$54</c:f>
              <c:numCache>
                <c:formatCode>General</c:formatCode>
                <c:ptCount val="42"/>
                <c:pt idx="0">
                  <c:v>1.0448112879647422E-2</c:v>
                </c:pt>
                <c:pt idx="1">
                  <c:v>1.3085275194543092E-2</c:v>
                </c:pt>
                <c:pt idx="2">
                  <c:v>1.6643385355178258E-2</c:v>
                </c:pt>
                <c:pt idx="3">
                  <c:v>2.0975060485679792E-2</c:v>
                </c:pt>
                <c:pt idx="4">
                  <c:v>2.6208542072875575E-2</c:v>
                </c:pt>
                <c:pt idx="5">
                  <c:v>3.2444162961147278E-2</c:v>
                </c:pt>
                <c:pt idx="6">
                  <c:v>3.98170306721745E-2</c:v>
                </c:pt>
                <c:pt idx="7">
                  <c:v>4.8482993931424107E-2</c:v>
                </c:pt>
                <c:pt idx="8">
                  <c:v>5.8531611095375066E-2</c:v>
                </c:pt>
                <c:pt idx="9">
                  <c:v>7.0018517579068601E-2</c:v>
                </c:pt>
                <c:pt idx="10">
                  <c:v>8.29536274382741E-2</c:v>
                </c:pt>
                <c:pt idx="11">
                  <c:v>9.7376361644133436E-2</c:v>
                </c:pt>
                <c:pt idx="12">
                  <c:v>0.11330557741970654</c:v>
                </c:pt>
                <c:pt idx="13">
                  <c:v>0.13071357994752042</c:v>
                </c:pt>
                <c:pt idx="14">
                  <c:v>0.1494936124299735</c:v>
                </c:pt>
                <c:pt idx="15">
                  <c:v>0.16954332886510884</c:v>
                </c:pt>
                <c:pt idx="16">
                  <c:v>0.19070369093191358</c:v>
                </c:pt>
                <c:pt idx="17">
                  <c:v>0.21278475116084544</c:v>
                </c:pt>
                <c:pt idx="18">
                  <c:v>0.23546394898330064</c:v>
                </c:pt>
                <c:pt idx="19">
                  <c:v>0.2585777550438832</c:v>
                </c:pt>
                <c:pt idx="20">
                  <c:v>0.28177611677859182</c:v>
                </c:pt>
                <c:pt idx="21">
                  <c:v>0.30471616654391148</c:v>
                </c:pt>
                <c:pt idx="22">
                  <c:v>0.32743255750334155</c:v>
                </c:pt>
                <c:pt idx="23">
                  <c:v>0.3495858267068967</c:v>
                </c:pt>
                <c:pt idx="24">
                  <c:v>0.3708872448822304</c:v>
                </c:pt>
                <c:pt idx="25">
                  <c:v>0.39108731371291178</c:v>
                </c:pt>
                <c:pt idx="26">
                  <c:v>0.41000609264922727</c:v>
                </c:pt>
                <c:pt idx="27">
                  <c:v>0.42748221747802922</c:v>
                </c:pt>
                <c:pt idx="28">
                  <c:v>0.44345298685348833</c:v>
                </c:pt>
                <c:pt idx="29">
                  <c:v>0.45782456463032939</c:v>
                </c:pt>
                <c:pt idx="30">
                  <c:v>0.47063499638684164</c:v>
                </c:pt>
                <c:pt idx="31">
                  <c:v>0.48189193995981611</c:v>
                </c:pt>
                <c:pt idx="32">
                  <c:v>0.49167373905946055</c:v>
                </c:pt>
                <c:pt idx="33">
                  <c:v>0.50006985400224446</c:v>
                </c:pt>
                <c:pt idx="34">
                  <c:v>0.50718579784231299</c:v>
                </c:pt>
                <c:pt idx="35">
                  <c:v>0.51313852443718555</c:v>
                </c:pt>
                <c:pt idx="36">
                  <c:v>0.51805330832398533</c:v>
                </c:pt>
                <c:pt idx="37">
                  <c:v>0.52205636779047049</c:v>
                </c:pt>
                <c:pt idx="38">
                  <c:v>0.52528233200592567</c:v>
                </c:pt>
                <c:pt idx="39">
                  <c:v>0.52784982505669342</c:v>
                </c:pt>
                <c:pt idx="40">
                  <c:v>0.52986166423249559</c:v>
                </c:pt>
                <c:pt idx="41">
                  <c:v>0.53142060524880663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3B4-4B1E-99C2-F1E89DE83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18336"/>
        <c:axId val="1874517248"/>
      </c:scatterChart>
      <c:valAx>
        <c:axId val="1874518336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17248"/>
        <c:crosses val="autoZero"/>
        <c:crossBetween val="midCat"/>
      </c:valAx>
      <c:valAx>
        <c:axId val="1874517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183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Wax_dead!$B$13:$B$55</c:f>
              <c:numCache>
                <c:formatCode>General</c:formatCode>
                <c:ptCount val="43"/>
                <c:pt idx="0">
                  <c:v>165.547</c:v>
                </c:pt>
                <c:pt idx="1">
                  <c:v>173.405</c:v>
                </c:pt>
                <c:pt idx="2">
                  <c:v>181.3</c:v>
                </c:pt>
                <c:pt idx="3">
                  <c:v>189.16399999999999</c:v>
                </c:pt>
                <c:pt idx="4">
                  <c:v>197.02600000000001</c:v>
                </c:pt>
                <c:pt idx="5">
                  <c:v>204.88499999999999</c:v>
                </c:pt>
                <c:pt idx="6">
                  <c:v>212.767</c:v>
                </c:pt>
                <c:pt idx="7">
                  <c:v>220.62799999999999</c:v>
                </c:pt>
                <c:pt idx="8">
                  <c:v>228.47200000000001</c:v>
                </c:pt>
                <c:pt idx="9">
                  <c:v>236.452</c:v>
                </c:pt>
                <c:pt idx="10">
                  <c:v>244.34299999999999</c:v>
                </c:pt>
                <c:pt idx="11">
                  <c:v>252.191</c:v>
                </c:pt>
                <c:pt idx="12">
                  <c:v>260.05399999999997</c:v>
                </c:pt>
                <c:pt idx="13">
                  <c:v>267.89499999999998</c:v>
                </c:pt>
                <c:pt idx="14">
                  <c:v>275.69299999999998</c:v>
                </c:pt>
                <c:pt idx="15">
                  <c:v>283.536</c:v>
                </c:pt>
                <c:pt idx="16">
                  <c:v>291.36799999999999</c:v>
                </c:pt>
                <c:pt idx="17">
                  <c:v>299.17700000000002</c:v>
                </c:pt>
                <c:pt idx="18">
                  <c:v>307.00799999999998</c:v>
                </c:pt>
                <c:pt idx="19">
                  <c:v>314.79700000000003</c:v>
                </c:pt>
                <c:pt idx="20">
                  <c:v>322.59800000000001</c:v>
                </c:pt>
                <c:pt idx="21">
                  <c:v>330.404</c:v>
                </c:pt>
                <c:pt idx="22">
                  <c:v>338.19099999999997</c:v>
                </c:pt>
                <c:pt idx="23">
                  <c:v>346.00299999999999</c:v>
                </c:pt>
                <c:pt idx="24">
                  <c:v>353.80599999999998</c:v>
                </c:pt>
                <c:pt idx="25">
                  <c:v>361.60899999999998</c:v>
                </c:pt>
                <c:pt idx="26">
                  <c:v>369.38499999999999</c:v>
                </c:pt>
                <c:pt idx="27">
                  <c:v>377.14</c:v>
                </c:pt>
                <c:pt idx="28">
                  <c:v>384.88</c:v>
                </c:pt>
                <c:pt idx="29">
                  <c:v>392.62700000000001</c:v>
                </c:pt>
                <c:pt idx="30">
                  <c:v>400.36900000000003</c:v>
                </c:pt>
                <c:pt idx="31">
                  <c:v>408.12599999999998</c:v>
                </c:pt>
                <c:pt idx="32">
                  <c:v>415.85300000000001</c:v>
                </c:pt>
                <c:pt idx="33">
                  <c:v>423.548</c:v>
                </c:pt>
                <c:pt idx="34">
                  <c:v>431.25900000000001</c:v>
                </c:pt>
                <c:pt idx="35">
                  <c:v>438.97</c:v>
                </c:pt>
                <c:pt idx="36">
                  <c:v>446.68099999999998</c:v>
                </c:pt>
                <c:pt idx="37">
                  <c:v>454.387</c:v>
                </c:pt>
                <c:pt idx="38">
                  <c:v>462.10599999999999</c:v>
                </c:pt>
                <c:pt idx="39">
                  <c:v>469.85</c:v>
                </c:pt>
                <c:pt idx="40">
                  <c:v>477.637</c:v>
                </c:pt>
                <c:pt idx="41">
                  <c:v>485.42500000000001</c:v>
                </c:pt>
                <c:pt idx="42">
                  <c:v>493.17899999999997</c:v>
                </c:pt>
              </c:numCache>
            </c:numRef>
          </c:xVal>
          <c:yVal>
            <c:numRef>
              <c:f>Wax_dead!$G$13:$G$55</c:f>
              <c:numCache>
                <c:formatCode>General</c:formatCode>
                <c:ptCount val="43"/>
                <c:pt idx="0">
                  <c:v>3.4995365557874593E-5</c:v>
                </c:pt>
                <c:pt idx="1">
                  <c:v>3.2844812367165222E-5</c:v>
                </c:pt>
                <c:pt idx="2">
                  <c:v>4.0925678901949007E-5</c:v>
                </c:pt>
                <c:pt idx="3">
                  <c:v>5.3242483539630946E-5</c:v>
                </c:pt>
                <c:pt idx="4">
                  <c:v>7.2792967091517982E-5</c:v>
                </c:pt>
                <c:pt idx="5">
                  <c:v>9.3874905188299902E-5</c:v>
                </c:pt>
                <c:pt idx="6">
                  <c:v>1.2131075043944677E-4</c:v>
                </c:pt>
                <c:pt idx="7">
                  <c:v>1.6337687421525215E-4</c:v>
                </c:pt>
                <c:pt idx="8">
                  <c:v>2.2659010436634587E-4</c:v>
                </c:pt>
                <c:pt idx="9">
                  <c:v>3.1443694379281763E-4</c:v>
                </c:pt>
                <c:pt idx="10">
                  <c:v>4.1473092441398414E-4</c:v>
                </c:pt>
                <c:pt idx="11">
                  <c:v>4.8224526094649425E-4</c:v>
                </c:pt>
                <c:pt idx="12">
                  <c:v>4.8635086249239139E-4</c:v>
                </c:pt>
                <c:pt idx="13">
                  <c:v>4.59827373140332E-4</c:v>
                </c:pt>
                <c:pt idx="14">
                  <c:v>4.3405331899109992E-4</c:v>
                </c:pt>
                <c:pt idx="15">
                  <c:v>4.2183426677116934E-4</c:v>
                </c:pt>
                <c:pt idx="16">
                  <c:v>4.2183426677117405E-4</c:v>
                </c:pt>
                <c:pt idx="17">
                  <c:v>4.3551960525748838E-4</c:v>
                </c:pt>
                <c:pt idx="18">
                  <c:v>4.5699255302531118E-4</c:v>
                </c:pt>
                <c:pt idx="19">
                  <c:v>4.8090931123711628E-4</c:v>
                </c:pt>
                <c:pt idx="20">
                  <c:v>5.1460131122486256E-4</c:v>
                </c:pt>
                <c:pt idx="21">
                  <c:v>5.6002360134374486E-4</c:v>
                </c:pt>
                <c:pt idx="22">
                  <c:v>6.055110597411288E-4</c:v>
                </c:pt>
                <c:pt idx="23">
                  <c:v>5.8781787212667342E-4</c:v>
                </c:pt>
                <c:pt idx="24">
                  <c:v>4.8960927641770514E-4</c:v>
                </c:pt>
                <c:pt idx="25">
                  <c:v>3.7794343119718906E-4</c:v>
                </c:pt>
                <c:pt idx="26">
                  <c:v>2.9498421265869142E-4</c:v>
                </c:pt>
                <c:pt idx="27">
                  <c:v>2.4646642931076265E-4</c:v>
                </c:pt>
                <c:pt idx="28">
                  <c:v>2.2512381809995505E-4</c:v>
                </c:pt>
                <c:pt idx="29">
                  <c:v>2.1081938096782624E-4</c:v>
                </c:pt>
                <c:pt idx="30">
                  <c:v>2.0208683164798301E-4</c:v>
                </c:pt>
                <c:pt idx="31">
                  <c:v>1.9384304441693909E-4</c:v>
                </c:pt>
                <c:pt idx="32">
                  <c:v>1.8781497865510857E-4</c:v>
                </c:pt>
                <c:pt idx="33">
                  <c:v>1.842307233372628E-4</c:v>
                </c:pt>
                <c:pt idx="34">
                  <c:v>1.8211275428580781E-4</c:v>
                </c:pt>
                <c:pt idx="35">
                  <c:v>1.8224309084282063E-4</c:v>
                </c:pt>
                <c:pt idx="36">
                  <c:v>1.8745655312331976E-4</c:v>
                </c:pt>
                <c:pt idx="37">
                  <c:v>1.9781830940582339E-4</c:v>
                </c:pt>
                <c:pt idx="38">
                  <c:v>2.2059462274376976E-4</c:v>
                </c:pt>
                <c:pt idx="39">
                  <c:v>2.5591582969417172E-4</c:v>
                </c:pt>
                <c:pt idx="40">
                  <c:v>2.8778311788374775E-4</c:v>
                </c:pt>
                <c:pt idx="41">
                  <c:v>3.0570439447297443E-4</c:v>
                </c:pt>
                <c:pt idx="42">
                  <c:v>3.1557738866667636E-4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08D-4E18-9ACB-5C04628ADB2E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Wax_dead!$B$13:$B$55</c:f>
              <c:numCache>
                <c:formatCode>General</c:formatCode>
                <c:ptCount val="43"/>
                <c:pt idx="0">
                  <c:v>165.547</c:v>
                </c:pt>
                <c:pt idx="1">
                  <c:v>173.405</c:v>
                </c:pt>
                <c:pt idx="2">
                  <c:v>181.3</c:v>
                </c:pt>
                <c:pt idx="3">
                  <c:v>189.16399999999999</c:v>
                </c:pt>
                <c:pt idx="4">
                  <c:v>197.02600000000001</c:v>
                </c:pt>
                <c:pt idx="5">
                  <c:v>204.88499999999999</c:v>
                </c:pt>
                <c:pt idx="6">
                  <c:v>212.767</c:v>
                </c:pt>
                <c:pt idx="7">
                  <c:v>220.62799999999999</c:v>
                </c:pt>
                <c:pt idx="8">
                  <c:v>228.47200000000001</c:v>
                </c:pt>
                <c:pt idx="9">
                  <c:v>236.452</c:v>
                </c:pt>
                <c:pt idx="10">
                  <c:v>244.34299999999999</c:v>
                </c:pt>
                <c:pt idx="11">
                  <c:v>252.191</c:v>
                </c:pt>
                <c:pt idx="12">
                  <c:v>260.05399999999997</c:v>
                </c:pt>
                <c:pt idx="13">
                  <c:v>267.89499999999998</c:v>
                </c:pt>
                <c:pt idx="14">
                  <c:v>275.69299999999998</c:v>
                </c:pt>
                <c:pt idx="15">
                  <c:v>283.536</c:v>
                </c:pt>
                <c:pt idx="16">
                  <c:v>291.36799999999999</c:v>
                </c:pt>
                <c:pt idx="17">
                  <c:v>299.17700000000002</c:v>
                </c:pt>
                <c:pt idx="18">
                  <c:v>307.00799999999998</c:v>
                </c:pt>
                <c:pt idx="19">
                  <c:v>314.79700000000003</c:v>
                </c:pt>
                <c:pt idx="20">
                  <c:v>322.59800000000001</c:v>
                </c:pt>
                <c:pt idx="21">
                  <c:v>330.404</c:v>
                </c:pt>
                <c:pt idx="22">
                  <c:v>338.19099999999997</c:v>
                </c:pt>
                <c:pt idx="23">
                  <c:v>346.00299999999999</c:v>
                </c:pt>
                <c:pt idx="24">
                  <c:v>353.80599999999998</c:v>
                </c:pt>
                <c:pt idx="25">
                  <c:v>361.60899999999998</c:v>
                </c:pt>
                <c:pt idx="26">
                  <c:v>369.38499999999999</c:v>
                </c:pt>
                <c:pt idx="27">
                  <c:v>377.14</c:v>
                </c:pt>
                <c:pt idx="28">
                  <c:v>384.88</c:v>
                </c:pt>
                <c:pt idx="29">
                  <c:v>392.62700000000001</c:v>
                </c:pt>
                <c:pt idx="30">
                  <c:v>400.36900000000003</c:v>
                </c:pt>
                <c:pt idx="31">
                  <c:v>408.12599999999998</c:v>
                </c:pt>
                <c:pt idx="32">
                  <c:v>415.85300000000001</c:v>
                </c:pt>
                <c:pt idx="33">
                  <c:v>423.548</c:v>
                </c:pt>
                <c:pt idx="34">
                  <c:v>431.25900000000001</c:v>
                </c:pt>
                <c:pt idx="35">
                  <c:v>438.97</c:v>
                </c:pt>
                <c:pt idx="36">
                  <c:v>446.68099999999998</c:v>
                </c:pt>
                <c:pt idx="37">
                  <c:v>454.387</c:v>
                </c:pt>
                <c:pt idx="38">
                  <c:v>462.10599999999999</c:v>
                </c:pt>
                <c:pt idx="39">
                  <c:v>469.85</c:v>
                </c:pt>
                <c:pt idx="40">
                  <c:v>477.637</c:v>
                </c:pt>
                <c:pt idx="41">
                  <c:v>485.42500000000001</c:v>
                </c:pt>
                <c:pt idx="42">
                  <c:v>493.17899999999997</c:v>
                </c:pt>
              </c:numCache>
            </c:numRef>
          </c:xVal>
          <c:yVal>
            <c:numRef>
              <c:f>Wax_dead!$K$13:$K$55</c:f>
              <c:numCache>
                <c:formatCode>General</c:formatCode>
                <c:ptCount val="43"/>
                <c:pt idx="0">
                  <c:v>2.8382472726087845E-5</c:v>
                </c:pt>
                <c:pt idx="1">
                  <c:v>4.7261282100198534E-5</c:v>
                </c:pt>
                <c:pt idx="2">
                  <c:v>6.7387753307342012E-5</c:v>
                </c:pt>
                <c:pt idx="3">
                  <c:v>8.6935690980330252E-5</c:v>
                </c:pt>
                <c:pt idx="4">
                  <c:v>1.0763130676556426E-4</c:v>
                </c:pt>
                <c:pt idx="5">
                  <c:v>1.3061307524916721E-4</c:v>
                </c:pt>
                <c:pt idx="6">
                  <c:v>1.5673430223837003E-4</c:v>
                </c:pt>
                <c:pt idx="7">
                  <c:v>1.8525620748870579E-4</c:v>
                </c:pt>
                <c:pt idx="8">
                  <c:v>2.1623993377415998E-4</c:v>
                </c:pt>
                <c:pt idx="9">
                  <c:v>2.5278071097189564E-4</c:v>
                </c:pt>
                <c:pt idx="10">
                  <c:v>2.8780301910470165E-4</c:v>
                </c:pt>
                <c:pt idx="11">
                  <c:v>3.2315592397720762E-4</c:v>
                </c:pt>
                <c:pt idx="12">
                  <c:v>3.5974085499084781E-4</c:v>
                </c:pt>
                <c:pt idx="13">
                  <c:v>3.9465943914437609E-4</c:v>
                </c:pt>
                <c:pt idx="14">
                  <c:v>4.2617393303293549E-4</c:v>
                </c:pt>
                <c:pt idx="15">
                  <c:v>4.5662742416892311E-4</c:v>
                </c:pt>
                <c:pt idx="16">
                  <c:v>4.812336208627621E-4</c:v>
                </c:pt>
                <c:pt idx="17">
                  <c:v>4.9853803184083203E-4</c:v>
                </c:pt>
                <c:pt idx="18">
                  <c:v>5.0916962059474862E-4</c:v>
                </c:pt>
                <c:pt idx="19">
                  <c:v>5.0740016538320873E-4</c:v>
                </c:pt>
                <c:pt idx="20">
                  <c:v>4.8334633209928731E-4</c:v>
                </c:pt>
                <c:pt idx="21">
                  <c:v>4.7327821537772536E-4</c:v>
                </c:pt>
                <c:pt idx="22">
                  <c:v>4.7774714942176093E-4</c:v>
                </c:pt>
                <c:pt idx="23">
                  <c:v>4.7519711154737535E-4</c:v>
                </c:pt>
                <c:pt idx="24">
                  <c:v>4.6235019684211486E-4</c:v>
                </c:pt>
                <c:pt idx="25">
                  <c:v>4.4099730113550802E-4</c:v>
                </c:pt>
                <c:pt idx="26">
                  <c:v>4.1206721767345186E-4</c:v>
                </c:pt>
                <c:pt idx="27">
                  <c:v>3.7816722235416112E-4</c:v>
                </c:pt>
                <c:pt idx="28">
                  <c:v>3.4133178102094513E-4</c:v>
                </c:pt>
                <c:pt idx="29">
                  <c:v>3.0353774958751342E-4</c:v>
                </c:pt>
                <c:pt idx="30">
                  <c:v>2.6552563273155066E-4</c:v>
                </c:pt>
                <c:pt idx="31">
                  <c:v>2.2882700522287738E-4</c:v>
                </c:pt>
                <c:pt idx="32">
                  <c:v>1.9355859759037243E-4</c:v>
                </c:pt>
                <c:pt idx="33">
                  <c:v>1.6096489550082737E-4</c:v>
                </c:pt>
                <c:pt idx="34">
                  <c:v>1.3212357945344838E-4</c:v>
                </c:pt>
                <c:pt idx="35">
                  <c:v>1.0674386373240418E-4</c:v>
                </c:pt>
                <c:pt idx="36">
                  <c:v>8.4872665395788473E-5</c:v>
                </c:pt>
                <c:pt idx="37">
                  <c:v>6.6388839805512067E-5</c:v>
                </c:pt>
                <c:pt idx="38">
                  <c:v>5.1153368748164032E-5</c:v>
                </c:pt>
                <c:pt idx="39">
                  <c:v>3.8819286116143956E-5</c:v>
                </c:pt>
                <c:pt idx="40">
                  <c:v>2.9013081751057717E-5</c:v>
                </c:pt>
                <c:pt idx="41">
                  <c:v>2.1271120107626132E-5</c:v>
                </c:pt>
                <c:pt idx="42">
                  <c:v>1.528850446107518E-5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08D-4E18-9ACB-5C04628ADB2E}"/>
            </c:ext>
          </c:extLst>
        </c:ser>
        <c:ser>
          <c:idx val="3"/>
          <c:order val="2"/>
          <c:tx>
            <c:v>20-exp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Wax_dead!$R$13:$R$54</c:f>
              <c:numCache>
                <c:formatCode>General</c:formatCode>
                <c:ptCount val="42"/>
                <c:pt idx="0">
                  <c:v>175.447</c:v>
                </c:pt>
                <c:pt idx="1">
                  <c:v>183.39</c:v>
                </c:pt>
                <c:pt idx="2">
                  <c:v>191.35</c:v>
                </c:pt>
                <c:pt idx="3">
                  <c:v>199.36099999999999</c:v>
                </c:pt>
                <c:pt idx="4">
                  <c:v>207.416</c:v>
                </c:pt>
                <c:pt idx="5">
                  <c:v>215.42699999999999</c:v>
                </c:pt>
                <c:pt idx="6">
                  <c:v>223.40799999999999</c:v>
                </c:pt>
                <c:pt idx="7">
                  <c:v>231.37899999999999</c:v>
                </c:pt>
                <c:pt idx="8">
                  <c:v>239.352</c:v>
                </c:pt>
                <c:pt idx="9">
                  <c:v>247.291</c:v>
                </c:pt>
                <c:pt idx="10">
                  <c:v>255.238</c:v>
                </c:pt>
                <c:pt idx="11">
                  <c:v>263.17599999999999</c:v>
                </c:pt>
                <c:pt idx="12">
                  <c:v>271.10199999999998</c:v>
                </c:pt>
                <c:pt idx="13">
                  <c:v>279.041</c:v>
                </c:pt>
                <c:pt idx="14">
                  <c:v>286.97000000000003</c:v>
                </c:pt>
                <c:pt idx="15">
                  <c:v>294.89699999999999</c:v>
                </c:pt>
                <c:pt idx="16">
                  <c:v>302.80099999999999</c:v>
                </c:pt>
                <c:pt idx="17">
                  <c:v>310.70699999999999</c:v>
                </c:pt>
                <c:pt idx="18">
                  <c:v>318.63</c:v>
                </c:pt>
                <c:pt idx="19">
                  <c:v>326.55</c:v>
                </c:pt>
                <c:pt idx="20">
                  <c:v>334.45499999999998</c:v>
                </c:pt>
                <c:pt idx="21">
                  <c:v>342.37099999999998</c:v>
                </c:pt>
                <c:pt idx="22">
                  <c:v>350.28300000000002</c:v>
                </c:pt>
                <c:pt idx="23">
                  <c:v>358.19</c:v>
                </c:pt>
                <c:pt idx="24">
                  <c:v>366.13400000000001</c:v>
                </c:pt>
                <c:pt idx="25">
                  <c:v>374.06599999999997</c:v>
                </c:pt>
                <c:pt idx="26">
                  <c:v>381.98200000000003</c:v>
                </c:pt>
                <c:pt idx="27">
                  <c:v>389.84199999999998</c:v>
                </c:pt>
                <c:pt idx="28">
                  <c:v>397.685</c:v>
                </c:pt>
                <c:pt idx="29">
                  <c:v>405.52</c:v>
                </c:pt>
                <c:pt idx="30">
                  <c:v>413.36500000000001</c:v>
                </c:pt>
                <c:pt idx="31">
                  <c:v>421.19</c:v>
                </c:pt>
                <c:pt idx="32">
                  <c:v>429.03300000000002</c:v>
                </c:pt>
                <c:pt idx="33">
                  <c:v>436.84800000000001</c:v>
                </c:pt>
                <c:pt idx="34">
                  <c:v>444.649</c:v>
                </c:pt>
                <c:pt idx="35">
                  <c:v>452.44</c:v>
                </c:pt>
                <c:pt idx="36">
                  <c:v>460.245</c:v>
                </c:pt>
                <c:pt idx="37">
                  <c:v>468.05500000000001</c:v>
                </c:pt>
                <c:pt idx="38">
                  <c:v>475.86099999999999</c:v>
                </c:pt>
                <c:pt idx="39">
                  <c:v>483.69600000000003</c:v>
                </c:pt>
                <c:pt idx="40">
                  <c:v>491.54399999999998</c:v>
                </c:pt>
                <c:pt idx="41">
                  <c:v>499.39499999999998</c:v>
                </c:pt>
              </c:numCache>
            </c:numRef>
          </c:xVal>
          <c:yVal>
            <c:numRef>
              <c:f>Wax_dead!$W$13:$W$54</c:f>
              <c:numCache>
                <c:formatCode>General</c:formatCode>
                <c:ptCount val="42"/>
                <c:pt idx="0">
                  <c:v>7.1834536295449961E-5</c:v>
                </c:pt>
                <c:pt idx="1">
                  <c:v>7.2227074745153289E-5</c:v>
                </c:pt>
                <c:pt idx="2">
                  <c:v>8.2152689830472525E-5</c:v>
                </c:pt>
                <c:pt idx="3">
                  <c:v>1.0834061211772994E-4</c:v>
                </c:pt>
                <c:pt idx="4">
                  <c:v>1.5000576470751889E-4</c:v>
                </c:pt>
                <c:pt idx="5">
                  <c:v>1.9660568637927534E-4</c:v>
                </c:pt>
                <c:pt idx="6">
                  <c:v>2.623278382436478E-4</c:v>
                </c:pt>
                <c:pt idx="7">
                  <c:v>3.5289206628202896E-4</c:v>
                </c:pt>
                <c:pt idx="8">
                  <c:v>5.0076690797687395E-4</c:v>
                </c:pt>
                <c:pt idx="9">
                  <c:v>6.8626936392172011E-4</c:v>
                </c:pt>
                <c:pt idx="10">
                  <c:v>8.6403320471530964E-4</c:v>
                </c:pt>
                <c:pt idx="11">
                  <c:v>9.3659674098877288E-4</c:v>
                </c:pt>
                <c:pt idx="12">
                  <c:v>9.0031497285204354E-4</c:v>
                </c:pt>
                <c:pt idx="13">
                  <c:v>8.3291051334608013E-4</c:v>
                </c:pt>
                <c:pt idx="14">
                  <c:v>7.8339459176225701E-4</c:v>
                </c:pt>
                <c:pt idx="15">
                  <c:v>7.6477705386210815E-4</c:v>
                </c:pt>
                <c:pt idx="16">
                  <c:v>7.7913274573691849E-4</c:v>
                </c:pt>
                <c:pt idx="17">
                  <c:v>8.1311536009683516E-4</c:v>
                </c:pt>
                <c:pt idx="18">
                  <c:v>8.5775258952007028E-4</c:v>
                </c:pt>
                <c:pt idx="19">
                  <c:v>9.1511928009794152E-4</c:v>
                </c:pt>
                <c:pt idx="20">
                  <c:v>9.8740243176447906E-4</c:v>
                </c:pt>
                <c:pt idx="21">
                  <c:v>1.0767890444537502E-3</c:v>
                </c:pt>
                <c:pt idx="22">
                  <c:v>1.1280994275219235E-3</c:v>
                </c:pt>
                <c:pt idx="23">
                  <c:v>1.0328808150085189E-3</c:v>
                </c:pt>
                <c:pt idx="24">
                  <c:v>8.3044312880509641E-4</c:v>
                </c:pt>
                <c:pt idx="25">
                  <c:v>6.5884774936397772E-4</c:v>
                </c:pt>
                <c:pt idx="26">
                  <c:v>5.2936613788372633E-4</c:v>
                </c:pt>
                <c:pt idx="27">
                  <c:v>4.5029767872948695E-4</c:v>
                </c:pt>
                <c:pt idx="28">
                  <c:v>4.0111821867397368E-4</c:v>
                </c:pt>
                <c:pt idx="29">
                  <c:v>3.7464991177979062E-4</c:v>
                </c:pt>
                <c:pt idx="30">
                  <c:v>3.5849975842062082E-4</c:v>
                </c:pt>
                <c:pt idx="31">
                  <c:v>3.4027475897017528E-4</c:v>
                </c:pt>
                <c:pt idx="32">
                  <c:v>3.2877899008604733E-4</c:v>
                </c:pt>
                <c:pt idx="33">
                  <c:v>3.1958237497875058E-4</c:v>
                </c:pt>
                <c:pt idx="34">
                  <c:v>3.142550674470751E-4</c:v>
                </c:pt>
                <c:pt idx="35">
                  <c:v>3.1195591367025322E-4</c:v>
                </c:pt>
                <c:pt idx="36">
                  <c:v>3.1218022135579465E-4</c:v>
                </c:pt>
                <c:pt idx="37">
                  <c:v>3.2429283637517198E-4</c:v>
                </c:pt>
                <c:pt idx="38">
                  <c:v>3.5132191248321565E-4</c:v>
                </c:pt>
                <c:pt idx="39">
                  <c:v>3.8048191160392858E-4</c:v>
                </c:pt>
                <c:pt idx="40">
                  <c:v>3.9326744967993488E-4</c:v>
                </c:pt>
                <c:pt idx="41">
                  <c:v>3.8698683448470939E-4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08D-4E18-9ACB-5C04628ADB2E}"/>
            </c:ext>
          </c:extLst>
        </c:ser>
        <c:ser>
          <c:idx val="2"/>
          <c:order val="3"/>
          <c:tx>
            <c:v>20-model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Wax_dead!$R$13:$R$54</c:f>
              <c:numCache>
                <c:formatCode>General</c:formatCode>
                <c:ptCount val="42"/>
                <c:pt idx="0">
                  <c:v>175.447</c:v>
                </c:pt>
                <c:pt idx="1">
                  <c:v>183.39</c:v>
                </c:pt>
                <c:pt idx="2">
                  <c:v>191.35</c:v>
                </c:pt>
                <c:pt idx="3">
                  <c:v>199.36099999999999</c:v>
                </c:pt>
                <c:pt idx="4">
                  <c:v>207.416</c:v>
                </c:pt>
                <c:pt idx="5">
                  <c:v>215.42699999999999</c:v>
                </c:pt>
                <c:pt idx="6">
                  <c:v>223.40799999999999</c:v>
                </c:pt>
                <c:pt idx="7">
                  <c:v>231.37899999999999</c:v>
                </c:pt>
                <c:pt idx="8">
                  <c:v>239.352</c:v>
                </c:pt>
                <c:pt idx="9">
                  <c:v>247.291</c:v>
                </c:pt>
                <c:pt idx="10">
                  <c:v>255.238</c:v>
                </c:pt>
                <c:pt idx="11">
                  <c:v>263.17599999999999</c:v>
                </c:pt>
                <c:pt idx="12">
                  <c:v>271.10199999999998</c:v>
                </c:pt>
                <c:pt idx="13">
                  <c:v>279.041</c:v>
                </c:pt>
                <c:pt idx="14">
                  <c:v>286.97000000000003</c:v>
                </c:pt>
                <c:pt idx="15">
                  <c:v>294.89699999999999</c:v>
                </c:pt>
                <c:pt idx="16">
                  <c:v>302.80099999999999</c:v>
                </c:pt>
                <c:pt idx="17">
                  <c:v>310.70699999999999</c:v>
                </c:pt>
                <c:pt idx="18">
                  <c:v>318.63</c:v>
                </c:pt>
                <c:pt idx="19">
                  <c:v>326.55</c:v>
                </c:pt>
                <c:pt idx="20">
                  <c:v>334.45499999999998</c:v>
                </c:pt>
                <c:pt idx="21">
                  <c:v>342.37099999999998</c:v>
                </c:pt>
                <c:pt idx="22">
                  <c:v>350.28300000000002</c:v>
                </c:pt>
                <c:pt idx="23">
                  <c:v>358.19</c:v>
                </c:pt>
                <c:pt idx="24">
                  <c:v>366.13400000000001</c:v>
                </c:pt>
                <c:pt idx="25">
                  <c:v>374.06599999999997</c:v>
                </c:pt>
                <c:pt idx="26">
                  <c:v>381.98200000000003</c:v>
                </c:pt>
                <c:pt idx="27">
                  <c:v>389.84199999999998</c:v>
                </c:pt>
                <c:pt idx="28">
                  <c:v>397.685</c:v>
                </c:pt>
                <c:pt idx="29">
                  <c:v>405.52</c:v>
                </c:pt>
                <c:pt idx="30">
                  <c:v>413.36500000000001</c:v>
                </c:pt>
                <c:pt idx="31">
                  <c:v>421.19</c:v>
                </c:pt>
                <c:pt idx="32">
                  <c:v>429.03300000000002</c:v>
                </c:pt>
                <c:pt idx="33">
                  <c:v>436.84800000000001</c:v>
                </c:pt>
                <c:pt idx="34">
                  <c:v>444.649</c:v>
                </c:pt>
                <c:pt idx="35">
                  <c:v>452.44</c:v>
                </c:pt>
                <c:pt idx="36">
                  <c:v>460.245</c:v>
                </c:pt>
                <c:pt idx="37">
                  <c:v>468.05500000000001</c:v>
                </c:pt>
                <c:pt idx="38">
                  <c:v>475.86099999999999</c:v>
                </c:pt>
                <c:pt idx="39">
                  <c:v>483.69600000000003</c:v>
                </c:pt>
                <c:pt idx="40">
                  <c:v>491.54399999999998</c:v>
                </c:pt>
                <c:pt idx="41">
                  <c:v>499.39499999999998</c:v>
                </c:pt>
              </c:numCache>
            </c:numRef>
          </c:xVal>
          <c:yVal>
            <c:numRef>
              <c:f>Wax_dead!$AA$13:$AA$54</c:f>
              <c:numCache>
                <c:formatCode>General</c:formatCode>
                <c:ptCount val="42"/>
                <c:pt idx="0">
                  <c:v>9.3623412032750876E-5</c:v>
                </c:pt>
                <c:pt idx="1">
                  <c:v>1.2139651322350258E-4</c:v>
                </c:pt>
                <c:pt idx="2">
                  <c:v>1.5237209089348464E-4</c:v>
                </c:pt>
                <c:pt idx="3">
                  <c:v>1.887467973129991E-4</c:v>
                </c:pt>
                <c:pt idx="4">
                  <c:v>2.3116109908859669E-4</c:v>
                </c:pt>
                <c:pt idx="5">
                  <c:v>2.7784177764288604E-4</c:v>
                </c:pt>
                <c:pt idx="6">
                  <c:v>3.2971733976287684E-4</c:v>
                </c:pt>
                <c:pt idx="7">
                  <c:v>3.8722742261283744E-4</c:v>
                </c:pt>
                <c:pt idx="8">
                  <c:v>4.5010906768094128E-4</c:v>
                </c:pt>
                <c:pt idx="9">
                  <c:v>5.156984101345101E-4</c:v>
                </c:pt>
                <c:pt idx="10">
                  <c:v>5.8518355119092425E-4</c:v>
                </c:pt>
                <c:pt idx="11">
                  <c:v>6.5558326632441538E-4</c:v>
                </c:pt>
                <c:pt idx="12">
                  <c:v>7.249106875011934E-4</c:v>
                </c:pt>
                <c:pt idx="13">
                  <c:v>7.926633775879495E-4</c:v>
                </c:pt>
                <c:pt idx="14">
                  <c:v>8.5429224084010869E-4</c:v>
                </c:pt>
                <c:pt idx="15">
                  <c:v>9.0815347868447105E-4</c:v>
                </c:pt>
                <c:pt idx="16">
                  <c:v>9.4994106172084452E-4</c:v>
                </c:pt>
                <c:pt idx="17">
                  <c:v>9.7943436864799901E-4</c:v>
                </c:pt>
                <c:pt idx="18">
                  <c:v>9.93759118110052E-4</c:v>
                </c:pt>
                <c:pt idx="19">
                  <c:v>9.8412427441129909E-4</c:v>
                </c:pt>
                <c:pt idx="20">
                  <c:v>9.2325797293893322E-4</c:v>
                </c:pt>
                <c:pt idx="21">
                  <c:v>9.2936591755553408E-4</c:v>
                </c:pt>
                <c:pt idx="22">
                  <c:v>9.3363002593526106E-4</c:v>
                </c:pt>
                <c:pt idx="23">
                  <c:v>9.2032824036559515E-4</c:v>
                </c:pt>
                <c:pt idx="24">
                  <c:v>8.9161025191494706E-4</c:v>
                </c:pt>
                <c:pt idx="25">
                  <c:v>8.4540094216671298E-4</c:v>
                </c:pt>
                <c:pt idx="26">
                  <c:v>7.8610468352899668E-4</c:v>
                </c:pt>
                <c:pt idx="27">
                  <c:v>7.160994016245086E-4</c:v>
                </c:pt>
                <c:pt idx="28">
                  <c:v>6.4240390659491985E-4</c:v>
                </c:pt>
                <c:pt idx="29">
                  <c:v>5.6768736554854791E-4</c:v>
                </c:pt>
                <c:pt idx="30">
                  <c:v>4.9450774217820825E-4</c:v>
                </c:pt>
                <c:pt idx="31">
                  <c:v>4.2341419828715308E-4</c:v>
                </c:pt>
                <c:pt idx="32">
                  <c:v>3.5750753185034812E-4</c:v>
                </c:pt>
                <c:pt idx="33">
                  <c:v>2.9645895885338513E-4</c:v>
                </c:pt>
                <c:pt idx="34">
                  <c:v>2.4199910985057141E-4</c:v>
                </c:pt>
                <c:pt idx="35">
                  <c:v>1.9452908557364684E-4</c:v>
                </c:pt>
                <c:pt idx="36">
                  <c:v>1.541829336780553E-4</c:v>
                </c:pt>
                <c:pt idx="37">
                  <c:v>1.2028842449894379E-4</c:v>
                </c:pt>
                <c:pt idx="38">
                  <c:v>9.2307874423482145E-5</c:v>
                </c:pt>
                <c:pt idx="39">
                  <c:v>6.98272696612474E-5</c:v>
                </c:pt>
                <c:pt idx="40">
                  <c:v>5.1945031766429553E-5</c:v>
                </c:pt>
                <c:pt idx="41">
                  <c:v>3.7978928351624247E-5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08D-4E18-9ACB-5C04628ADB2E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Wax_dead!$AH$13:$AH$53</c:f>
              <c:numCache>
                <c:formatCode>General</c:formatCode>
                <c:ptCount val="41"/>
                <c:pt idx="0">
                  <c:v>182.63399999999999</c:v>
                </c:pt>
                <c:pt idx="1">
                  <c:v>190.55099999999999</c:v>
                </c:pt>
                <c:pt idx="2">
                  <c:v>198.46100000000001</c:v>
                </c:pt>
                <c:pt idx="3">
                  <c:v>206.38300000000001</c:v>
                </c:pt>
                <c:pt idx="4">
                  <c:v>214.29599999999999</c:v>
                </c:pt>
                <c:pt idx="5">
                  <c:v>222.209</c:v>
                </c:pt>
                <c:pt idx="6">
                  <c:v>230.11199999999999</c:v>
                </c:pt>
                <c:pt idx="7">
                  <c:v>238.04599999999999</c:v>
                </c:pt>
                <c:pt idx="8">
                  <c:v>245.99</c:v>
                </c:pt>
                <c:pt idx="9">
                  <c:v>253.90799999999999</c:v>
                </c:pt>
                <c:pt idx="10">
                  <c:v>261.803</c:v>
                </c:pt>
                <c:pt idx="11">
                  <c:v>269.67700000000002</c:v>
                </c:pt>
                <c:pt idx="12">
                  <c:v>277.55399999999997</c:v>
                </c:pt>
                <c:pt idx="13">
                  <c:v>285.41199999999998</c:v>
                </c:pt>
                <c:pt idx="14">
                  <c:v>293.26</c:v>
                </c:pt>
                <c:pt idx="15">
                  <c:v>301.09800000000001</c:v>
                </c:pt>
                <c:pt idx="16">
                  <c:v>308.95400000000001</c:v>
                </c:pt>
                <c:pt idx="17">
                  <c:v>316.79300000000001</c:v>
                </c:pt>
                <c:pt idx="18">
                  <c:v>324.649</c:v>
                </c:pt>
                <c:pt idx="19">
                  <c:v>332.48899999999998</c:v>
                </c:pt>
                <c:pt idx="20">
                  <c:v>340.32400000000001</c:v>
                </c:pt>
                <c:pt idx="21">
                  <c:v>348.15899999999999</c:v>
                </c:pt>
                <c:pt idx="22">
                  <c:v>356</c:v>
                </c:pt>
                <c:pt idx="23">
                  <c:v>363.83499999999998</c:v>
                </c:pt>
                <c:pt idx="24">
                  <c:v>371.685</c:v>
                </c:pt>
                <c:pt idx="25">
                  <c:v>379.52800000000002</c:v>
                </c:pt>
                <c:pt idx="26">
                  <c:v>387.41500000000002</c:v>
                </c:pt>
                <c:pt idx="27">
                  <c:v>395.25299999999999</c:v>
                </c:pt>
                <c:pt idx="28">
                  <c:v>403.065</c:v>
                </c:pt>
                <c:pt idx="29">
                  <c:v>410.85899999999998</c:v>
                </c:pt>
                <c:pt idx="30">
                  <c:v>418.64100000000002</c:v>
                </c:pt>
                <c:pt idx="31">
                  <c:v>426.43099999999998</c:v>
                </c:pt>
                <c:pt idx="32">
                  <c:v>434.19400000000002</c:v>
                </c:pt>
                <c:pt idx="33">
                  <c:v>441.96100000000001</c:v>
                </c:pt>
                <c:pt idx="34">
                  <c:v>449.71499999999997</c:v>
                </c:pt>
                <c:pt idx="35">
                  <c:v>457.45400000000001</c:v>
                </c:pt>
                <c:pt idx="36">
                  <c:v>465.17899999999997</c:v>
                </c:pt>
                <c:pt idx="37">
                  <c:v>472.90499999999997</c:v>
                </c:pt>
                <c:pt idx="38">
                  <c:v>480.64100000000002</c:v>
                </c:pt>
                <c:pt idx="39">
                  <c:v>488.38200000000001</c:v>
                </c:pt>
                <c:pt idx="40">
                  <c:v>496.13099999999997</c:v>
                </c:pt>
              </c:numCache>
            </c:numRef>
          </c:xVal>
          <c:yVal>
            <c:numRef>
              <c:f>Wax_dead!$AM$13:$AM$53</c:f>
              <c:numCache>
                <c:formatCode>General</c:formatCode>
                <c:ptCount val="41"/>
                <c:pt idx="0">
                  <c:v>1.2568001343696983E-4</c:v>
                </c:pt>
                <c:pt idx="1">
                  <c:v>1.2315280512346927E-4</c:v>
                </c:pt>
                <c:pt idx="2">
                  <c:v>1.4230126811425048E-4</c:v>
                </c:pt>
                <c:pt idx="3">
                  <c:v>1.70294960202301E-4</c:v>
                </c:pt>
                <c:pt idx="4">
                  <c:v>2.3114236036590741E-4</c:v>
                </c:pt>
                <c:pt idx="5">
                  <c:v>3.096802187240455E-4</c:v>
                </c:pt>
                <c:pt idx="6">
                  <c:v>4.1057415062473179E-4</c:v>
                </c:pt>
                <c:pt idx="7">
                  <c:v>5.6784426798050375E-4</c:v>
                </c:pt>
                <c:pt idx="8">
                  <c:v>8.0170823729940749E-4</c:v>
                </c:pt>
                <c:pt idx="9">
                  <c:v>1.0869911757661818E-3</c:v>
                </c:pt>
                <c:pt idx="10">
                  <c:v>1.3610960774616543E-3</c:v>
                </c:pt>
                <c:pt idx="11">
                  <c:v>1.455963589537819E-3</c:v>
                </c:pt>
                <c:pt idx="12">
                  <c:v>1.3853961573992019E-3</c:v>
                </c:pt>
                <c:pt idx="13">
                  <c:v>1.2937362558747903E-3</c:v>
                </c:pt>
                <c:pt idx="14">
                  <c:v>1.2295840448396725E-3</c:v>
                </c:pt>
                <c:pt idx="15">
                  <c:v>1.2097551796106387E-3</c:v>
                </c:pt>
                <c:pt idx="16">
                  <c:v>1.2293896442001767E-3</c:v>
                </c:pt>
                <c:pt idx="17">
                  <c:v>1.2758513970407559E-3</c:v>
                </c:pt>
                <c:pt idx="18">
                  <c:v>1.3362127956056055E-3</c:v>
                </c:pt>
                <c:pt idx="19">
                  <c:v>1.3988098015247294E-3</c:v>
                </c:pt>
                <c:pt idx="20">
                  <c:v>1.4750148522088558E-3</c:v>
                </c:pt>
                <c:pt idx="21">
                  <c:v>1.5926272391065602E-3</c:v>
                </c:pt>
                <c:pt idx="22">
                  <c:v>1.7286104864370558E-3</c:v>
                </c:pt>
                <c:pt idx="23">
                  <c:v>1.7221952653335496E-3</c:v>
                </c:pt>
                <c:pt idx="24">
                  <c:v>1.4346767195125357E-3</c:v>
                </c:pt>
                <c:pt idx="25">
                  <c:v>1.1031264288447057E-3</c:v>
                </c:pt>
                <c:pt idx="26">
                  <c:v>8.68970858566534E-4</c:v>
                </c:pt>
                <c:pt idx="27">
                  <c:v>7.1617195591926891E-4</c:v>
                </c:pt>
                <c:pt idx="28">
                  <c:v>6.3880050139812627E-4</c:v>
                </c:pt>
                <c:pt idx="29">
                  <c:v>5.8961713960453688E-4</c:v>
                </c:pt>
                <c:pt idx="30">
                  <c:v>5.5229221682048107E-4</c:v>
                </c:pt>
                <c:pt idx="31">
                  <c:v>5.2303492057566986E-4</c:v>
                </c:pt>
                <c:pt idx="32">
                  <c:v>4.9630483264438002E-4</c:v>
                </c:pt>
                <c:pt idx="33">
                  <c:v>4.7647596741534626E-4</c:v>
                </c:pt>
                <c:pt idx="34">
                  <c:v>4.590771101800617E-4</c:v>
                </c:pt>
                <c:pt idx="35">
                  <c:v>4.5091228332104494E-4</c:v>
                </c:pt>
                <c:pt idx="36">
                  <c:v>4.4022024814853455E-4</c:v>
                </c:pt>
                <c:pt idx="37">
                  <c:v>4.4799627372853201E-4</c:v>
                </c:pt>
                <c:pt idx="38">
                  <c:v>4.7142155078833126E-4</c:v>
                </c:pt>
                <c:pt idx="39">
                  <c:v>5.0194245118989622E-4</c:v>
                </c:pt>
                <c:pt idx="40">
                  <c:v>5.13800890199409E-4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08D-4E18-9ACB-5C04628ADB2E}"/>
            </c:ext>
          </c:extLst>
        </c:ser>
        <c:ser>
          <c:idx val="5"/>
          <c:order val="5"/>
          <c:tx>
            <c:v>30-model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Wax_dead!$AH$12:$AH$54</c:f>
              <c:numCache>
                <c:formatCode>General</c:formatCode>
                <c:ptCount val="43"/>
                <c:pt idx="0">
                  <c:v>174.709</c:v>
                </c:pt>
                <c:pt idx="1">
                  <c:v>182.63399999999999</c:v>
                </c:pt>
                <c:pt idx="2">
                  <c:v>190.55099999999999</c:v>
                </c:pt>
                <c:pt idx="3">
                  <c:v>198.46100000000001</c:v>
                </c:pt>
                <c:pt idx="4">
                  <c:v>206.38300000000001</c:v>
                </c:pt>
                <c:pt idx="5">
                  <c:v>214.29599999999999</c:v>
                </c:pt>
                <c:pt idx="6">
                  <c:v>222.209</c:v>
                </c:pt>
                <c:pt idx="7">
                  <c:v>230.11199999999999</c:v>
                </c:pt>
                <c:pt idx="8">
                  <c:v>238.04599999999999</c:v>
                </c:pt>
                <c:pt idx="9">
                  <c:v>245.99</c:v>
                </c:pt>
                <c:pt idx="10">
                  <c:v>253.90799999999999</c:v>
                </c:pt>
                <c:pt idx="11">
                  <c:v>261.803</c:v>
                </c:pt>
                <c:pt idx="12">
                  <c:v>269.67700000000002</c:v>
                </c:pt>
                <c:pt idx="13">
                  <c:v>277.55399999999997</c:v>
                </c:pt>
                <c:pt idx="14">
                  <c:v>285.41199999999998</c:v>
                </c:pt>
                <c:pt idx="15">
                  <c:v>293.26</c:v>
                </c:pt>
                <c:pt idx="16">
                  <c:v>301.09800000000001</c:v>
                </c:pt>
                <c:pt idx="17">
                  <c:v>308.95400000000001</c:v>
                </c:pt>
                <c:pt idx="18">
                  <c:v>316.79300000000001</c:v>
                </c:pt>
                <c:pt idx="19">
                  <c:v>324.649</c:v>
                </c:pt>
                <c:pt idx="20">
                  <c:v>332.48899999999998</c:v>
                </c:pt>
                <c:pt idx="21">
                  <c:v>340.32400000000001</c:v>
                </c:pt>
                <c:pt idx="22">
                  <c:v>348.15899999999999</c:v>
                </c:pt>
                <c:pt idx="23">
                  <c:v>356</c:v>
                </c:pt>
                <c:pt idx="24">
                  <c:v>363.83499999999998</c:v>
                </c:pt>
                <c:pt idx="25">
                  <c:v>371.685</c:v>
                </c:pt>
                <c:pt idx="26">
                  <c:v>379.52800000000002</c:v>
                </c:pt>
                <c:pt idx="27">
                  <c:v>387.41500000000002</c:v>
                </c:pt>
                <c:pt idx="28">
                  <c:v>395.25299999999999</c:v>
                </c:pt>
                <c:pt idx="29">
                  <c:v>403.065</c:v>
                </c:pt>
                <c:pt idx="30">
                  <c:v>410.85899999999998</c:v>
                </c:pt>
                <c:pt idx="31">
                  <c:v>418.64100000000002</c:v>
                </c:pt>
                <c:pt idx="32">
                  <c:v>426.43099999999998</c:v>
                </c:pt>
                <c:pt idx="33">
                  <c:v>434.19400000000002</c:v>
                </c:pt>
                <c:pt idx="34">
                  <c:v>441.96100000000001</c:v>
                </c:pt>
                <c:pt idx="35">
                  <c:v>449.71499999999997</c:v>
                </c:pt>
                <c:pt idx="36">
                  <c:v>457.45400000000001</c:v>
                </c:pt>
                <c:pt idx="37">
                  <c:v>465.17899999999997</c:v>
                </c:pt>
                <c:pt idx="38">
                  <c:v>472.90499999999997</c:v>
                </c:pt>
                <c:pt idx="39">
                  <c:v>480.64100000000002</c:v>
                </c:pt>
                <c:pt idx="40">
                  <c:v>488.38200000000001</c:v>
                </c:pt>
                <c:pt idx="41">
                  <c:v>496.13099999999997</c:v>
                </c:pt>
                <c:pt idx="42">
                  <c:v>503.89</c:v>
                </c:pt>
              </c:numCache>
            </c:numRef>
          </c:xVal>
          <c:yVal>
            <c:numRef>
              <c:f>Wax_dead!$AQ$13:$AQ$53</c:f>
              <c:numCache>
                <c:formatCode>General</c:formatCode>
                <c:ptCount val="41"/>
                <c:pt idx="0">
                  <c:v>1.6522198924206577E-4</c:v>
                </c:pt>
                <c:pt idx="1">
                  <c:v>2.0050474294291073E-4</c:v>
                </c:pt>
                <c:pt idx="2">
                  <c:v>2.4539188623584542E-4</c:v>
                </c:pt>
                <c:pt idx="3">
                  <c:v>2.9910491981648943E-4</c:v>
                </c:pt>
                <c:pt idx="4">
                  <c:v>3.6076460415059741E-4</c:v>
                </c:pt>
                <c:pt idx="5">
                  <c:v>4.308402362751103E-4</c:v>
                </c:pt>
                <c:pt idx="6">
                  <c:v>5.0867792883736729E-4</c:v>
                </c:pt>
                <c:pt idx="7">
                  <c:v>5.9599553932464364E-4</c:v>
                </c:pt>
                <c:pt idx="8">
                  <c:v>6.9028244090114097E-4</c:v>
                </c:pt>
                <c:pt idx="9">
                  <c:v>7.8797230584925994E-4</c:v>
                </c:pt>
                <c:pt idx="10">
                  <c:v>8.8810363608254222E-4</c:v>
                </c:pt>
                <c:pt idx="11">
                  <c:v>9.8868683625494671E-4</c:v>
                </c:pt>
                <c:pt idx="12">
                  <c:v>1.0890706128213576E-3</c:v>
                </c:pt>
                <c:pt idx="13">
                  <c:v>1.1833655800724562E-3</c:v>
                </c:pt>
                <c:pt idx="14">
                  <c:v>1.269504487989031E-3</c:v>
                </c:pt>
                <c:pt idx="15">
                  <c:v>1.3437670086372281E-3</c:v>
                </c:pt>
                <c:pt idx="16">
                  <c:v>1.4053584744162303E-3</c:v>
                </c:pt>
                <c:pt idx="17">
                  <c:v>1.4451041464179797E-3</c:v>
                </c:pt>
                <c:pt idx="18">
                  <c:v>1.4630494921104146E-3</c:v>
                </c:pt>
                <c:pt idx="19">
                  <c:v>1.4444379156448881E-3</c:v>
                </c:pt>
                <c:pt idx="20">
                  <c:v>1.3570329561612814E-3</c:v>
                </c:pt>
                <c:pt idx="21">
                  <c:v>1.3668238866582885E-3</c:v>
                </c:pt>
                <c:pt idx="22">
                  <c:v>1.3727749301153146E-3</c:v>
                </c:pt>
                <c:pt idx="23">
                  <c:v>1.353612458267942E-3</c:v>
                </c:pt>
                <c:pt idx="24">
                  <c:v>1.3108538313723005E-3</c:v>
                </c:pt>
                <c:pt idx="25">
                  <c:v>1.2449824605741031E-3</c:v>
                </c:pt>
                <c:pt idx="26">
                  <c:v>1.1651946175064111E-3</c:v>
                </c:pt>
                <c:pt idx="27">
                  <c:v>1.0669870622850969E-3</c:v>
                </c:pt>
                <c:pt idx="28">
                  <c:v>9.6069769097083236E-4</c:v>
                </c:pt>
                <c:pt idx="29">
                  <c:v>8.5166314325566569E-4</c:v>
                </c:pt>
                <c:pt idx="30">
                  <c:v>7.4376415212231014E-4</c:v>
                </c:pt>
                <c:pt idx="31">
                  <c:v>6.4057106889959712E-4</c:v>
                </c:pt>
                <c:pt idx="32">
                  <c:v>5.4245001095247058E-4</c:v>
                </c:pt>
                <c:pt idx="33">
                  <c:v>4.5299225975558205E-4</c:v>
                </c:pt>
                <c:pt idx="34">
                  <c:v>3.723771764916541E-4</c:v>
                </c:pt>
                <c:pt idx="35">
                  <c:v>3.0140054524600905E-4</c:v>
                </c:pt>
                <c:pt idx="36">
                  <c:v>2.4028488908163623E-4</c:v>
                </c:pt>
                <c:pt idx="37">
                  <c:v>1.8886658195314845E-4</c:v>
                </c:pt>
                <c:pt idx="38">
                  <c:v>1.4634714666900839E-4</c:v>
                </c:pt>
                <c:pt idx="39">
                  <c:v>1.116785552423987E-4</c:v>
                </c:pt>
                <c:pt idx="40">
                  <c:v>8.3927617150586004E-5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408D-4E18-9ACB-5C04628AD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20512"/>
        <c:axId val="1874517792"/>
      </c:scatterChart>
      <c:valAx>
        <c:axId val="1874520512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17792"/>
        <c:crosses val="autoZero"/>
        <c:crossBetween val="midCat"/>
      </c:valAx>
      <c:valAx>
        <c:axId val="1874517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20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Wax_dead!$B$13:$B$55</c:f>
              <c:numCache>
                <c:formatCode>General</c:formatCode>
                <c:ptCount val="43"/>
                <c:pt idx="0">
                  <c:v>165.547</c:v>
                </c:pt>
                <c:pt idx="1">
                  <c:v>173.405</c:v>
                </c:pt>
                <c:pt idx="2">
                  <c:v>181.3</c:v>
                </c:pt>
                <c:pt idx="3">
                  <c:v>189.16399999999999</c:v>
                </c:pt>
                <c:pt idx="4">
                  <c:v>197.02600000000001</c:v>
                </c:pt>
                <c:pt idx="5">
                  <c:v>204.88499999999999</c:v>
                </c:pt>
                <c:pt idx="6">
                  <c:v>212.767</c:v>
                </c:pt>
                <c:pt idx="7">
                  <c:v>220.62799999999999</c:v>
                </c:pt>
                <c:pt idx="8">
                  <c:v>228.47200000000001</c:v>
                </c:pt>
                <c:pt idx="9">
                  <c:v>236.452</c:v>
                </c:pt>
                <c:pt idx="10">
                  <c:v>244.34299999999999</c:v>
                </c:pt>
                <c:pt idx="11">
                  <c:v>252.191</c:v>
                </c:pt>
                <c:pt idx="12">
                  <c:v>260.05399999999997</c:v>
                </c:pt>
                <c:pt idx="13">
                  <c:v>267.89499999999998</c:v>
                </c:pt>
                <c:pt idx="14">
                  <c:v>275.69299999999998</c:v>
                </c:pt>
                <c:pt idx="15">
                  <c:v>283.536</c:v>
                </c:pt>
                <c:pt idx="16">
                  <c:v>291.36799999999999</c:v>
                </c:pt>
                <c:pt idx="17">
                  <c:v>299.17700000000002</c:v>
                </c:pt>
                <c:pt idx="18">
                  <c:v>307.00799999999998</c:v>
                </c:pt>
                <c:pt idx="19">
                  <c:v>314.79700000000003</c:v>
                </c:pt>
                <c:pt idx="20">
                  <c:v>322.59800000000001</c:v>
                </c:pt>
                <c:pt idx="21">
                  <c:v>330.404</c:v>
                </c:pt>
                <c:pt idx="22">
                  <c:v>338.19099999999997</c:v>
                </c:pt>
                <c:pt idx="23">
                  <c:v>346.00299999999999</c:v>
                </c:pt>
                <c:pt idx="24">
                  <c:v>353.80599999999998</c:v>
                </c:pt>
                <c:pt idx="25">
                  <c:v>361.60899999999998</c:v>
                </c:pt>
                <c:pt idx="26">
                  <c:v>369.38499999999999</c:v>
                </c:pt>
                <c:pt idx="27">
                  <c:v>377.14</c:v>
                </c:pt>
                <c:pt idx="28">
                  <c:v>384.88</c:v>
                </c:pt>
                <c:pt idx="29">
                  <c:v>392.62700000000001</c:v>
                </c:pt>
                <c:pt idx="30">
                  <c:v>400.36900000000003</c:v>
                </c:pt>
                <c:pt idx="31">
                  <c:v>408.12599999999998</c:v>
                </c:pt>
                <c:pt idx="32">
                  <c:v>415.85300000000001</c:v>
                </c:pt>
                <c:pt idx="33">
                  <c:v>423.548</c:v>
                </c:pt>
                <c:pt idx="34">
                  <c:v>431.25900000000001</c:v>
                </c:pt>
                <c:pt idx="35">
                  <c:v>438.97</c:v>
                </c:pt>
                <c:pt idx="36">
                  <c:v>446.68099999999998</c:v>
                </c:pt>
                <c:pt idx="37">
                  <c:v>454.387</c:v>
                </c:pt>
                <c:pt idx="38">
                  <c:v>462.10599999999999</c:v>
                </c:pt>
                <c:pt idx="39">
                  <c:v>469.85</c:v>
                </c:pt>
                <c:pt idx="40">
                  <c:v>477.637</c:v>
                </c:pt>
                <c:pt idx="41">
                  <c:v>485.42500000000001</c:v>
                </c:pt>
                <c:pt idx="42">
                  <c:v>493.17899999999997</c:v>
                </c:pt>
              </c:numCache>
            </c:numRef>
          </c:xVal>
          <c:yVal>
            <c:numRef>
              <c:f>Wax_dead!$F$13:$F$55</c:f>
              <c:numCache>
                <c:formatCode>General</c:formatCode>
                <c:ptCount val="43"/>
                <c:pt idx="0">
                  <c:v>3.2283061806442914E-3</c:v>
                </c:pt>
                <c:pt idx="1">
                  <c:v>4.8730883618643972E-3</c:v>
                </c:pt>
                <c:pt idx="2">
                  <c:v>6.4167945431211626E-3</c:v>
                </c:pt>
                <c:pt idx="3">
                  <c:v>8.340301451512766E-3</c:v>
                </c:pt>
                <c:pt idx="4">
                  <c:v>1.0842698177875421E-2</c:v>
                </c:pt>
                <c:pt idx="5">
                  <c:v>1.4263967631176766E-2</c:v>
                </c:pt>
                <c:pt idx="6">
                  <c:v>1.8676088175026861E-2</c:v>
                </c:pt>
                <c:pt idx="7">
                  <c:v>2.4377693445680859E-2</c:v>
                </c:pt>
                <c:pt idx="8">
                  <c:v>3.205640653379771E-2</c:v>
                </c:pt>
                <c:pt idx="9">
                  <c:v>4.2706141439015965E-2</c:v>
                </c:pt>
                <c:pt idx="10">
                  <c:v>5.7484677797278394E-2</c:v>
                </c:pt>
                <c:pt idx="11">
                  <c:v>7.697703124473565E-2</c:v>
                </c:pt>
                <c:pt idx="12">
                  <c:v>9.964255850922088E-2</c:v>
                </c:pt>
                <c:pt idx="13">
                  <c:v>0.12250104904636328</c:v>
                </c:pt>
                <c:pt idx="14">
                  <c:v>0.14411293558395888</c:v>
                </c:pt>
                <c:pt idx="15">
                  <c:v>0.16451344157654058</c:v>
                </c:pt>
                <c:pt idx="16">
                  <c:v>0.18433965211478553</c:v>
                </c:pt>
                <c:pt idx="17">
                  <c:v>0.20416586265303072</c:v>
                </c:pt>
                <c:pt idx="18">
                  <c:v>0.22463528410013267</c:v>
                </c:pt>
                <c:pt idx="19">
                  <c:v>0.2461139340923223</c:v>
                </c:pt>
                <c:pt idx="20">
                  <c:v>0.26871667172046676</c:v>
                </c:pt>
                <c:pt idx="21">
                  <c:v>0.2929029333480353</c:v>
                </c:pt>
                <c:pt idx="22">
                  <c:v>0.31922404261119131</c:v>
                </c:pt>
                <c:pt idx="23">
                  <c:v>0.34768306241902436</c:v>
                </c:pt>
                <c:pt idx="24">
                  <c:v>0.37531050240897801</c:v>
                </c:pt>
                <c:pt idx="25">
                  <c:v>0.39832213840061015</c:v>
                </c:pt>
                <c:pt idx="26">
                  <c:v>0.41608547966687803</c:v>
                </c:pt>
                <c:pt idx="27">
                  <c:v>0.42994973766183653</c:v>
                </c:pt>
                <c:pt idx="28">
                  <c:v>0.44153365983944237</c:v>
                </c:pt>
                <c:pt idx="29">
                  <c:v>0.45211447929014026</c:v>
                </c:pt>
                <c:pt idx="30">
                  <c:v>0.46202299019562809</c:v>
                </c:pt>
                <c:pt idx="31">
                  <c:v>0.47152107128308329</c:v>
                </c:pt>
                <c:pt idx="32">
                  <c:v>0.48063169437067943</c:v>
                </c:pt>
                <c:pt idx="33">
                  <c:v>0.48945899836746953</c:v>
                </c:pt>
                <c:pt idx="34">
                  <c:v>0.49811784236432088</c:v>
                </c:pt>
                <c:pt idx="35">
                  <c:v>0.50667714181575385</c:v>
                </c:pt>
                <c:pt idx="36">
                  <c:v>0.51524256708536642</c:v>
                </c:pt>
                <c:pt idx="37">
                  <c:v>0.52405302508216245</c:v>
                </c:pt>
                <c:pt idx="38">
                  <c:v>0.53335048562423615</c:v>
                </c:pt>
                <c:pt idx="39">
                  <c:v>0.54371843289319333</c:v>
                </c:pt>
                <c:pt idx="40">
                  <c:v>0.5557464768888194</c:v>
                </c:pt>
                <c:pt idx="41">
                  <c:v>0.56927228342935554</c:v>
                </c:pt>
                <c:pt idx="42">
                  <c:v>0.58364038996958534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21B-4F0D-AA23-77B2225DD969}"/>
            </c:ext>
          </c:extLst>
        </c:ser>
        <c:ser>
          <c:idx val="1"/>
          <c:order val="1"/>
          <c:tx>
            <c:v>10-model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Wax_dead!$B$13:$B$62</c:f>
              <c:numCache>
                <c:formatCode>General</c:formatCode>
                <c:ptCount val="50"/>
                <c:pt idx="0">
                  <c:v>165.547</c:v>
                </c:pt>
                <c:pt idx="1">
                  <c:v>173.405</c:v>
                </c:pt>
                <c:pt idx="2">
                  <c:v>181.3</c:v>
                </c:pt>
                <c:pt idx="3">
                  <c:v>189.16399999999999</c:v>
                </c:pt>
                <c:pt idx="4">
                  <c:v>197.02600000000001</c:v>
                </c:pt>
                <c:pt idx="5">
                  <c:v>204.88499999999999</c:v>
                </c:pt>
                <c:pt idx="6">
                  <c:v>212.767</c:v>
                </c:pt>
                <c:pt idx="7">
                  <c:v>220.62799999999999</c:v>
                </c:pt>
                <c:pt idx="8">
                  <c:v>228.47200000000001</c:v>
                </c:pt>
                <c:pt idx="9">
                  <c:v>236.452</c:v>
                </c:pt>
                <c:pt idx="10">
                  <c:v>244.34299999999999</c:v>
                </c:pt>
                <c:pt idx="11">
                  <c:v>252.191</c:v>
                </c:pt>
                <c:pt idx="12">
                  <c:v>260.05399999999997</c:v>
                </c:pt>
                <c:pt idx="13">
                  <c:v>267.89499999999998</c:v>
                </c:pt>
                <c:pt idx="14">
                  <c:v>275.69299999999998</c:v>
                </c:pt>
                <c:pt idx="15">
                  <c:v>283.536</c:v>
                </c:pt>
                <c:pt idx="16">
                  <c:v>291.36799999999999</c:v>
                </c:pt>
                <c:pt idx="17">
                  <c:v>299.17700000000002</c:v>
                </c:pt>
                <c:pt idx="18">
                  <c:v>307.00799999999998</c:v>
                </c:pt>
                <c:pt idx="19">
                  <c:v>314.79700000000003</c:v>
                </c:pt>
                <c:pt idx="20">
                  <c:v>322.59800000000001</c:v>
                </c:pt>
                <c:pt idx="21">
                  <c:v>330.404</c:v>
                </c:pt>
                <c:pt idx="22">
                  <c:v>338.19099999999997</c:v>
                </c:pt>
                <c:pt idx="23">
                  <c:v>346.00299999999999</c:v>
                </c:pt>
                <c:pt idx="24">
                  <c:v>353.80599999999998</c:v>
                </c:pt>
                <c:pt idx="25">
                  <c:v>361.60899999999998</c:v>
                </c:pt>
                <c:pt idx="26">
                  <c:v>369.38499999999999</c:v>
                </c:pt>
                <c:pt idx="27">
                  <c:v>377.14</c:v>
                </c:pt>
                <c:pt idx="28">
                  <c:v>384.88</c:v>
                </c:pt>
                <c:pt idx="29">
                  <c:v>392.62700000000001</c:v>
                </c:pt>
                <c:pt idx="30">
                  <c:v>400.36900000000003</c:v>
                </c:pt>
                <c:pt idx="31">
                  <c:v>408.12599999999998</c:v>
                </c:pt>
                <c:pt idx="32">
                  <c:v>415.85300000000001</c:v>
                </c:pt>
                <c:pt idx="33">
                  <c:v>423.548</c:v>
                </c:pt>
                <c:pt idx="34">
                  <c:v>431.25900000000001</c:v>
                </c:pt>
                <c:pt idx="35">
                  <c:v>438.97</c:v>
                </c:pt>
                <c:pt idx="36">
                  <c:v>446.68099999999998</c:v>
                </c:pt>
                <c:pt idx="37">
                  <c:v>454.387</c:v>
                </c:pt>
                <c:pt idx="38">
                  <c:v>462.10599999999999</c:v>
                </c:pt>
                <c:pt idx="39">
                  <c:v>469.85</c:v>
                </c:pt>
                <c:pt idx="40">
                  <c:v>477.637</c:v>
                </c:pt>
                <c:pt idx="41">
                  <c:v>485.42500000000001</c:v>
                </c:pt>
                <c:pt idx="42">
                  <c:v>493.17899999999997</c:v>
                </c:pt>
                <c:pt idx="43">
                  <c:v>500.89299999999997</c:v>
                </c:pt>
              </c:numCache>
            </c:numRef>
          </c:xVal>
          <c:yVal>
            <c:numRef>
              <c:f>Wax_dead!$J$13:$J$62</c:f>
              <c:numCache>
                <c:formatCode>General</c:formatCode>
                <c:ptCount val="50"/>
                <c:pt idx="0">
                  <c:v>8.2731363965913175E-3</c:v>
                </c:pt>
                <c:pt idx="1">
                  <c:v>9.6071126147174463E-3</c:v>
                </c:pt>
                <c:pt idx="2">
                  <c:v>1.1828392873426777E-2</c:v>
                </c:pt>
                <c:pt idx="3">
                  <c:v>1.4995617278871852E-2</c:v>
                </c:pt>
                <c:pt idx="4">
                  <c:v>1.9081594754947376E-2</c:v>
                </c:pt>
                <c:pt idx="5">
                  <c:v>2.4140266172928894E-2</c:v>
                </c:pt>
                <c:pt idx="6">
                  <c:v>3.0279080709639753E-2</c:v>
                </c:pt>
                <c:pt idx="7">
                  <c:v>3.7645592914843144E-2</c:v>
                </c:pt>
                <c:pt idx="8">
                  <c:v>4.6352634666812317E-2</c:v>
                </c:pt>
                <c:pt idx="9">
                  <c:v>5.6515911554197835E-2</c:v>
                </c:pt>
                <c:pt idx="10">
                  <c:v>6.8396604969876929E-2</c:v>
                </c:pt>
                <c:pt idx="11">
                  <c:v>8.1923346867797911E-2</c:v>
                </c:pt>
                <c:pt idx="12">
                  <c:v>9.7111675294726668E-2</c:v>
                </c:pt>
                <c:pt idx="13">
                  <c:v>0.11401949547929652</c:v>
                </c:pt>
                <c:pt idx="14">
                  <c:v>0.1325684891190822</c:v>
                </c:pt>
                <c:pt idx="15">
                  <c:v>0.15259866397163016</c:v>
                </c:pt>
                <c:pt idx="16">
                  <c:v>0.17406015290756954</c:v>
                </c:pt>
                <c:pt idx="17">
                  <c:v>0.19667813308811935</c:v>
                </c:pt>
                <c:pt idx="18">
                  <c:v>0.22010942058463845</c:v>
                </c:pt>
                <c:pt idx="19">
                  <c:v>0.24404039275259162</c:v>
                </c:pt>
                <c:pt idx="20">
                  <c:v>0.26788820052560242</c:v>
                </c:pt>
                <c:pt idx="21">
                  <c:v>0.2906054781342689</c:v>
                </c:pt>
                <c:pt idx="22">
                  <c:v>0.31284955425702199</c:v>
                </c:pt>
                <c:pt idx="23">
                  <c:v>0.33530367027984476</c:v>
                </c:pt>
                <c:pt idx="24">
                  <c:v>0.35763793452257142</c:v>
                </c:pt>
                <c:pt idx="25">
                  <c:v>0.37936839377415082</c:v>
                </c:pt>
                <c:pt idx="26">
                  <c:v>0.40009526692751968</c:v>
                </c:pt>
                <c:pt idx="27">
                  <c:v>0.41946242615817192</c:v>
                </c:pt>
                <c:pt idx="28">
                  <c:v>0.4372362856088175</c:v>
                </c:pt>
                <c:pt idx="29">
                  <c:v>0.45327887931680194</c:v>
                </c:pt>
                <c:pt idx="30">
                  <c:v>0.46754515354741505</c:v>
                </c:pt>
                <c:pt idx="31">
                  <c:v>0.48002485828579794</c:v>
                </c:pt>
                <c:pt idx="32">
                  <c:v>0.49077972753127319</c:v>
                </c:pt>
                <c:pt idx="33">
                  <c:v>0.49987698161802069</c:v>
                </c:pt>
                <c:pt idx="34">
                  <c:v>0.50744233170655961</c:v>
                </c:pt>
                <c:pt idx="35">
                  <c:v>0.51365213994087167</c:v>
                </c:pt>
                <c:pt idx="36">
                  <c:v>0.51866910153629464</c:v>
                </c:pt>
                <c:pt idx="37">
                  <c:v>0.52265811680989671</c:v>
                </c:pt>
                <c:pt idx="38">
                  <c:v>0.52577839228075574</c:v>
                </c:pt>
                <c:pt idx="39">
                  <c:v>0.52818260061191946</c:v>
                </c:pt>
                <c:pt idx="40">
                  <c:v>0.53000710705937826</c:v>
                </c:pt>
                <c:pt idx="41">
                  <c:v>0.531370721901678</c:v>
                </c:pt>
                <c:pt idx="42">
                  <c:v>0.53237046454673642</c:v>
                </c:pt>
                <c:pt idx="43">
                  <c:v>0.53308902425640692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21B-4F0D-AA23-77B2225DD969}"/>
            </c:ext>
          </c:extLst>
        </c:ser>
        <c:ser>
          <c:idx val="2"/>
          <c:order val="2"/>
          <c:tx>
            <c:v>20-exp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Wax_dead!$R$13:$R$54</c:f>
              <c:numCache>
                <c:formatCode>General</c:formatCode>
                <c:ptCount val="42"/>
                <c:pt idx="0">
                  <c:v>175.447</c:v>
                </c:pt>
                <c:pt idx="1">
                  <c:v>183.39</c:v>
                </c:pt>
                <c:pt idx="2">
                  <c:v>191.35</c:v>
                </c:pt>
                <c:pt idx="3">
                  <c:v>199.36099999999999</c:v>
                </c:pt>
                <c:pt idx="4">
                  <c:v>207.416</c:v>
                </c:pt>
                <c:pt idx="5">
                  <c:v>215.42699999999999</c:v>
                </c:pt>
                <c:pt idx="6">
                  <c:v>223.40799999999999</c:v>
                </c:pt>
                <c:pt idx="7">
                  <c:v>231.37899999999999</c:v>
                </c:pt>
                <c:pt idx="8">
                  <c:v>239.352</c:v>
                </c:pt>
                <c:pt idx="9">
                  <c:v>247.291</c:v>
                </c:pt>
                <c:pt idx="10">
                  <c:v>255.238</c:v>
                </c:pt>
                <c:pt idx="11">
                  <c:v>263.17599999999999</c:v>
                </c:pt>
                <c:pt idx="12">
                  <c:v>271.10199999999998</c:v>
                </c:pt>
                <c:pt idx="13">
                  <c:v>279.041</c:v>
                </c:pt>
                <c:pt idx="14">
                  <c:v>286.97000000000003</c:v>
                </c:pt>
                <c:pt idx="15">
                  <c:v>294.89699999999999</c:v>
                </c:pt>
                <c:pt idx="16">
                  <c:v>302.80099999999999</c:v>
                </c:pt>
                <c:pt idx="17">
                  <c:v>310.70699999999999</c:v>
                </c:pt>
                <c:pt idx="18">
                  <c:v>318.63</c:v>
                </c:pt>
                <c:pt idx="19">
                  <c:v>326.55</c:v>
                </c:pt>
                <c:pt idx="20">
                  <c:v>334.45499999999998</c:v>
                </c:pt>
                <c:pt idx="21">
                  <c:v>342.37099999999998</c:v>
                </c:pt>
                <c:pt idx="22">
                  <c:v>350.28300000000002</c:v>
                </c:pt>
                <c:pt idx="23">
                  <c:v>358.19</c:v>
                </c:pt>
                <c:pt idx="24">
                  <c:v>366.13400000000001</c:v>
                </c:pt>
                <c:pt idx="25">
                  <c:v>374.06599999999997</c:v>
                </c:pt>
                <c:pt idx="26">
                  <c:v>381.98200000000003</c:v>
                </c:pt>
                <c:pt idx="27">
                  <c:v>389.84199999999998</c:v>
                </c:pt>
                <c:pt idx="28">
                  <c:v>397.685</c:v>
                </c:pt>
                <c:pt idx="29">
                  <c:v>405.52</c:v>
                </c:pt>
                <c:pt idx="30">
                  <c:v>413.36500000000001</c:v>
                </c:pt>
                <c:pt idx="31">
                  <c:v>421.19</c:v>
                </c:pt>
                <c:pt idx="32">
                  <c:v>429.03300000000002</c:v>
                </c:pt>
                <c:pt idx="33">
                  <c:v>436.84800000000001</c:v>
                </c:pt>
                <c:pt idx="34">
                  <c:v>444.649</c:v>
                </c:pt>
                <c:pt idx="35">
                  <c:v>452.44</c:v>
                </c:pt>
                <c:pt idx="36">
                  <c:v>460.245</c:v>
                </c:pt>
                <c:pt idx="37">
                  <c:v>468.05500000000001</c:v>
                </c:pt>
                <c:pt idx="38">
                  <c:v>475.86099999999999</c:v>
                </c:pt>
                <c:pt idx="39">
                  <c:v>483.69600000000003</c:v>
                </c:pt>
                <c:pt idx="40">
                  <c:v>491.54399999999998</c:v>
                </c:pt>
                <c:pt idx="41">
                  <c:v>499.39499999999998</c:v>
                </c:pt>
              </c:numCache>
            </c:numRef>
          </c:xVal>
          <c:yVal>
            <c:numRef>
              <c:f>Wax_dead!$V$13:$V$54</c:f>
              <c:numCache>
                <c:formatCode>General</c:formatCode>
                <c:ptCount val="42"/>
                <c:pt idx="0">
                  <c:v>3.2327223640594704E-3</c:v>
                </c:pt>
                <c:pt idx="1">
                  <c:v>4.9567512351502696E-3</c:v>
                </c:pt>
                <c:pt idx="2">
                  <c:v>6.6902010290339486E-3</c:v>
                </c:pt>
                <c:pt idx="3">
                  <c:v>8.6618655849652892E-3</c:v>
                </c:pt>
                <c:pt idx="4">
                  <c:v>1.1262040275790808E-2</c:v>
                </c:pt>
                <c:pt idx="5">
                  <c:v>1.4862178628771261E-2</c:v>
                </c:pt>
                <c:pt idx="6">
                  <c:v>1.9580715101873869E-2</c:v>
                </c:pt>
                <c:pt idx="7">
                  <c:v>2.5876583219721416E-2</c:v>
                </c:pt>
                <c:pt idx="8">
                  <c:v>3.4345992810490111E-2</c:v>
                </c:pt>
                <c:pt idx="9">
                  <c:v>4.6364398601935086E-2</c:v>
                </c:pt>
                <c:pt idx="10">
                  <c:v>6.2834863336056368E-2</c:v>
                </c:pt>
                <c:pt idx="11">
                  <c:v>8.35716602492238E-2</c:v>
                </c:pt>
                <c:pt idx="12">
                  <c:v>0.10604998203295435</c:v>
                </c:pt>
                <c:pt idx="13">
                  <c:v>0.12765754138140339</c:v>
                </c:pt>
                <c:pt idx="14">
                  <c:v>0.14764739370170932</c:v>
                </c:pt>
                <c:pt idx="15">
                  <c:v>0.16644886390400349</c:v>
                </c:pt>
                <c:pt idx="16">
                  <c:v>0.18480351319669408</c:v>
                </c:pt>
                <c:pt idx="17">
                  <c:v>0.20350269909438012</c:v>
                </c:pt>
                <c:pt idx="18">
                  <c:v>0.22301746773670417</c:v>
                </c:pt>
                <c:pt idx="19">
                  <c:v>0.24360352988518585</c:v>
                </c:pt>
                <c:pt idx="20">
                  <c:v>0.26556639260753645</c:v>
                </c:pt>
                <c:pt idx="21">
                  <c:v>0.28926405096988395</c:v>
                </c:pt>
                <c:pt idx="22">
                  <c:v>0.31510698803677395</c:v>
                </c:pt>
                <c:pt idx="23">
                  <c:v>0.34218137429730011</c:v>
                </c:pt>
                <c:pt idx="24">
                  <c:v>0.36697051385750457</c:v>
                </c:pt>
                <c:pt idx="25">
                  <c:v>0.38690114894882688</c:v>
                </c:pt>
                <c:pt idx="26">
                  <c:v>0.40271349493356234</c:v>
                </c:pt>
                <c:pt idx="27">
                  <c:v>0.41541828224277177</c:v>
                </c:pt>
                <c:pt idx="28">
                  <c:v>0.42622542653227946</c:v>
                </c:pt>
                <c:pt idx="29">
                  <c:v>0.43585226378045483</c:v>
                </c:pt>
                <c:pt idx="30">
                  <c:v>0.4448438616631698</c:v>
                </c:pt>
                <c:pt idx="31">
                  <c:v>0.4534478558652647</c:v>
                </c:pt>
                <c:pt idx="32">
                  <c:v>0.46161445008054891</c:v>
                </c:pt>
                <c:pt idx="33">
                  <c:v>0.46950514584261405</c:v>
                </c:pt>
                <c:pt idx="34">
                  <c:v>0.47717512284210406</c:v>
                </c:pt>
                <c:pt idx="35">
                  <c:v>0.48471724446083386</c:v>
                </c:pt>
                <c:pt idx="36">
                  <c:v>0.49220418638891994</c:v>
                </c:pt>
                <c:pt idx="37">
                  <c:v>0.49969651170145901</c:v>
                </c:pt>
                <c:pt idx="38">
                  <c:v>0.50747953977446314</c:v>
                </c:pt>
                <c:pt idx="39">
                  <c:v>0.51591126567406032</c:v>
                </c:pt>
                <c:pt idx="40">
                  <c:v>0.5250428315525546</c:v>
                </c:pt>
                <c:pt idx="41">
                  <c:v>0.53448125034487304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21B-4F0D-AA23-77B2225DD969}"/>
            </c:ext>
          </c:extLst>
        </c:ser>
        <c:ser>
          <c:idx val="3"/>
          <c:order val="3"/>
          <c:tx>
            <c:v>20-model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Wax_dead!$R$13:$R$54</c:f>
              <c:numCache>
                <c:formatCode>General</c:formatCode>
                <c:ptCount val="42"/>
                <c:pt idx="0">
                  <c:v>175.447</c:v>
                </c:pt>
                <c:pt idx="1">
                  <c:v>183.39</c:v>
                </c:pt>
                <c:pt idx="2">
                  <c:v>191.35</c:v>
                </c:pt>
                <c:pt idx="3">
                  <c:v>199.36099999999999</c:v>
                </c:pt>
                <c:pt idx="4">
                  <c:v>207.416</c:v>
                </c:pt>
                <c:pt idx="5">
                  <c:v>215.42699999999999</c:v>
                </c:pt>
                <c:pt idx="6">
                  <c:v>223.40799999999999</c:v>
                </c:pt>
                <c:pt idx="7">
                  <c:v>231.37899999999999</c:v>
                </c:pt>
                <c:pt idx="8">
                  <c:v>239.352</c:v>
                </c:pt>
                <c:pt idx="9">
                  <c:v>247.291</c:v>
                </c:pt>
                <c:pt idx="10">
                  <c:v>255.238</c:v>
                </c:pt>
                <c:pt idx="11">
                  <c:v>263.17599999999999</c:v>
                </c:pt>
                <c:pt idx="12">
                  <c:v>271.10199999999998</c:v>
                </c:pt>
                <c:pt idx="13">
                  <c:v>279.041</c:v>
                </c:pt>
                <c:pt idx="14">
                  <c:v>286.97000000000003</c:v>
                </c:pt>
                <c:pt idx="15">
                  <c:v>294.89699999999999</c:v>
                </c:pt>
                <c:pt idx="16">
                  <c:v>302.80099999999999</c:v>
                </c:pt>
                <c:pt idx="17">
                  <c:v>310.70699999999999</c:v>
                </c:pt>
                <c:pt idx="18">
                  <c:v>318.63</c:v>
                </c:pt>
                <c:pt idx="19">
                  <c:v>326.55</c:v>
                </c:pt>
                <c:pt idx="20">
                  <c:v>334.45499999999998</c:v>
                </c:pt>
                <c:pt idx="21">
                  <c:v>342.37099999999998</c:v>
                </c:pt>
                <c:pt idx="22">
                  <c:v>350.28300000000002</c:v>
                </c:pt>
                <c:pt idx="23">
                  <c:v>358.19</c:v>
                </c:pt>
                <c:pt idx="24">
                  <c:v>366.13400000000001</c:v>
                </c:pt>
                <c:pt idx="25">
                  <c:v>374.06599999999997</c:v>
                </c:pt>
                <c:pt idx="26">
                  <c:v>381.98200000000003</c:v>
                </c:pt>
                <c:pt idx="27">
                  <c:v>389.84199999999998</c:v>
                </c:pt>
                <c:pt idx="28">
                  <c:v>397.685</c:v>
                </c:pt>
                <c:pt idx="29">
                  <c:v>405.52</c:v>
                </c:pt>
                <c:pt idx="30">
                  <c:v>413.36500000000001</c:v>
                </c:pt>
                <c:pt idx="31">
                  <c:v>421.19</c:v>
                </c:pt>
                <c:pt idx="32">
                  <c:v>429.03300000000002</c:v>
                </c:pt>
                <c:pt idx="33">
                  <c:v>436.84800000000001</c:v>
                </c:pt>
                <c:pt idx="34">
                  <c:v>444.649</c:v>
                </c:pt>
                <c:pt idx="35">
                  <c:v>452.44</c:v>
                </c:pt>
                <c:pt idx="36">
                  <c:v>460.245</c:v>
                </c:pt>
                <c:pt idx="37">
                  <c:v>468.05500000000001</c:v>
                </c:pt>
                <c:pt idx="38">
                  <c:v>475.86099999999999</c:v>
                </c:pt>
                <c:pt idx="39">
                  <c:v>483.69600000000003</c:v>
                </c:pt>
                <c:pt idx="40">
                  <c:v>491.54399999999998</c:v>
                </c:pt>
                <c:pt idx="41">
                  <c:v>499.39499999999998</c:v>
                </c:pt>
              </c:numCache>
            </c:numRef>
          </c:xVal>
          <c:yVal>
            <c:numRef>
              <c:f>Wax_dead!$Z$13:$Z$54</c:f>
              <c:numCache>
                <c:formatCode>General</c:formatCode>
                <c:ptCount val="42"/>
                <c:pt idx="0">
                  <c:v>7.7761795482195282E-3</c:v>
                </c:pt>
                <c:pt idx="1">
                  <c:v>1.0023141437005549E-2</c:v>
                </c:pt>
                <c:pt idx="2">
                  <c:v>1.2936657754369611E-2</c:v>
                </c:pt>
                <c:pt idx="3">
                  <c:v>1.6593587935813243E-2</c:v>
                </c:pt>
                <c:pt idx="4">
                  <c:v>2.1123511071325221E-2</c:v>
                </c:pt>
                <c:pt idx="5">
                  <c:v>2.6671377449451542E-2</c:v>
                </c:pt>
                <c:pt idx="6">
                  <c:v>3.3339580112880809E-2</c:v>
                </c:pt>
                <c:pt idx="7">
                  <c:v>4.1252796267189855E-2</c:v>
                </c:pt>
                <c:pt idx="8">
                  <c:v>5.0546254409897955E-2</c:v>
                </c:pt>
                <c:pt idx="9">
                  <c:v>6.1348872034240547E-2</c:v>
                </c:pt>
                <c:pt idx="10">
                  <c:v>7.3725633877468791E-2</c:v>
                </c:pt>
                <c:pt idx="11">
                  <c:v>8.7770039106050968E-2</c:v>
                </c:pt>
                <c:pt idx="12">
                  <c:v>0.10350403749783693</c:v>
                </c:pt>
                <c:pt idx="13">
                  <c:v>0.12090189399786558</c:v>
                </c:pt>
                <c:pt idx="14">
                  <c:v>0.13992581505997637</c:v>
                </c:pt>
                <c:pt idx="15">
                  <c:v>0.16042882884013898</c:v>
                </c:pt>
                <c:pt idx="16">
                  <c:v>0.18222451232856629</c:v>
                </c:pt>
                <c:pt idx="17">
                  <c:v>0.20502309780986655</c:v>
                </c:pt>
                <c:pt idx="18">
                  <c:v>0.22852952265741852</c:v>
                </c:pt>
                <c:pt idx="19">
                  <c:v>0.25237974149205977</c:v>
                </c:pt>
                <c:pt idx="20">
                  <c:v>0.27599872407793097</c:v>
                </c:pt>
                <c:pt idx="21">
                  <c:v>0.29815691542846534</c:v>
                </c:pt>
                <c:pt idx="22">
                  <c:v>0.32046169744979813</c:v>
                </c:pt>
                <c:pt idx="23">
                  <c:v>0.3428688180722444</c:v>
                </c:pt>
                <c:pt idx="24">
                  <c:v>0.3649566958410187</c:v>
                </c:pt>
                <c:pt idx="25">
                  <c:v>0.3863553418869774</c:v>
                </c:pt>
                <c:pt idx="26">
                  <c:v>0.40664496449897852</c:v>
                </c:pt>
                <c:pt idx="27">
                  <c:v>0.42551147690367447</c:v>
                </c:pt>
                <c:pt idx="28">
                  <c:v>0.44269786254266269</c:v>
                </c:pt>
                <c:pt idx="29">
                  <c:v>0.45811555630094075</c:v>
                </c:pt>
                <c:pt idx="30">
                  <c:v>0.47174005307410588</c:v>
                </c:pt>
                <c:pt idx="31">
                  <c:v>0.48360823888638288</c:v>
                </c:pt>
                <c:pt idx="32">
                  <c:v>0.49377017964527453</c:v>
                </c:pt>
                <c:pt idx="33">
                  <c:v>0.50235036040968284</c:v>
                </c:pt>
                <c:pt idx="34">
                  <c:v>0.50946537542216408</c:v>
                </c:pt>
                <c:pt idx="35">
                  <c:v>0.51527335405857777</c:v>
                </c:pt>
                <c:pt idx="36">
                  <c:v>0.51994205211234534</c:v>
                </c:pt>
                <c:pt idx="37">
                  <c:v>0.52364244252061865</c:v>
                </c:pt>
                <c:pt idx="38">
                  <c:v>0.52652936470859335</c:v>
                </c:pt>
                <c:pt idx="39">
                  <c:v>0.52874475369475693</c:v>
                </c:pt>
                <c:pt idx="40">
                  <c:v>0.53042060816662684</c:v>
                </c:pt>
                <c:pt idx="41">
                  <c:v>0.53166728892902115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21B-4F0D-AA23-77B2225DD969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Wax_dead!$AH$13:$AH$53</c:f>
              <c:numCache>
                <c:formatCode>General</c:formatCode>
                <c:ptCount val="41"/>
                <c:pt idx="0">
                  <c:v>182.63399999999999</c:v>
                </c:pt>
                <c:pt idx="1">
                  <c:v>190.55099999999999</c:v>
                </c:pt>
                <c:pt idx="2">
                  <c:v>198.46100000000001</c:v>
                </c:pt>
                <c:pt idx="3">
                  <c:v>206.38300000000001</c:v>
                </c:pt>
                <c:pt idx="4">
                  <c:v>214.29599999999999</c:v>
                </c:pt>
                <c:pt idx="5">
                  <c:v>222.209</c:v>
                </c:pt>
                <c:pt idx="6">
                  <c:v>230.11199999999999</c:v>
                </c:pt>
                <c:pt idx="7">
                  <c:v>238.04599999999999</c:v>
                </c:pt>
                <c:pt idx="8">
                  <c:v>245.99</c:v>
                </c:pt>
                <c:pt idx="9">
                  <c:v>253.90799999999999</c:v>
                </c:pt>
                <c:pt idx="10">
                  <c:v>261.803</c:v>
                </c:pt>
                <c:pt idx="11">
                  <c:v>269.67700000000002</c:v>
                </c:pt>
                <c:pt idx="12">
                  <c:v>277.55399999999997</c:v>
                </c:pt>
                <c:pt idx="13">
                  <c:v>285.41199999999998</c:v>
                </c:pt>
                <c:pt idx="14">
                  <c:v>293.26</c:v>
                </c:pt>
                <c:pt idx="15">
                  <c:v>301.09800000000001</c:v>
                </c:pt>
                <c:pt idx="16">
                  <c:v>308.95400000000001</c:v>
                </c:pt>
                <c:pt idx="17">
                  <c:v>316.79300000000001</c:v>
                </c:pt>
                <c:pt idx="18">
                  <c:v>324.649</c:v>
                </c:pt>
                <c:pt idx="19">
                  <c:v>332.48899999999998</c:v>
                </c:pt>
                <c:pt idx="20">
                  <c:v>340.32400000000001</c:v>
                </c:pt>
                <c:pt idx="21">
                  <c:v>348.15899999999999</c:v>
                </c:pt>
                <c:pt idx="22">
                  <c:v>356</c:v>
                </c:pt>
                <c:pt idx="23">
                  <c:v>363.83499999999998</c:v>
                </c:pt>
                <c:pt idx="24">
                  <c:v>371.685</c:v>
                </c:pt>
                <c:pt idx="25">
                  <c:v>379.52800000000002</c:v>
                </c:pt>
                <c:pt idx="26">
                  <c:v>387.41500000000002</c:v>
                </c:pt>
                <c:pt idx="27">
                  <c:v>395.25299999999999</c:v>
                </c:pt>
                <c:pt idx="28">
                  <c:v>403.065</c:v>
                </c:pt>
                <c:pt idx="29">
                  <c:v>410.85899999999998</c:v>
                </c:pt>
                <c:pt idx="30">
                  <c:v>418.64100000000002</c:v>
                </c:pt>
                <c:pt idx="31">
                  <c:v>426.43099999999998</c:v>
                </c:pt>
                <c:pt idx="32">
                  <c:v>434.19400000000002</c:v>
                </c:pt>
                <c:pt idx="33">
                  <c:v>441.96100000000001</c:v>
                </c:pt>
                <c:pt idx="34">
                  <c:v>449.71499999999997</c:v>
                </c:pt>
                <c:pt idx="35">
                  <c:v>457.45400000000001</c:v>
                </c:pt>
                <c:pt idx="36">
                  <c:v>465.17899999999997</c:v>
                </c:pt>
                <c:pt idx="37">
                  <c:v>472.90499999999997</c:v>
                </c:pt>
                <c:pt idx="38">
                  <c:v>480.64100000000002</c:v>
                </c:pt>
                <c:pt idx="39">
                  <c:v>488.38200000000001</c:v>
                </c:pt>
                <c:pt idx="40">
                  <c:v>496.13099999999997</c:v>
                </c:pt>
              </c:numCache>
            </c:numRef>
          </c:xVal>
          <c:yVal>
            <c:numRef>
              <c:f>Wax_dead!$AL$13:$AL$53</c:f>
              <c:numCache>
                <c:formatCode>General</c:formatCode>
                <c:ptCount val="41"/>
                <c:pt idx="0">
                  <c:v>3.483659459846189E-3</c:v>
                </c:pt>
                <c:pt idx="1">
                  <c:v>5.4945396748377062E-3</c:v>
                </c:pt>
                <c:pt idx="2">
                  <c:v>7.4649845568132145E-3</c:v>
                </c:pt>
                <c:pt idx="3">
                  <c:v>9.7418048466412221E-3</c:v>
                </c:pt>
                <c:pt idx="4">
                  <c:v>1.2466524209878038E-2</c:v>
                </c:pt>
                <c:pt idx="5">
                  <c:v>1.6164801975732557E-2</c:v>
                </c:pt>
                <c:pt idx="6">
                  <c:v>2.1119685475317285E-2</c:v>
                </c:pt>
                <c:pt idx="7">
                  <c:v>2.7688871885312993E-2</c:v>
                </c:pt>
                <c:pt idx="8">
                  <c:v>3.6774380173001053E-2</c:v>
                </c:pt>
                <c:pt idx="9">
                  <c:v>4.9601711969791573E-2</c:v>
                </c:pt>
                <c:pt idx="10">
                  <c:v>6.6993570782050482E-2</c:v>
                </c:pt>
                <c:pt idx="11">
                  <c:v>8.8771108021436951E-2</c:v>
                </c:pt>
                <c:pt idx="12">
                  <c:v>0.11206652545404205</c:v>
                </c:pt>
                <c:pt idx="13">
                  <c:v>0.13423286397242928</c:v>
                </c:pt>
                <c:pt idx="14">
                  <c:v>0.15493264406642593</c:v>
                </c:pt>
                <c:pt idx="15">
                  <c:v>0.17460598878386069</c:v>
                </c:pt>
                <c:pt idx="16">
                  <c:v>0.19396207165763091</c:v>
                </c:pt>
                <c:pt idx="17">
                  <c:v>0.21363230596483374</c:v>
                </c:pt>
                <c:pt idx="18">
                  <c:v>0.23404592831748583</c:v>
                </c:pt>
                <c:pt idx="19">
                  <c:v>0.25542533304717552</c:v>
                </c:pt>
                <c:pt idx="20">
                  <c:v>0.27780628987157119</c:v>
                </c:pt>
                <c:pt idx="21">
                  <c:v>0.30140652750691288</c:v>
                </c:pt>
                <c:pt idx="22">
                  <c:v>0.32688856333261784</c:v>
                </c:pt>
                <c:pt idx="23">
                  <c:v>0.35454633111561074</c:v>
                </c:pt>
                <c:pt idx="24">
                  <c:v>0.38210145536094753</c:v>
                </c:pt>
                <c:pt idx="25">
                  <c:v>0.4050562828731481</c:v>
                </c:pt>
                <c:pt idx="26">
                  <c:v>0.42270630573466339</c:v>
                </c:pt>
                <c:pt idx="27">
                  <c:v>0.43660983947172793</c:v>
                </c:pt>
                <c:pt idx="28">
                  <c:v>0.44806859076643624</c:v>
                </c:pt>
                <c:pt idx="29">
                  <c:v>0.45828939878880626</c:v>
                </c:pt>
                <c:pt idx="30">
                  <c:v>0.46772327302247885</c:v>
                </c:pt>
                <c:pt idx="31">
                  <c:v>0.47655994849160654</c:v>
                </c:pt>
                <c:pt idx="32">
                  <c:v>0.48492850722081726</c:v>
                </c:pt>
                <c:pt idx="33">
                  <c:v>0.49286938454312734</c:v>
                </c:pt>
                <c:pt idx="34">
                  <c:v>0.50049300002177288</c:v>
                </c:pt>
                <c:pt idx="35">
                  <c:v>0.50783823378465387</c:v>
                </c:pt>
                <c:pt idx="36">
                  <c:v>0.51505283031779059</c:v>
                </c:pt>
                <c:pt idx="37">
                  <c:v>0.52209635428816714</c:v>
                </c:pt>
                <c:pt idx="38">
                  <c:v>0.52926429466782365</c:v>
                </c:pt>
                <c:pt idx="39">
                  <c:v>0.53680703948043695</c:v>
                </c:pt>
                <c:pt idx="40">
                  <c:v>0.54483811869947529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21B-4F0D-AA23-77B2225DD969}"/>
            </c:ext>
          </c:extLst>
        </c:ser>
        <c:ser>
          <c:idx val="5"/>
          <c:order val="5"/>
          <c:tx>
            <c:v>30-model</c:v>
          </c:tx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Wax_dead!$R$13:$R$54</c:f>
              <c:numCache>
                <c:formatCode>General</c:formatCode>
                <c:ptCount val="42"/>
                <c:pt idx="0">
                  <c:v>175.447</c:v>
                </c:pt>
                <c:pt idx="1">
                  <c:v>183.39</c:v>
                </c:pt>
                <c:pt idx="2">
                  <c:v>191.35</c:v>
                </c:pt>
                <c:pt idx="3">
                  <c:v>199.36099999999999</c:v>
                </c:pt>
                <c:pt idx="4">
                  <c:v>207.416</c:v>
                </c:pt>
                <c:pt idx="5">
                  <c:v>215.42699999999999</c:v>
                </c:pt>
                <c:pt idx="6">
                  <c:v>223.40799999999999</c:v>
                </c:pt>
                <c:pt idx="7">
                  <c:v>231.37899999999999</c:v>
                </c:pt>
                <c:pt idx="8">
                  <c:v>239.352</c:v>
                </c:pt>
                <c:pt idx="9">
                  <c:v>247.291</c:v>
                </c:pt>
                <c:pt idx="10">
                  <c:v>255.238</c:v>
                </c:pt>
                <c:pt idx="11">
                  <c:v>263.17599999999999</c:v>
                </c:pt>
                <c:pt idx="12">
                  <c:v>271.10199999999998</c:v>
                </c:pt>
                <c:pt idx="13">
                  <c:v>279.041</c:v>
                </c:pt>
                <c:pt idx="14">
                  <c:v>286.97000000000003</c:v>
                </c:pt>
                <c:pt idx="15">
                  <c:v>294.89699999999999</c:v>
                </c:pt>
                <c:pt idx="16">
                  <c:v>302.80099999999999</c:v>
                </c:pt>
                <c:pt idx="17">
                  <c:v>310.70699999999999</c:v>
                </c:pt>
                <c:pt idx="18">
                  <c:v>318.63</c:v>
                </c:pt>
                <c:pt idx="19">
                  <c:v>326.55</c:v>
                </c:pt>
                <c:pt idx="20">
                  <c:v>334.45499999999998</c:v>
                </c:pt>
                <c:pt idx="21">
                  <c:v>342.37099999999998</c:v>
                </c:pt>
                <c:pt idx="22">
                  <c:v>350.28300000000002</c:v>
                </c:pt>
                <c:pt idx="23">
                  <c:v>358.19</c:v>
                </c:pt>
                <c:pt idx="24">
                  <c:v>366.13400000000001</c:v>
                </c:pt>
                <c:pt idx="25">
                  <c:v>374.06599999999997</c:v>
                </c:pt>
                <c:pt idx="26">
                  <c:v>381.98200000000003</c:v>
                </c:pt>
                <c:pt idx="27">
                  <c:v>389.84199999999998</c:v>
                </c:pt>
                <c:pt idx="28">
                  <c:v>397.685</c:v>
                </c:pt>
                <c:pt idx="29">
                  <c:v>405.52</c:v>
                </c:pt>
                <c:pt idx="30">
                  <c:v>413.36500000000001</c:v>
                </c:pt>
                <c:pt idx="31">
                  <c:v>421.19</c:v>
                </c:pt>
                <c:pt idx="32">
                  <c:v>429.03300000000002</c:v>
                </c:pt>
                <c:pt idx="33">
                  <c:v>436.84800000000001</c:v>
                </c:pt>
                <c:pt idx="34">
                  <c:v>444.649</c:v>
                </c:pt>
                <c:pt idx="35">
                  <c:v>452.44</c:v>
                </c:pt>
                <c:pt idx="36">
                  <c:v>460.245</c:v>
                </c:pt>
                <c:pt idx="37">
                  <c:v>468.05500000000001</c:v>
                </c:pt>
                <c:pt idx="38">
                  <c:v>475.86099999999999</c:v>
                </c:pt>
                <c:pt idx="39">
                  <c:v>483.69600000000003</c:v>
                </c:pt>
                <c:pt idx="40">
                  <c:v>491.54399999999998</c:v>
                </c:pt>
                <c:pt idx="41">
                  <c:v>499.39499999999998</c:v>
                </c:pt>
              </c:numCache>
            </c:numRef>
          </c:xVal>
          <c:yVal>
            <c:numRef>
              <c:f>Wax_dead!$Z$13:$Z$54</c:f>
              <c:numCache>
                <c:formatCode>General</c:formatCode>
                <c:ptCount val="42"/>
                <c:pt idx="0">
                  <c:v>7.7761795482195282E-3</c:v>
                </c:pt>
                <c:pt idx="1">
                  <c:v>1.0023141437005549E-2</c:v>
                </c:pt>
                <c:pt idx="2">
                  <c:v>1.2936657754369611E-2</c:v>
                </c:pt>
                <c:pt idx="3">
                  <c:v>1.6593587935813243E-2</c:v>
                </c:pt>
                <c:pt idx="4">
                  <c:v>2.1123511071325221E-2</c:v>
                </c:pt>
                <c:pt idx="5">
                  <c:v>2.6671377449451542E-2</c:v>
                </c:pt>
                <c:pt idx="6">
                  <c:v>3.3339580112880809E-2</c:v>
                </c:pt>
                <c:pt idx="7">
                  <c:v>4.1252796267189855E-2</c:v>
                </c:pt>
                <c:pt idx="8">
                  <c:v>5.0546254409897955E-2</c:v>
                </c:pt>
                <c:pt idx="9">
                  <c:v>6.1348872034240547E-2</c:v>
                </c:pt>
                <c:pt idx="10">
                  <c:v>7.3725633877468791E-2</c:v>
                </c:pt>
                <c:pt idx="11">
                  <c:v>8.7770039106050968E-2</c:v>
                </c:pt>
                <c:pt idx="12">
                  <c:v>0.10350403749783693</c:v>
                </c:pt>
                <c:pt idx="13">
                  <c:v>0.12090189399786558</c:v>
                </c:pt>
                <c:pt idx="14">
                  <c:v>0.13992581505997637</c:v>
                </c:pt>
                <c:pt idx="15">
                  <c:v>0.16042882884013898</c:v>
                </c:pt>
                <c:pt idx="16">
                  <c:v>0.18222451232856629</c:v>
                </c:pt>
                <c:pt idx="17">
                  <c:v>0.20502309780986655</c:v>
                </c:pt>
                <c:pt idx="18">
                  <c:v>0.22852952265741852</c:v>
                </c:pt>
                <c:pt idx="19">
                  <c:v>0.25237974149205977</c:v>
                </c:pt>
                <c:pt idx="20">
                  <c:v>0.27599872407793097</c:v>
                </c:pt>
                <c:pt idx="21">
                  <c:v>0.29815691542846534</c:v>
                </c:pt>
                <c:pt idx="22">
                  <c:v>0.32046169744979813</c:v>
                </c:pt>
                <c:pt idx="23">
                  <c:v>0.3428688180722444</c:v>
                </c:pt>
                <c:pt idx="24">
                  <c:v>0.3649566958410187</c:v>
                </c:pt>
                <c:pt idx="25">
                  <c:v>0.3863553418869774</c:v>
                </c:pt>
                <c:pt idx="26">
                  <c:v>0.40664496449897852</c:v>
                </c:pt>
                <c:pt idx="27">
                  <c:v>0.42551147690367447</c:v>
                </c:pt>
                <c:pt idx="28">
                  <c:v>0.44269786254266269</c:v>
                </c:pt>
                <c:pt idx="29">
                  <c:v>0.45811555630094075</c:v>
                </c:pt>
                <c:pt idx="30">
                  <c:v>0.47174005307410588</c:v>
                </c:pt>
                <c:pt idx="31">
                  <c:v>0.48360823888638288</c:v>
                </c:pt>
                <c:pt idx="32">
                  <c:v>0.49377017964527453</c:v>
                </c:pt>
                <c:pt idx="33">
                  <c:v>0.50235036040968284</c:v>
                </c:pt>
                <c:pt idx="34">
                  <c:v>0.50946537542216408</c:v>
                </c:pt>
                <c:pt idx="35">
                  <c:v>0.51527335405857777</c:v>
                </c:pt>
                <c:pt idx="36">
                  <c:v>0.51994205211234534</c:v>
                </c:pt>
                <c:pt idx="37">
                  <c:v>0.52364244252061865</c:v>
                </c:pt>
                <c:pt idx="38">
                  <c:v>0.52652936470859335</c:v>
                </c:pt>
                <c:pt idx="39">
                  <c:v>0.52874475369475693</c:v>
                </c:pt>
                <c:pt idx="40">
                  <c:v>0.53042060816662684</c:v>
                </c:pt>
                <c:pt idx="41">
                  <c:v>0.53166728892902115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21B-4F0D-AA23-77B2225DD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23232"/>
        <c:axId val="1874522144"/>
      </c:scatterChart>
      <c:valAx>
        <c:axId val="1874523232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22144"/>
        <c:crosses val="autoZero"/>
        <c:crossBetween val="midCat"/>
      </c:valAx>
      <c:valAx>
        <c:axId val="1874522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23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'Longleaf pine_Live'!$H$13:$H$56</c:f>
              <c:numCache>
                <c:formatCode>General</c:formatCode>
                <c:ptCount val="44"/>
                <c:pt idx="0">
                  <c:v>-0.94980445513252532</c:v>
                </c:pt>
                <c:pt idx="1">
                  <c:v>-0.93510525314892567</c:v>
                </c:pt>
                <c:pt idx="2">
                  <c:v>-0.91960447154040459</c:v>
                </c:pt>
                <c:pt idx="3">
                  <c:v>-0.90200748248874163</c:v>
                </c:pt>
                <c:pt idx="4">
                  <c:v>-0.88175681594673594</c:v>
                </c:pt>
                <c:pt idx="5">
                  <c:v>-0.85841140557708284</c:v>
                </c:pt>
                <c:pt idx="6">
                  <c:v>-0.83164344573942994</c:v>
                </c:pt>
                <c:pt idx="7">
                  <c:v>-0.80111485678003058</c:v>
                </c:pt>
                <c:pt idx="8">
                  <c:v>-0.76653698946248561</c:v>
                </c:pt>
                <c:pt idx="9">
                  <c:v>-0.72763795709374368</c:v>
                </c:pt>
                <c:pt idx="10">
                  <c:v>-0.68412288507539509</c:v>
                </c:pt>
                <c:pt idx="11">
                  <c:v>-0.63582719107883556</c:v>
                </c:pt>
                <c:pt idx="12">
                  <c:v>-0.58249234022778884</c:v>
                </c:pt>
                <c:pt idx="13">
                  <c:v>-0.52386726287947849</c:v>
                </c:pt>
                <c:pt idx="14">
                  <c:v>-0.45977098174947084</c:v>
                </c:pt>
                <c:pt idx="15">
                  <c:v>-0.3899469391155348</c:v>
                </c:pt>
                <c:pt idx="16">
                  <c:v>-0.31405334693434228</c:v>
                </c:pt>
                <c:pt idx="17">
                  <c:v>-0.23143423058000834</c:v>
                </c:pt>
                <c:pt idx="18">
                  <c:v>-0.14098059903405669</c:v>
                </c:pt>
                <c:pt idx="19">
                  <c:v>-4.0288298532210609E-2</c:v>
                </c:pt>
                <c:pt idx="20">
                  <c:v>7.6583083713189559E-2</c:v>
                </c:pt>
                <c:pt idx="21">
                  <c:v>0.21733575714382303</c:v>
                </c:pt>
                <c:pt idx="22">
                  <c:v>0.34462531133220065</c:v>
                </c:pt>
                <c:pt idx="23">
                  <c:v>0.447729918419285</c:v>
                </c:pt>
                <c:pt idx="24">
                  <c:v>0.53208479878607817</c:v>
                </c:pt>
                <c:pt idx="25">
                  <c:v>0.602992936240074</c:v>
                </c:pt>
                <c:pt idx="26">
                  <c:v>0.66380511663204189</c:v>
                </c:pt>
                <c:pt idx="27">
                  <c:v>0.71627601263334739</c:v>
                </c:pt>
                <c:pt idx="28">
                  <c:v>0.76166446623288631</c:v>
                </c:pt>
                <c:pt idx="29">
                  <c:v>0.80086072946870024</c:v>
                </c:pt>
                <c:pt idx="30">
                  <c:v>0.83468149115483614</c:v>
                </c:pt>
                <c:pt idx="31">
                  <c:v>0.86372647201923791</c:v>
                </c:pt>
                <c:pt idx="32">
                  <c:v>0.88850219232535066</c:v>
                </c:pt>
                <c:pt idx="33">
                  <c:v>0.90949148650288303</c:v>
                </c:pt>
                <c:pt idx="34">
                  <c:v>0.92711467418478577</c:v>
                </c:pt>
                <c:pt idx="35">
                  <c:v>0.94177602047525411</c:v>
                </c:pt>
                <c:pt idx="36">
                  <c:v>0.95387894450214095</c:v>
                </c:pt>
                <c:pt idx="37">
                  <c:v>0.96376455433351638</c:v>
                </c:pt>
                <c:pt idx="38">
                  <c:v>0.97178166419073875</c:v>
                </c:pt>
                <c:pt idx="39">
                  <c:v>0.97822221297318102</c:v>
                </c:pt>
                <c:pt idx="40">
                  <c:v>0.98334348893905899</c:v>
                </c:pt>
                <c:pt idx="41">
                  <c:v>0.98737584302779113</c:v>
                </c:pt>
                <c:pt idx="42">
                  <c:v>0.9905189476616405</c:v>
                </c:pt>
                <c:pt idx="43">
                  <c:v>0.99294572973745876</c:v>
                </c:pt>
              </c:numCache>
            </c:numRef>
          </c:xVal>
          <c:yVal>
            <c:numRef>
              <c:f>'Longleaf pine_Live'!$I$13:$I$56</c:f>
              <c:numCache>
                <c:formatCode>General</c:formatCode>
                <c:ptCount val="44"/>
                <c:pt idx="0">
                  <c:v>-2.900188621774872</c:v>
                </c:pt>
                <c:pt idx="1">
                  <c:v>-2.7055492984922784</c:v>
                </c:pt>
                <c:pt idx="2">
                  <c:v>-2.5366734119180276</c:v>
                </c:pt>
                <c:pt idx="3">
                  <c:v>-2.3747716686586315</c:v>
                </c:pt>
                <c:pt idx="4">
                  <c:v>-2.2154277175631378</c:v>
                </c:pt>
                <c:pt idx="5">
                  <c:v>-2.056905434676072</c:v>
                </c:pt>
                <c:pt idx="6">
                  <c:v>-1.8988477427140642</c:v>
                </c:pt>
                <c:pt idx="7">
                  <c:v>-1.7409916552656535</c:v>
                </c:pt>
                <c:pt idx="8">
                  <c:v>-1.5833997389669356</c:v>
                </c:pt>
                <c:pt idx="9">
                  <c:v>-1.4261875174760157</c:v>
                </c:pt>
                <c:pt idx="10">
                  <c:v>-1.2693845220827475</c:v>
                </c:pt>
                <c:pt idx="11">
                  <c:v>-1.1134921651974128</c:v>
                </c:pt>
                <c:pt idx="12">
                  <c:v>-0.95871602426553615</c:v>
                </c:pt>
                <c:pt idx="13">
                  <c:v>-0.80546444428387365</c:v>
                </c:pt>
                <c:pt idx="14">
                  <c:v>-0.65459465801581751</c:v>
                </c:pt>
                <c:pt idx="15">
                  <c:v>-0.50722590150898805</c:v>
                </c:pt>
                <c:pt idx="16">
                  <c:v>-0.36513157686701148</c:v>
                </c:pt>
                <c:pt idx="17">
                  <c:v>-0.23109600658977475</c:v>
                </c:pt>
                <c:pt idx="18">
                  <c:v>-0.11059712797753786</c:v>
                </c:pt>
                <c:pt idx="19">
                  <c:v>-1.7282853090056675E-2</c:v>
                </c:pt>
                <c:pt idx="20">
                  <c:v>4.4758232805151482E-2</c:v>
                </c:pt>
                <c:pt idx="21">
                  <c:v>0.21042549529620821</c:v>
                </c:pt>
                <c:pt idx="22">
                  <c:v>0.42018080811269115</c:v>
                </c:pt>
                <c:pt idx="23">
                  <c:v>0.62797961175011541</c:v>
                </c:pt>
                <c:pt idx="24">
                  <c:v>0.82600550190271083</c:v>
                </c:pt>
                <c:pt idx="25">
                  <c:v>1.0163003733715765</c:v>
                </c:pt>
                <c:pt idx="26">
                  <c:v>1.201737311283922</c:v>
                </c:pt>
                <c:pt idx="27">
                  <c:v>1.3835115047284849</c:v>
                </c:pt>
                <c:pt idx="28">
                  <c:v>1.5626605888194571</c:v>
                </c:pt>
                <c:pt idx="29">
                  <c:v>1.7397590988083904</c:v>
                </c:pt>
                <c:pt idx="30">
                  <c:v>1.9157476986780118</c:v>
                </c:pt>
                <c:pt idx="31">
                  <c:v>2.0910576634203775</c:v>
                </c:pt>
                <c:pt idx="32">
                  <c:v>2.2658778693330408</c:v>
                </c:pt>
                <c:pt idx="33">
                  <c:v>2.4404653176388402</c:v>
                </c:pt>
                <c:pt idx="34">
                  <c:v>2.6147764577781589</c:v>
                </c:pt>
                <c:pt idx="35">
                  <c:v>2.7887479472448589</c:v>
                </c:pt>
                <c:pt idx="36">
                  <c:v>2.9626071191010732</c:v>
                </c:pt>
                <c:pt idx="37">
                  <c:v>3.1361092347940427</c:v>
                </c:pt>
                <c:pt idx="38">
                  <c:v>3.3096408276170552</c:v>
                </c:pt>
                <c:pt idx="39">
                  <c:v>3.4832481594834643</c:v>
                </c:pt>
                <c:pt idx="40">
                  <c:v>3.6568563928626632</c:v>
                </c:pt>
                <c:pt idx="41">
                  <c:v>3.8304665243134988</c:v>
                </c:pt>
                <c:pt idx="42">
                  <c:v>4.004045661339954</c:v>
                </c:pt>
                <c:pt idx="43">
                  <c:v>4.1776780163653093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036752"/>
        <c:axId val="1836037840"/>
      </c:scatterChart>
      <c:valAx>
        <c:axId val="18360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37840"/>
        <c:crosses val="autoZero"/>
        <c:crossBetween val="midCat"/>
      </c:valAx>
      <c:valAx>
        <c:axId val="18360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3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'Saw palmetto_live'!$B$13:$B$55</c:f>
              <c:numCache>
                <c:formatCode>General</c:formatCode>
                <c:ptCount val="43"/>
                <c:pt idx="0">
                  <c:v>165.52199999999999</c:v>
                </c:pt>
                <c:pt idx="1">
                  <c:v>173.404</c:v>
                </c:pt>
                <c:pt idx="2">
                  <c:v>181.29</c:v>
                </c:pt>
                <c:pt idx="3">
                  <c:v>189.197</c:v>
                </c:pt>
                <c:pt idx="4">
                  <c:v>197.08099999999999</c:v>
                </c:pt>
                <c:pt idx="5">
                  <c:v>204.953</c:v>
                </c:pt>
                <c:pt idx="6">
                  <c:v>212.82</c:v>
                </c:pt>
                <c:pt idx="7">
                  <c:v>220.685</c:v>
                </c:pt>
                <c:pt idx="8">
                  <c:v>228.55500000000001</c:v>
                </c:pt>
                <c:pt idx="9">
                  <c:v>236.404</c:v>
                </c:pt>
                <c:pt idx="10">
                  <c:v>244.26599999999999</c:v>
                </c:pt>
                <c:pt idx="11">
                  <c:v>252.108</c:v>
                </c:pt>
                <c:pt idx="12">
                  <c:v>259.952</c:v>
                </c:pt>
                <c:pt idx="13">
                  <c:v>267.78300000000002</c:v>
                </c:pt>
                <c:pt idx="14">
                  <c:v>275.60300000000001</c:v>
                </c:pt>
                <c:pt idx="15">
                  <c:v>283.423</c:v>
                </c:pt>
                <c:pt idx="16">
                  <c:v>291.245</c:v>
                </c:pt>
                <c:pt idx="17">
                  <c:v>299.065</c:v>
                </c:pt>
                <c:pt idx="18">
                  <c:v>306.85500000000002</c:v>
                </c:pt>
                <c:pt idx="19">
                  <c:v>314.625</c:v>
                </c:pt>
                <c:pt idx="20">
                  <c:v>322.46800000000002</c:v>
                </c:pt>
                <c:pt idx="21">
                  <c:v>330.28300000000002</c:v>
                </c:pt>
                <c:pt idx="22">
                  <c:v>338.07499999999999</c:v>
                </c:pt>
                <c:pt idx="23">
                  <c:v>345.87</c:v>
                </c:pt>
                <c:pt idx="24">
                  <c:v>353.64400000000001</c:v>
                </c:pt>
                <c:pt idx="25">
                  <c:v>361.40800000000002</c:v>
                </c:pt>
                <c:pt idx="26">
                  <c:v>369.17200000000003</c:v>
                </c:pt>
                <c:pt idx="27">
                  <c:v>376.911</c:v>
                </c:pt>
                <c:pt idx="28">
                  <c:v>384.65699999999998</c:v>
                </c:pt>
                <c:pt idx="29">
                  <c:v>392.40499999999997</c:v>
                </c:pt>
                <c:pt idx="30">
                  <c:v>400.15600000000001</c:v>
                </c:pt>
                <c:pt idx="31">
                  <c:v>407.88600000000002</c:v>
                </c:pt>
                <c:pt idx="32">
                  <c:v>415.601</c:v>
                </c:pt>
                <c:pt idx="33">
                  <c:v>423.31200000000001</c:v>
                </c:pt>
                <c:pt idx="34">
                  <c:v>431.03199999999998</c:v>
                </c:pt>
                <c:pt idx="35">
                  <c:v>438.73099999999999</c:v>
                </c:pt>
                <c:pt idx="36">
                  <c:v>446.44600000000003</c:v>
                </c:pt>
                <c:pt idx="37">
                  <c:v>454.13299999999998</c:v>
                </c:pt>
                <c:pt idx="38">
                  <c:v>461.81799999999998</c:v>
                </c:pt>
                <c:pt idx="39">
                  <c:v>469.50700000000001</c:v>
                </c:pt>
                <c:pt idx="40">
                  <c:v>477.178</c:v>
                </c:pt>
                <c:pt idx="41">
                  <c:v>484.89100000000002</c:v>
                </c:pt>
                <c:pt idx="42">
                  <c:v>492.63900000000001</c:v>
                </c:pt>
              </c:numCache>
            </c:numRef>
          </c:xVal>
          <c:yVal>
            <c:numRef>
              <c:f>'Saw palmetto_live'!$G$13:$G$55</c:f>
              <c:numCache>
                <c:formatCode>General</c:formatCode>
                <c:ptCount val="43"/>
                <c:pt idx="0">
                  <c:v>1.8949579714748801E-5</c:v>
                </c:pt>
                <c:pt idx="1">
                  <c:v>2.196775874189654E-5</c:v>
                </c:pt>
                <c:pt idx="2">
                  <c:v>2.8538983965564992E-5</c:v>
                </c:pt>
                <c:pt idx="3">
                  <c:v>4.3706288696923672E-5</c:v>
                </c:pt>
                <c:pt idx="4">
                  <c:v>5.6275667177068162E-5</c:v>
                </c:pt>
                <c:pt idx="5">
                  <c:v>7.9198545864268862E-5</c:v>
                </c:pt>
                <c:pt idx="6">
                  <c:v>1.0254167732739603E-4</c:v>
                </c:pt>
                <c:pt idx="7">
                  <c:v>1.2149125704214483E-4</c:v>
                </c:pt>
                <c:pt idx="8">
                  <c:v>1.4254210063656137E-4</c:v>
                </c:pt>
                <c:pt idx="9">
                  <c:v>1.8521685979255381E-4</c:v>
                </c:pt>
                <c:pt idx="10">
                  <c:v>2.6517950161306504E-4</c:v>
                </c:pt>
                <c:pt idx="11">
                  <c:v>3.9297455029418948E-4</c:v>
                </c:pt>
                <c:pt idx="12">
                  <c:v>5.66615356349713E-4</c:v>
                </c:pt>
                <c:pt idx="13">
                  <c:v>6.9425758583958799E-4</c:v>
                </c:pt>
                <c:pt idx="14">
                  <c:v>6.9414297144615802E-4</c:v>
                </c:pt>
                <c:pt idx="15">
                  <c:v>6.1383648644533788E-4</c:v>
                </c:pt>
                <c:pt idx="16">
                  <c:v>5.4021584106162099E-4</c:v>
                </c:pt>
                <c:pt idx="17">
                  <c:v>5.0403589753366285E-4</c:v>
                </c:pt>
                <c:pt idx="18">
                  <c:v>5.0628998060457057E-4</c:v>
                </c:pt>
                <c:pt idx="19">
                  <c:v>5.6000592632823691E-4</c:v>
                </c:pt>
                <c:pt idx="20">
                  <c:v>6.7603389728326682E-4</c:v>
                </c:pt>
                <c:pt idx="21">
                  <c:v>8.0088717653287297E-4</c:v>
                </c:pt>
                <c:pt idx="22">
                  <c:v>7.6795464081892966E-4</c:v>
                </c:pt>
                <c:pt idx="23">
                  <c:v>5.8277598582418574E-4</c:v>
                </c:pt>
                <c:pt idx="24">
                  <c:v>4.0298420732093451E-4</c:v>
                </c:pt>
                <c:pt idx="25">
                  <c:v>3.1515137715115363E-4</c:v>
                </c:pt>
                <c:pt idx="26">
                  <c:v>2.806524447269226E-4</c:v>
                </c:pt>
                <c:pt idx="27">
                  <c:v>2.6437720085901268E-4</c:v>
                </c:pt>
                <c:pt idx="28">
                  <c:v>2.5215166555917227E-4</c:v>
                </c:pt>
                <c:pt idx="29">
                  <c:v>2.3771025198623892E-4</c:v>
                </c:pt>
                <c:pt idx="30">
                  <c:v>2.2468241593234854E-4</c:v>
                </c:pt>
                <c:pt idx="31">
                  <c:v>2.0676436575852152E-4</c:v>
                </c:pt>
                <c:pt idx="32">
                  <c:v>1.9239936178121287E-4</c:v>
                </c:pt>
                <c:pt idx="33">
                  <c:v>1.8323021030633259E-4</c:v>
                </c:pt>
                <c:pt idx="34">
                  <c:v>1.7429028761832644E-4</c:v>
                </c:pt>
                <c:pt idx="35">
                  <c:v>1.7108108460211691E-4</c:v>
                </c:pt>
                <c:pt idx="36">
                  <c:v>1.6462447377189025E-4</c:v>
                </c:pt>
                <c:pt idx="37">
                  <c:v>1.6160629474474251E-4</c:v>
                </c:pt>
                <c:pt idx="38">
                  <c:v>1.5736556218761121E-4</c:v>
                </c:pt>
                <c:pt idx="39">
                  <c:v>1.5450020235171054E-4</c:v>
                </c:pt>
                <c:pt idx="40">
                  <c:v>1.5633403264668705E-4</c:v>
                </c:pt>
                <c:pt idx="41">
                  <c:v>1.7352619166208878E-4</c:v>
                </c:pt>
                <c:pt idx="42">
                  <c:v>2.0206517562764432E-4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BE1-421F-BB20-BCA18DF3CDC6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'Saw palmetto_live'!$B$13:$B$55</c:f>
              <c:numCache>
                <c:formatCode>General</c:formatCode>
                <c:ptCount val="43"/>
                <c:pt idx="0">
                  <c:v>165.52199999999999</c:v>
                </c:pt>
                <c:pt idx="1">
                  <c:v>173.404</c:v>
                </c:pt>
                <c:pt idx="2">
                  <c:v>181.29</c:v>
                </c:pt>
                <c:pt idx="3">
                  <c:v>189.197</c:v>
                </c:pt>
                <c:pt idx="4">
                  <c:v>197.08099999999999</c:v>
                </c:pt>
                <c:pt idx="5">
                  <c:v>204.953</c:v>
                </c:pt>
                <c:pt idx="6">
                  <c:v>212.82</c:v>
                </c:pt>
                <c:pt idx="7">
                  <c:v>220.685</c:v>
                </c:pt>
                <c:pt idx="8">
                  <c:v>228.55500000000001</c:v>
                </c:pt>
                <c:pt idx="9">
                  <c:v>236.404</c:v>
                </c:pt>
                <c:pt idx="10">
                  <c:v>244.26599999999999</c:v>
                </c:pt>
                <c:pt idx="11">
                  <c:v>252.108</c:v>
                </c:pt>
                <c:pt idx="12">
                  <c:v>259.952</c:v>
                </c:pt>
                <c:pt idx="13">
                  <c:v>267.78300000000002</c:v>
                </c:pt>
                <c:pt idx="14">
                  <c:v>275.60300000000001</c:v>
                </c:pt>
                <c:pt idx="15">
                  <c:v>283.423</c:v>
                </c:pt>
                <c:pt idx="16">
                  <c:v>291.245</c:v>
                </c:pt>
                <c:pt idx="17">
                  <c:v>299.065</c:v>
                </c:pt>
                <c:pt idx="18">
                  <c:v>306.85500000000002</c:v>
                </c:pt>
                <c:pt idx="19">
                  <c:v>314.625</c:v>
                </c:pt>
                <c:pt idx="20">
                  <c:v>322.46800000000002</c:v>
                </c:pt>
                <c:pt idx="21">
                  <c:v>330.28300000000002</c:v>
                </c:pt>
                <c:pt idx="22">
                  <c:v>338.07499999999999</c:v>
                </c:pt>
                <c:pt idx="23">
                  <c:v>345.87</c:v>
                </c:pt>
                <c:pt idx="24">
                  <c:v>353.64400000000001</c:v>
                </c:pt>
                <c:pt idx="25">
                  <c:v>361.40800000000002</c:v>
                </c:pt>
                <c:pt idx="26">
                  <c:v>369.17200000000003</c:v>
                </c:pt>
                <c:pt idx="27">
                  <c:v>376.911</c:v>
                </c:pt>
                <c:pt idx="28">
                  <c:v>384.65699999999998</c:v>
                </c:pt>
                <c:pt idx="29">
                  <c:v>392.40499999999997</c:v>
                </c:pt>
                <c:pt idx="30">
                  <c:v>400.15600000000001</c:v>
                </c:pt>
                <c:pt idx="31">
                  <c:v>407.88600000000002</c:v>
                </c:pt>
                <c:pt idx="32">
                  <c:v>415.601</c:v>
                </c:pt>
                <c:pt idx="33">
                  <c:v>423.31200000000001</c:v>
                </c:pt>
                <c:pt idx="34">
                  <c:v>431.03199999999998</c:v>
                </c:pt>
                <c:pt idx="35">
                  <c:v>438.73099999999999</c:v>
                </c:pt>
                <c:pt idx="36">
                  <c:v>446.44600000000003</c:v>
                </c:pt>
                <c:pt idx="37">
                  <c:v>454.13299999999998</c:v>
                </c:pt>
                <c:pt idx="38">
                  <c:v>461.81799999999998</c:v>
                </c:pt>
                <c:pt idx="39">
                  <c:v>469.50700000000001</c:v>
                </c:pt>
                <c:pt idx="40">
                  <c:v>477.178</c:v>
                </c:pt>
                <c:pt idx="41">
                  <c:v>484.89100000000002</c:v>
                </c:pt>
                <c:pt idx="42">
                  <c:v>492.63900000000001</c:v>
                </c:pt>
              </c:numCache>
            </c:numRef>
          </c:xVal>
          <c:yVal>
            <c:numRef>
              <c:f>'Saw palmetto_live'!$K$13:$K$55</c:f>
              <c:numCache>
                <c:formatCode>General</c:formatCode>
                <c:ptCount val="43"/>
                <c:pt idx="0">
                  <c:v>5.7759842736047805E-7</c:v>
                </c:pt>
                <c:pt idx="1">
                  <c:v>2.7903387433303033E-6</c:v>
                </c:pt>
                <c:pt idx="2">
                  <c:v>1.2133563685209494E-5</c:v>
                </c:pt>
                <c:pt idx="3">
                  <c:v>4.1135704536498665E-5</c:v>
                </c:pt>
                <c:pt idx="4">
                  <c:v>7.9314676002318352E-5</c:v>
                </c:pt>
                <c:pt idx="5">
                  <c:v>9.9555182172445658E-5</c:v>
                </c:pt>
                <c:pt idx="6">
                  <c:v>1.2840295943783957E-4</c:v>
                </c:pt>
                <c:pt idx="7">
                  <c:v>1.6136104449333561E-4</c:v>
                </c:pt>
                <c:pt idx="8">
                  <c:v>2.0026901528684611E-4</c:v>
                </c:pt>
                <c:pt idx="9">
                  <c:v>2.433818080825082E-4</c:v>
                </c:pt>
                <c:pt idx="10">
                  <c:v>2.9267524382786268E-4</c:v>
                </c:pt>
                <c:pt idx="11">
                  <c:v>3.440099786626579E-4</c:v>
                </c:pt>
                <c:pt idx="12">
                  <c:v>3.9910550653547927E-4</c:v>
                </c:pt>
                <c:pt idx="13">
                  <c:v>4.53672000040272E-4</c:v>
                </c:pt>
                <c:pt idx="14">
                  <c:v>5.068529664330445E-4</c:v>
                </c:pt>
                <c:pt idx="15">
                  <c:v>5.568300528759867E-4</c:v>
                </c:pt>
                <c:pt idx="16">
                  <c:v>6.004707173319745E-4</c:v>
                </c:pt>
                <c:pt idx="17">
                  <c:v>6.3478591951178086E-4</c:v>
                </c:pt>
                <c:pt idx="18">
                  <c:v>6.5505479053368091E-4</c:v>
                </c:pt>
                <c:pt idx="19">
                  <c:v>6.6233935345582663E-4</c:v>
                </c:pt>
                <c:pt idx="20">
                  <c:v>6.535552833840454E-4</c:v>
                </c:pt>
                <c:pt idx="21">
                  <c:v>6.4832988422334873E-4</c:v>
                </c:pt>
                <c:pt idx="22">
                  <c:v>6.3490437312566008E-4</c:v>
                </c:pt>
                <c:pt idx="23">
                  <c:v>6.0513457763975039E-4</c:v>
                </c:pt>
                <c:pt idx="24">
                  <c:v>5.6226137442886128E-4</c:v>
                </c:pt>
                <c:pt idx="25">
                  <c:v>5.1238333869256145E-4</c:v>
                </c:pt>
                <c:pt idx="26">
                  <c:v>4.5786421665849902E-4</c:v>
                </c:pt>
                <c:pt idx="27">
                  <c:v>3.994407009188266E-4</c:v>
                </c:pt>
                <c:pt idx="28">
                  <c:v>3.4293806437738611E-4</c:v>
                </c:pt>
                <c:pt idx="29">
                  <c:v>2.8810791036744572E-4</c:v>
                </c:pt>
                <c:pt idx="30">
                  <c:v>2.3710348437775924E-4</c:v>
                </c:pt>
                <c:pt idx="31">
                  <c:v>1.9054612012023178E-4</c:v>
                </c:pt>
                <c:pt idx="32">
                  <c:v>1.5020845812457976E-4</c:v>
                </c:pt>
                <c:pt idx="33">
                  <c:v>1.1618166032406904E-4</c:v>
                </c:pt>
                <c:pt idx="34">
                  <c:v>8.8157770966050336E-5</c:v>
                </c:pt>
                <c:pt idx="35">
                  <c:v>6.5264436193271367E-5</c:v>
                </c:pt>
                <c:pt idx="36">
                  <c:v>4.7568895079024749E-5</c:v>
                </c:pt>
                <c:pt idx="37">
                  <c:v>3.3758925140897352E-5</c:v>
                </c:pt>
                <c:pt idx="38">
                  <c:v>2.3568245306020694E-5</c:v>
                </c:pt>
                <c:pt idx="39">
                  <c:v>1.6125170759779393E-5</c:v>
                </c:pt>
                <c:pt idx="40">
                  <c:v>1.0777016721623835E-5</c:v>
                </c:pt>
                <c:pt idx="41">
                  <c:v>7.1074654286813267E-6</c:v>
                </c:pt>
                <c:pt idx="42">
                  <c:v>4.5743426572706707E-6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BE1-421F-BB20-BCA18DF3CDC6}"/>
            </c:ext>
          </c:extLst>
        </c:ser>
        <c:ser>
          <c:idx val="3"/>
          <c:order val="2"/>
          <c:tx>
            <c:v>20-exp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'Saw palmetto_live'!$R$13:$R$54</c:f>
              <c:numCache>
                <c:formatCode>General</c:formatCode>
                <c:ptCount val="42"/>
                <c:pt idx="0">
                  <c:v>175.453</c:v>
                </c:pt>
                <c:pt idx="1">
                  <c:v>183.42699999999999</c:v>
                </c:pt>
                <c:pt idx="2">
                  <c:v>191.38</c:v>
                </c:pt>
                <c:pt idx="3">
                  <c:v>199.34</c:v>
                </c:pt>
                <c:pt idx="4">
                  <c:v>207.29400000000001</c:v>
                </c:pt>
                <c:pt idx="5">
                  <c:v>215.27799999999999</c:v>
                </c:pt>
                <c:pt idx="6">
                  <c:v>223.28399999999999</c:v>
                </c:pt>
                <c:pt idx="7">
                  <c:v>231.334</c:v>
                </c:pt>
                <c:pt idx="8">
                  <c:v>239.351</c:v>
                </c:pt>
                <c:pt idx="9">
                  <c:v>247.322</c:v>
                </c:pt>
                <c:pt idx="10">
                  <c:v>255.28100000000001</c:v>
                </c:pt>
                <c:pt idx="11">
                  <c:v>263.221</c:v>
                </c:pt>
                <c:pt idx="12">
                  <c:v>271.15800000000002</c:v>
                </c:pt>
                <c:pt idx="13">
                  <c:v>279.089</c:v>
                </c:pt>
                <c:pt idx="14">
                  <c:v>286.99900000000002</c:v>
                </c:pt>
                <c:pt idx="15">
                  <c:v>294.91899999999998</c:v>
                </c:pt>
                <c:pt idx="16">
                  <c:v>302.82400000000001</c:v>
                </c:pt>
                <c:pt idx="17">
                  <c:v>310.72800000000001</c:v>
                </c:pt>
                <c:pt idx="18">
                  <c:v>318.62599999999998</c:v>
                </c:pt>
                <c:pt idx="19">
                  <c:v>326.52</c:v>
                </c:pt>
                <c:pt idx="20">
                  <c:v>334.42099999999999</c:v>
                </c:pt>
                <c:pt idx="21">
                  <c:v>342.32600000000002</c:v>
                </c:pt>
                <c:pt idx="22">
                  <c:v>350.233</c:v>
                </c:pt>
                <c:pt idx="23">
                  <c:v>358.13799999999998</c:v>
                </c:pt>
                <c:pt idx="24">
                  <c:v>366.06299999999999</c:v>
                </c:pt>
                <c:pt idx="25">
                  <c:v>373.95100000000002</c:v>
                </c:pt>
                <c:pt idx="26">
                  <c:v>381.86500000000001</c:v>
                </c:pt>
                <c:pt idx="27">
                  <c:v>389.73500000000001</c:v>
                </c:pt>
                <c:pt idx="28">
                  <c:v>397.56700000000001</c:v>
                </c:pt>
                <c:pt idx="29">
                  <c:v>405.40199999999999</c:v>
                </c:pt>
                <c:pt idx="30">
                  <c:v>413.23599999999999</c:v>
                </c:pt>
                <c:pt idx="31">
                  <c:v>421.06400000000002</c:v>
                </c:pt>
                <c:pt idx="32">
                  <c:v>428.88499999999999</c:v>
                </c:pt>
                <c:pt idx="33">
                  <c:v>436.70600000000002</c:v>
                </c:pt>
                <c:pt idx="34">
                  <c:v>444.51499999999999</c:v>
                </c:pt>
                <c:pt idx="35">
                  <c:v>452.30799999999999</c:v>
                </c:pt>
                <c:pt idx="36">
                  <c:v>460.1</c:v>
                </c:pt>
                <c:pt idx="37">
                  <c:v>467.89699999999999</c:v>
                </c:pt>
                <c:pt idx="38">
                  <c:v>475.69400000000002</c:v>
                </c:pt>
                <c:pt idx="39">
                  <c:v>483.50200000000001</c:v>
                </c:pt>
                <c:pt idx="40">
                  <c:v>491.303</c:v>
                </c:pt>
                <c:pt idx="41">
                  <c:v>499.10899999999998</c:v>
                </c:pt>
              </c:numCache>
            </c:numRef>
          </c:xVal>
          <c:yVal>
            <c:numRef>
              <c:f>'Saw palmetto_live'!$W$13:$W$54</c:f>
              <c:numCache>
                <c:formatCode>General</c:formatCode>
                <c:ptCount val="42"/>
                <c:pt idx="0">
                  <c:v>4.6036417875636171E-5</c:v>
                </c:pt>
                <c:pt idx="1">
                  <c:v>5.5115822512214842E-5</c:v>
                </c:pt>
                <c:pt idx="2">
                  <c:v>7.6791302595330402E-5</c:v>
                </c:pt>
                <c:pt idx="3">
                  <c:v>9.8914358963346036E-5</c:v>
                </c:pt>
                <c:pt idx="4">
                  <c:v>1.3299409608516036E-4</c:v>
                </c:pt>
                <c:pt idx="5">
                  <c:v>1.8363415574836062E-4</c:v>
                </c:pt>
                <c:pt idx="6">
                  <c:v>2.3280360761831118E-4</c:v>
                </c:pt>
                <c:pt idx="7">
                  <c:v>2.7915972284030716E-4</c:v>
                </c:pt>
                <c:pt idx="8">
                  <c:v>3.4182040272658548E-4</c:v>
                </c:pt>
                <c:pt idx="9">
                  <c:v>4.5275538191300496E-4</c:v>
                </c:pt>
                <c:pt idx="10">
                  <c:v>6.4067348210257447E-4</c:v>
                </c:pt>
                <c:pt idx="11">
                  <c:v>9.3313261455139906E-4</c:v>
                </c:pt>
                <c:pt idx="12">
                  <c:v>1.266449067864837E-3</c:v>
                </c:pt>
                <c:pt idx="13">
                  <c:v>1.4449680660714725E-3</c:v>
                </c:pt>
                <c:pt idx="14">
                  <c:v>1.4073716581396954E-3</c:v>
                </c:pt>
                <c:pt idx="15">
                  <c:v>1.2682393730044466E-3</c:v>
                </c:pt>
                <c:pt idx="16">
                  <c:v>1.1394013424219501E-3</c:v>
                </c:pt>
                <c:pt idx="17">
                  <c:v>1.0860758250493356E-3</c:v>
                </c:pt>
                <c:pt idx="18">
                  <c:v>1.1210507147409593E-3</c:v>
                </c:pt>
                <c:pt idx="19">
                  <c:v>1.2702214965518756E-3</c:v>
                </c:pt>
                <c:pt idx="20">
                  <c:v>1.5110175378291457E-3</c:v>
                </c:pt>
                <c:pt idx="21">
                  <c:v>1.5911976322958755E-3</c:v>
                </c:pt>
                <c:pt idx="22">
                  <c:v>1.3092245728076231E-3</c:v>
                </c:pt>
                <c:pt idx="23">
                  <c:v>9.2072835751268178E-4</c:v>
                </c:pt>
                <c:pt idx="24">
                  <c:v>6.7200382204571363E-4</c:v>
                </c:pt>
                <c:pt idx="25">
                  <c:v>5.4924004104402646E-4</c:v>
                </c:pt>
                <c:pt idx="26">
                  <c:v>4.9418815800107707E-4</c:v>
                </c:pt>
                <c:pt idx="27">
                  <c:v>4.6528751789026251E-4</c:v>
                </c:pt>
                <c:pt idx="28">
                  <c:v>4.4405961409205624E-4</c:v>
                </c:pt>
                <c:pt idx="29">
                  <c:v>4.2244807347821545E-4</c:v>
                </c:pt>
                <c:pt idx="30">
                  <c:v>3.9188500716633157E-4</c:v>
                </c:pt>
                <c:pt idx="31">
                  <c:v>3.5882830155286222E-4</c:v>
                </c:pt>
                <c:pt idx="32">
                  <c:v>3.3977433970988624E-4</c:v>
                </c:pt>
                <c:pt idx="33">
                  <c:v>3.1809885962677531E-4</c:v>
                </c:pt>
                <c:pt idx="34">
                  <c:v>3.0869975764384144E-4</c:v>
                </c:pt>
                <c:pt idx="35">
                  <c:v>2.9859732149890389E-4</c:v>
                </c:pt>
                <c:pt idx="36">
                  <c:v>2.9002943261649539E-4</c:v>
                </c:pt>
                <c:pt idx="37">
                  <c:v>2.8357154622005165E-4</c:v>
                </c:pt>
                <c:pt idx="38">
                  <c:v>2.7276577591312895E-4</c:v>
                </c:pt>
                <c:pt idx="39">
                  <c:v>2.7059183395789871E-4</c:v>
                </c:pt>
                <c:pt idx="40">
                  <c:v>2.6899334722609486E-4</c:v>
                </c:pt>
                <c:pt idx="41">
                  <c:v>2.7890396496322206E-4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BE1-421F-BB20-BCA18DF3CDC6}"/>
            </c:ext>
          </c:extLst>
        </c:ser>
        <c:ser>
          <c:idx val="2"/>
          <c:order val="3"/>
          <c:tx>
            <c:v>20-model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'Saw palmetto_live'!$R$13:$R$54</c:f>
              <c:numCache>
                <c:formatCode>General</c:formatCode>
                <c:ptCount val="42"/>
                <c:pt idx="0">
                  <c:v>175.453</c:v>
                </c:pt>
                <c:pt idx="1">
                  <c:v>183.42699999999999</c:v>
                </c:pt>
                <c:pt idx="2">
                  <c:v>191.38</c:v>
                </c:pt>
                <c:pt idx="3">
                  <c:v>199.34</c:v>
                </c:pt>
                <c:pt idx="4">
                  <c:v>207.29400000000001</c:v>
                </c:pt>
                <c:pt idx="5">
                  <c:v>215.27799999999999</c:v>
                </c:pt>
                <c:pt idx="6">
                  <c:v>223.28399999999999</c:v>
                </c:pt>
                <c:pt idx="7">
                  <c:v>231.334</c:v>
                </c:pt>
                <c:pt idx="8">
                  <c:v>239.351</c:v>
                </c:pt>
                <c:pt idx="9">
                  <c:v>247.322</c:v>
                </c:pt>
                <c:pt idx="10">
                  <c:v>255.28100000000001</c:v>
                </c:pt>
                <c:pt idx="11">
                  <c:v>263.221</c:v>
                </c:pt>
                <c:pt idx="12">
                  <c:v>271.15800000000002</c:v>
                </c:pt>
                <c:pt idx="13">
                  <c:v>279.089</c:v>
                </c:pt>
                <c:pt idx="14">
                  <c:v>286.99900000000002</c:v>
                </c:pt>
                <c:pt idx="15">
                  <c:v>294.91899999999998</c:v>
                </c:pt>
                <c:pt idx="16">
                  <c:v>302.82400000000001</c:v>
                </c:pt>
                <c:pt idx="17">
                  <c:v>310.72800000000001</c:v>
                </c:pt>
                <c:pt idx="18">
                  <c:v>318.62599999999998</c:v>
                </c:pt>
                <c:pt idx="19">
                  <c:v>326.52</c:v>
                </c:pt>
                <c:pt idx="20">
                  <c:v>334.42099999999999</c:v>
                </c:pt>
                <c:pt idx="21">
                  <c:v>342.32600000000002</c:v>
                </c:pt>
                <c:pt idx="22">
                  <c:v>350.233</c:v>
                </c:pt>
                <c:pt idx="23">
                  <c:v>358.13799999999998</c:v>
                </c:pt>
                <c:pt idx="24">
                  <c:v>366.06299999999999</c:v>
                </c:pt>
                <c:pt idx="25">
                  <c:v>373.95100000000002</c:v>
                </c:pt>
                <c:pt idx="26">
                  <c:v>381.86500000000001</c:v>
                </c:pt>
                <c:pt idx="27">
                  <c:v>389.73500000000001</c:v>
                </c:pt>
                <c:pt idx="28">
                  <c:v>397.56700000000001</c:v>
                </c:pt>
                <c:pt idx="29">
                  <c:v>405.40199999999999</c:v>
                </c:pt>
                <c:pt idx="30">
                  <c:v>413.23599999999999</c:v>
                </c:pt>
                <c:pt idx="31">
                  <c:v>421.06400000000002</c:v>
                </c:pt>
                <c:pt idx="32">
                  <c:v>428.88499999999999</c:v>
                </c:pt>
                <c:pt idx="33">
                  <c:v>436.70600000000002</c:v>
                </c:pt>
                <c:pt idx="34">
                  <c:v>444.51499999999999</c:v>
                </c:pt>
                <c:pt idx="35">
                  <c:v>452.30799999999999</c:v>
                </c:pt>
                <c:pt idx="36">
                  <c:v>460.1</c:v>
                </c:pt>
                <c:pt idx="37">
                  <c:v>467.89699999999999</c:v>
                </c:pt>
                <c:pt idx="38">
                  <c:v>475.69400000000002</c:v>
                </c:pt>
                <c:pt idx="39">
                  <c:v>483.50200000000001</c:v>
                </c:pt>
                <c:pt idx="40">
                  <c:v>491.303</c:v>
                </c:pt>
                <c:pt idx="41">
                  <c:v>499.10899999999998</c:v>
                </c:pt>
              </c:numCache>
            </c:numRef>
          </c:xVal>
          <c:yVal>
            <c:numRef>
              <c:f>'Saw palmetto_live'!$AA$13:$AA$54</c:f>
              <c:numCache>
                <c:formatCode>General</c:formatCode>
                <c:ptCount val="42"/>
                <c:pt idx="0">
                  <c:v>5.1623883338820063E-5</c:v>
                </c:pt>
                <c:pt idx="1">
                  <c:v>8.3502982532792744E-5</c:v>
                </c:pt>
                <c:pt idx="2">
                  <c:v>1.0756445843201658E-4</c:v>
                </c:pt>
                <c:pt idx="3">
                  <c:v>1.4427019369611389E-4</c:v>
                </c:pt>
                <c:pt idx="4">
                  <c:v>1.8726891466920741E-4</c:v>
                </c:pt>
                <c:pt idx="5">
                  <c:v>2.418441114804746E-4</c:v>
                </c:pt>
                <c:pt idx="6">
                  <c:v>3.0660248202707689E-4</c:v>
                </c:pt>
                <c:pt idx="7">
                  <c:v>3.8440850851650065E-4</c:v>
                </c:pt>
                <c:pt idx="8">
                  <c:v>4.6827597928022027E-4</c:v>
                </c:pt>
                <c:pt idx="9">
                  <c:v>5.6069734865812698E-4</c:v>
                </c:pt>
                <c:pt idx="10">
                  <c:v>6.6289396189009862E-4</c:v>
                </c:pt>
                <c:pt idx="11">
                  <c:v>7.6872483676853373E-4</c:v>
                </c:pt>
                <c:pt idx="12">
                  <c:v>8.7805527775190913E-4</c:v>
                </c:pt>
                <c:pt idx="13">
                  <c:v>9.8428377769763271E-4</c:v>
                </c:pt>
                <c:pt idx="14">
                  <c:v>1.0809833513739443E-3</c:v>
                </c:pt>
                <c:pt idx="15">
                  <c:v>1.1704377750856548E-3</c:v>
                </c:pt>
                <c:pt idx="16">
                  <c:v>1.2380459672404491E-3</c:v>
                </c:pt>
                <c:pt idx="17">
                  <c:v>1.286425099884141E-3</c:v>
                </c:pt>
                <c:pt idx="18">
                  <c:v>1.306454898129852E-3</c:v>
                </c:pt>
                <c:pt idx="19">
                  <c:v>1.2846259030983723E-3</c:v>
                </c:pt>
                <c:pt idx="20">
                  <c:v>1.2670577979270715E-3</c:v>
                </c:pt>
                <c:pt idx="21">
                  <c:v>1.2551446946557929E-3</c:v>
                </c:pt>
                <c:pt idx="22">
                  <c:v>1.1981585211053756E-3</c:v>
                </c:pt>
                <c:pt idx="23">
                  <c:v>1.1180429150714009E-3</c:v>
                </c:pt>
                <c:pt idx="24">
                  <c:v>1.0237991879370645E-3</c:v>
                </c:pt>
                <c:pt idx="25">
                  <c:v>9.1069878124204918E-4</c:v>
                </c:pt>
                <c:pt idx="26">
                  <c:v>8.0024947231516924E-4</c:v>
                </c:pt>
                <c:pt idx="27">
                  <c:v>6.8189210016148828E-4</c:v>
                </c:pt>
                <c:pt idx="28">
                  <c:v>5.702246629211258E-4</c:v>
                </c:pt>
                <c:pt idx="29">
                  <c:v>4.6967038902542043E-4</c:v>
                </c:pt>
                <c:pt idx="30">
                  <c:v>3.78548412386318E-4</c:v>
                </c:pt>
                <c:pt idx="31">
                  <c:v>2.9862871956253694E-4</c:v>
                </c:pt>
                <c:pt idx="32">
                  <c:v>2.3071976295725667E-4</c:v>
                </c:pt>
                <c:pt idx="33">
                  <c:v>1.7473647201197764E-4</c:v>
                </c:pt>
                <c:pt idx="34">
                  <c:v>1.2940688869978779E-4</c:v>
                </c:pt>
                <c:pt idx="35">
                  <c:v>9.3854110428657713E-5</c:v>
                </c:pt>
                <c:pt idx="36">
                  <c:v>6.6813785477779742E-5</c:v>
                </c:pt>
                <c:pt idx="37">
                  <c:v>4.6606192179259425E-5</c:v>
                </c:pt>
                <c:pt idx="38">
                  <c:v>3.1808178970282588E-5</c:v>
                </c:pt>
                <c:pt idx="39">
                  <c:v>2.1281421881455509E-5</c:v>
                </c:pt>
                <c:pt idx="40">
                  <c:v>1.3905207410455474E-5</c:v>
                </c:pt>
                <c:pt idx="41">
                  <c:v>8.9107930363043424E-6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BE1-421F-BB20-BCA18DF3CDC6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'Saw palmetto_live'!$AH$13:$AH$53</c:f>
              <c:numCache>
                <c:formatCode>General</c:formatCode>
                <c:ptCount val="41"/>
                <c:pt idx="0">
                  <c:v>182.33199999999999</c:v>
                </c:pt>
                <c:pt idx="1">
                  <c:v>190.31100000000001</c:v>
                </c:pt>
                <c:pt idx="2">
                  <c:v>198.292</c:v>
                </c:pt>
                <c:pt idx="3">
                  <c:v>206.28</c:v>
                </c:pt>
                <c:pt idx="4">
                  <c:v>214.24299999999999</c:v>
                </c:pt>
                <c:pt idx="5">
                  <c:v>222.184</c:v>
                </c:pt>
                <c:pt idx="6">
                  <c:v>230.1</c:v>
                </c:pt>
                <c:pt idx="7">
                  <c:v>238.01599999999999</c:v>
                </c:pt>
                <c:pt idx="8">
                  <c:v>245.916</c:v>
                </c:pt>
                <c:pt idx="9">
                  <c:v>253.80099999999999</c:v>
                </c:pt>
                <c:pt idx="10">
                  <c:v>261.685</c:v>
                </c:pt>
                <c:pt idx="11">
                  <c:v>269.57400000000001</c:v>
                </c:pt>
                <c:pt idx="12">
                  <c:v>277.44600000000003</c:v>
                </c:pt>
                <c:pt idx="13">
                  <c:v>285.30200000000002</c:v>
                </c:pt>
                <c:pt idx="14">
                  <c:v>293.14499999999998</c:v>
                </c:pt>
                <c:pt idx="15">
                  <c:v>300.99299999999999</c:v>
                </c:pt>
                <c:pt idx="16">
                  <c:v>308.803</c:v>
                </c:pt>
                <c:pt idx="17">
                  <c:v>316.65800000000002</c:v>
                </c:pt>
                <c:pt idx="18">
                  <c:v>324.50900000000001</c:v>
                </c:pt>
                <c:pt idx="19">
                  <c:v>332.34199999999998</c:v>
                </c:pt>
                <c:pt idx="20">
                  <c:v>340.19299999999998</c:v>
                </c:pt>
                <c:pt idx="21">
                  <c:v>348.04300000000001</c:v>
                </c:pt>
                <c:pt idx="22">
                  <c:v>355.87900000000002</c:v>
                </c:pt>
                <c:pt idx="23">
                  <c:v>363.75700000000001</c:v>
                </c:pt>
                <c:pt idx="24">
                  <c:v>371.62</c:v>
                </c:pt>
                <c:pt idx="25">
                  <c:v>379.47</c:v>
                </c:pt>
                <c:pt idx="26">
                  <c:v>387.29899999999998</c:v>
                </c:pt>
                <c:pt idx="27">
                  <c:v>395.12400000000002</c:v>
                </c:pt>
                <c:pt idx="28">
                  <c:v>402.93299999999999</c:v>
                </c:pt>
                <c:pt idx="29">
                  <c:v>410.72</c:v>
                </c:pt>
                <c:pt idx="30">
                  <c:v>418.51100000000002</c:v>
                </c:pt>
                <c:pt idx="31">
                  <c:v>426.286</c:v>
                </c:pt>
                <c:pt idx="32">
                  <c:v>434.04599999999999</c:v>
                </c:pt>
                <c:pt idx="33">
                  <c:v>441.791</c:v>
                </c:pt>
                <c:pt idx="34">
                  <c:v>449.55700000000002</c:v>
                </c:pt>
                <c:pt idx="35">
                  <c:v>457.32100000000003</c:v>
                </c:pt>
                <c:pt idx="36">
                  <c:v>465.08100000000002</c:v>
                </c:pt>
                <c:pt idx="37">
                  <c:v>472.846</c:v>
                </c:pt>
                <c:pt idx="38">
                  <c:v>480.59199999999998</c:v>
                </c:pt>
                <c:pt idx="39">
                  <c:v>488.351</c:v>
                </c:pt>
                <c:pt idx="40">
                  <c:v>496.08699999999999</c:v>
                </c:pt>
              </c:numCache>
            </c:numRef>
          </c:xVal>
          <c:yVal>
            <c:numRef>
              <c:f>'Saw palmetto_live'!$AM$13:$AM$53</c:f>
              <c:numCache>
                <c:formatCode>General</c:formatCode>
                <c:ptCount val="41"/>
                <c:pt idx="0">
                  <c:v>6.9014435923421547E-5</c:v>
                </c:pt>
                <c:pt idx="1">
                  <c:v>8.2079764250904408E-5</c:v>
                </c:pt>
                <c:pt idx="2">
                  <c:v>1.1253040849801971E-4</c:v>
                </c:pt>
                <c:pt idx="3">
                  <c:v>1.4856542694964558E-4</c:v>
                </c:pt>
                <c:pt idx="4">
                  <c:v>1.9819260148388335E-4</c:v>
                </c:pt>
                <c:pt idx="5">
                  <c:v>2.7110556279533182E-4</c:v>
                </c:pt>
                <c:pt idx="6">
                  <c:v>3.4454535186193708E-4</c:v>
                </c:pt>
                <c:pt idx="7">
                  <c:v>4.2567682615358982E-4</c:v>
                </c:pt>
                <c:pt idx="8">
                  <c:v>5.2461507856897682E-4</c:v>
                </c:pt>
                <c:pt idx="9">
                  <c:v>6.9730921670406454E-4</c:v>
                </c:pt>
                <c:pt idx="10">
                  <c:v>9.8158547337792029E-4</c:v>
                </c:pt>
                <c:pt idx="11">
                  <c:v>1.4108447282664693E-3</c:v>
                </c:pt>
                <c:pt idx="12">
                  <c:v>1.8810911825049292E-3</c:v>
                </c:pt>
                <c:pt idx="13">
                  <c:v>2.1523021108513021E-3</c:v>
                </c:pt>
                <c:pt idx="14">
                  <c:v>2.1211139077469826E-3</c:v>
                </c:pt>
                <c:pt idx="15">
                  <c:v>1.915334986589072E-3</c:v>
                </c:pt>
                <c:pt idx="16">
                  <c:v>1.7132438597171409E-3</c:v>
                </c:pt>
                <c:pt idx="17">
                  <c:v>1.6263172801189649E-3</c:v>
                </c:pt>
                <c:pt idx="18">
                  <c:v>1.6681474038771141E-3</c:v>
                </c:pt>
                <c:pt idx="19">
                  <c:v>1.8659185431568817E-3</c:v>
                </c:pt>
                <c:pt idx="20">
                  <c:v>2.2354355306124854E-3</c:v>
                </c:pt>
                <c:pt idx="21">
                  <c:v>2.404020412257471E-3</c:v>
                </c:pt>
                <c:pt idx="22">
                  <c:v>1.9934108599009084E-3</c:v>
                </c:pt>
                <c:pt idx="23">
                  <c:v>1.3982008621430814E-3</c:v>
                </c:pt>
                <c:pt idx="24">
                  <c:v>1.0005512725629814E-3</c:v>
                </c:pt>
                <c:pt idx="25">
                  <c:v>8.1479180610041085E-4</c:v>
                </c:pt>
                <c:pt idx="26">
                  <c:v>7.2670620544090792E-4</c:v>
                </c:pt>
                <c:pt idx="27">
                  <c:v>6.9298922911191496E-4</c:v>
                </c:pt>
                <c:pt idx="28">
                  <c:v>6.5737567286440479E-4</c:v>
                </c:pt>
                <c:pt idx="29">
                  <c:v>6.3071818845429617E-4</c:v>
                </c:pt>
                <c:pt idx="30">
                  <c:v>5.8267149718547323E-4</c:v>
                </c:pt>
                <c:pt idx="31">
                  <c:v>5.3936625571292252E-4</c:v>
                </c:pt>
                <c:pt idx="32">
                  <c:v>4.9184639219924248E-4</c:v>
                </c:pt>
                <c:pt idx="33">
                  <c:v>4.7119474419773238E-4</c:v>
                </c:pt>
                <c:pt idx="34">
                  <c:v>4.5296650386986159E-4</c:v>
                </c:pt>
                <c:pt idx="35">
                  <c:v>4.4148165880780743E-4</c:v>
                </c:pt>
                <c:pt idx="36">
                  <c:v>4.2609828835769165E-4</c:v>
                </c:pt>
                <c:pt idx="37">
                  <c:v>4.1598319545899792E-4</c:v>
                </c:pt>
                <c:pt idx="38">
                  <c:v>4.0660566141749455E-4</c:v>
                </c:pt>
                <c:pt idx="39">
                  <c:v>3.9069546321224974E-4</c:v>
                </c:pt>
                <c:pt idx="40">
                  <c:v>3.887988832937464E-4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BE1-421F-BB20-BCA18DF3CDC6}"/>
            </c:ext>
          </c:extLst>
        </c:ser>
        <c:ser>
          <c:idx val="5"/>
          <c:order val="5"/>
          <c:tx>
            <c:v>30-model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'Saw palmetto_live'!$AH$12:$AH$54</c:f>
              <c:numCache>
                <c:formatCode>General</c:formatCode>
                <c:ptCount val="43"/>
                <c:pt idx="0">
                  <c:v>174.30600000000001</c:v>
                </c:pt>
                <c:pt idx="1">
                  <c:v>182.33199999999999</c:v>
                </c:pt>
                <c:pt idx="2">
                  <c:v>190.31100000000001</c:v>
                </c:pt>
                <c:pt idx="3">
                  <c:v>198.292</c:v>
                </c:pt>
                <c:pt idx="4">
                  <c:v>206.28</c:v>
                </c:pt>
                <c:pt idx="5">
                  <c:v>214.24299999999999</c:v>
                </c:pt>
                <c:pt idx="6">
                  <c:v>222.184</c:v>
                </c:pt>
                <c:pt idx="7">
                  <c:v>230.1</c:v>
                </c:pt>
                <c:pt idx="8">
                  <c:v>238.01599999999999</c:v>
                </c:pt>
                <c:pt idx="9">
                  <c:v>245.916</c:v>
                </c:pt>
                <c:pt idx="10">
                  <c:v>253.80099999999999</c:v>
                </c:pt>
                <c:pt idx="11">
                  <c:v>261.685</c:v>
                </c:pt>
                <c:pt idx="12">
                  <c:v>269.57400000000001</c:v>
                </c:pt>
                <c:pt idx="13">
                  <c:v>277.44600000000003</c:v>
                </c:pt>
                <c:pt idx="14">
                  <c:v>285.30200000000002</c:v>
                </c:pt>
                <c:pt idx="15">
                  <c:v>293.14499999999998</c:v>
                </c:pt>
                <c:pt idx="16">
                  <c:v>300.99299999999999</c:v>
                </c:pt>
                <c:pt idx="17">
                  <c:v>308.803</c:v>
                </c:pt>
                <c:pt idx="18">
                  <c:v>316.65800000000002</c:v>
                </c:pt>
                <c:pt idx="19">
                  <c:v>324.50900000000001</c:v>
                </c:pt>
                <c:pt idx="20">
                  <c:v>332.34199999999998</c:v>
                </c:pt>
                <c:pt idx="21">
                  <c:v>340.19299999999998</c:v>
                </c:pt>
                <c:pt idx="22">
                  <c:v>348.04300000000001</c:v>
                </c:pt>
                <c:pt idx="23">
                  <c:v>355.87900000000002</c:v>
                </c:pt>
                <c:pt idx="24">
                  <c:v>363.75700000000001</c:v>
                </c:pt>
                <c:pt idx="25">
                  <c:v>371.62</c:v>
                </c:pt>
                <c:pt idx="26">
                  <c:v>379.47</c:v>
                </c:pt>
                <c:pt idx="27">
                  <c:v>387.29899999999998</c:v>
                </c:pt>
                <c:pt idx="28">
                  <c:v>395.12400000000002</c:v>
                </c:pt>
                <c:pt idx="29">
                  <c:v>402.93299999999999</c:v>
                </c:pt>
                <c:pt idx="30">
                  <c:v>410.72</c:v>
                </c:pt>
                <c:pt idx="31">
                  <c:v>418.51100000000002</c:v>
                </c:pt>
                <c:pt idx="32">
                  <c:v>426.286</c:v>
                </c:pt>
                <c:pt idx="33">
                  <c:v>434.04599999999999</c:v>
                </c:pt>
                <c:pt idx="34">
                  <c:v>441.791</c:v>
                </c:pt>
                <c:pt idx="35">
                  <c:v>449.55700000000002</c:v>
                </c:pt>
                <c:pt idx="36">
                  <c:v>457.32100000000003</c:v>
                </c:pt>
                <c:pt idx="37">
                  <c:v>465.08100000000002</c:v>
                </c:pt>
                <c:pt idx="38">
                  <c:v>472.846</c:v>
                </c:pt>
                <c:pt idx="39">
                  <c:v>480.59199999999998</c:v>
                </c:pt>
                <c:pt idx="40">
                  <c:v>488.351</c:v>
                </c:pt>
                <c:pt idx="41">
                  <c:v>496.08699999999999</c:v>
                </c:pt>
                <c:pt idx="42">
                  <c:v>503.822</c:v>
                </c:pt>
              </c:numCache>
            </c:numRef>
          </c:xVal>
          <c:yVal>
            <c:numRef>
              <c:f>'Saw palmetto_live'!$AQ$13:$AQ$53</c:f>
              <c:numCache>
                <c:formatCode>General</c:formatCode>
                <c:ptCount val="41"/>
                <c:pt idx="0">
                  <c:v>1.3330376590740836E-5</c:v>
                </c:pt>
                <c:pt idx="1">
                  <c:v>5.3880210113508839E-5</c:v>
                </c:pt>
                <c:pt idx="2">
                  <c:v>1.5802944071515967E-4</c:v>
                </c:pt>
                <c:pt idx="3">
                  <c:v>2.5856906440993897E-4</c:v>
                </c:pt>
                <c:pt idx="4">
                  <c:v>3.2173125016408439E-4</c:v>
                </c:pt>
                <c:pt idx="5">
                  <c:v>4.1078041395493399E-4</c:v>
                </c:pt>
                <c:pt idx="6">
                  <c:v>5.1087202054452018E-4</c:v>
                </c:pt>
                <c:pt idx="7">
                  <c:v>6.2885639730815232E-4</c:v>
                </c:pt>
                <c:pt idx="8">
                  <c:v>7.5908989462789044E-4</c:v>
                </c:pt>
                <c:pt idx="9">
                  <c:v>9.0184558805706417E-4</c:v>
                </c:pt>
                <c:pt idx="10">
                  <c:v>1.05572085554186E-3</c:v>
                </c:pt>
                <c:pt idx="11">
                  <c:v>1.2159258487976997E-3</c:v>
                </c:pt>
                <c:pt idx="12">
                  <c:v>1.3719437390145232E-3</c:v>
                </c:pt>
                <c:pt idx="13">
                  <c:v>1.5213924398560705E-3</c:v>
                </c:pt>
                <c:pt idx="14">
                  <c:v>1.6573571677044249E-3</c:v>
                </c:pt>
                <c:pt idx="15">
                  <c:v>1.7767775035022384E-3</c:v>
                </c:pt>
                <c:pt idx="16">
                  <c:v>1.8572116410301689E-3</c:v>
                </c:pt>
                <c:pt idx="17">
                  <c:v>1.9255192679242001E-3</c:v>
                </c:pt>
                <c:pt idx="18">
                  <c:v>1.9364409459011818E-3</c:v>
                </c:pt>
                <c:pt idx="19">
                  <c:v>1.8743902608656989E-3</c:v>
                </c:pt>
                <c:pt idx="20">
                  <c:v>1.8875116319489033E-3</c:v>
                </c:pt>
                <c:pt idx="21">
                  <c:v>1.8347493407723215E-3</c:v>
                </c:pt>
                <c:pt idx="22">
                  <c:v>1.736488197383083E-3</c:v>
                </c:pt>
                <c:pt idx="23">
                  <c:v>1.6201051956385192E-3</c:v>
                </c:pt>
                <c:pt idx="24">
                  <c:v>1.468161562121597E-3</c:v>
                </c:pt>
                <c:pt idx="25">
                  <c:v>1.3041544337952656E-3</c:v>
                </c:pt>
                <c:pt idx="26">
                  <c:v>1.1338794360440962E-3</c:v>
                </c:pt>
                <c:pt idx="27">
                  <c:v>9.6819372909532091E-4</c:v>
                </c:pt>
                <c:pt idx="28">
                  <c:v>8.0875246687332563E-4</c:v>
                </c:pt>
                <c:pt idx="29">
                  <c:v>6.6167948948682334E-4</c:v>
                </c:pt>
                <c:pt idx="30">
                  <c:v>5.323248899361386E-4</c:v>
                </c:pt>
                <c:pt idx="31">
                  <c:v>4.1852118247268246E-4</c:v>
                </c:pt>
                <c:pt idx="32">
                  <c:v>3.2259983994179019E-4</c:v>
                </c:pt>
                <c:pt idx="33">
                  <c:v>2.4375660049655464E-4</c:v>
                </c:pt>
                <c:pt idx="34">
                  <c:v>1.8128535480730232E-4</c:v>
                </c:pt>
                <c:pt idx="35">
                  <c:v>1.3163206510340305E-4</c:v>
                </c:pt>
                <c:pt idx="36">
                  <c:v>9.3623065021968015E-5</c:v>
                </c:pt>
                <c:pt idx="37">
                  <c:v>6.5306915606321746E-5</c:v>
                </c:pt>
                <c:pt idx="38">
                  <c:v>4.4498948651785253E-5</c:v>
                </c:pt>
                <c:pt idx="39">
                  <c:v>2.9832558451400251E-5</c:v>
                </c:pt>
                <c:pt idx="40">
                  <c:v>1.9503174244890041E-5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BE1-421F-BB20-BCA18DF3C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24320"/>
        <c:axId val="1874527584"/>
      </c:scatterChart>
      <c:valAx>
        <c:axId val="1874524320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27584"/>
        <c:crosses val="autoZero"/>
        <c:crossBetween val="midCat"/>
      </c:valAx>
      <c:valAx>
        <c:axId val="1874527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243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'Saw palmetto_live'!$B$13:$B$62</c:f>
              <c:numCache>
                <c:formatCode>General</c:formatCode>
                <c:ptCount val="50"/>
                <c:pt idx="0">
                  <c:v>165.52199999999999</c:v>
                </c:pt>
                <c:pt idx="1">
                  <c:v>173.404</c:v>
                </c:pt>
                <c:pt idx="2">
                  <c:v>181.29</c:v>
                </c:pt>
                <c:pt idx="3">
                  <c:v>189.197</c:v>
                </c:pt>
                <c:pt idx="4">
                  <c:v>197.08099999999999</c:v>
                </c:pt>
                <c:pt idx="5">
                  <c:v>204.953</c:v>
                </c:pt>
                <c:pt idx="6">
                  <c:v>212.82</c:v>
                </c:pt>
                <c:pt idx="7">
                  <c:v>220.685</c:v>
                </c:pt>
                <c:pt idx="8">
                  <c:v>228.55500000000001</c:v>
                </c:pt>
                <c:pt idx="9">
                  <c:v>236.404</c:v>
                </c:pt>
                <c:pt idx="10">
                  <c:v>244.26599999999999</c:v>
                </c:pt>
                <c:pt idx="11">
                  <c:v>252.108</c:v>
                </c:pt>
                <c:pt idx="12">
                  <c:v>259.952</c:v>
                </c:pt>
                <c:pt idx="13">
                  <c:v>267.78300000000002</c:v>
                </c:pt>
                <c:pt idx="14">
                  <c:v>275.60300000000001</c:v>
                </c:pt>
                <c:pt idx="15">
                  <c:v>283.423</c:v>
                </c:pt>
                <c:pt idx="16">
                  <c:v>291.245</c:v>
                </c:pt>
                <c:pt idx="17">
                  <c:v>299.065</c:v>
                </c:pt>
                <c:pt idx="18">
                  <c:v>306.85500000000002</c:v>
                </c:pt>
                <c:pt idx="19">
                  <c:v>314.625</c:v>
                </c:pt>
                <c:pt idx="20">
                  <c:v>322.46800000000002</c:v>
                </c:pt>
                <c:pt idx="21">
                  <c:v>330.28300000000002</c:v>
                </c:pt>
                <c:pt idx="22">
                  <c:v>338.07499999999999</c:v>
                </c:pt>
                <c:pt idx="23">
                  <c:v>345.87</c:v>
                </c:pt>
                <c:pt idx="24">
                  <c:v>353.64400000000001</c:v>
                </c:pt>
                <c:pt idx="25">
                  <c:v>361.40800000000002</c:v>
                </c:pt>
                <c:pt idx="26">
                  <c:v>369.17200000000003</c:v>
                </c:pt>
                <c:pt idx="27">
                  <c:v>376.911</c:v>
                </c:pt>
                <c:pt idx="28">
                  <c:v>384.65699999999998</c:v>
                </c:pt>
                <c:pt idx="29">
                  <c:v>392.40499999999997</c:v>
                </c:pt>
                <c:pt idx="30">
                  <c:v>400.15600000000001</c:v>
                </c:pt>
                <c:pt idx="31">
                  <c:v>407.88600000000002</c:v>
                </c:pt>
                <c:pt idx="32">
                  <c:v>415.601</c:v>
                </c:pt>
                <c:pt idx="33">
                  <c:v>423.31200000000001</c:v>
                </c:pt>
                <c:pt idx="34">
                  <c:v>431.03199999999998</c:v>
                </c:pt>
                <c:pt idx="35">
                  <c:v>438.73099999999999</c:v>
                </c:pt>
                <c:pt idx="36">
                  <c:v>446.44600000000003</c:v>
                </c:pt>
                <c:pt idx="37">
                  <c:v>454.13299999999998</c:v>
                </c:pt>
                <c:pt idx="38">
                  <c:v>461.81799999999998</c:v>
                </c:pt>
                <c:pt idx="39">
                  <c:v>469.50700000000001</c:v>
                </c:pt>
                <c:pt idx="40">
                  <c:v>477.178</c:v>
                </c:pt>
                <c:pt idx="41">
                  <c:v>484.89100000000002</c:v>
                </c:pt>
                <c:pt idx="42">
                  <c:v>492.63900000000001</c:v>
                </c:pt>
                <c:pt idx="43">
                  <c:v>500.39</c:v>
                </c:pt>
              </c:numCache>
            </c:numRef>
          </c:xVal>
          <c:yVal>
            <c:numRef>
              <c:f>'Saw palmetto_live'!$F$13:$F$62</c:f>
              <c:numCache>
                <c:formatCode>General</c:formatCode>
                <c:ptCount val="50"/>
                <c:pt idx="0">
                  <c:v>2.1816849790540216E-3</c:v>
                </c:pt>
                <c:pt idx="1">
                  <c:v>3.0723152256472153E-3</c:v>
                </c:pt>
                <c:pt idx="2">
                  <c:v>4.1047998865163526E-3</c:v>
                </c:pt>
                <c:pt idx="3">
                  <c:v>5.4461321328979073E-3</c:v>
                </c:pt>
                <c:pt idx="4">
                  <c:v>7.5003277016533199E-3</c:v>
                </c:pt>
                <c:pt idx="5">
                  <c:v>1.0145284058975523E-2</c:v>
                </c:pt>
                <c:pt idx="6">
                  <c:v>1.386761571459616E-2</c:v>
                </c:pt>
                <c:pt idx="7">
                  <c:v>1.8687074548983773E-2</c:v>
                </c:pt>
                <c:pt idx="8">
                  <c:v>2.439716362996458E-2</c:v>
                </c:pt>
                <c:pt idx="9">
                  <c:v>3.1096642359882964E-2</c:v>
                </c:pt>
                <c:pt idx="10">
                  <c:v>3.9801834770132993E-2</c:v>
                </c:pt>
                <c:pt idx="11">
                  <c:v>5.2265271345947051E-2</c:v>
                </c:pt>
                <c:pt idx="12">
                  <c:v>7.0735075209773957E-2</c:v>
                </c:pt>
                <c:pt idx="13">
                  <c:v>9.7365996958210466E-2</c:v>
                </c:pt>
                <c:pt idx="14">
                  <c:v>0.1299961034926711</c:v>
                </c:pt>
                <c:pt idx="15">
                  <c:v>0.16262082315064053</c:v>
                </c:pt>
                <c:pt idx="16">
                  <c:v>0.19147113801357141</c:v>
                </c:pt>
                <c:pt idx="17">
                  <c:v>0.21686128254346759</c:v>
                </c:pt>
                <c:pt idx="18">
                  <c:v>0.24055096972754975</c:v>
                </c:pt>
                <c:pt idx="19">
                  <c:v>0.26434659881596456</c:v>
                </c:pt>
                <c:pt idx="20">
                  <c:v>0.29066687735339169</c:v>
                </c:pt>
                <c:pt idx="21">
                  <c:v>0.32244047052570524</c:v>
                </c:pt>
                <c:pt idx="22">
                  <c:v>0.36008216782275027</c:v>
                </c:pt>
                <c:pt idx="23">
                  <c:v>0.39617603594123996</c:v>
                </c:pt>
                <c:pt idx="24">
                  <c:v>0.42356650727497669</c:v>
                </c:pt>
                <c:pt idx="25">
                  <c:v>0.44250676501906061</c:v>
                </c:pt>
                <c:pt idx="26">
                  <c:v>0.45731887974516483</c:v>
                </c:pt>
                <c:pt idx="27">
                  <c:v>0.47050954464733019</c:v>
                </c:pt>
                <c:pt idx="28">
                  <c:v>0.48293527308770379</c:v>
                </c:pt>
                <c:pt idx="29">
                  <c:v>0.49478640136898488</c:v>
                </c:pt>
                <c:pt idx="30">
                  <c:v>0.50595878321233811</c:v>
                </c:pt>
                <c:pt idx="31">
                  <c:v>0.5165188567611585</c:v>
                </c:pt>
                <c:pt idx="32">
                  <c:v>0.52623678195180901</c:v>
                </c:pt>
                <c:pt idx="33">
                  <c:v>0.53527955195552601</c:v>
                </c:pt>
                <c:pt idx="34">
                  <c:v>0.54389137183992364</c:v>
                </c:pt>
                <c:pt idx="35">
                  <c:v>0.55208301535798499</c:v>
                </c:pt>
                <c:pt idx="36">
                  <c:v>0.56012382633428448</c:v>
                </c:pt>
                <c:pt idx="37">
                  <c:v>0.56786117660156332</c:v>
                </c:pt>
                <c:pt idx="38">
                  <c:v>0.57545667245456622</c:v>
                </c:pt>
                <c:pt idx="39">
                  <c:v>0.58285285387738395</c:v>
                </c:pt>
                <c:pt idx="40">
                  <c:v>0.59011436338791434</c:v>
                </c:pt>
                <c:pt idx="41">
                  <c:v>0.59746206292230863</c:v>
                </c:pt>
                <c:pt idx="42">
                  <c:v>0.60561779393042681</c:v>
                </c:pt>
                <c:pt idx="43">
                  <c:v>0.61511485718492609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60D-48BA-95E2-E218912A9306}"/>
            </c:ext>
          </c:extLst>
        </c:ser>
        <c:ser>
          <c:idx val="1"/>
          <c:order val="1"/>
          <c:tx>
            <c:v>10-model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'Saw palmetto_live'!$B$13:$B$62</c:f>
              <c:numCache>
                <c:formatCode>General</c:formatCode>
                <c:ptCount val="50"/>
                <c:pt idx="0">
                  <c:v>165.52199999999999</c:v>
                </c:pt>
                <c:pt idx="1">
                  <c:v>173.404</c:v>
                </c:pt>
                <c:pt idx="2">
                  <c:v>181.29</c:v>
                </c:pt>
                <c:pt idx="3">
                  <c:v>189.197</c:v>
                </c:pt>
                <c:pt idx="4">
                  <c:v>197.08099999999999</c:v>
                </c:pt>
                <c:pt idx="5">
                  <c:v>204.953</c:v>
                </c:pt>
                <c:pt idx="6">
                  <c:v>212.82</c:v>
                </c:pt>
                <c:pt idx="7">
                  <c:v>220.685</c:v>
                </c:pt>
                <c:pt idx="8">
                  <c:v>228.55500000000001</c:v>
                </c:pt>
                <c:pt idx="9">
                  <c:v>236.404</c:v>
                </c:pt>
                <c:pt idx="10">
                  <c:v>244.26599999999999</c:v>
                </c:pt>
                <c:pt idx="11">
                  <c:v>252.108</c:v>
                </c:pt>
                <c:pt idx="12">
                  <c:v>259.952</c:v>
                </c:pt>
                <c:pt idx="13">
                  <c:v>267.78300000000002</c:v>
                </c:pt>
                <c:pt idx="14">
                  <c:v>275.60300000000001</c:v>
                </c:pt>
                <c:pt idx="15">
                  <c:v>283.423</c:v>
                </c:pt>
                <c:pt idx="16">
                  <c:v>291.245</c:v>
                </c:pt>
                <c:pt idx="17">
                  <c:v>299.065</c:v>
                </c:pt>
                <c:pt idx="18">
                  <c:v>306.85500000000002</c:v>
                </c:pt>
                <c:pt idx="19">
                  <c:v>314.625</c:v>
                </c:pt>
                <c:pt idx="20">
                  <c:v>322.46800000000002</c:v>
                </c:pt>
                <c:pt idx="21">
                  <c:v>330.28300000000002</c:v>
                </c:pt>
                <c:pt idx="22">
                  <c:v>338.07499999999999</c:v>
                </c:pt>
                <c:pt idx="23">
                  <c:v>345.87</c:v>
                </c:pt>
                <c:pt idx="24">
                  <c:v>353.64400000000001</c:v>
                </c:pt>
                <c:pt idx="25">
                  <c:v>361.40800000000002</c:v>
                </c:pt>
                <c:pt idx="26">
                  <c:v>369.17200000000003</c:v>
                </c:pt>
                <c:pt idx="27">
                  <c:v>376.911</c:v>
                </c:pt>
                <c:pt idx="28">
                  <c:v>384.65699999999998</c:v>
                </c:pt>
                <c:pt idx="29">
                  <c:v>392.40499999999997</c:v>
                </c:pt>
                <c:pt idx="30">
                  <c:v>400.15600000000001</c:v>
                </c:pt>
                <c:pt idx="31">
                  <c:v>407.88600000000002</c:v>
                </c:pt>
                <c:pt idx="32">
                  <c:v>415.601</c:v>
                </c:pt>
                <c:pt idx="33">
                  <c:v>423.31200000000001</c:v>
                </c:pt>
                <c:pt idx="34">
                  <c:v>431.03199999999998</c:v>
                </c:pt>
                <c:pt idx="35">
                  <c:v>438.73099999999999</c:v>
                </c:pt>
                <c:pt idx="36">
                  <c:v>446.44600000000003</c:v>
                </c:pt>
                <c:pt idx="37">
                  <c:v>454.13299999999998</c:v>
                </c:pt>
                <c:pt idx="38">
                  <c:v>461.81799999999998</c:v>
                </c:pt>
                <c:pt idx="39">
                  <c:v>469.50700000000001</c:v>
                </c:pt>
                <c:pt idx="40">
                  <c:v>477.178</c:v>
                </c:pt>
                <c:pt idx="41">
                  <c:v>484.89100000000002</c:v>
                </c:pt>
                <c:pt idx="42">
                  <c:v>492.63900000000001</c:v>
                </c:pt>
                <c:pt idx="43">
                  <c:v>500.39</c:v>
                </c:pt>
              </c:numCache>
            </c:numRef>
          </c:xVal>
          <c:yVal>
            <c:numRef>
              <c:f>'Saw palmetto_live'!$J$13:$J$62</c:f>
              <c:numCache>
                <c:formatCode>General</c:formatCode>
                <c:ptCount val="50"/>
                <c:pt idx="0">
                  <c:v>7.1206472933353811E-3</c:v>
                </c:pt>
                <c:pt idx="1">
                  <c:v>7.1477944194213239E-3</c:v>
                </c:pt>
                <c:pt idx="2">
                  <c:v>7.278940340357848E-3</c:v>
                </c:pt>
                <c:pt idx="3">
                  <c:v>7.8492178335626949E-3</c:v>
                </c:pt>
                <c:pt idx="4">
                  <c:v>9.7825959467781332E-3</c:v>
                </c:pt>
                <c:pt idx="5">
                  <c:v>1.3510385718887095E-2</c:v>
                </c:pt>
                <c:pt idx="6">
                  <c:v>1.818947928099204E-2</c:v>
                </c:pt>
                <c:pt idx="7">
                  <c:v>2.4224418374570501E-2</c:v>
                </c:pt>
                <c:pt idx="8">
                  <c:v>3.1808387465757273E-2</c:v>
                </c:pt>
                <c:pt idx="9">
                  <c:v>4.1221031184239039E-2</c:v>
                </c:pt>
                <c:pt idx="10">
                  <c:v>5.2659976164116926E-2</c:v>
                </c:pt>
                <c:pt idx="11">
                  <c:v>6.6415712624026471E-2</c:v>
                </c:pt>
                <c:pt idx="12">
                  <c:v>8.2584181621171399E-2</c:v>
                </c:pt>
                <c:pt idx="13">
                  <c:v>0.10134214042833892</c:v>
                </c:pt>
                <c:pt idx="14">
                  <c:v>0.1226647244302317</c:v>
                </c:pt>
                <c:pt idx="15">
                  <c:v>0.1464868138525848</c:v>
                </c:pt>
                <c:pt idx="16">
                  <c:v>0.17265782633775617</c:v>
                </c:pt>
                <c:pt idx="17">
                  <c:v>0.20087995005235898</c:v>
                </c:pt>
                <c:pt idx="18">
                  <c:v>0.23071488826941267</c:v>
                </c:pt>
                <c:pt idx="19">
                  <c:v>0.26150246342449568</c:v>
                </c:pt>
                <c:pt idx="20">
                  <c:v>0.29263241303691956</c:v>
                </c:pt>
                <c:pt idx="21">
                  <c:v>0.32334951135596968</c:v>
                </c:pt>
                <c:pt idx="22">
                  <c:v>0.35382101591446707</c:v>
                </c:pt>
                <c:pt idx="23">
                  <c:v>0.38366152145137311</c:v>
                </c:pt>
                <c:pt idx="24">
                  <c:v>0.41210284660044139</c:v>
                </c:pt>
                <c:pt idx="25">
                  <c:v>0.43852913119859788</c:v>
                </c:pt>
                <c:pt idx="26">
                  <c:v>0.46261114811714826</c:v>
                </c:pt>
                <c:pt idx="27">
                  <c:v>0.48413076630009771</c:v>
                </c:pt>
                <c:pt idx="28">
                  <c:v>0.50290447924328252</c:v>
                </c:pt>
                <c:pt idx="29">
                  <c:v>0.51902256826901971</c:v>
                </c:pt>
                <c:pt idx="30">
                  <c:v>0.53256364005628964</c:v>
                </c:pt>
                <c:pt idx="31">
                  <c:v>0.54370750382204436</c:v>
                </c:pt>
                <c:pt idx="32">
                  <c:v>0.55266317146769528</c:v>
                </c:pt>
                <c:pt idx="33">
                  <c:v>0.55972296899955054</c:v>
                </c:pt>
                <c:pt idx="34">
                  <c:v>0.56518350703478182</c:v>
                </c:pt>
                <c:pt idx="35">
                  <c:v>0.56932692227018622</c:v>
                </c:pt>
                <c:pt idx="36">
                  <c:v>0.57239435077126999</c:v>
                </c:pt>
                <c:pt idx="37">
                  <c:v>0.57463008883998412</c:v>
                </c:pt>
                <c:pt idx="38">
                  <c:v>0.57621675832160635</c:v>
                </c:pt>
                <c:pt idx="39">
                  <c:v>0.57732446585098929</c:v>
                </c:pt>
                <c:pt idx="40">
                  <c:v>0.57808234887669896</c:v>
                </c:pt>
                <c:pt idx="41">
                  <c:v>0.57858886866261527</c:v>
                </c:pt>
                <c:pt idx="42">
                  <c:v>0.57892291953776331</c:v>
                </c:pt>
                <c:pt idx="43">
                  <c:v>0.57913791364265499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60D-48BA-95E2-E218912A9306}"/>
            </c:ext>
          </c:extLst>
        </c:ser>
        <c:ser>
          <c:idx val="2"/>
          <c:order val="2"/>
          <c:tx>
            <c:v>20-exp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'Saw palmetto_live'!$R$13:$R$54</c:f>
              <c:numCache>
                <c:formatCode>General</c:formatCode>
                <c:ptCount val="42"/>
                <c:pt idx="0">
                  <c:v>175.453</c:v>
                </c:pt>
                <c:pt idx="1">
                  <c:v>183.42699999999999</c:v>
                </c:pt>
                <c:pt idx="2">
                  <c:v>191.38</c:v>
                </c:pt>
                <c:pt idx="3">
                  <c:v>199.34</c:v>
                </c:pt>
                <c:pt idx="4">
                  <c:v>207.29400000000001</c:v>
                </c:pt>
                <c:pt idx="5">
                  <c:v>215.27799999999999</c:v>
                </c:pt>
                <c:pt idx="6">
                  <c:v>223.28399999999999</c:v>
                </c:pt>
                <c:pt idx="7">
                  <c:v>231.334</c:v>
                </c:pt>
                <c:pt idx="8">
                  <c:v>239.351</c:v>
                </c:pt>
                <c:pt idx="9">
                  <c:v>247.322</c:v>
                </c:pt>
                <c:pt idx="10">
                  <c:v>255.28100000000001</c:v>
                </c:pt>
                <c:pt idx="11">
                  <c:v>263.221</c:v>
                </c:pt>
                <c:pt idx="12">
                  <c:v>271.15800000000002</c:v>
                </c:pt>
                <c:pt idx="13">
                  <c:v>279.089</c:v>
                </c:pt>
                <c:pt idx="14">
                  <c:v>286.99900000000002</c:v>
                </c:pt>
                <c:pt idx="15">
                  <c:v>294.91899999999998</c:v>
                </c:pt>
                <c:pt idx="16">
                  <c:v>302.82400000000001</c:v>
                </c:pt>
                <c:pt idx="17">
                  <c:v>310.72800000000001</c:v>
                </c:pt>
                <c:pt idx="18">
                  <c:v>318.62599999999998</c:v>
                </c:pt>
                <c:pt idx="19">
                  <c:v>326.52</c:v>
                </c:pt>
                <c:pt idx="20">
                  <c:v>334.42099999999999</c:v>
                </c:pt>
                <c:pt idx="21">
                  <c:v>342.32600000000002</c:v>
                </c:pt>
                <c:pt idx="22">
                  <c:v>350.233</c:v>
                </c:pt>
                <c:pt idx="23">
                  <c:v>358.13799999999998</c:v>
                </c:pt>
                <c:pt idx="24">
                  <c:v>366.06299999999999</c:v>
                </c:pt>
                <c:pt idx="25">
                  <c:v>373.95100000000002</c:v>
                </c:pt>
                <c:pt idx="26">
                  <c:v>381.86500000000001</c:v>
                </c:pt>
                <c:pt idx="27">
                  <c:v>389.73500000000001</c:v>
                </c:pt>
                <c:pt idx="28">
                  <c:v>397.56700000000001</c:v>
                </c:pt>
                <c:pt idx="29">
                  <c:v>405.40199999999999</c:v>
                </c:pt>
                <c:pt idx="30">
                  <c:v>413.23599999999999</c:v>
                </c:pt>
                <c:pt idx="31">
                  <c:v>421.06400000000002</c:v>
                </c:pt>
                <c:pt idx="32">
                  <c:v>428.88499999999999</c:v>
                </c:pt>
                <c:pt idx="33">
                  <c:v>436.70600000000002</c:v>
                </c:pt>
                <c:pt idx="34">
                  <c:v>444.51499999999999</c:v>
                </c:pt>
                <c:pt idx="35">
                  <c:v>452.30799999999999</c:v>
                </c:pt>
                <c:pt idx="36">
                  <c:v>460.1</c:v>
                </c:pt>
                <c:pt idx="37">
                  <c:v>467.89699999999999</c:v>
                </c:pt>
                <c:pt idx="38">
                  <c:v>475.69400000000002</c:v>
                </c:pt>
                <c:pt idx="39">
                  <c:v>483.50200000000001</c:v>
                </c:pt>
                <c:pt idx="40">
                  <c:v>491.303</c:v>
                </c:pt>
                <c:pt idx="41">
                  <c:v>499.10899999999998</c:v>
                </c:pt>
              </c:numCache>
            </c:numRef>
          </c:xVal>
          <c:yVal>
            <c:numRef>
              <c:f>'Saw palmetto_live'!$V$13:$V$54</c:f>
              <c:numCache>
                <c:formatCode>General</c:formatCode>
                <c:ptCount val="42"/>
                <c:pt idx="0">
                  <c:v>2.6056612517608713E-3</c:v>
                </c:pt>
                <c:pt idx="1">
                  <c:v>3.7105352807761394E-3</c:v>
                </c:pt>
                <c:pt idx="2">
                  <c:v>5.0333150210692956E-3</c:v>
                </c:pt>
                <c:pt idx="3">
                  <c:v>6.8763062833572253E-3</c:v>
                </c:pt>
                <c:pt idx="4">
                  <c:v>9.25025089847753E-3</c:v>
                </c:pt>
                <c:pt idx="5">
                  <c:v>1.2442109204521379E-2</c:v>
                </c:pt>
                <c:pt idx="6">
                  <c:v>1.6849328942482034E-2</c:v>
                </c:pt>
                <c:pt idx="7">
                  <c:v>2.2436615525321502E-2</c:v>
                </c:pt>
                <c:pt idx="8">
                  <c:v>2.9136448873488874E-2</c:v>
                </c:pt>
                <c:pt idx="9">
                  <c:v>3.7340138538926926E-2</c:v>
                </c:pt>
                <c:pt idx="10">
                  <c:v>4.8206267704839045E-2</c:v>
                </c:pt>
                <c:pt idx="11">
                  <c:v>6.3582431275300832E-2</c:v>
                </c:pt>
                <c:pt idx="12">
                  <c:v>8.597761402453441E-2</c:v>
                </c:pt>
                <c:pt idx="13">
                  <c:v>0.1163723916532905</c:v>
                </c:pt>
                <c:pt idx="14">
                  <c:v>0.15105162523900584</c:v>
                </c:pt>
                <c:pt idx="15">
                  <c:v>0.18482854503435853</c:v>
                </c:pt>
                <c:pt idx="16">
                  <c:v>0.21526628998646524</c:v>
                </c:pt>
                <c:pt idx="17">
                  <c:v>0.24261192220459205</c:v>
                </c:pt>
                <c:pt idx="18">
                  <c:v>0.2686777420057761</c:v>
                </c:pt>
                <c:pt idx="19">
                  <c:v>0.29558295915955912</c:v>
                </c:pt>
                <c:pt idx="20">
                  <c:v>0.32606827507680414</c:v>
                </c:pt>
                <c:pt idx="21">
                  <c:v>0.36233269598470363</c:v>
                </c:pt>
                <c:pt idx="22">
                  <c:v>0.40052143915980465</c:v>
                </c:pt>
                <c:pt idx="23">
                  <c:v>0.4319428289071876</c:v>
                </c:pt>
                <c:pt idx="24">
                  <c:v>0.45404030948749197</c:v>
                </c:pt>
                <c:pt idx="25">
                  <c:v>0.47016840121658909</c:v>
                </c:pt>
                <c:pt idx="26">
                  <c:v>0.48335016220164573</c:v>
                </c:pt>
                <c:pt idx="27">
                  <c:v>0.49521067799367158</c:v>
                </c:pt>
                <c:pt idx="28">
                  <c:v>0.50637757842303788</c:v>
                </c:pt>
                <c:pt idx="29">
                  <c:v>0.51703500916124723</c:v>
                </c:pt>
                <c:pt idx="30">
                  <c:v>0.5271737629247244</c:v>
                </c:pt>
                <c:pt idx="31">
                  <c:v>0.53657900309671636</c:v>
                </c:pt>
                <c:pt idx="32">
                  <c:v>0.54519088233398505</c:v>
                </c:pt>
                <c:pt idx="33">
                  <c:v>0.55334546648702232</c:v>
                </c:pt>
                <c:pt idx="34">
                  <c:v>0.56097983911806493</c:v>
                </c:pt>
                <c:pt idx="35">
                  <c:v>0.56838863330151712</c:v>
                </c:pt>
                <c:pt idx="36">
                  <c:v>0.57555496901749081</c:v>
                </c:pt>
                <c:pt idx="37">
                  <c:v>0.5825156754002867</c:v>
                </c:pt>
                <c:pt idx="38">
                  <c:v>0.58932139250956794</c:v>
                </c:pt>
                <c:pt idx="39">
                  <c:v>0.59586777113148304</c:v>
                </c:pt>
                <c:pt idx="40">
                  <c:v>0.60236197514647261</c:v>
                </c:pt>
                <c:pt idx="41">
                  <c:v>0.60881781547989888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60D-48BA-95E2-E218912A9306}"/>
            </c:ext>
          </c:extLst>
        </c:ser>
        <c:ser>
          <c:idx val="3"/>
          <c:order val="3"/>
          <c:tx>
            <c:v>20-model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'Saw palmetto_live'!$R$13:$R$54</c:f>
              <c:numCache>
                <c:formatCode>General</c:formatCode>
                <c:ptCount val="42"/>
                <c:pt idx="0">
                  <c:v>175.453</c:v>
                </c:pt>
                <c:pt idx="1">
                  <c:v>183.42699999999999</c:v>
                </c:pt>
                <c:pt idx="2">
                  <c:v>191.38</c:v>
                </c:pt>
                <c:pt idx="3">
                  <c:v>199.34</c:v>
                </c:pt>
                <c:pt idx="4">
                  <c:v>207.29400000000001</c:v>
                </c:pt>
                <c:pt idx="5">
                  <c:v>215.27799999999999</c:v>
                </c:pt>
                <c:pt idx="6">
                  <c:v>223.28399999999999</c:v>
                </c:pt>
                <c:pt idx="7">
                  <c:v>231.334</c:v>
                </c:pt>
                <c:pt idx="8">
                  <c:v>239.351</c:v>
                </c:pt>
                <c:pt idx="9">
                  <c:v>247.322</c:v>
                </c:pt>
                <c:pt idx="10">
                  <c:v>255.28100000000001</c:v>
                </c:pt>
                <c:pt idx="11">
                  <c:v>263.221</c:v>
                </c:pt>
                <c:pt idx="12">
                  <c:v>271.15800000000002</c:v>
                </c:pt>
                <c:pt idx="13">
                  <c:v>279.089</c:v>
                </c:pt>
                <c:pt idx="14">
                  <c:v>286.99900000000002</c:v>
                </c:pt>
                <c:pt idx="15">
                  <c:v>294.91899999999998</c:v>
                </c:pt>
                <c:pt idx="16">
                  <c:v>302.82400000000001</c:v>
                </c:pt>
                <c:pt idx="17">
                  <c:v>310.72800000000001</c:v>
                </c:pt>
                <c:pt idx="18">
                  <c:v>318.62599999999998</c:v>
                </c:pt>
                <c:pt idx="19">
                  <c:v>326.52</c:v>
                </c:pt>
                <c:pt idx="20">
                  <c:v>334.42099999999999</c:v>
                </c:pt>
                <c:pt idx="21">
                  <c:v>342.32600000000002</c:v>
                </c:pt>
                <c:pt idx="22">
                  <c:v>350.233</c:v>
                </c:pt>
                <c:pt idx="23">
                  <c:v>358.13799999999998</c:v>
                </c:pt>
                <c:pt idx="24">
                  <c:v>366.06299999999999</c:v>
                </c:pt>
                <c:pt idx="25">
                  <c:v>373.95100000000002</c:v>
                </c:pt>
                <c:pt idx="26">
                  <c:v>381.86500000000001</c:v>
                </c:pt>
                <c:pt idx="27">
                  <c:v>389.73500000000001</c:v>
                </c:pt>
                <c:pt idx="28">
                  <c:v>397.56700000000001</c:v>
                </c:pt>
                <c:pt idx="29">
                  <c:v>405.40199999999999</c:v>
                </c:pt>
                <c:pt idx="30">
                  <c:v>413.23599999999999</c:v>
                </c:pt>
                <c:pt idx="31">
                  <c:v>421.06400000000002</c:v>
                </c:pt>
                <c:pt idx="32">
                  <c:v>428.88499999999999</c:v>
                </c:pt>
                <c:pt idx="33">
                  <c:v>436.70600000000002</c:v>
                </c:pt>
                <c:pt idx="34">
                  <c:v>444.51499999999999</c:v>
                </c:pt>
                <c:pt idx="35">
                  <c:v>452.30799999999999</c:v>
                </c:pt>
                <c:pt idx="36">
                  <c:v>460.1</c:v>
                </c:pt>
                <c:pt idx="37">
                  <c:v>467.89699999999999</c:v>
                </c:pt>
                <c:pt idx="38">
                  <c:v>475.69400000000002</c:v>
                </c:pt>
                <c:pt idx="39">
                  <c:v>483.50200000000001</c:v>
                </c:pt>
                <c:pt idx="40">
                  <c:v>491.303</c:v>
                </c:pt>
                <c:pt idx="41">
                  <c:v>499.10899999999998</c:v>
                </c:pt>
              </c:numCache>
            </c:numRef>
          </c:xVal>
          <c:yVal>
            <c:numRef>
              <c:f>'Saw palmetto_live'!$Z$13:$Z$54</c:f>
              <c:numCache>
                <c:formatCode>General</c:formatCode>
                <c:ptCount val="42"/>
                <c:pt idx="0">
                  <c:v>3.4476990879446141E-3</c:v>
                </c:pt>
                <c:pt idx="1">
                  <c:v>4.6866722880762957E-3</c:v>
                </c:pt>
                <c:pt idx="2">
                  <c:v>6.6907438688633214E-3</c:v>
                </c:pt>
                <c:pt idx="3">
                  <c:v>9.2722908712317195E-3</c:v>
                </c:pt>
                <c:pt idx="4">
                  <c:v>1.2734775519938454E-2</c:v>
                </c:pt>
                <c:pt idx="5">
                  <c:v>1.7229229471999431E-2</c:v>
                </c:pt>
                <c:pt idx="6">
                  <c:v>2.3033488147530822E-2</c:v>
                </c:pt>
                <c:pt idx="7">
                  <c:v>3.0391947716180666E-2</c:v>
                </c:pt>
                <c:pt idx="8">
                  <c:v>3.9617751920576677E-2</c:v>
                </c:pt>
                <c:pt idx="9">
                  <c:v>5.0856375423301965E-2</c:v>
                </c:pt>
                <c:pt idx="10">
                  <c:v>6.4313111791097013E-2</c:v>
                </c:pt>
                <c:pt idx="11">
                  <c:v>8.0222566876459372E-2</c:v>
                </c:pt>
                <c:pt idx="12">
                  <c:v>9.867196295890418E-2</c:v>
                </c:pt>
                <c:pt idx="13">
                  <c:v>0.11974528962495</c:v>
                </c:pt>
                <c:pt idx="14">
                  <c:v>0.14336810028969318</c:v>
                </c:pt>
                <c:pt idx="15">
                  <c:v>0.16931170072266785</c:v>
                </c:pt>
                <c:pt idx="16">
                  <c:v>0.19740220732472358</c:v>
                </c:pt>
                <c:pt idx="17">
                  <c:v>0.22711531053849435</c:v>
                </c:pt>
                <c:pt idx="18">
                  <c:v>0.25798951293571371</c:v>
                </c:pt>
                <c:pt idx="19">
                  <c:v>0.28934443049083014</c:v>
                </c:pt>
                <c:pt idx="20">
                  <c:v>0.32017545216519105</c:v>
                </c:pt>
                <c:pt idx="21">
                  <c:v>0.35058483931544077</c:v>
                </c:pt>
                <c:pt idx="22">
                  <c:v>0.3807083119871798</c:v>
                </c:pt>
                <c:pt idx="23">
                  <c:v>0.40946411649370884</c:v>
                </c:pt>
                <c:pt idx="24">
                  <c:v>0.43629714645542245</c:v>
                </c:pt>
                <c:pt idx="25">
                  <c:v>0.46086832696591201</c:v>
                </c:pt>
                <c:pt idx="26">
                  <c:v>0.4827250977157212</c:v>
                </c:pt>
                <c:pt idx="27">
                  <c:v>0.50193108505128525</c:v>
                </c:pt>
                <c:pt idx="28">
                  <c:v>0.51829649545516099</c:v>
                </c:pt>
                <c:pt idx="29">
                  <c:v>0.53198188736526797</c:v>
                </c:pt>
                <c:pt idx="30">
                  <c:v>0.54325397670187803</c:v>
                </c:pt>
                <c:pt idx="31">
                  <c:v>0.55233913859914963</c:v>
                </c:pt>
                <c:pt idx="32">
                  <c:v>0.55950622786865056</c:v>
                </c:pt>
                <c:pt idx="33">
                  <c:v>0.56504350217962473</c:v>
                </c:pt>
                <c:pt idx="34">
                  <c:v>0.56923717750791225</c:v>
                </c:pt>
                <c:pt idx="35">
                  <c:v>0.57234294283670717</c:v>
                </c:pt>
                <c:pt idx="36">
                  <c:v>0.57459544148699493</c:v>
                </c:pt>
                <c:pt idx="37">
                  <c:v>0.57619897233846162</c:v>
                </c:pt>
                <c:pt idx="38">
                  <c:v>0.57731752095076383</c:v>
                </c:pt>
                <c:pt idx="39">
                  <c:v>0.5780809172460506</c:v>
                </c:pt>
                <c:pt idx="40">
                  <c:v>0.57859167137120548</c:v>
                </c:pt>
                <c:pt idx="41">
                  <c:v>0.57892539634905638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60D-48BA-95E2-E218912A9306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'Saw palmetto_live'!$AH$13:$AH$53</c:f>
              <c:numCache>
                <c:formatCode>General</c:formatCode>
                <c:ptCount val="41"/>
                <c:pt idx="0">
                  <c:v>182.33199999999999</c:v>
                </c:pt>
                <c:pt idx="1">
                  <c:v>190.31100000000001</c:v>
                </c:pt>
                <c:pt idx="2">
                  <c:v>198.292</c:v>
                </c:pt>
                <c:pt idx="3">
                  <c:v>206.28</c:v>
                </c:pt>
                <c:pt idx="4">
                  <c:v>214.24299999999999</c:v>
                </c:pt>
                <c:pt idx="5">
                  <c:v>222.184</c:v>
                </c:pt>
                <c:pt idx="6">
                  <c:v>230.1</c:v>
                </c:pt>
                <c:pt idx="7">
                  <c:v>238.01599999999999</c:v>
                </c:pt>
                <c:pt idx="8">
                  <c:v>245.916</c:v>
                </c:pt>
                <c:pt idx="9">
                  <c:v>253.80099999999999</c:v>
                </c:pt>
                <c:pt idx="10">
                  <c:v>261.685</c:v>
                </c:pt>
                <c:pt idx="11">
                  <c:v>269.57400000000001</c:v>
                </c:pt>
                <c:pt idx="12">
                  <c:v>277.44600000000003</c:v>
                </c:pt>
                <c:pt idx="13">
                  <c:v>285.30200000000002</c:v>
                </c:pt>
                <c:pt idx="14">
                  <c:v>293.14499999999998</c:v>
                </c:pt>
                <c:pt idx="15">
                  <c:v>300.99299999999999</c:v>
                </c:pt>
                <c:pt idx="16">
                  <c:v>308.803</c:v>
                </c:pt>
                <c:pt idx="17">
                  <c:v>316.65800000000002</c:v>
                </c:pt>
                <c:pt idx="18">
                  <c:v>324.50900000000001</c:v>
                </c:pt>
                <c:pt idx="19">
                  <c:v>332.34199999999998</c:v>
                </c:pt>
                <c:pt idx="20">
                  <c:v>340.19299999999998</c:v>
                </c:pt>
                <c:pt idx="21">
                  <c:v>348.04300000000001</c:v>
                </c:pt>
                <c:pt idx="22">
                  <c:v>355.87900000000002</c:v>
                </c:pt>
                <c:pt idx="23">
                  <c:v>363.75700000000001</c:v>
                </c:pt>
                <c:pt idx="24">
                  <c:v>371.62</c:v>
                </c:pt>
                <c:pt idx="25">
                  <c:v>379.47</c:v>
                </c:pt>
                <c:pt idx="26">
                  <c:v>387.29899999999998</c:v>
                </c:pt>
                <c:pt idx="27">
                  <c:v>395.12400000000002</c:v>
                </c:pt>
                <c:pt idx="28">
                  <c:v>402.93299999999999</c:v>
                </c:pt>
                <c:pt idx="29">
                  <c:v>410.72</c:v>
                </c:pt>
                <c:pt idx="30">
                  <c:v>418.51100000000002</c:v>
                </c:pt>
                <c:pt idx="31">
                  <c:v>426.286</c:v>
                </c:pt>
                <c:pt idx="32">
                  <c:v>434.04599999999999</c:v>
                </c:pt>
                <c:pt idx="33">
                  <c:v>441.791</c:v>
                </c:pt>
                <c:pt idx="34">
                  <c:v>449.55700000000002</c:v>
                </c:pt>
                <c:pt idx="35">
                  <c:v>457.32100000000003</c:v>
                </c:pt>
                <c:pt idx="36">
                  <c:v>465.08100000000002</c:v>
                </c:pt>
                <c:pt idx="37">
                  <c:v>472.846</c:v>
                </c:pt>
                <c:pt idx="38">
                  <c:v>480.59199999999998</c:v>
                </c:pt>
                <c:pt idx="39">
                  <c:v>488.351</c:v>
                </c:pt>
                <c:pt idx="40">
                  <c:v>496.08699999999999</c:v>
                </c:pt>
              </c:numCache>
            </c:numRef>
          </c:xVal>
          <c:yVal>
            <c:numRef>
              <c:f>'Saw palmetto_live'!$AL$13:$AL$53</c:f>
              <c:numCache>
                <c:formatCode>General</c:formatCode>
                <c:ptCount val="41"/>
                <c:pt idx="0">
                  <c:v>2.7074731992183798E-3</c:v>
                </c:pt>
                <c:pt idx="1">
                  <c:v>3.8117041739931246E-3</c:v>
                </c:pt>
                <c:pt idx="2">
                  <c:v>5.1249804020075951E-3</c:v>
                </c:pt>
                <c:pt idx="3">
                  <c:v>6.9254669379759104E-3</c:v>
                </c:pt>
                <c:pt idx="4">
                  <c:v>9.3025137691702398E-3</c:v>
                </c:pt>
                <c:pt idx="5">
                  <c:v>1.2473595392912373E-2</c:v>
                </c:pt>
                <c:pt idx="6">
                  <c:v>1.6811284397637682E-2</c:v>
                </c:pt>
                <c:pt idx="7">
                  <c:v>2.2324010027428676E-2</c:v>
                </c:pt>
                <c:pt idx="8">
                  <c:v>2.9134839245886113E-2</c:v>
                </c:pt>
                <c:pt idx="9">
                  <c:v>3.7528680502989742E-2</c:v>
                </c:pt>
                <c:pt idx="10">
                  <c:v>4.8685627970254775E-2</c:v>
                </c:pt>
                <c:pt idx="11">
                  <c:v>6.4390995544301499E-2</c:v>
                </c:pt>
                <c:pt idx="12">
                  <c:v>8.6964511196565009E-2</c:v>
                </c:pt>
                <c:pt idx="13">
                  <c:v>0.11706197011664388</c:v>
                </c:pt>
                <c:pt idx="14">
                  <c:v>0.15149880389026471</c:v>
                </c:pt>
                <c:pt idx="15">
                  <c:v>0.18543662641421643</c:v>
                </c:pt>
                <c:pt idx="16">
                  <c:v>0.21608198619964158</c:v>
                </c:pt>
                <c:pt idx="17">
                  <c:v>0.24349388795511584</c:v>
                </c:pt>
                <c:pt idx="18">
                  <c:v>0.26951496443701928</c:v>
                </c:pt>
                <c:pt idx="19">
                  <c:v>0.2962053228990531</c:v>
                </c:pt>
                <c:pt idx="20">
                  <c:v>0.32606001958956321</c:v>
                </c:pt>
                <c:pt idx="21">
                  <c:v>0.36182698807936298</c:v>
                </c:pt>
                <c:pt idx="22">
                  <c:v>0.40029131467548251</c:v>
                </c:pt>
                <c:pt idx="23">
                  <c:v>0.43218588843389705</c:v>
                </c:pt>
                <c:pt idx="24">
                  <c:v>0.45455710222818635</c:v>
                </c:pt>
                <c:pt idx="25">
                  <c:v>0.47056592258919405</c:v>
                </c:pt>
                <c:pt idx="26">
                  <c:v>0.48360259148680063</c:v>
                </c:pt>
                <c:pt idx="27">
                  <c:v>0.49522989077385515</c:v>
                </c:pt>
                <c:pt idx="28">
                  <c:v>0.50631771843964579</c:v>
                </c:pt>
                <c:pt idx="29">
                  <c:v>0.51683572920547627</c:v>
                </c:pt>
                <c:pt idx="30">
                  <c:v>0.52692722022074501</c:v>
                </c:pt>
                <c:pt idx="31">
                  <c:v>0.53624996417571258</c:v>
                </c:pt>
                <c:pt idx="32">
                  <c:v>0.54487982426711934</c:v>
                </c:pt>
                <c:pt idx="33">
                  <c:v>0.55274936654230722</c:v>
                </c:pt>
                <c:pt idx="34">
                  <c:v>0.56028848244947094</c:v>
                </c:pt>
                <c:pt idx="35">
                  <c:v>0.56753594651138872</c:v>
                </c:pt>
                <c:pt idx="36">
                  <c:v>0.57459965305231364</c:v>
                </c:pt>
                <c:pt idx="37">
                  <c:v>0.58141722566603671</c:v>
                </c:pt>
                <c:pt idx="38">
                  <c:v>0.58807295679338067</c:v>
                </c:pt>
                <c:pt idx="39">
                  <c:v>0.59457864737606059</c:v>
                </c:pt>
                <c:pt idx="40">
                  <c:v>0.60082977478745658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60D-48BA-95E2-E218912A9306}"/>
            </c:ext>
          </c:extLst>
        </c:ser>
        <c:ser>
          <c:idx val="5"/>
          <c:order val="5"/>
          <c:tx>
            <c:v>30-model</c:v>
          </c:tx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'Saw palmetto_live'!$R$13:$R$54</c:f>
              <c:numCache>
                <c:formatCode>General</c:formatCode>
                <c:ptCount val="42"/>
                <c:pt idx="0">
                  <c:v>175.453</c:v>
                </c:pt>
                <c:pt idx="1">
                  <c:v>183.42699999999999</c:v>
                </c:pt>
                <c:pt idx="2">
                  <c:v>191.38</c:v>
                </c:pt>
                <c:pt idx="3">
                  <c:v>199.34</c:v>
                </c:pt>
                <c:pt idx="4">
                  <c:v>207.29400000000001</c:v>
                </c:pt>
                <c:pt idx="5">
                  <c:v>215.27799999999999</c:v>
                </c:pt>
                <c:pt idx="6">
                  <c:v>223.28399999999999</c:v>
                </c:pt>
                <c:pt idx="7">
                  <c:v>231.334</c:v>
                </c:pt>
                <c:pt idx="8">
                  <c:v>239.351</c:v>
                </c:pt>
                <c:pt idx="9">
                  <c:v>247.322</c:v>
                </c:pt>
                <c:pt idx="10">
                  <c:v>255.28100000000001</c:v>
                </c:pt>
                <c:pt idx="11">
                  <c:v>263.221</c:v>
                </c:pt>
                <c:pt idx="12">
                  <c:v>271.15800000000002</c:v>
                </c:pt>
                <c:pt idx="13">
                  <c:v>279.089</c:v>
                </c:pt>
                <c:pt idx="14">
                  <c:v>286.99900000000002</c:v>
                </c:pt>
                <c:pt idx="15">
                  <c:v>294.91899999999998</c:v>
                </c:pt>
                <c:pt idx="16">
                  <c:v>302.82400000000001</c:v>
                </c:pt>
                <c:pt idx="17">
                  <c:v>310.72800000000001</c:v>
                </c:pt>
                <c:pt idx="18">
                  <c:v>318.62599999999998</c:v>
                </c:pt>
                <c:pt idx="19">
                  <c:v>326.52</c:v>
                </c:pt>
                <c:pt idx="20">
                  <c:v>334.42099999999999</c:v>
                </c:pt>
                <c:pt idx="21">
                  <c:v>342.32600000000002</c:v>
                </c:pt>
                <c:pt idx="22">
                  <c:v>350.233</c:v>
                </c:pt>
                <c:pt idx="23">
                  <c:v>358.13799999999998</c:v>
                </c:pt>
                <c:pt idx="24">
                  <c:v>366.06299999999999</c:v>
                </c:pt>
                <c:pt idx="25">
                  <c:v>373.95100000000002</c:v>
                </c:pt>
                <c:pt idx="26">
                  <c:v>381.86500000000001</c:v>
                </c:pt>
                <c:pt idx="27">
                  <c:v>389.73500000000001</c:v>
                </c:pt>
                <c:pt idx="28">
                  <c:v>397.56700000000001</c:v>
                </c:pt>
                <c:pt idx="29">
                  <c:v>405.40199999999999</c:v>
                </c:pt>
                <c:pt idx="30">
                  <c:v>413.23599999999999</c:v>
                </c:pt>
                <c:pt idx="31">
                  <c:v>421.06400000000002</c:v>
                </c:pt>
                <c:pt idx="32">
                  <c:v>428.88499999999999</c:v>
                </c:pt>
                <c:pt idx="33">
                  <c:v>436.70600000000002</c:v>
                </c:pt>
                <c:pt idx="34">
                  <c:v>444.51499999999999</c:v>
                </c:pt>
                <c:pt idx="35">
                  <c:v>452.30799999999999</c:v>
                </c:pt>
                <c:pt idx="36">
                  <c:v>460.1</c:v>
                </c:pt>
                <c:pt idx="37">
                  <c:v>467.89699999999999</c:v>
                </c:pt>
                <c:pt idx="38">
                  <c:v>475.69400000000002</c:v>
                </c:pt>
                <c:pt idx="39">
                  <c:v>483.50200000000001</c:v>
                </c:pt>
                <c:pt idx="40">
                  <c:v>491.303</c:v>
                </c:pt>
                <c:pt idx="41">
                  <c:v>499.10899999999998</c:v>
                </c:pt>
              </c:numCache>
            </c:numRef>
          </c:xVal>
          <c:yVal>
            <c:numRef>
              <c:f>'Saw palmetto_live'!$Z$13:$Z$54</c:f>
              <c:numCache>
                <c:formatCode>General</c:formatCode>
                <c:ptCount val="42"/>
                <c:pt idx="0">
                  <c:v>3.4476990879446141E-3</c:v>
                </c:pt>
                <c:pt idx="1">
                  <c:v>4.6866722880762957E-3</c:v>
                </c:pt>
                <c:pt idx="2">
                  <c:v>6.6907438688633214E-3</c:v>
                </c:pt>
                <c:pt idx="3">
                  <c:v>9.2722908712317195E-3</c:v>
                </c:pt>
                <c:pt idx="4">
                  <c:v>1.2734775519938454E-2</c:v>
                </c:pt>
                <c:pt idx="5">
                  <c:v>1.7229229471999431E-2</c:v>
                </c:pt>
                <c:pt idx="6">
                  <c:v>2.3033488147530822E-2</c:v>
                </c:pt>
                <c:pt idx="7">
                  <c:v>3.0391947716180666E-2</c:v>
                </c:pt>
                <c:pt idx="8">
                  <c:v>3.9617751920576677E-2</c:v>
                </c:pt>
                <c:pt idx="9">
                  <c:v>5.0856375423301965E-2</c:v>
                </c:pt>
                <c:pt idx="10">
                  <c:v>6.4313111791097013E-2</c:v>
                </c:pt>
                <c:pt idx="11">
                  <c:v>8.0222566876459372E-2</c:v>
                </c:pt>
                <c:pt idx="12">
                  <c:v>9.867196295890418E-2</c:v>
                </c:pt>
                <c:pt idx="13">
                  <c:v>0.11974528962495</c:v>
                </c:pt>
                <c:pt idx="14">
                  <c:v>0.14336810028969318</c:v>
                </c:pt>
                <c:pt idx="15">
                  <c:v>0.16931170072266785</c:v>
                </c:pt>
                <c:pt idx="16">
                  <c:v>0.19740220732472358</c:v>
                </c:pt>
                <c:pt idx="17">
                  <c:v>0.22711531053849435</c:v>
                </c:pt>
                <c:pt idx="18">
                  <c:v>0.25798951293571371</c:v>
                </c:pt>
                <c:pt idx="19">
                  <c:v>0.28934443049083014</c:v>
                </c:pt>
                <c:pt idx="20">
                  <c:v>0.32017545216519105</c:v>
                </c:pt>
                <c:pt idx="21">
                  <c:v>0.35058483931544077</c:v>
                </c:pt>
                <c:pt idx="22">
                  <c:v>0.3807083119871798</c:v>
                </c:pt>
                <c:pt idx="23">
                  <c:v>0.40946411649370884</c:v>
                </c:pt>
                <c:pt idx="24">
                  <c:v>0.43629714645542245</c:v>
                </c:pt>
                <c:pt idx="25">
                  <c:v>0.46086832696591201</c:v>
                </c:pt>
                <c:pt idx="26">
                  <c:v>0.4827250977157212</c:v>
                </c:pt>
                <c:pt idx="27">
                  <c:v>0.50193108505128525</c:v>
                </c:pt>
                <c:pt idx="28">
                  <c:v>0.51829649545516099</c:v>
                </c:pt>
                <c:pt idx="29">
                  <c:v>0.53198188736526797</c:v>
                </c:pt>
                <c:pt idx="30">
                  <c:v>0.54325397670187803</c:v>
                </c:pt>
                <c:pt idx="31">
                  <c:v>0.55233913859914963</c:v>
                </c:pt>
                <c:pt idx="32">
                  <c:v>0.55950622786865056</c:v>
                </c:pt>
                <c:pt idx="33">
                  <c:v>0.56504350217962473</c:v>
                </c:pt>
                <c:pt idx="34">
                  <c:v>0.56923717750791225</c:v>
                </c:pt>
                <c:pt idx="35">
                  <c:v>0.57234294283670717</c:v>
                </c:pt>
                <c:pt idx="36">
                  <c:v>0.57459544148699493</c:v>
                </c:pt>
                <c:pt idx="37">
                  <c:v>0.57619897233846162</c:v>
                </c:pt>
                <c:pt idx="38">
                  <c:v>0.57731752095076383</c:v>
                </c:pt>
                <c:pt idx="39">
                  <c:v>0.5780809172460506</c:v>
                </c:pt>
                <c:pt idx="40">
                  <c:v>0.57859167137120548</c:v>
                </c:pt>
                <c:pt idx="41">
                  <c:v>0.57892539634905638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60D-48BA-95E2-E218912A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28128"/>
        <c:axId val="1797269168"/>
      </c:scatterChart>
      <c:valAx>
        <c:axId val="1874528128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69168"/>
        <c:crosses val="autoZero"/>
        <c:crossBetween val="midCat"/>
      </c:valAx>
      <c:valAx>
        <c:axId val="179726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5281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'Saw palmetto_dead'!$B$13:$B$55</c:f>
              <c:numCache>
                <c:formatCode>General</c:formatCode>
                <c:ptCount val="43"/>
                <c:pt idx="0">
                  <c:v>165.46799999999999</c:v>
                </c:pt>
                <c:pt idx="1">
                  <c:v>173.37</c:v>
                </c:pt>
                <c:pt idx="2">
                  <c:v>181.24</c:v>
                </c:pt>
                <c:pt idx="3">
                  <c:v>189.11699999999999</c:v>
                </c:pt>
                <c:pt idx="4">
                  <c:v>196.99700000000001</c:v>
                </c:pt>
                <c:pt idx="5">
                  <c:v>204.874</c:v>
                </c:pt>
                <c:pt idx="6">
                  <c:v>212.745</c:v>
                </c:pt>
                <c:pt idx="7">
                  <c:v>220.60900000000001</c:v>
                </c:pt>
                <c:pt idx="8">
                  <c:v>228.47399999999999</c:v>
                </c:pt>
                <c:pt idx="9">
                  <c:v>236.333</c:v>
                </c:pt>
                <c:pt idx="10">
                  <c:v>244.196</c:v>
                </c:pt>
                <c:pt idx="11">
                  <c:v>252.053</c:v>
                </c:pt>
                <c:pt idx="12">
                  <c:v>259.88799999999998</c:v>
                </c:pt>
                <c:pt idx="13">
                  <c:v>267.74400000000003</c:v>
                </c:pt>
                <c:pt idx="14">
                  <c:v>275.58100000000002</c:v>
                </c:pt>
                <c:pt idx="15">
                  <c:v>283.39100000000002</c:v>
                </c:pt>
                <c:pt idx="16">
                  <c:v>291.21800000000002</c:v>
                </c:pt>
                <c:pt idx="17">
                  <c:v>299.03699999999998</c:v>
                </c:pt>
                <c:pt idx="18">
                  <c:v>306.863</c:v>
                </c:pt>
                <c:pt idx="19">
                  <c:v>314.65600000000001</c:v>
                </c:pt>
                <c:pt idx="20">
                  <c:v>322.50599999999997</c:v>
                </c:pt>
                <c:pt idx="21">
                  <c:v>330.34899999999999</c:v>
                </c:pt>
                <c:pt idx="22">
                  <c:v>338.18900000000002</c:v>
                </c:pt>
                <c:pt idx="23">
                  <c:v>346.03899999999999</c:v>
                </c:pt>
                <c:pt idx="24">
                  <c:v>353.875</c:v>
                </c:pt>
                <c:pt idx="25">
                  <c:v>361.67599999999999</c:v>
                </c:pt>
                <c:pt idx="26">
                  <c:v>369.435</c:v>
                </c:pt>
                <c:pt idx="27">
                  <c:v>377.178</c:v>
                </c:pt>
                <c:pt idx="28">
                  <c:v>384.92200000000003</c:v>
                </c:pt>
                <c:pt idx="29">
                  <c:v>392.68900000000002</c:v>
                </c:pt>
                <c:pt idx="30">
                  <c:v>400.40100000000001</c:v>
                </c:pt>
                <c:pt idx="31">
                  <c:v>408.13200000000001</c:v>
                </c:pt>
                <c:pt idx="32">
                  <c:v>415.82900000000001</c:v>
                </c:pt>
                <c:pt idx="33">
                  <c:v>423.52600000000001</c:v>
                </c:pt>
                <c:pt idx="34">
                  <c:v>431.23599999999999</c:v>
                </c:pt>
                <c:pt idx="35">
                  <c:v>438.964</c:v>
                </c:pt>
                <c:pt idx="36">
                  <c:v>446.66199999999998</c:v>
                </c:pt>
                <c:pt idx="37">
                  <c:v>454.39</c:v>
                </c:pt>
                <c:pt idx="38">
                  <c:v>462.07400000000001</c:v>
                </c:pt>
                <c:pt idx="39">
                  <c:v>469.79399999999998</c:v>
                </c:pt>
                <c:pt idx="40">
                  <c:v>477.54300000000001</c:v>
                </c:pt>
                <c:pt idx="41">
                  <c:v>485.31</c:v>
                </c:pt>
                <c:pt idx="42">
                  <c:v>493.07600000000002</c:v>
                </c:pt>
              </c:numCache>
            </c:numRef>
          </c:xVal>
          <c:yVal>
            <c:numRef>
              <c:f>'Saw palmetto_dead'!$G$13:$G$55</c:f>
              <c:numCache>
                <c:formatCode>General</c:formatCode>
                <c:ptCount val="43"/>
                <c:pt idx="0">
                  <c:v>2.1661079913138998E-5</c:v>
                </c:pt>
                <c:pt idx="1">
                  <c:v>2.8216406728957191E-5</c:v>
                </c:pt>
                <c:pt idx="2">
                  <c:v>3.7051847219842277E-5</c:v>
                </c:pt>
                <c:pt idx="3">
                  <c:v>5.0019993746789789E-5</c:v>
                </c:pt>
                <c:pt idx="4">
                  <c:v>6.7975888937940062E-5</c:v>
                </c:pt>
                <c:pt idx="5">
                  <c:v>9.134705410738336E-5</c:v>
                </c:pt>
                <c:pt idx="6">
                  <c:v>1.1956346083634056E-4</c:v>
                </c:pt>
                <c:pt idx="7">
                  <c:v>1.5718533647495015E-4</c:v>
                </c:pt>
                <c:pt idx="8">
                  <c:v>2.2174105490029106E-4</c:v>
                </c:pt>
                <c:pt idx="9">
                  <c:v>3.1707830793904323E-4</c:v>
                </c:pt>
                <c:pt idx="10">
                  <c:v>4.2866137091264613E-4</c:v>
                </c:pt>
                <c:pt idx="11">
                  <c:v>5.4181201203786216E-4</c:v>
                </c:pt>
                <c:pt idx="12">
                  <c:v>6.3843182901883542E-4</c:v>
                </c:pt>
                <c:pt idx="13">
                  <c:v>6.9229951459229809E-4</c:v>
                </c:pt>
                <c:pt idx="14">
                  <c:v>6.7918886096066404E-4</c:v>
                </c:pt>
                <c:pt idx="15">
                  <c:v>6.2133097645583027E-4</c:v>
                </c:pt>
                <c:pt idx="16">
                  <c:v>5.7074095429027779E-4</c:v>
                </c:pt>
                <c:pt idx="17">
                  <c:v>5.5720277934456536E-4</c:v>
                </c:pt>
                <c:pt idx="18">
                  <c:v>5.9453964077378781E-4</c:v>
                </c:pt>
                <c:pt idx="19">
                  <c:v>6.7873283822565309E-4</c:v>
                </c:pt>
                <c:pt idx="20">
                  <c:v>7.8944660786063397E-4</c:v>
                </c:pt>
                <c:pt idx="21">
                  <c:v>8.0697498173771284E-4</c:v>
                </c:pt>
                <c:pt idx="22">
                  <c:v>6.377192934953769E-4</c:v>
                </c:pt>
                <c:pt idx="23">
                  <c:v>4.0671527679012704E-4</c:v>
                </c:pt>
                <c:pt idx="24">
                  <c:v>2.8450118380651812E-4</c:v>
                </c:pt>
                <c:pt idx="25">
                  <c:v>2.4391516039032039E-4</c:v>
                </c:pt>
                <c:pt idx="26">
                  <c:v>2.2432043349521262E-4</c:v>
                </c:pt>
                <c:pt idx="27">
                  <c:v>2.0902942116179108E-4</c:v>
                </c:pt>
                <c:pt idx="28">
                  <c:v>1.9499247134966045E-4</c:v>
                </c:pt>
                <c:pt idx="29">
                  <c:v>1.8119778361550047E-4</c:v>
                </c:pt>
                <c:pt idx="30">
                  <c:v>1.6932694179468279E-4</c:v>
                </c:pt>
                <c:pt idx="31">
                  <c:v>1.616030567203927E-4</c:v>
                </c:pt>
                <c:pt idx="32">
                  <c:v>1.5595977537460361E-4</c:v>
                </c:pt>
                <c:pt idx="33">
                  <c:v>1.5285312049231951E-4</c:v>
                </c:pt>
                <c:pt idx="34">
                  <c:v>1.5104328026273818E-4</c:v>
                </c:pt>
                <c:pt idx="35">
                  <c:v>1.480933831956199E-4</c:v>
                </c:pt>
                <c:pt idx="36">
                  <c:v>1.4748060264544545E-4</c:v>
                </c:pt>
                <c:pt idx="37">
                  <c:v>1.4786537182811201E-4</c:v>
                </c:pt>
                <c:pt idx="38">
                  <c:v>1.5243984988871562E-4</c:v>
                </c:pt>
                <c:pt idx="39">
                  <c:v>1.591234330987576E-4</c:v>
                </c:pt>
                <c:pt idx="40">
                  <c:v>1.6639129543803433E-4</c:v>
                </c:pt>
                <c:pt idx="41">
                  <c:v>1.7270436017587719E-4</c:v>
                </c:pt>
                <c:pt idx="42">
                  <c:v>1.7868965857292807E-4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EED-4F2D-B4AF-745B57338680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'Saw palmetto_dead'!$B$13:$B$55</c:f>
              <c:numCache>
                <c:formatCode>General</c:formatCode>
                <c:ptCount val="43"/>
                <c:pt idx="0">
                  <c:v>165.46799999999999</c:v>
                </c:pt>
                <c:pt idx="1">
                  <c:v>173.37</c:v>
                </c:pt>
                <c:pt idx="2">
                  <c:v>181.24</c:v>
                </c:pt>
                <c:pt idx="3">
                  <c:v>189.11699999999999</c:v>
                </c:pt>
                <c:pt idx="4">
                  <c:v>196.99700000000001</c:v>
                </c:pt>
                <c:pt idx="5">
                  <c:v>204.874</c:v>
                </c:pt>
                <c:pt idx="6">
                  <c:v>212.745</c:v>
                </c:pt>
                <c:pt idx="7">
                  <c:v>220.60900000000001</c:v>
                </c:pt>
                <c:pt idx="8">
                  <c:v>228.47399999999999</c:v>
                </c:pt>
                <c:pt idx="9">
                  <c:v>236.333</c:v>
                </c:pt>
                <c:pt idx="10">
                  <c:v>244.196</c:v>
                </c:pt>
                <c:pt idx="11">
                  <c:v>252.053</c:v>
                </c:pt>
                <c:pt idx="12">
                  <c:v>259.88799999999998</c:v>
                </c:pt>
                <c:pt idx="13">
                  <c:v>267.74400000000003</c:v>
                </c:pt>
                <c:pt idx="14">
                  <c:v>275.58100000000002</c:v>
                </c:pt>
                <c:pt idx="15">
                  <c:v>283.39100000000002</c:v>
                </c:pt>
                <c:pt idx="16">
                  <c:v>291.21800000000002</c:v>
                </c:pt>
                <c:pt idx="17">
                  <c:v>299.03699999999998</c:v>
                </c:pt>
                <c:pt idx="18">
                  <c:v>306.863</c:v>
                </c:pt>
                <c:pt idx="19">
                  <c:v>314.65600000000001</c:v>
                </c:pt>
                <c:pt idx="20">
                  <c:v>322.50599999999997</c:v>
                </c:pt>
                <c:pt idx="21">
                  <c:v>330.34899999999999</c:v>
                </c:pt>
                <c:pt idx="22">
                  <c:v>338.18900000000002</c:v>
                </c:pt>
                <c:pt idx="23">
                  <c:v>346.03899999999999</c:v>
                </c:pt>
                <c:pt idx="24">
                  <c:v>353.875</c:v>
                </c:pt>
                <c:pt idx="25">
                  <c:v>361.67599999999999</c:v>
                </c:pt>
                <c:pt idx="26">
                  <c:v>369.435</c:v>
                </c:pt>
                <c:pt idx="27">
                  <c:v>377.178</c:v>
                </c:pt>
                <c:pt idx="28">
                  <c:v>384.92200000000003</c:v>
                </c:pt>
                <c:pt idx="29">
                  <c:v>392.68900000000002</c:v>
                </c:pt>
                <c:pt idx="30">
                  <c:v>400.40100000000001</c:v>
                </c:pt>
                <c:pt idx="31">
                  <c:v>408.13200000000001</c:v>
                </c:pt>
                <c:pt idx="32">
                  <c:v>415.82900000000001</c:v>
                </c:pt>
                <c:pt idx="33">
                  <c:v>423.52600000000001</c:v>
                </c:pt>
                <c:pt idx="34">
                  <c:v>431.23599999999999</c:v>
                </c:pt>
                <c:pt idx="35">
                  <c:v>438.964</c:v>
                </c:pt>
                <c:pt idx="36">
                  <c:v>446.66199999999998</c:v>
                </c:pt>
                <c:pt idx="37">
                  <c:v>454.39</c:v>
                </c:pt>
                <c:pt idx="38">
                  <c:v>462.07400000000001</c:v>
                </c:pt>
                <c:pt idx="39">
                  <c:v>469.79399999999998</c:v>
                </c:pt>
                <c:pt idx="40">
                  <c:v>477.54300000000001</c:v>
                </c:pt>
                <c:pt idx="41">
                  <c:v>485.31</c:v>
                </c:pt>
                <c:pt idx="42">
                  <c:v>493.07600000000002</c:v>
                </c:pt>
              </c:numCache>
            </c:numRef>
          </c:xVal>
          <c:yVal>
            <c:numRef>
              <c:f>'Saw palmetto_dead'!$K$13:$K$55</c:f>
              <c:numCache>
                <c:formatCode>General</c:formatCode>
                <c:ptCount val="43"/>
                <c:pt idx="0">
                  <c:v>2.3994420487858174E-5</c:v>
                </c:pt>
                <c:pt idx="1">
                  <c:v>4.1021238204124271E-5</c:v>
                </c:pt>
                <c:pt idx="2">
                  <c:v>5.9574712065202574E-5</c:v>
                </c:pt>
                <c:pt idx="3">
                  <c:v>8.008277198650327E-5</c:v>
                </c:pt>
                <c:pt idx="4">
                  <c:v>1.0418238215843799E-4</c:v>
                </c:pt>
                <c:pt idx="5">
                  <c:v>1.3292407567446989E-4</c:v>
                </c:pt>
                <c:pt idx="6">
                  <c:v>1.6686780133274933E-4</c:v>
                </c:pt>
                <c:pt idx="7">
                  <c:v>2.0624753413114018E-4</c:v>
                </c:pt>
                <c:pt idx="8">
                  <c:v>2.5117362329571435E-4</c:v>
                </c:pt>
                <c:pt idx="9">
                  <c:v>3.0094625360842323E-4</c:v>
                </c:pt>
                <c:pt idx="10">
                  <c:v>3.5502080672464921E-4</c:v>
                </c:pt>
                <c:pt idx="11">
                  <c:v>4.1155081447629034E-4</c:v>
                </c:pt>
                <c:pt idx="12">
                  <c:v>4.6803576443790745E-4</c:v>
                </c:pt>
                <c:pt idx="13">
                  <c:v>5.2438854124664536E-4</c:v>
                </c:pt>
                <c:pt idx="14">
                  <c:v>5.7523134459350428E-4</c:v>
                </c:pt>
                <c:pt idx="15">
                  <c:v>6.1779301669243286E-4</c:v>
                </c:pt>
                <c:pt idx="16">
                  <c:v>6.5203394535079265E-4</c:v>
                </c:pt>
                <c:pt idx="17">
                  <c:v>6.7243099088308978E-4</c:v>
                </c:pt>
                <c:pt idx="18">
                  <c:v>6.7615591552060172E-4</c:v>
                </c:pt>
                <c:pt idx="19">
                  <c:v>6.5250899118198067E-4</c:v>
                </c:pt>
                <c:pt idx="20">
                  <c:v>6.5048207007327333E-4</c:v>
                </c:pt>
                <c:pt idx="21">
                  <c:v>6.3386568188666741E-4</c:v>
                </c:pt>
                <c:pt idx="22">
                  <c:v>6.0119496817296974E-4</c:v>
                </c:pt>
                <c:pt idx="23">
                  <c:v>5.559242416703535E-4</c:v>
                </c:pt>
                <c:pt idx="24">
                  <c:v>5.0034662515197536E-4</c:v>
                </c:pt>
                <c:pt idx="25">
                  <c:v>4.3834249976587336E-4</c:v>
                </c:pt>
                <c:pt idx="26">
                  <c:v>3.7436567603273092E-4</c:v>
                </c:pt>
                <c:pt idx="27">
                  <c:v>3.1269394060042693E-4</c:v>
                </c:pt>
                <c:pt idx="28">
                  <c:v>2.5549741504156024E-4</c:v>
                </c:pt>
                <c:pt idx="29">
                  <c:v>2.0423699233749137E-4</c:v>
                </c:pt>
                <c:pt idx="30">
                  <c:v>1.5852567852012525E-4</c:v>
                </c:pt>
                <c:pt idx="31">
                  <c:v>1.2059153701679801E-4</c:v>
                </c:pt>
                <c:pt idx="32">
                  <c:v>8.9298448891329582E-5</c:v>
                </c:pt>
                <c:pt idx="33">
                  <c:v>6.4663123765924064E-5</c:v>
                </c:pt>
                <c:pt idx="34">
                  <c:v>4.5763646550071493E-5</c:v>
                </c:pt>
                <c:pt idx="35">
                  <c:v>3.1615504061729891E-5</c:v>
                </c:pt>
                <c:pt idx="36">
                  <c:v>2.1230547643314433E-5</c:v>
                </c:pt>
                <c:pt idx="37">
                  <c:v>1.395366300426577E-5</c:v>
                </c:pt>
                <c:pt idx="38">
                  <c:v>8.9044894478008294E-6</c:v>
                </c:pt>
                <c:pt idx="39">
                  <c:v>5.5689377044696261E-6</c:v>
                </c:pt>
                <c:pt idx="40">
                  <c:v>3.3963361593852263E-6</c:v>
                </c:pt>
                <c:pt idx="41">
                  <c:v>2.0155256773416629E-6</c:v>
                </c:pt>
                <c:pt idx="42">
                  <c:v>1.1626953816150467E-6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EED-4F2D-B4AF-745B57338680}"/>
            </c:ext>
          </c:extLst>
        </c:ser>
        <c:ser>
          <c:idx val="3"/>
          <c:order val="2"/>
          <c:tx>
            <c:v>20-exp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'Saw palmetto_dead'!$R$13:$R$54</c:f>
              <c:numCache>
                <c:formatCode>General</c:formatCode>
                <c:ptCount val="42"/>
                <c:pt idx="0">
                  <c:v>175.40799999999999</c:v>
                </c:pt>
                <c:pt idx="1">
                  <c:v>183.393</c:v>
                </c:pt>
                <c:pt idx="2">
                  <c:v>191.357</c:v>
                </c:pt>
                <c:pt idx="3">
                  <c:v>199.31100000000001</c:v>
                </c:pt>
                <c:pt idx="4">
                  <c:v>207.292</c:v>
                </c:pt>
                <c:pt idx="5">
                  <c:v>215.27</c:v>
                </c:pt>
                <c:pt idx="6">
                  <c:v>223.24299999999999</c:v>
                </c:pt>
                <c:pt idx="7">
                  <c:v>231.202</c:v>
                </c:pt>
                <c:pt idx="8">
                  <c:v>239.16800000000001</c:v>
                </c:pt>
                <c:pt idx="9">
                  <c:v>247.11099999999999</c:v>
                </c:pt>
                <c:pt idx="10">
                  <c:v>255.04499999999999</c:v>
                </c:pt>
                <c:pt idx="11">
                  <c:v>262.97800000000001</c:v>
                </c:pt>
                <c:pt idx="12">
                  <c:v>270.88600000000002</c:v>
                </c:pt>
                <c:pt idx="13">
                  <c:v>278.78899999999999</c:v>
                </c:pt>
                <c:pt idx="14">
                  <c:v>286.71600000000001</c:v>
                </c:pt>
                <c:pt idx="15">
                  <c:v>294.63799999999998</c:v>
                </c:pt>
                <c:pt idx="16">
                  <c:v>302.54599999999999</c:v>
                </c:pt>
                <c:pt idx="17">
                  <c:v>310.46800000000002</c:v>
                </c:pt>
                <c:pt idx="18">
                  <c:v>318.40100000000001</c:v>
                </c:pt>
                <c:pt idx="19">
                  <c:v>326.32299999999998</c:v>
                </c:pt>
                <c:pt idx="20">
                  <c:v>334.24799999999999</c:v>
                </c:pt>
                <c:pt idx="21">
                  <c:v>342.178</c:v>
                </c:pt>
                <c:pt idx="22">
                  <c:v>350.10500000000002</c:v>
                </c:pt>
                <c:pt idx="23">
                  <c:v>358.05799999999999</c:v>
                </c:pt>
                <c:pt idx="24">
                  <c:v>366</c:v>
                </c:pt>
                <c:pt idx="25">
                  <c:v>373.91800000000001</c:v>
                </c:pt>
                <c:pt idx="26">
                  <c:v>381.822</c:v>
                </c:pt>
                <c:pt idx="27">
                  <c:v>389.71499999999997</c:v>
                </c:pt>
                <c:pt idx="28">
                  <c:v>397.58600000000001</c:v>
                </c:pt>
                <c:pt idx="29">
                  <c:v>405.44600000000003</c:v>
                </c:pt>
                <c:pt idx="30">
                  <c:v>413.27100000000002</c:v>
                </c:pt>
                <c:pt idx="31">
                  <c:v>421.08100000000002</c:v>
                </c:pt>
                <c:pt idx="32">
                  <c:v>428.887</c:v>
                </c:pt>
                <c:pt idx="33">
                  <c:v>436.70299999999997</c:v>
                </c:pt>
                <c:pt idx="34">
                  <c:v>444.49299999999999</c:v>
                </c:pt>
                <c:pt idx="35">
                  <c:v>452.26799999999997</c:v>
                </c:pt>
                <c:pt idx="36">
                  <c:v>460.07</c:v>
                </c:pt>
                <c:pt idx="37">
                  <c:v>467.89800000000002</c:v>
                </c:pt>
                <c:pt idx="38">
                  <c:v>475.71199999999999</c:v>
                </c:pt>
                <c:pt idx="39">
                  <c:v>483.54</c:v>
                </c:pt>
                <c:pt idx="40">
                  <c:v>491.37700000000001</c:v>
                </c:pt>
                <c:pt idx="41">
                  <c:v>499.22300000000001</c:v>
                </c:pt>
              </c:numCache>
            </c:numRef>
          </c:xVal>
          <c:yVal>
            <c:numRef>
              <c:f>'Saw palmetto_dead'!$W$13:$W$54</c:f>
              <c:numCache>
                <c:formatCode>General</c:formatCode>
                <c:ptCount val="42"/>
                <c:pt idx="0">
                  <c:v>5.1612886679902603E-5</c:v>
                </c:pt>
                <c:pt idx="1">
                  <c:v>6.4435964115895181E-5</c:v>
                </c:pt>
                <c:pt idx="2">
                  <c:v>8.5594041885299802E-5</c:v>
                </c:pt>
                <c:pt idx="3">
                  <c:v>1.1572827385989785E-4</c:v>
                </c:pt>
                <c:pt idx="4">
                  <c:v>1.5035058293710415E-4</c:v>
                </c:pt>
                <c:pt idx="5">
                  <c:v>1.9619308477079878E-4</c:v>
                </c:pt>
                <c:pt idx="6">
                  <c:v>2.5742327952770389E-4</c:v>
                </c:pt>
                <c:pt idx="7">
                  <c:v>3.6129020675929507E-4</c:v>
                </c:pt>
                <c:pt idx="8">
                  <c:v>5.4978944506850014E-4</c:v>
                </c:pt>
                <c:pt idx="9">
                  <c:v>7.8701637763450849E-4</c:v>
                </c:pt>
                <c:pt idx="10">
                  <c:v>1.0152671559953003E-3</c:v>
                </c:pt>
                <c:pt idx="11">
                  <c:v>1.2015223557532012E-3</c:v>
                </c:pt>
                <c:pt idx="12">
                  <c:v>1.2964131287795989E-3</c:v>
                </c:pt>
                <c:pt idx="13">
                  <c:v>1.2919250516770047E-3</c:v>
                </c:pt>
                <c:pt idx="14">
                  <c:v>1.2175512025481977E-3</c:v>
                </c:pt>
                <c:pt idx="15">
                  <c:v>1.123333641087192E-3</c:v>
                </c:pt>
                <c:pt idx="16">
                  <c:v>1.0727145429085861E-3</c:v>
                </c:pt>
                <c:pt idx="17">
                  <c:v>1.0881022358317828E-3</c:v>
                </c:pt>
                <c:pt idx="18">
                  <c:v>1.1836982781171605E-3</c:v>
                </c:pt>
                <c:pt idx="19">
                  <c:v>1.3665874200481098E-3</c:v>
                </c:pt>
                <c:pt idx="20">
                  <c:v>1.5258820994968243E-3</c:v>
                </c:pt>
                <c:pt idx="21">
                  <c:v>1.3916244787419013E-3</c:v>
                </c:pt>
                <c:pt idx="22">
                  <c:v>1.0719451582624218E-3</c:v>
                </c:pt>
                <c:pt idx="23">
                  <c:v>7.3944276034694034E-4</c:v>
                </c:pt>
                <c:pt idx="24">
                  <c:v>5.4289704094665403E-4</c:v>
                </c:pt>
                <c:pt idx="25">
                  <c:v>4.7294715353327077E-4</c:v>
                </c:pt>
                <c:pt idx="26">
                  <c:v>4.3877365216632897E-4</c:v>
                </c:pt>
                <c:pt idx="27">
                  <c:v>4.1194136263149789E-4</c:v>
                </c:pt>
                <c:pt idx="28">
                  <c:v>3.857822846620636E-4</c:v>
                </c:pt>
                <c:pt idx="29">
                  <c:v>3.5811649509389271E-4</c:v>
                </c:pt>
                <c:pt idx="30">
                  <c:v>3.3291914793214433E-4</c:v>
                </c:pt>
                <c:pt idx="31">
                  <c:v>3.1631326265253262E-4</c:v>
                </c:pt>
                <c:pt idx="32">
                  <c:v>3.0028441585753146E-4</c:v>
                </c:pt>
                <c:pt idx="33">
                  <c:v>2.9259056939593314E-4</c:v>
                </c:pt>
                <c:pt idx="34">
                  <c:v>2.8217181897917848E-4</c:v>
                </c:pt>
                <c:pt idx="35">
                  <c:v>2.7745933802145184E-4</c:v>
                </c:pt>
                <c:pt idx="36">
                  <c:v>2.7063104928677639E-4</c:v>
                </c:pt>
                <c:pt idx="37">
                  <c:v>2.6665589528162187E-4</c:v>
                </c:pt>
                <c:pt idx="38">
                  <c:v>2.671367606854741E-4</c:v>
                </c:pt>
                <c:pt idx="39">
                  <c:v>2.6925256846240902E-4</c:v>
                </c:pt>
                <c:pt idx="40">
                  <c:v>2.7572822256759222E-4</c:v>
                </c:pt>
                <c:pt idx="41">
                  <c:v>2.7938279963684681E-4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EED-4F2D-B4AF-745B57338680}"/>
            </c:ext>
          </c:extLst>
        </c:ser>
        <c:ser>
          <c:idx val="2"/>
          <c:order val="3"/>
          <c:tx>
            <c:v>20-model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'Saw palmetto_dead'!$R$13:$R$54</c:f>
              <c:numCache>
                <c:formatCode>General</c:formatCode>
                <c:ptCount val="42"/>
                <c:pt idx="0">
                  <c:v>175.40799999999999</c:v>
                </c:pt>
                <c:pt idx="1">
                  <c:v>183.393</c:v>
                </c:pt>
                <c:pt idx="2">
                  <c:v>191.357</c:v>
                </c:pt>
                <c:pt idx="3">
                  <c:v>199.31100000000001</c:v>
                </c:pt>
                <c:pt idx="4">
                  <c:v>207.292</c:v>
                </c:pt>
                <c:pt idx="5">
                  <c:v>215.27</c:v>
                </c:pt>
                <c:pt idx="6">
                  <c:v>223.24299999999999</c:v>
                </c:pt>
                <c:pt idx="7">
                  <c:v>231.202</c:v>
                </c:pt>
                <c:pt idx="8">
                  <c:v>239.16800000000001</c:v>
                </c:pt>
                <c:pt idx="9">
                  <c:v>247.11099999999999</c:v>
                </c:pt>
                <c:pt idx="10">
                  <c:v>255.04499999999999</c:v>
                </c:pt>
                <c:pt idx="11">
                  <c:v>262.97800000000001</c:v>
                </c:pt>
                <c:pt idx="12">
                  <c:v>270.88600000000002</c:v>
                </c:pt>
                <c:pt idx="13">
                  <c:v>278.78899999999999</c:v>
                </c:pt>
                <c:pt idx="14">
                  <c:v>286.71600000000001</c:v>
                </c:pt>
                <c:pt idx="15">
                  <c:v>294.63799999999998</c:v>
                </c:pt>
                <c:pt idx="16">
                  <c:v>302.54599999999999</c:v>
                </c:pt>
                <c:pt idx="17">
                  <c:v>310.46800000000002</c:v>
                </c:pt>
                <c:pt idx="18">
                  <c:v>318.40100000000001</c:v>
                </c:pt>
                <c:pt idx="19">
                  <c:v>326.32299999999998</c:v>
                </c:pt>
                <c:pt idx="20">
                  <c:v>334.24799999999999</c:v>
                </c:pt>
                <c:pt idx="21">
                  <c:v>342.178</c:v>
                </c:pt>
                <c:pt idx="22">
                  <c:v>350.10500000000002</c:v>
                </c:pt>
                <c:pt idx="23">
                  <c:v>358.05799999999999</c:v>
                </c:pt>
                <c:pt idx="24">
                  <c:v>366</c:v>
                </c:pt>
                <c:pt idx="25">
                  <c:v>373.91800000000001</c:v>
                </c:pt>
                <c:pt idx="26">
                  <c:v>381.822</c:v>
                </c:pt>
                <c:pt idx="27">
                  <c:v>389.71499999999997</c:v>
                </c:pt>
                <c:pt idx="28">
                  <c:v>397.58600000000001</c:v>
                </c:pt>
                <c:pt idx="29">
                  <c:v>405.44600000000003</c:v>
                </c:pt>
                <c:pt idx="30">
                  <c:v>413.27100000000002</c:v>
                </c:pt>
                <c:pt idx="31">
                  <c:v>421.08100000000002</c:v>
                </c:pt>
                <c:pt idx="32">
                  <c:v>428.887</c:v>
                </c:pt>
                <c:pt idx="33">
                  <c:v>436.70299999999997</c:v>
                </c:pt>
                <c:pt idx="34">
                  <c:v>444.49299999999999</c:v>
                </c:pt>
                <c:pt idx="35">
                  <c:v>452.26799999999997</c:v>
                </c:pt>
                <c:pt idx="36">
                  <c:v>460.07</c:v>
                </c:pt>
                <c:pt idx="37">
                  <c:v>467.89800000000002</c:v>
                </c:pt>
                <c:pt idx="38">
                  <c:v>475.71199999999999</c:v>
                </c:pt>
                <c:pt idx="39">
                  <c:v>483.54</c:v>
                </c:pt>
                <c:pt idx="40">
                  <c:v>491.37700000000001</c:v>
                </c:pt>
                <c:pt idx="41">
                  <c:v>499.22300000000001</c:v>
                </c:pt>
              </c:numCache>
            </c:numRef>
          </c:xVal>
          <c:yVal>
            <c:numRef>
              <c:f>'Saw palmetto_dead'!$AA$13:$AA$54</c:f>
              <c:numCache>
                <c:formatCode>General</c:formatCode>
                <c:ptCount val="42"/>
                <c:pt idx="0">
                  <c:v>7.5574149176030556E-5</c:v>
                </c:pt>
                <c:pt idx="1">
                  <c:v>1.0379278454993149E-4</c:v>
                </c:pt>
                <c:pt idx="2">
                  <c:v>1.3742164798809752E-4</c:v>
                </c:pt>
                <c:pt idx="3">
                  <c:v>1.7859947263767335E-4</c:v>
                </c:pt>
                <c:pt idx="4">
                  <c:v>2.2945420745554916E-4</c:v>
                </c:pt>
                <c:pt idx="5">
                  <c:v>2.9006708241459937E-4</c:v>
                </c:pt>
                <c:pt idx="6">
                  <c:v>3.6111100900079892E-4</c:v>
                </c:pt>
                <c:pt idx="7">
                  <c:v>4.4236993403551589E-4</c:v>
                </c:pt>
                <c:pt idx="8">
                  <c:v>5.3443074399600545E-4</c:v>
                </c:pt>
                <c:pt idx="9">
                  <c:v>6.3407447904267531E-4</c:v>
                </c:pt>
                <c:pt idx="10">
                  <c:v>7.4035540268287722E-4</c:v>
                </c:pt>
                <c:pt idx="11">
                  <c:v>8.506175289999193E-4</c:v>
                </c:pt>
                <c:pt idx="12">
                  <c:v>9.5858786983652334E-4</c:v>
                </c:pt>
                <c:pt idx="13">
                  <c:v>1.0618961817411129E-3</c:v>
                </c:pt>
                <c:pt idx="14">
                  <c:v>1.1576270678888907E-3</c:v>
                </c:pt>
                <c:pt idx="15">
                  <c:v>1.2356910297802969E-3</c:v>
                </c:pt>
                <c:pt idx="16">
                  <c:v>1.2901582352178899E-3</c:v>
                </c:pt>
                <c:pt idx="17">
                  <c:v>1.318795329826749E-3</c:v>
                </c:pt>
                <c:pt idx="18">
                  <c:v>1.3065624454215445E-3</c:v>
                </c:pt>
                <c:pt idx="19">
                  <c:v>1.2710314685790475E-3</c:v>
                </c:pt>
                <c:pt idx="20">
                  <c:v>1.2565099581258849E-3</c:v>
                </c:pt>
                <c:pt idx="21">
                  <c:v>1.2120601924742555E-3</c:v>
                </c:pt>
                <c:pt idx="22">
                  <c:v>1.1381998576195612E-3</c:v>
                </c:pt>
                <c:pt idx="23">
                  <c:v>1.0438461658384293E-3</c:v>
                </c:pt>
                <c:pt idx="24">
                  <c:v>9.3160643624512864E-4</c:v>
                </c:pt>
                <c:pt idx="25">
                  <c:v>8.0979468105100744E-4</c:v>
                </c:pt>
                <c:pt idx="26">
                  <c:v>6.871152024523746E-4</c:v>
                </c:pt>
                <c:pt idx="27">
                  <c:v>5.6926111608318999E-4</c:v>
                </c:pt>
                <c:pt idx="28">
                  <c:v>4.6006802358295303E-4</c:v>
                </c:pt>
                <c:pt idx="29">
                  <c:v>3.6320342279755742E-4</c:v>
                </c:pt>
                <c:pt idx="30">
                  <c:v>2.7951976395940403E-4</c:v>
                </c:pt>
                <c:pt idx="31">
                  <c:v>2.1027383575484063E-4</c:v>
                </c:pt>
                <c:pt idx="32">
                  <c:v>1.546304438115234E-4</c:v>
                </c:pt>
                <c:pt idx="33">
                  <c:v>1.1114866593169901E-4</c:v>
                </c:pt>
                <c:pt idx="34">
                  <c:v>7.7804219898992477E-5</c:v>
                </c:pt>
                <c:pt idx="35">
                  <c:v>5.3173832994328036E-5</c:v>
                </c:pt>
                <c:pt idx="36">
                  <c:v>3.5575292287756739E-5</c:v>
                </c:pt>
                <c:pt idx="37">
                  <c:v>2.3228041401318323E-5</c:v>
                </c:pt>
                <c:pt idx="38">
                  <c:v>1.4744720207964777E-5</c:v>
                </c:pt>
                <c:pt idx="39">
                  <c:v>9.1361830940060467E-6</c:v>
                </c:pt>
                <c:pt idx="40">
                  <c:v>5.5174432096845672E-6</c:v>
                </c:pt>
                <c:pt idx="41">
                  <c:v>3.2468592634729674E-6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EED-4F2D-B4AF-745B57338680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'Saw palmetto_dead'!$AH$13:$AH$53</c:f>
              <c:numCache>
                <c:formatCode>General</c:formatCode>
                <c:ptCount val="41"/>
                <c:pt idx="0">
                  <c:v>182.48599999999999</c:v>
                </c:pt>
                <c:pt idx="1">
                  <c:v>190.43199999999999</c:v>
                </c:pt>
                <c:pt idx="2">
                  <c:v>198.36199999999999</c:v>
                </c:pt>
                <c:pt idx="3">
                  <c:v>206.279</c:v>
                </c:pt>
                <c:pt idx="4">
                  <c:v>214.202</c:v>
                </c:pt>
                <c:pt idx="5">
                  <c:v>222.107</c:v>
                </c:pt>
                <c:pt idx="6">
                  <c:v>230</c:v>
                </c:pt>
                <c:pt idx="7">
                  <c:v>237.893</c:v>
                </c:pt>
                <c:pt idx="8">
                  <c:v>245.78200000000001</c:v>
                </c:pt>
                <c:pt idx="9">
                  <c:v>253.673</c:v>
                </c:pt>
                <c:pt idx="10">
                  <c:v>261.53800000000001</c:v>
                </c:pt>
                <c:pt idx="11">
                  <c:v>269.40800000000002</c:v>
                </c:pt>
                <c:pt idx="12">
                  <c:v>277.27</c:v>
                </c:pt>
                <c:pt idx="13">
                  <c:v>285.12400000000002</c:v>
                </c:pt>
                <c:pt idx="14">
                  <c:v>292.97800000000001</c:v>
                </c:pt>
                <c:pt idx="15">
                  <c:v>300.81200000000001</c:v>
                </c:pt>
                <c:pt idx="16">
                  <c:v>308.66199999999998</c:v>
                </c:pt>
                <c:pt idx="17">
                  <c:v>316.50299999999999</c:v>
                </c:pt>
                <c:pt idx="18">
                  <c:v>324.35899999999998</c:v>
                </c:pt>
                <c:pt idx="19">
                  <c:v>332.20600000000002</c:v>
                </c:pt>
                <c:pt idx="20">
                  <c:v>340.05500000000001</c:v>
                </c:pt>
                <c:pt idx="21">
                  <c:v>347.92399999999998</c:v>
                </c:pt>
                <c:pt idx="22">
                  <c:v>355.77199999999999</c:v>
                </c:pt>
                <c:pt idx="23">
                  <c:v>363.66300000000001</c:v>
                </c:pt>
                <c:pt idx="24">
                  <c:v>371.565</c:v>
                </c:pt>
                <c:pt idx="25">
                  <c:v>379.46600000000001</c:v>
                </c:pt>
                <c:pt idx="26">
                  <c:v>387.33100000000002</c:v>
                </c:pt>
                <c:pt idx="27">
                  <c:v>395.16500000000002</c:v>
                </c:pt>
                <c:pt idx="28">
                  <c:v>402.98500000000001</c:v>
                </c:pt>
                <c:pt idx="29">
                  <c:v>410.83499999999998</c:v>
                </c:pt>
                <c:pt idx="30">
                  <c:v>418.63600000000002</c:v>
                </c:pt>
                <c:pt idx="31">
                  <c:v>426.41</c:v>
                </c:pt>
                <c:pt idx="32">
                  <c:v>434.18</c:v>
                </c:pt>
                <c:pt idx="33">
                  <c:v>441.928</c:v>
                </c:pt>
                <c:pt idx="34">
                  <c:v>449.685</c:v>
                </c:pt>
                <c:pt idx="35">
                  <c:v>457.45499999999998</c:v>
                </c:pt>
                <c:pt idx="36">
                  <c:v>465.22399999999999</c:v>
                </c:pt>
                <c:pt idx="37">
                  <c:v>473.02300000000002</c:v>
                </c:pt>
                <c:pt idx="38">
                  <c:v>480.76900000000001</c:v>
                </c:pt>
                <c:pt idx="39">
                  <c:v>488.51600000000002</c:v>
                </c:pt>
                <c:pt idx="40">
                  <c:v>496.24099999999999</c:v>
                </c:pt>
              </c:numCache>
            </c:numRef>
          </c:xVal>
          <c:yVal>
            <c:numRef>
              <c:f>'Saw palmetto_dead'!$AM$13:$AM$53</c:f>
              <c:numCache>
                <c:formatCode>General</c:formatCode>
                <c:ptCount val="41"/>
                <c:pt idx="0">
                  <c:v>6.7870155977957369E-5</c:v>
                </c:pt>
                <c:pt idx="1">
                  <c:v>8.862384003734125E-5</c:v>
                </c:pt>
                <c:pt idx="2">
                  <c:v>1.1386480713657804E-4</c:v>
                </c:pt>
                <c:pt idx="3">
                  <c:v>1.5593308563530139E-4</c:v>
                </c:pt>
                <c:pt idx="4">
                  <c:v>2.221205104733226E-4</c:v>
                </c:pt>
                <c:pt idx="5">
                  <c:v>3.0625706747079012E-4</c:v>
                </c:pt>
                <c:pt idx="6">
                  <c:v>3.9768545940803424E-4</c:v>
                </c:pt>
                <c:pt idx="7">
                  <c:v>5.1996392224435556E-4</c:v>
                </c:pt>
                <c:pt idx="8">
                  <c:v>6.8823703623929755E-4</c:v>
                </c:pt>
                <c:pt idx="9">
                  <c:v>9.3784215533179727E-4</c:v>
                </c:pt>
                <c:pt idx="10">
                  <c:v>1.2704620106617839E-3</c:v>
                </c:pt>
                <c:pt idx="11">
                  <c:v>1.6215358174932193E-3</c:v>
                </c:pt>
                <c:pt idx="12">
                  <c:v>1.9099559348805528E-3</c:v>
                </c:pt>
                <c:pt idx="13">
                  <c:v>2.0479959793943889E-3</c:v>
                </c:pt>
                <c:pt idx="14">
                  <c:v>1.9966726796259437E-3</c:v>
                </c:pt>
                <c:pt idx="15">
                  <c:v>1.8339525783928334E-3</c:v>
                </c:pt>
                <c:pt idx="16">
                  <c:v>1.7074672877066474E-3</c:v>
                </c:pt>
                <c:pt idx="17">
                  <c:v>1.6906960673451418E-3</c:v>
                </c:pt>
                <c:pt idx="18">
                  <c:v>1.8161717193473648E-3</c:v>
                </c:pt>
                <c:pt idx="19">
                  <c:v>2.0964025451869414E-3</c:v>
                </c:pt>
                <c:pt idx="20">
                  <c:v>2.3683318974027645E-3</c:v>
                </c:pt>
                <c:pt idx="21">
                  <c:v>2.1981516881158791E-3</c:v>
                </c:pt>
                <c:pt idx="22">
                  <c:v>1.6513201586703247E-3</c:v>
                </c:pt>
                <c:pt idx="23">
                  <c:v>1.1274859548040875E-3</c:v>
                </c:pt>
                <c:pt idx="24">
                  <c:v>8.217897977132807E-4</c:v>
                </c:pt>
                <c:pt idx="25">
                  <c:v>6.9799687685100087E-4</c:v>
                </c:pt>
                <c:pt idx="26">
                  <c:v>6.4330811480265565E-4</c:v>
                </c:pt>
                <c:pt idx="27">
                  <c:v>6.0208120187388303E-4</c:v>
                </c:pt>
                <c:pt idx="28">
                  <c:v>5.6679993897295472E-4</c:v>
                </c:pt>
                <c:pt idx="29">
                  <c:v>5.2865803313409399E-4</c:v>
                </c:pt>
                <c:pt idx="30">
                  <c:v>4.8737502916734038E-4</c:v>
                </c:pt>
                <c:pt idx="31">
                  <c:v>4.536082242923567E-4</c:v>
                </c:pt>
                <c:pt idx="32">
                  <c:v>4.3004998833306302E-4</c:v>
                </c:pt>
                <c:pt idx="33">
                  <c:v>4.2000969253136455E-4</c:v>
                </c:pt>
                <c:pt idx="34">
                  <c:v>4.0649175237377627E-4</c:v>
                </c:pt>
                <c:pt idx="35">
                  <c:v>3.9886337120600274E-4</c:v>
                </c:pt>
                <c:pt idx="36">
                  <c:v>3.9336644948216593E-4</c:v>
                </c:pt>
                <c:pt idx="37">
                  <c:v>3.8439188340243929E-4</c:v>
                </c:pt>
                <c:pt idx="38">
                  <c:v>3.7311758476477747E-4</c:v>
                </c:pt>
                <c:pt idx="39">
                  <c:v>3.707617611688474E-4</c:v>
                </c:pt>
                <c:pt idx="40">
                  <c:v>3.6784502719293399E-4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EED-4F2D-B4AF-745B57338680}"/>
            </c:ext>
          </c:extLst>
        </c:ser>
        <c:ser>
          <c:idx val="5"/>
          <c:order val="5"/>
          <c:tx>
            <c:v>30-model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'Saw palmetto_dead'!$AH$12:$AH$54</c:f>
              <c:numCache>
                <c:formatCode>General</c:formatCode>
                <c:ptCount val="43"/>
                <c:pt idx="0">
                  <c:v>174.51900000000001</c:v>
                </c:pt>
                <c:pt idx="1">
                  <c:v>182.48599999999999</c:v>
                </c:pt>
                <c:pt idx="2">
                  <c:v>190.43199999999999</c:v>
                </c:pt>
                <c:pt idx="3">
                  <c:v>198.36199999999999</c:v>
                </c:pt>
                <c:pt idx="4">
                  <c:v>206.279</c:v>
                </c:pt>
                <c:pt idx="5">
                  <c:v>214.202</c:v>
                </c:pt>
                <c:pt idx="6">
                  <c:v>222.107</c:v>
                </c:pt>
                <c:pt idx="7">
                  <c:v>230</c:v>
                </c:pt>
                <c:pt idx="8">
                  <c:v>237.893</c:v>
                </c:pt>
                <c:pt idx="9">
                  <c:v>245.78200000000001</c:v>
                </c:pt>
                <c:pt idx="10">
                  <c:v>253.673</c:v>
                </c:pt>
                <c:pt idx="11">
                  <c:v>261.53800000000001</c:v>
                </c:pt>
                <c:pt idx="12">
                  <c:v>269.40800000000002</c:v>
                </c:pt>
                <c:pt idx="13">
                  <c:v>277.27</c:v>
                </c:pt>
                <c:pt idx="14">
                  <c:v>285.12400000000002</c:v>
                </c:pt>
                <c:pt idx="15">
                  <c:v>292.97800000000001</c:v>
                </c:pt>
                <c:pt idx="16">
                  <c:v>300.81200000000001</c:v>
                </c:pt>
                <c:pt idx="17">
                  <c:v>308.66199999999998</c:v>
                </c:pt>
                <c:pt idx="18">
                  <c:v>316.50299999999999</c:v>
                </c:pt>
                <c:pt idx="19">
                  <c:v>324.35899999999998</c:v>
                </c:pt>
                <c:pt idx="20">
                  <c:v>332.20600000000002</c:v>
                </c:pt>
                <c:pt idx="21">
                  <c:v>340.05500000000001</c:v>
                </c:pt>
                <c:pt idx="22">
                  <c:v>347.92399999999998</c:v>
                </c:pt>
                <c:pt idx="23">
                  <c:v>355.77199999999999</c:v>
                </c:pt>
                <c:pt idx="24">
                  <c:v>363.66300000000001</c:v>
                </c:pt>
                <c:pt idx="25">
                  <c:v>371.565</c:v>
                </c:pt>
                <c:pt idx="26">
                  <c:v>379.46600000000001</c:v>
                </c:pt>
                <c:pt idx="27">
                  <c:v>387.33100000000002</c:v>
                </c:pt>
                <c:pt idx="28">
                  <c:v>395.16500000000002</c:v>
                </c:pt>
                <c:pt idx="29">
                  <c:v>402.98500000000001</c:v>
                </c:pt>
                <c:pt idx="30">
                  <c:v>410.83499999999998</c:v>
                </c:pt>
                <c:pt idx="31">
                  <c:v>418.63600000000002</c:v>
                </c:pt>
                <c:pt idx="32">
                  <c:v>426.41</c:v>
                </c:pt>
                <c:pt idx="33">
                  <c:v>434.18</c:v>
                </c:pt>
                <c:pt idx="34">
                  <c:v>441.928</c:v>
                </c:pt>
                <c:pt idx="35">
                  <c:v>449.685</c:v>
                </c:pt>
                <c:pt idx="36">
                  <c:v>457.45499999999998</c:v>
                </c:pt>
                <c:pt idx="37">
                  <c:v>465.22399999999999</c:v>
                </c:pt>
                <c:pt idx="38">
                  <c:v>473.02300000000002</c:v>
                </c:pt>
                <c:pt idx="39">
                  <c:v>480.76900000000001</c:v>
                </c:pt>
                <c:pt idx="40">
                  <c:v>488.51600000000002</c:v>
                </c:pt>
                <c:pt idx="41">
                  <c:v>496.24099999999999</c:v>
                </c:pt>
                <c:pt idx="42">
                  <c:v>503.97</c:v>
                </c:pt>
              </c:numCache>
            </c:numRef>
          </c:xVal>
          <c:yVal>
            <c:numRef>
              <c:f>'Saw palmetto_dead'!$AQ$13:$AQ$53</c:f>
              <c:numCache>
                <c:formatCode>General</c:formatCode>
                <c:ptCount val="41"/>
                <c:pt idx="0">
                  <c:v>1.3496167119111198E-4</c:v>
                </c:pt>
                <c:pt idx="1">
                  <c:v>1.751161560956245E-4</c:v>
                </c:pt>
                <c:pt idx="2">
                  <c:v>2.2726296120912319E-4</c:v>
                </c:pt>
                <c:pt idx="3">
                  <c:v>2.9179987580937687E-4</c:v>
                </c:pt>
                <c:pt idx="4">
                  <c:v>3.7042077552816745E-4</c:v>
                </c:pt>
                <c:pt idx="5">
                  <c:v>4.6295768682819865E-4</c:v>
                </c:pt>
                <c:pt idx="6">
                  <c:v>5.7034223838244881E-4</c:v>
                </c:pt>
                <c:pt idx="7">
                  <c:v>6.9311683653420283E-4</c:v>
                </c:pt>
                <c:pt idx="8">
                  <c:v>8.2976265736601324E-4</c:v>
                </c:pt>
                <c:pt idx="9">
                  <c:v>9.7865359699441604E-4</c:v>
                </c:pt>
                <c:pt idx="10">
                  <c:v>1.1334457803772486E-3</c:v>
                </c:pt>
                <c:pt idx="11">
                  <c:v>1.2935737951504456E-3</c:v>
                </c:pt>
                <c:pt idx="12">
                  <c:v>1.4507486853700591E-3</c:v>
                </c:pt>
                <c:pt idx="13">
                  <c:v>1.5982582374909045E-3</c:v>
                </c:pt>
                <c:pt idx="14">
                  <c:v>1.7297447598851262E-3</c:v>
                </c:pt>
                <c:pt idx="15">
                  <c:v>1.8338415335593112E-3</c:v>
                </c:pt>
                <c:pt idx="16">
                  <c:v>1.9094731891485214E-3</c:v>
                </c:pt>
                <c:pt idx="17">
                  <c:v>1.9415061343500308E-3</c:v>
                </c:pt>
                <c:pt idx="18">
                  <c:v>1.9055867622684739E-3</c:v>
                </c:pt>
                <c:pt idx="19">
                  <c:v>1.8744682589960588E-3</c:v>
                </c:pt>
                <c:pt idx="20">
                  <c:v>1.8463587139854313E-3</c:v>
                </c:pt>
                <c:pt idx="21">
                  <c:v>1.7795500203777216E-3</c:v>
                </c:pt>
                <c:pt idx="22">
                  <c:v>1.6687710665421551E-3</c:v>
                </c:pt>
                <c:pt idx="23">
                  <c:v>1.5328688136023467E-3</c:v>
                </c:pt>
                <c:pt idx="24">
                  <c:v>1.3729767570655194E-3</c:v>
                </c:pt>
                <c:pt idx="25">
                  <c:v>1.1990085945053264E-3</c:v>
                </c:pt>
                <c:pt idx="26">
                  <c:v>1.0193532415339892E-3</c:v>
                </c:pt>
                <c:pt idx="27">
                  <c:v>8.4595880433146803E-4</c:v>
                </c:pt>
                <c:pt idx="28">
                  <c:v>6.8664596783806528E-4</c:v>
                </c:pt>
                <c:pt idx="29">
                  <c:v>5.463613882972214E-4</c:v>
                </c:pt>
                <c:pt idx="30">
                  <c:v>4.2270698959097287E-4</c:v>
                </c:pt>
                <c:pt idx="31">
                  <c:v>3.195628504487923E-4</c:v>
                </c:pt>
                <c:pt idx="32">
                  <c:v>2.3646803518326278E-4</c:v>
                </c:pt>
                <c:pt idx="33">
                  <c:v>1.7085090091932745E-4</c:v>
                </c:pt>
                <c:pt idx="34">
                  <c:v>1.2083687901670765E-4</c:v>
                </c:pt>
                <c:pt idx="35">
                  <c:v>8.3532364595100298E-5</c:v>
                </c:pt>
                <c:pt idx="36">
                  <c:v>5.6327506581832043E-5</c:v>
                </c:pt>
                <c:pt idx="37">
                  <c:v>3.713507029399336E-5</c:v>
                </c:pt>
                <c:pt idx="38">
                  <c:v>2.3766436861582895E-5</c:v>
                </c:pt>
                <c:pt idx="39">
                  <c:v>1.4887953364133906E-5</c:v>
                </c:pt>
                <c:pt idx="40">
                  <c:v>9.1005867829046628E-6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CEED-4F2D-B4AF-745B5733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261552"/>
        <c:axId val="1797260464"/>
      </c:scatterChart>
      <c:valAx>
        <c:axId val="1797261552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60464"/>
        <c:crosses val="autoZero"/>
        <c:crossBetween val="midCat"/>
      </c:valAx>
      <c:valAx>
        <c:axId val="179726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61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'Saw palmetto_dead'!$B$13:$B$62</c:f>
              <c:numCache>
                <c:formatCode>General</c:formatCode>
                <c:ptCount val="50"/>
                <c:pt idx="0">
                  <c:v>165.46799999999999</c:v>
                </c:pt>
                <c:pt idx="1">
                  <c:v>173.37</c:v>
                </c:pt>
                <c:pt idx="2">
                  <c:v>181.24</c:v>
                </c:pt>
                <c:pt idx="3">
                  <c:v>189.11699999999999</c:v>
                </c:pt>
                <c:pt idx="4">
                  <c:v>196.99700000000001</c:v>
                </c:pt>
                <c:pt idx="5">
                  <c:v>204.874</c:v>
                </c:pt>
                <c:pt idx="6">
                  <c:v>212.745</c:v>
                </c:pt>
                <c:pt idx="7">
                  <c:v>220.60900000000001</c:v>
                </c:pt>
                <c:pt idx="8">
                  <c:v>228.47399999999999</c:v>
                </c:pt>
                <c:pt idx="9">
                  <c:v>236.333</c:v>
                </c:pt>
                <c:pt idx="10">
                  <c:v>244.196</c:v>
                </c:pt>
                <c:pt idx="11">
                  <c:v>252.053</c:v>
                </c:pt>
                <c:pt idx="12">
                  <c:v>259.88799999999998</c:v>
                </c:pt>
                <c:pt idx="13">
                  <c:v>267.74400000000003</c:v>
                </c:pt>
                <c:pt idx="14">
                  <c:v>275.58100000000002</c:v>
                </c:pt>
                <c:pt idx="15">
                  <c:v>283.39100000000002</c:v>
                </c:pt>
                <c:pt idx="16">
                  <c:v>291.21800000000002</c:v>
                </c:pt>
                <c:pt idx="17">
                  <c:v>299.03699999999998</c:v>
                </c:pt>
                <c:pt idx="18">
                  <c:v>306.863</c:v>
                </c:pt>
                <c:pt idx="19">
                  <c:v>314.65600000000001</c:v>
                </c:pt>
                <c:pt idx="20">
                  <c:v>322.50599999999997</c:v>
                </c:pt>
                <c:pt idx="21">
                  <c:v>330.34899999999999</c:v>
                </c:pt>
                <c:pt idx="22">
                  <c:v>338.18900000000002</c:v>
                </c:pt>
                <c:pt idx="23">
                  <c:v>346.03899999999999</c:v>
                </c:pt>
                <c:pt idx="24">
                  <c:v>353.875</c:v>
                </c:pt>
                <c:pt idx="25">
                  <c:v>361.67599999999999</c:v>
                </c:pt>
                <c:pt idx="26">
                  <c:v>369.435</c:v>
                </c:pt>
                <c:pt idx="27">
                  <c:v>377.178</c:v>
                </c:pt>
                <c:pt idx="28">
                  <c:v>384.92200000000003</c:v>
                </c:pt>
                <c:pt idx="29">
                  <c:v>392.68900000000002</c:v>
                </c:pt>
                <c:pt idx="30">
                  <c:v>400.40100000000001</c:v>
                </c:pt>
                <c:pt idx="31">
                  <c:v>408.13200000000001</c:v>
                </c:pt>
                <c:pt idx="32">
                  <c:v>415.82900000000001</c:v>
                </c:pt>
                <c:pt idx="33">
                  <c:v>423.52600000000001</c:v>
                </c:pt>
                <c:pt idx="34">
                  <c:v>431.23599999999999</c:v>
                </c:pt>
                <c:pt idx="35">
                  <c:v>438.964</c:v>
                </c:pt>
                <c:pt idx="36">
                  <c:v>446.66199999999998</c:v>
                </c:pt>
                <c:pt idx="37">
                  <c:v>454.39</c:v>
                </c:pt>
                <c:pt idx="38">
                  <c:v>462.07400000000001</c:v>
                </c:pt>
                <c:pt idx="39">
                  <c:v>469.79399999999998</c:v>
                </c:pt>
                <c:pt idx="40">
                  <c:v>477.54300000000001</c:v>
                </c:pt>
                <c:pt idx="41">
                  <c:v>485.31</c:v>
                </c:pt>
                <c:pt idx="42">
                  <c:v>493.07600000000002</c:v>
                </c:pt>
                <c:pt idx="43">
                  <c:v>500.83100000000002</c:v>
                </c:pt>
              </c:numCache>
            </c:numRef>
          </c:xVal>
          <c:yVal>
            <c:numRef>
              <c:f>'Saw palmetto_dead'!$F$13:$F$62</c:f>
              <c:numCache>
                <c:formatCode>General</c:formatCode>
                <c:ptCount val="50"/>
                <c:pt idx="0">
                  <c:v>1.5873866391609148E-3</c:v>
                </c:pt>
                <c:pt idx="1">
                  <c:v>2.6054573950784476E-3</c:v>
                </c:pt>
                <c:pt idx="2">
                  <c:v>3.9316285113394356E-3</c:v>
                </c:pt>
                <c:pt idx="3">
                  <c:v>5.6730653306720225E-3</c:v>
                </c:pt>
                <c:pt idx="4">
                  <c:v>8.0240050367711424E-3</c:v>
                </c:pt>
                <c:pt idx="5">
                  <c:v>1.1218871816854326E-2</c:v>
                </c:pt>
                <c:pt idx="6">
                  <c:v>1.5512183359901344E-2</c:v>
                </c:pt>
                <c:pt idx="7">
                  <c:v>2.113166601920935E-2</c:v>
                </c:pt>
                <c:pt idx="8">
                  <c:v>2.8519376833532006E-2</c:v>
                </c:pt>
                <c:pt idx="9">
                  <c:v>3.8941206413845686E-2</c:v>
                </c:pt>
                <c:pt idx="10">
                  <c:v>5.3843886886980719E-2</c:v>
                </c:pt>
                <c:pt idx="11">
                  <c:v>7.3990971319875087E-2</c:v>
                </c:pt>
                <c:pt idx="12">
                  <c:v>9.9456135885654606E-2</c:v>
                </c:pt>
                <c:pt idx="13">
                  <c:v>0.12946243184953987</c:v>
                </c:pt>
                <c:pt idx="14">
                  <c:v>0.16200050903537788</c:v>
                </c:pt>
                <c:pt idx="15">
                  <c:v>0.19392238550052909</c:v>
                </c:pt>
                <c:pt idx="16">
                  <c:v>0.22312494139395311</c:v>
                </c:pt>
                <c:pt idx="17">
                  <c:v>0.24994976624559617</c:v>
                </c:pt>
                <c:pt idx="18">
                  <c:v>0.27613829687479075</c:v>
                </c:pt>
                <c:pt idx="19">
                  <c:v>0.30408165999115877</c:v>
                </c:pt>
                <c:pt idx="20">
                  <c:v>0.33598210338776446</c:v>
                </c:pt>
                <c:pt idx="21">
                  <c:v>0.37308609395721426</c:v>
                </c:pt>
                <c:pt idx="22">
                  <c:v>0.41101391809888677</c:v>
                </c:pt>
                <c:pt idx="23">
                  <c:v>0.44098672489316948</c:v>
                </c:pt>
                <c:pt idx="24">
                  <c:v>0.46010234290230545</c:v>
                </c:pt>
                <c:pt idx="25">
                  <c:v>0.4734738985412118</c:v>
                </c:pt>
                <c:pt idx="26">
                  <c:v>0.48493791107955686</c:v>
                </c:pt>
                <c:pt idx="27">
                  <c:v>0.49548097145383185</c:v>
                </c:pt>
                <c:pt idx="28">
                  <c:v>0.50530535424843603</c:v>
                </c:pt>
                <c:pt idx="29">
                  <c:v>0.51447000040187008</c:v>
                </c:pt>
                <c:pt idx="30">
                  <c:v>0.5229862962317986</c:v>
                </c:pt>
                <c:pt idx="31">
                  <c:v>0.53094466249614869</c:v>
                </c:pt>
                <c:pt idx="32">
                  <c:v>0.53854000616200715</c:v>
                </c:pt>
                <c:pt idx="33">
                  <c:v>0.54587011560461352</c:v>
                </c:pt>
                <c:pt idx="34">
                  <c:v>0.55305421226775253</c:v>
                </c:pt>
                <c:pt idx="35">
                  <c:v>0.56015324644010123</c:v>
                </c:pt>
                <c:pt idx="36">
                  <c:v>0.56711363545029536</c:v>
                </c:pt>
                <c:pt idx="37">
                  <c:v>0.5740452237746313</c:v>
                </c:pt>
                <c:pt idx="38">
                  <c:v>0.58099489625055256</c:v>
                </c:pt>
                <c:pt idx="39">
                  <c:v>0.5881595691953222</c:v>
                </c:pt>
                <c:pt idx="40">
                  <c:v>0.5956383705509638</c:v>
                </c:pt>
                <c:pt idx="41">
                  <c:v>0.60345876143655142</c:v>
                </c:pt>
                <c:pt idx="42">
                  <c:v>0.61157586636481764</c:v>
                </c:pt>
                <c:pt idx="43">
                  <c:v>0.61997428031774526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CC1-4685-8BA3-E1432E3C28C3}"/>
            </c:ext>
          </c:extLst>
        </c:ser>
        <c:ser>
          <c:idx val="1"/>
          <c:order val="1"/>
          <c:tx>
            <c:v>10-model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'Saw palmetto_dead'!$B$13:$B$62</c:f>
              <c:numCache>
                <c:formatCode>General</c:formatCode>
                <c:ptCount val="50"/>
                <c:pt idx="0">
                  <c:v>165.46799999999999</c:v>
                </c:pt>
                <c:pt idx="1">
                  <c:v>173.37</c:v>
                </c:pt>
                <c:pt idx="2">
                  <c:v>181.24</c:v>
                </c:pt>
                <c:pt idx="3">
                  <c:v>189.11699999999999</c:v>
                </c:pt>
                <c:pt idx="4">
                  <c:v>196.99700000000001</c:v>
                </c:pt>
                <c:pt idx="5">
                  <c:v>204.874</c:v>
                </c:pt>
                <c:pt idx="6">
                  <c:v>212.745</c:v>
                </c:pt>
                <c:pt idx="7">
                  <c:v>220.60900000000001</c:v>
                </c:pt>
                <c:pt idx="8">
                  <c:v>228.47399999999999</c:v>
                </c:pt>
                <c:pt idx="9">
                  <c:v>236.333</c:v>
                </c:pt>
                <c:pt idx="10">
                  <c:v>244.196</c:v>
                </c:pt>
                <c:pt idx="11">
                  <c:v>252.053</c:v>
                </c:pt>
                <c:pt idx="12">
                  <c:v>259.88799999999998</c:v>
                </c:pt>
                <c:pt idx="13">
                  <c:v>267.74400000000003</c:v>
                </c:pt>
                <c:pt idx="14">
                  <c:v>275.58100000000002</c:v>
                </c:pt>
                <c:pt idx="15">
                  <c:v>283.39100000000002</c:v>
                </c:pt>
                <c:pt idx="16">
                  <c:v>291.21800000000002</c:v>
                </c:pt>
                <c:pt idx="17">
                  <c:v>299.03699999999998</c:v>
                </c:pt>
                <c:pt idx="18">
                  <c:v>306.863</c:v>
                </c:pt>
                <c:pt idx="19">
                  <c:v>314.65600000000001</c:v>
                </c:pt>
                <c:pt idx="20">
                  <c:v>322.50599999999997</c:v>
                </c:pt>
                <c:pt idx="21">
                  <c:v>330.34899999999999</c:v>
                </c:pt>
                <c:pt idx="22">
                  <c:v>338.18900000000002</c:v>
                </c:pt>
                <c:pt idx="23">
                  <c:v>346.03899999999999</c:v>
                </c:pt>
                <c:pt idx="24">
                  <c:v>353.875</c:v>
                </c:pt>
                <c:pt idx="25">
                  <c:v>361.67599999999999</c:v>
                </c:pt>
                <c:pt idx="26">
                  <c:v>369.435</c:v>
                </c:pt>
                <c:pt idx="27">
                  <c:v>377.178</c:v>
                </c:pt>
                <c:pt idx="28">
                  <c:v>384.92200000000003</c:v>
                </c:pt>
                <c:pt idx="29">
                  <c:v>392.68900000000002</c:v>
                </c:pt>
                <c:pt idx="30">
                  <c:v>400.40100000000001</c:v>
                </c:pt>
                <c:pt idx="31">
                  <c:v>408.13200000000001</c:v>
                </c:pt>
                <c:pt idx="32">
                  <c:v>415.82900000000001</c:v>
                </c:pt>
                <c:pt idx="33">
                  <c:v>423.52600000000001</c:v>
                </c:pt>
                <c:pt idx="34">
                  <c:v>431.23599999999999</c:v>
                </c:pt>
                <c:pt idx="35">
                  <c:v>438.964</c:v>
                </c:pt>
                <c:pt idx="36">
                  <c:v>446.66199999999998</c:v>
                </c:pt>
                <c:pt idx="37">
                  <c:v>454.39</c:v>
                </c:pt>
                <c:pt idx="38">
                  <c:v>462.07400000000001</c:v>
                </c:pt>
                <c:pt idx="39">
                  <c:v>469.79399999999998</c:v>
                </c:pt>
                <c:pt idx="40">
                  <c:v>477.54300000000001</c:v>
                </c:pt>
                <c:pt idx="41">
                  <c:v>485.31</c:v>
                </c:pt>
                <c:pt idx="42">
                  <c:v>493.07600000000002</c:v>
                </c:pt>
                <c:pt idx="43">
                  <c:v>500.83100000000002</c:v>
                </c:pt>
              </c:numCache>
            </c:numRef>
          </c:xVal>
          <c:yVal>
            <c:numRef>
              <c:f>'Saw palmetto_dead'!$J$13:$J$62</c:f>
              <c:numCache>
                <c:formatCode>General</c:formatCode>
                <c:ptCount val="50"/>
                <c:pt idx="0">
                  <c:v>4.805177342001813E-3</c:v>
                </c:pt>
                <c:pt idx="1">
                  <c:v>5.9329151049311475E-3</c:v>
                </c:pt>
                <c:pt idx="2">
                  <c:v>7.8609133005249875E-3</c:v>
                </c:pt>
                <c:pt idx="3">
                  <c:v>1.0660924767589508E-2</c:v>
                </c:pt>
                <c:pt idx="4">
                  <c:v>1.4424815050955161E-2</c:v>
                </c:pt>
                <c:pt idx="5">
                  <c:v>1.9321387012401745E-2</c:v>
                </c:pt>
                <c:pt idx="6">
                  <c:v>2.5568818569101828E-2</c:v>
                </c:pt>
                <c:pt idx="7">
                  <c:v>3.3411605231741047E-2</c:v>
                </c:pt>
                <c:pt idx="8">
                  <c:v>4.3105239335904634E-2</c:v>
                </c:pt>
                <c:pt idx="9">
                  <c:v>5.4910399630803207E-2</c:v>
                </c:pt>
                <c:pt idx="10">
                  <c:v>6.9054873550399104E-2</c:v>
                </c:pt>
                <c:pt idx="11">
                  <c:v>8.5740851466457615E-2</c:v>
                </c:pt>
                <c:pt idx="12">
                  <c:v>0.10508373974684326</c:v>
                </c:pt>
                <c:pt idx="13">
                  <c:v>0.12708142067542491</c:v>
                </c:pt>
                <c:pt idx="14">
                  <c:v>0.15172768211401724</c:v>
                </c:pt>
                <c:pt idx="15">
                  <c:v>0.17876355530991195</c:v>
                </c:pt>
                <c:pt idx="16">
                  <c:v>0.2077998270944563</c:v>
                </c:pt>
                <c:pt idx="17">
                  <c:v>0.23844542252594356</c:v>
                </c:pt>
                <c:pt idx="18">
                  <c:v>0.27004967909744876</c:v>
                </c:pt>
                <c:pt idx="19">
                  <c:v>0.30182900712691701</c:v>
                </c:pt>
                <c:pt idx="20">
                  <c:v>0.33249692971247014</c:v>
                </c:pt>
                <c:pt idx="21">
                  <c:v>0.36306958700591396</c:v>
                </c:pt>
                <c:pt idx="22">
                  <c:v>0.39286127405458732</c:v>
                </c:pt>
                <c:pt idx="23">
                  <c:v>0.42111743755871689</c:v>
                </c:pt>
                <c:pt idx="24">
                  <c:v>0.44724587691722351</c:v>
                </c:pt>
                <c:pt idx="25">
                  <c:v>0.47076216829936635</c:v>
                </c:pt>
                <c:pt idx="26">
                  <c:v>0.4913642657883624</c:v>
                </c:pt>
                <c:pt idx="27">
                  <c:v>0.50895945256190078</c:v>
                </c:pt>
                <c:pt idx="28">
                  <c:v>0.52365606777012086</c:v>
                </c:pt>
                <c:pt idx="29">
                  <c:v>0.53566444627707421</c:v>
                </c:pt>
                <c:pt idx="30">
                  <c:v>0.54526358491693627</c:v>
                </c:pt>
                <c:pt idx="31">
                  <c:v>0.55271429180738219</c:v>
                </c:pt>
                <c:pt idx="32">
                  <c:v>0.55838209404717165</c:v>
                </c:pt>
                <c:pt idx="33">
                  <c:v>0.56257912114506414</c:v>
                </c:pt>
                <c:pt idx="34">
                  <c:v>0.56561828796206259</c:v>
                </c:pt>
                <c:pt idx="35">
                  <c:v>0.567769179349916</c:v>
                </c:pt>
                <c:pt idx="36">
                  <c:v>0.56925510804081725</c:v>
                </c:pt>
                <c:pt idx="37">
                  <c:v>0.57025294378005298</c:v>
                </c:pt>
                <c:pt idx="38">
                  <c:v>0.5709087659412535</c:v>
                </c:pt>
                <c:pt idx="39">
                  <c:v>0.57132727694530017</c:v>
                </c:pt>
                <c:pt idx="40">
                  <c:v>0.57158901701741027</c:v>
                </c:pt>
                <c:pt idx="41">
                  <c:v>0.57174864481690135</c:v>
                </c:pt>
                <c:pt idx="42">
                  <c:v>0.57184337452373646</c:v>
                </c:pt>
                <c:pt idx="43">
                  <c:v>0.57189802120667232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CC1-4685-8BA3-E1432E3C28C3}"/>
            </c:ext>
          </c:extLst>
        </c:ser>
        <c:ser>
          <c:idx val="2"/>
          <c:order val="2"/>
          <c:tx>
            <c:v>20-exp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'Saw palmetto_dead'!$R$13:$R$54</c:f>
              <c:numCache>
                <c:formatCode>General</c:formatCode>
                <c:ptCount val="42"/>
                <c:pt idx="0">
                  <c:v>175.40799999999999</c:v>
                </c:pt>
                <c:pt idx="1">
                  <c:v>183.393</c:v>
                </c:pt>
                <c:pt idx="2">
                  <c:v>191.357</c:v>
                </c:pt>
                <c:pt idx="3">
                  <c:v>199.31100000000001</c:v>
                </c:pt>
                <c:pt idx="4">
                  <c:v>207.292</c:v>
                </c:pt>
                <c:pt idx="5">
                  <c:v>215.27</c:v>
                </c:pt>
                <c:pt idx="6">
                  <c:v>223.24299999999999</c:v>
                </c:pt>
                <c:pt idx="7">
                  <c:v>231.202</c:v>
                </c:pt>
                <c:pt idx="8">
                  <c:v>239.16800000000001</c:v>
                </c:pt>
                <c:pt idx="9">
                  <c:v>247.11099999999999</c:v>
                </c:pt>
                <c:pt idx="10">
                  <c:v>255.04499999999999</c:v>
                </c:pt>
                <c:pt idx="11">
                  <c:v>262.97800000000001</c:v>
                </c:pt>
                <c:pt idx="12">
                  <c:v>270.88600000000002</c:v>
                </c:pt>
                <c:pt idx="13">
                  <c:v>278.78899999999999</c:v>
                </c:pt>
                <c:pt idx="14">
                  <c:v>286.71600000000001</c:v>
                </c:pt>
                <c:pt idx="15">
                  <c:v>294.63799999999998</c:v>
                </c:pt>
                <c:pt idx="16">
                  <c:v>302.54599999999999</c:v>
                </c:pt>
                <c:pt idx="17">
                  <c:v>310.46800000000002</c:v>
                </c:pt>
                <c:pt idx="18">
                  <c:v>318.40100000000001</c:v>
                </c:pt>
                <c:pt idx="19">
                  <c:v>326.32299999999998</c:v>
                </c:pt>
                <c:pt idx="20">
                  <c:v>334.24799999999999</c:v>
                </c:pt>
                <c:pt idx="21">
                  <c:v>342.178</c:v>
                </c:pt>
                <c:pt idx="22">
                  <c:v>350.10500000000002</c:v>
                </c:pt>
                <c:pt idx="23">
                  <c:v>358.05799999999999</c:v>
                </c:pt>
                <c:pt idx="24">
                  <c:v>366</c:v>
                </c:pt>
                <c:pt idx="25">
                  <c:v>373.91800000000001</c:v>
                </c:pt>
                <c:pt idx="26">
                  <c:v>381.822</c:v>
                </c:pt>
                <c:pt idx="27">
                  <c:v>389.71499999999997</c:v>
                </c:pt>
                <c:pt idx="28">
                  <c:v>397.58600000000001</c:v>
                </c:pt>
                <c:pt idx="29">
                  <c:v>405.44600000000003</c:v>
                </c:pt>
                <c:pt idx="30">
                  <c:v>413.27100000000002</c:v>
                </c:pt>
                <c:pt idx="31">
                  <c:v>421.08100000000002</c:v>
                </c:pt>
                <c:pt idx="32">
                  <c:v>428.887</c:v>
                </c:pt>
                <c:pt idx="33">
                  <c:v>436.70299999999997</c:v>
                </c:pt>
                <c:pt idx="34">
                  <c:v>444.49299999999999</c:v>
                </c:pt>
                <c:pt idx="35">
                  <c:v>452.26799999999997</c:v>
                </c:pt>
                <c:pt idx="36">
                  <c:v>460.07</c:v>
                </c:pt>
                <c:pt idx="37">
                  <c:v>467.89800000000002</c:v>
                </c:pt>
                <c:pt idx="38">
                  <c:v>475.71199999999999</c:v>
                </c:pt>
                <c:pt idx="39">
                  <c:v>483.54</c:v>
                </c:pt>
                <c:pt idx="40">
                  <c:v>491.37700000000001</c:v>
                </c:pt>
                <c:pt idx="41">
                  <c:v>499.22300000000001</c:v>
                </c:pt>
              </c:numCache>
            </c:numRef>
          </c:xVal>
          <c:yVal>
            <c:numRef>
              <c:f>'Saw palmetto_dead'!$V$13:$V$54</c:f>
              <c:numCache>
                <c:formatCode>General</c:formatCode>
                <c:ptCount val="42"/>
                <c:pt idx="0">
                  <c:v>2.1773585486328795E-3</c:v>
                </c:pt>
                <c:pt idx="1">
                  <c:v>3.416067828950542E-3</c:v>
                </c:pt>
                <c:pt idx="2">
                  <c:v>4.9625309677320262E-3</c:v>
                </c:pt>
                <c:pt idx="3">
                  <c:v>7.0167879729792215E-3</c:v>
                </c:pt>
                <c:pt idx="4">
                  <c:v>9.7942665456167699E-3</c:v>
                </c:pt>
                <c:pt idx="5">
                  <c:v>1.340268053610727E-2</c:v>
                </c:pt>
                <c:pt idx="6">
                  <c:v>1.811131457060644E-2</c:v>
                </c:pt>
                <c:pt idx="7">
                  <c:v>2.4289473279271334E-2</c:v>
                </c:pt>
                <c:pt idx="8">
                  <c:v>3.2960438241494416E-2</c:v>
                </c:pt>
                <c:pt idx="9">
                  <c:v>4.6155384923138421E-2</c:v>
                </c:pt>
                <c:pt idx="10">
                  <c:v>6.5043777986366624E-2</c:v>
                </c:pt>
                <c:pt idx="11">
                  <c:v>8.9410189730253831E-2</c:v>
                </c:pt>
                <c:pt idx="12">
                  <c:v>0.11824672626833066</c:v>
                </c:pt>
                <c:pt idx="13">
                  <c:v>0.14936064135904104</c:v>
                </c:pt>
                <c:pt idx="14">
                  <c:v>0.18036684259928915</c:v>
                </c:pt>
                <c:pt idx="15">
                  <c:v>0.20958807146044589</c:v>
                </c:pt>
                <c:pt idx="16">
                  <c:v>0.2365480788465385</c:v>
                </c:pt>
                <c:pt idx="17">
                  <c:v>0.26229322787634457</c:v>
                </c:pt>
                <c:pt idx="18">
                  <c:v>0.28840768153630736</c:v>
                </c:pt>
                <c:pt idx="19">
                  <c:v>0.31681644021111921</c:v>
                </c:pt>
                <c:pt idx="20">
                  <c:v>0.34961453829227385</c:v>
                </c:pt>
                <c:pt idx="21">
                  <c:v>0.38623570868019763</c:v>
                </c:pt>
                <c:pt idx="22">
                  <c:v>0.41963469617000326</c:v>
                </c:pt>
                <c:pt idx="23">
                  <c:v>0.44536137996830139</c:v>
                </c:pt>
                <c:pt idx="24">
                  <c:v>0.46310800621662795</c:v>
                </c:pt>
                <c:pt idx="25">
                  <c:v>0.47613753519934765</c:v>
                </c:pt>
                <c:pt idx="26">
                  <c:v>0.48748826688414615</c:v>
                </c:pt>
                <c:pt idx="27">
                  <c:v>0.49801883453613804</c:v>
                </c:pt>
                <c:pt idx="28">
                  <c:v>0.50790542723929399</c:v>
                </c:pt>
                <c:pt idx="29">
                  <c:v>0.51716420207118352</c:v>
                </c:pt>
                <c:pt idx="30">
                  <c:v>0.52575899795343695</c:v>
                </c:pt>
                <c:pt idx="31">
                  <c:v>0.53374905750380841</c:v>
                </c:pt>
                <c:pt idx="32">
                  <c:v>0.54134057580746919</c:v>
                </c:pt>
                <c:pt idx="33">
                  <c:v>0.54854740178804995</c:v>
                </c:pt>
                <c:pt idx="34">
                  <c:v>0.55556957545355234</c:v>
                </c:pt>
                <c:pt idx="35">
                  <c:v>0.56234169910905263</c:v>
                </c:pt>
                <c:pt idx="36">
                  <c:v>0.56900072322156747</c:v>
                </c:pt>
                <c:pt idx="37">
                  <c:v>0.57549586840445011</c:v>
                </c:pt>
                <c:pt idx="38">
                  <c:v>0.58189560989120903</c:v>
                </c:pt>
                <c:pt idx="39">
                  <c:v>0.58830689214766041</c:v>
                </c:pt>
                <c:pt idx="40">
                  <c:v>0.59476895379075823</c:v>
                </c:pt>
                <c:pt idx="41">
                  <c:v>0.60138643113238044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CC1-4685-8BA3-E1432E3C28C3}"/>
            </c:ext>
          </c:extLst>
        </c:ser>
        <c:ser>
          <c:idx val="3"/>
          <c:order val="3"/>
          <c:tx>
            <c:v>20-model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'Saw palmetto_dead'!$R$13:$R$54</c:f>
              <c:numCache>
                <c:formatCode>General</c:formatCode>
                <c:ptCount val="42"/>
                <c:pt idx="0">
                  <c:v>175.40799999999999</c:v>
                </c:pt>
                <c:pt idx="1">
                  <c:v>183.393</c:v>
                </c:pt>
                <c:pt idx="2">
                  <c:v>191.357</c:v>
                </c:pt>
                <c:pt idx="3">
                  <c:v>199.31100000000001</c:v>
                </c:pt>
                <c:pt idx="4">
                  <c:v>207.292</c:v>
                </c:pt>
                <c:pt idx="5">
                  <c:v>215.27</c:v>
                </c:pt>
                <c:pt idx="6">
                  <c:v>223.24299999999999</c:v>
                </c:pt>
                <c:pt idx="7">
                  <c:v>231.202</c:v>
                </c:pt>
                <c:pt idx="8">
                  <c:v>239.16800000000001</c:v>
                </c:pt>
                <c:pt idx="9">
                  <c:v>247.11099999999999</c:v>
                </c:pt>
                <c:pt idx="10">
                  <c:v>255.04499999999999</c:v>
                </c:pt>
                <c:pt idx="11">
                  <c:v>262.97800000000001</c:v>
                </c:pt>
                <c:pt idx="12">
                  <c:v>270.88600000000002</c:v>
                </c:pt>
                <c:pt idx="13">
                  <c:v>278.78899999999999</c:v>
                </c:pt>
                <c:pt idx="14">
                  <c:v>286.71600000000001</c:v>
                </c:pt>
                <c:pt idx="15">
                  <c:v>294.63799999999998</c:v>
                </c:pt>
                <c:pt idx="16">
                  <c:v>302.54599999999999</c:v>
                </c:pt>
                <c:pt idx="17">
                  <c:v>310.46800000000002</c:v>
                </c:pt>
                <c:pt idx="18">
                  <c:v>318.40100000000001</c:v>
                </c:pt>
                <c:pt idx="19">
                  <c:v>326.32299999999998</c:v>
                </c:pt>
                <c:pt idx="20">
                  <c:v>334.24799999999999</c:v>
                </c:pt>
                <c:pt idx="21">
                  <c:v>342.178</c:v>
                </c:pt>
                <c:pt idx="22">
                  <c:v>350.10500000000002</c:v>
                </c:pt>
                <c:pt idx="23">
                  <c:v>358.05799999999999</c:v>
                </c:pt>
                <c:pt idx="24">
                  <c:v>366</c:v>
                </c:pt>
                <c:pt idx="25">
                  <c:v>373.91800000000001</c:v>
                </c:pt>
                <c:pt idx="26">
                  <c:v>381.822</c:v>
                </c:pt>
                <c:pt idx="27">
                  <c:v>389.71499999999997</c:v>
                </c:pt>
                <c:pt idx="28">
                  <c:v>397.58600000000001</c:v>
                </c:pt>
                <c:pt idx="29">
                  <c:v>405.44600000000003</c:v>
                </c:pt>
                <c:pt idx="30">
                  <c:v>413.27100000000002</c:v>
                </c:pt>
                <c:pt idx="31">
                  <c:v>421.08100000000002</c:v>
                </c:pt>
                <c:pt idx="32">
                  <c:v>428.887</c:v>
                </c:pt>
                <c:pt idx="33">
                  <c:v>436.70299999999997</c:v>
                </c:pt>
                <c:pt idx="34">
                  <c:v>444.49299999999999</c:v>
                </c:pt>
                <c:pt idx="35">
                  <c:v>452.26799999999997</c:v>
                </c:pt>
                <c:pt idx="36">
                  <c:v>460.07</c:v>
                </c:pt>
                <c:pt idx="37">
                  <c:v>467.89800000000002</c:v>
                </c:pt>
                <c:pt idx="38">
                  <c:v>475.71199999999999</c:v>
                </c:pt>
                <c:pt idx="39">
                  <c:v>483.54</c:v>
                </c:pt>
                <c:pt idx="40">
                  <c:v>491.37700000000001</c:v>
                </c:pt>
                <c:pt idx="41">
                  <c:v>499.22300000000001</c:v>
                </c:pt>
              </c:numCache>
            </c:numRef>
          </c:xVal>
          <c:yVal>
            <c:numRef>
              <c:f>'Saw palmetto_dead'!$Z$13:$Z$54</c:f>
              <c:numCache>
                <c:formatCode>General</c:formatCode>
                <c:ptCount val="42"/>
                <c:pt idx="0">
                  <c:v>4.7968165192050286E-3</c:v>
                </c:pt>
                <c:pt idx="1">
                  <c:v>6.610596099429762E-3</c:v>
                </c:pt>
                <c:pt idx="2">
                  <c:v>9.1016229286281173E-3</c:v>
                </c:pt>
                <c:pt idx="3">
                  <c:v>1.2399742480342459E-2</c:v>
                </c:pt>
                <c:pt idx="4">
                  <c:v>1.6686129823646617E-2</c:v>
                </c:pt>
                <c:pt idx="5">
                  <c:v>2.2193030802579797E-2</c:v>
                </c:pt>
                <c:pt idx="6">
                  <c:v>2.9154640780530181E-2</c:v>
                </c:pt>
                <c:pt idx="7">
                  <c:v>3.7821304996549357E-2</c:v>
                </c:pt>
                <c:pt idx="8">
                  <c:v>4.8438183413401739E-2</c:v>
                </c:pt>
                <c:pt idx="9">
                  <c:v>6.1264521269305872E-2</c:v>
                </c:pt>
                <c:pt idx="10">
                  <c:v>7.6482308766330082E-2</c:v>
                </c:pt>
                <c:pt idx="11">
                  <c:v>9.425083843071913E-2</c:v>
                </c:pt>
                <c:pt idx="12">
                  <c:v>0.1146656591267172</c:v>
                </c:pt>
                <c:pt idx="13">
                  <c:v>0.13767176800279377</c:v>
                </c:pt>
                <c:pt idx="14">
                  <c:v>0.16315727636458047</c:v>
                </c:pt>
                <c:pt idx="15">
                  <c:v>0.19094032599391383</c:v>
                </c:pt>
                <c:pt idx="16">
                  <c:v>0.22059691070864096</c:v>
                </c:pt>
                <c:pt idx="17">
                  <c:v>0.25156070835387034</c:v>
                </c:pt>
                <c:pt idx="18">
                  <c:v>0.28321179626971232</c:v>
                </c:pt>
                <c:pt idx="19">
                  <c:v>0.31456929495982938</c:v>
                </c:pt>
                <c:pt idx="20">
                  <c:v>0.34507405020572651</c:v>
                </c:pt>
                <c:pt idx="21">
                  <c:v>0.37523028920074775</c:v>
                </c:pt>
                <c:pt idx="22">
                  <c:v>0.40431973382012987</c:v>
                </c:pt>
                <c:pt idx="23">
                  <c:v>0.43163653040299932</c:v>
                </c:pt>
                <c:pt idx="24">
                  <c:v>0.45668883838312163</c:v>
                </c:pt>
                <c:pt idx="25">
                  <c:v>0.47904739285300474</c:v>
                </c:pt>
                <c:pt idx="26">
                  <c:v>0.49848246519822892</c:v>
                </c:pt>
                <c:pt idx="27">
                  <c:v>0.51497323005708595</c:v>
                </c:pt>
                <c:pt idx="28">
                  <c:v>0.52863549684308253</c:v>
                </c:pt>
                <c:pt idx="29">
                  <c:v>0.53967712940907342</c:v>
                </c:pt>
                <c:pt idx="30">
                  <c:v>0.54839401155621481</c:v>
                </c:pt>
                <c:pt idx="31">
                  <c:v>0.55510248589124056</c:v>
                </c:pt>
                <c:pt idx="32">
                  <c:v>0.56014905794935677</c:v>
                </c:pt>
                <c:pt idx="33">
                  <c:v>0.56386018860083331</c:v>
                </c:pt>
                <c:pt idx="34">
                  <c:v>0.5665277565831941</c:v>
                </c:pt>
                <c:pt idx="35">
                  <c:v>0.56839505786076994</c:v>
                </c:pt>
                <c:pt idx="36">
                  <c:v>0.56967122985263385</c:v>
                </c:pt>
                <c:pt idx="37">
                  <c:v>0.57052503686753997</c:v>
                </c:pt>
                <c:pt idx="38">
                  <c:v>0.57108250986117159</c:v>
                </c:pt>
                <c:pt idx="39">
                  <c:v>0.57143638314616274</c:v>
                </c:pt>
                <c:pt idx="40">
                  <c:v>0.57165565154041886</c:v>
                </c:pt>
                <c:pt idx="41">
                  <c:v>0.57178807017745126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CC1-4685-8BA3-E1432E3C28C3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'Saw palmetto_dead'!$AH$13:$AH$53</c:f>
              <c:numCache>
                <c:formatCode>General</c:formatCode>
                <c:ptCount val="41"/>
                <c:pt idx="0">
                  <c:v>182.48599999999999</c:v>
                </c:pt>
                <c:pt idx="1">
                  <c:v>190.43199999999999</c:v>
                </c:pt>
                <c:pt idx="2">
                  <c:v>198.36199999999999</c:v>
                </c:pt>
                <c:pt idx="3">
                  <c:v>206.279</c:v>
                </c:pt>
                <c:pt idx="4">
                  <c:v>214.202</c:v>
                </c:pt>
                <c:pt idx="5">
                  <c:v>222.107</c:v>
                </c:pt>
                <c:pt idx="6">
                  <c:v>230</c:v>
                </c:pt>
                <c:pt idx="7">
                  <c:v>237.893</c:v>
                </c:pt>
                <c:pt idx="8">
                  <c:v>245.78200000000001</c:v>
                </c:pt>
                <c:pt idx="9">
                  <c:v>253.673</c:v>
                </c:pt>
                <c:pt idx="10">
                  <c:v>261.53800000000001</c:v>
                </c:pt>
                <c:pt idx="11">
                  <c:v>269.40800000000002</c:v>
                </c:pt>
                <c:pt idx="12">
                  <c:v>277.27</c:v>
                </c:pt>
                <c:pt idx="13">
                  <c:v>285.12400000000002</c:v>
                </c:pt>
                <c:pt idx="14">
                  <c:v>292.97800000000001</c:v>
                </c:pt>
                <c:pt idx="15">
                  <c:v>300.81200000000001</c:v>
                </c:pt>
                <c:pt idx="16">
                  <c:v>308.66199999999998</c:v>
                </c:pt>
                <c:pt idx="17">
                  <c:v>316.50299999999999</c:v>
                </c:pt>
                <c:pt idx="18">
                  <c:v>324.35899999999998</c:v>
                </c:pt>
                <c:pt idx="19">
                  <c:v>332.20600000000002</c:v>
                </c:pt>
                <c:pt idx="20">
                  <c:v>340.05500000000001</c:v>
                </c:pt>
                <c:pt idx="21">
                  <c:v>347.92399999999998</c:v>
                </c:pt>
                <c:pt idx="22">
                  <c:v>355.77199999999999</c:v>
                </c:pt>
                <c:pt idx="23">
                  <c:v>363.66300000000001</c:v>
                </c:pt>
                <c:pt idx="24">
                  <c:v>371.565</c:v>
                </c:pt>
                <c:pt idx="25">
                  <c:v>379.46600000000001</c:v>
                </c:pt>
                <c:pt idx="26">
                  <c:v>387.33100000000002</c:v>
                </c:pt>
                <c:pt idx="27">
                  <c:v>395.16500000000002</c:v>
                </c:pt>
                <c:pt idx="28">
                  <c:v>402.98500000000001</c:v>
                </c:pt>
                <c:pt idx="29">
                  <c:v>410.83499999999998</c:v>
                </c:pt>
                <c:pt idx="30">
                  <c:v>418.63600000000002</c:v>
                </c:pt>
                <c:pt idx="31">
                  <c:v>426.41</c:v>
                </c:pt>
                <c:pt idx="32">
                  <c:v>434.18</c:v>
                </c:pt>
                <c:pt idx="33">
                  <c:v>441.928</c:v>
                </c:pt>
                <c:pt idx="34">
                  <c:v>449.685</c:v>
                </c:pt>
                <c:pt idx="35">
                  <c:v>457.45499999999998</c:v>
                </c:pt>
                <c:pt idx="36">
                  <c:v>465.22399999999999</c:v>
                </c:pt>
                <c:pt idx="37">
                  <c:v>473.02300000000002</c:v>
                </c:pt>
                <c:pt idx="38">
                  <c:v>480.76900000000001</c:v>
                </c:pt>
                <c:pt idx="39">
                  <c:v>488.51600000000002</c:v>
                </c:pt>
                <c:pt idx="40">
                  <c:v>496.24099999999999</c:v>
                </c:pt>
              </c:numCache>
            </c:numRef>
          </c:xVal>
          <c:yVal>
            <c:numRef>
              <c:f>'Saw palmetto_dead'!$AL$13:$AL$53</c:f>
              <c:numCache>
                <c:formatCode>General</c:formatCode>
                <c:ptCount val="41"/>
                <c:pt idx="0">
                  <c:v>1.812862348105404E-3</c:v>
                </c:pt>
                <c:pt idx="1">
                  <c:v>2.8987848437527219E-3</c:v>
                </c:pt>
                <c:pt idx="2">
                  <c:v>4.3167662843501819E-3</c:v>
                </c:pt>
                <c:pt idx="3">
                  <c:v>6.1386031985354306E-3</c:v>
                </c:pt>
                <c:pt idx="4">
                  <c:v>8.6335325687002529E-3</c:v>
                </c:pt>
                <c:pt idx="5">
                  <c:v>1.2187460736273414E-2</c:v>
                </c:pt>
                <c:pt idx="6">
                  <c:v>1.7087573815806056E-2</c:v>
                </c:pt>
                <c:pt idx="7">
                  <c:v>2.3450541166334604E-2</c:v>
                </c:pt>
                <c:pt idx="8">
                  <c:v>3.1769963922244293E-2</c:v>
                </c:pt>
                <c:pt idx="9">
                  <c:v>4.2781756502073054E-2</c:v>
                </c:pt>
                <c:pt idx="10">
                  <c:v>5.778723098738181E-2</c:v>
                </c:pt>
                <c:pt idx="11">
                  <c:v>7.8114623157970353E-2</c:v>
                </c:pt>
                <c:pt idx="12">
                  <c:v>0.10405919623786186</c:v>
                </c:pt>
                <c:pt idx="13">
                  <c:v>0.13461849119595071</c:v>
                </c:pt>
                <c:pt idx="14">
                  <c:v>0.16738642686626093</c:v>
                </c:pt>
                <c:pt idx="15">
                  <c:v>0.19933318974027603</c:v>
                </c:pt>
                <c:pt idx="16">
                  <c:v>0.22867643099456136</c:v>
                </c:pt>
                <c:pt idx="17">
                  <c:v>0.25599590759786772</c:v>
                </c:pt>
                <c:pt idx="18">
                  <c:v>0.28304704467538999</c:v>
                </c:pt>
                <c:pt idx="19">
                  <c:v>0.31210579218494783</c:v>
                </c:pt>
                <c:pt idx="20">
                  <c:v>0.34564823290793889</c:v>
                </c:pt>
                <c:pt idx="21">
                  <c:v>0.38354154326638312</c:v>
                </c:pt>
                <c:pt idx="22">
                  <c:v>0.41871197027623719</c:v>
                </c:pt>
                <c:pt idx="23">
                  <c:v>0.44513309281496238</c:v>
                </c:pt>
                <c:pt idx="24">
                  <c:v>0.46317286809182778</c:v>
                </c:pt>
                <c:pt idx="25">
                  <c:v>0.47632150485524027</c:v>
                </c:pt>
                <c:pt idx="26">
                  <c:v>0.48748945488485629</c:v>
                </c:pt>
                <c:pt idx="27">
                  <c:v>0.49778238472169878</c:v>
                </c:pt>
                <c:pt idx="28">
                  <c:v>0.50741568395168091</c:v>
                </c:pt>
                <c:pt idx="29">
                  <c:v>0.51648448297524818</c:v>
                </c:pt>
                <c:pt idx="30">
                  <c:v>0.52494301150539369</c:v>
                </c:pt>
                <c:pt idx="31">
                  <c:v>0.53274101197207113</c:v>
                </c:pt>
                <c:pt idx="32">
                  <c:v>0.53999874356074884</c:v>
                </c:pt>
                <c:pt idx="33">
                  <c:v>0.54687954337407785</c:v>
                </c:pt>
                <c:pt idx="34">
                  <c:v>0.55359969845457968</c:v>
                </c:pt>
                <c:pt idx="35">
                  <c:v>0.5601035664925601</c:v>
                </c:pt>
                <c:pt idx="36">
                  <c:v>0.56648538043185614</c:v>
                </c:pt>
                <c:pt idx="37">
                  <c:v>0.5727792436235708</c:v>
                </c:pt>
                <c:pt idx="38">
                  <c:v>0.57892951375800983</c:v>
                </c:pt>
                <c:pt idx="39">
                  <c:v>0.58489939511424627</c:v>
                </c:pt>
                <c:pt idx="40">
                  <c:v>0.59083158329294783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CC1-4685-8BA3-E1432E3C28C3}"/>
            </c:ext>
          </c:extLst>
        </c:ser>
        <c:ser>
          <c:idx val="5"/>
          <c:order val="5"/>
          <c:tx>
            <c:v>30-model</c:v>
          </c:tx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'Saw palmetto_dead'!$R$13:$R$54</c:f>
              <c:numCache>
                <c:formatCode>General</c:formatCode>
                <c:ptCount val="42"/>
                <c:pt idx="0">
                  <c:v>175.40799999999999</c:v>
                </c:pt>
                <c:pt idx="1">
                  <c:v>183.393</c:v>
                </c:pt>
                <c:pt idx="2">
                  <c:v>191.357</c:v>
                </c:pt>
                <c:pt idx="3">
                  <c:v>199.31100000000001</c:v>
                </c:pt>
                <c:pt idx="4">
                  <c:v>207.292</c:v>
                </c:pt>
                <c:pt idx="5">
                  <c:v>215.27</c:v>
                </c:pt>
                <c:pt idx="6">
                  <c:v>223.24299999999999</c:v>
                </c:pt>
                <c:pt idx="7">
                  <c:v>231.202</c:v>
                </c:pt>
                <c:pt idx="8">
                  <c:v>239.16800000000001</c:v>
                </c:pt>
                <c:pt idx="9">
                  <c:v>247.11099999999999</c:v>
                </c:pt>
                <c:pt idx="10">
                  <c:v>255.04499999999999</c:v>
                </c:pt>
                <c:pt idx="11">
                  <c:v>262.97800000000001</c:v>
                </c:pt>
                <c:pt idx="12">
                  <c:v>270.88600000000002</c:v>
                </c:pt>
                <c:pt idx="13">
                  <c:v>278.78899999999999</c:v>
                </c:pt>
                <c:pt idx="14">
                  <c:v>286.71600000000001</c:v>
                </c:pt>
                <c:pt idx="15">
                  <c:v>294.63799999999998</c:v>
                </c:pt>
                <c:pt idx="16">
                  <c:v>302.54599999999999</c:v>
                </c:pt>
                <c:pt idx="17">
                  <c:v>310.46800000000002</c:v>
                </c:pt>
                <c:pt idx="18">
                  <c:v>318.40100000000001</c:v>
                </c:pt>
                <c:pt idx="19">
                  <c:v>326.32299999999998</c:v>
                </c:pt>
                <c:pt idx="20">
                  <c:v>334.24799999999999</c:v>
                </c:pt>
                <c:pt idx="21">
                  <c:v>342.178</c:v>
                </c:pt>
                <c:pt idx="22">
                  <c:v>350.10500000000002</c:v>
                </c:pt>
                <c:pt idx="23">
                  <c:v>358.05799999999999</c:v>
                </c:pt>
                <c:pt idx="24">
                  <c:v>366</c:v>
                </c:pt>
                <c:pt idx="25">
                  <c:v>373.91800000000001</c:v>
                </c:pt>
                <c:pt idx="26">
                  <c:v>381.822</c:v>
                </c:pt>
                <c:pt idx="27">
                  <c:v>389.71499999999997</c:v>
                </c:pt>
                <c:pt idx="28">
                  <c:v>397.58600000000001</c:v>
                </c:pt>
                <c:pt idx="29">
                  <c:v>405.44600000000003</c:v>
                </c:pt>
                <c:pt idx="30">
                  <c:v>413.27100000000002</c:v>
                </c:pt>
                <c:pt idx="31">
                  <c:v>421.08100000000002</c:v>
                </c:pt>
                <c:pt idx="32">
                  <c:v>428.887</c:v>
                </c:pt>
                <c:pt idx="33">
                  <c:v>436.70299999999997</c:v>
                </c:pt>
                <c:pt idx="34">
                  <c:v>444.49299999999999</c:v>
                </c:pt>
                <c:pt idx="35">
                  <c:v>452.26799999999997</c:v>
                </c:pt>
                <c:pt idx="36">
                  <c:v>460.07</c:v>
                </c:pt>
                <c:pt idx="37">
                  <c:v>467.89800000000002</c:v>
                </c:pt>
                <c:pt idx="38">
                  <c:v>475.71199999999999</c:v>
                </c:pt>
                <c:pt idx="39">
                  <c:v>483.54</c:v>
                </c:pt>
                <c:pt idx="40">
                  <c:v>491.37700000000001</c:v>
                </c:pt>
                <c:pt idx="41">
                  <c:v>499.22300000000001</c:v>
                </c:pt>
              </c:numCache>
            </c:numRef>
          </c:xVal>
          <c:yVal>
            <c:numRef>
              <c:f>'Saw palmetto_dead'!$Z$13:$Z$54</c:f>
              <c:numCache>
                <c:formatCode>General</c:formatCode>
                <c:ptCount val="42"/>
                <c:pt idx="0">
                  <c:v>4.7968165192050286E-3</c:v>
                </c:pt>
                <c:pt idx="1">
                  <c:v>6.610596099429762E-3</c:v>
                </c:pt>
                <c:pt idx="2">
                  <c:v>9.1016229286281173E-3</c:v>
                </c:pt>
                <c:pt idx="3">
                  <c:v>1.2399742480342459E-2</c:v>
                </c:pt>
                <c:pt idx="4">
                  <c:v>1.6686129823646617E-2</c:v>
                </c:pt>
                <c:pt idx="5">
                  <c:v>2.2193030802579797E-2</c:v>
                </c:pt>
                <c:pt idx="6">
                  <c:v>2.9154640780530181E-2</c:v>
                </c:pt>
                <c:pt idx="7">
                  <c:v>3.7821304996549357E-2</c:v>
                </c:pt>
                <c:pt idx="8">
                  <c:v>4.8438183413401739E-2</c:v>
                </c:pt>
                <c:pt idx="9">
                  <c:v>6.1264521269305872E-2</c:v>
                </c:pt>
                <c:pt idx="10">
                  <c:v>7.6482308766330082E-2</c:v>
                </c:pt>
                <c:pt idx="11">
                  <c:v>9.425083843071913E-2</c:v>
                </c:pt>
                <c:pt idx="12">
                  <c:v>0.1146656591267172</c:v>
                </c:pt>
                <c:pt idx="13">
                  <c:v>0.13767176800279377</c:v>
                </c:pt>
                <c:pt idx="14">
                  <c:v>0.16315727636458047</c:v>
                </c:pt>
                <c:pt idx="15">
                  <c:v>0.19094032599391383</c:v>
                </c:pt>
                <c:pt idx="16">
                  <c:v>0.22059691070864096</c:v>
                </c:pt>
                <c:pt idx="17">
                  <c:v>0.25156070835387034</c:v>
                </c:pt>
                <c:pt idx="18">
                  <c:v>0.28321179626971232</c:v>
                </c:pt>
                <c:pt idx="19">
                  <c:v>0.31456929495982938</c:v>
                </c:pt>
                <c:pt idx="20">
                  <c:v>0.34507405020572651</c:v>
                </c:pt>
                <c:pt idx="21">
                  <c:v>0.37523028920074775</c:v>
                </c:pt>
                <c:pt idx="22">
                  <c:v>0.40431973382012987</c:v>
                </c:pt>
                <c:pt idx="23">
                  <c:v>0.43163653040299932</c:v>
                </c:pt>
                <c:pt idx="24">
                  <c:v>0.45668883838312163</c:v>
                </c:pt>
                <c:pt idx="25">
                  <c:v>0.47904739285300474</c:v>
                </c:pt>
                <c:pt idx="26">
                  <c:v>0.49848246519822892</c:v>
                </c:pt>
                <c:pt idx="27">
                  <c:v>0.51497323005708595</c:v>
                </c:pt>
                <c:pt idx="28">
                  <c:v>0.52863549684308253</c:v>
                </c:pt>
                <c:pt idx="29">
                  <c:v>0.53967712940907342</c:v>
                </c:pt>
                <c:pt idx="30">
                  <c:v>0.54839401155621481</c:v>
                </c:pt>
                <c:pt idx="31">
                  <c:v>0.55510248589124056</c:v>
                </c:pt>
                <c:pt idx="32">
                  <c:v>0.56014905794935677</c:v>
                </c:pt>
                <c:pt idx="33">
                  <c:v>0.56386018860083331</c:v>
                </c:pt>
                <c:pt idx="34">
                  <c:v>0.5665277565831941</c:v>
                </c:pt>
                <c:pt idx="35">
                  <c:v>0.56839505786076994</c:v>
                </c:pt>
                <c:pt idx="36">
                  <c:v>0.56967122985263385</c:v>
                </c:pt>
                <c:pt idx="37">
                  <c:v>0.57052503686753997</c:v>
                </c:pt>
                <c:pt idx="38">
                  <c:v>0.57108250986117159</c:v>
                </c:pt>
                <c:pt idx="39">
                  <c:v>0.57143638314616274</c:v>
                </c:pt>
                <c:pt idx="40">
                  <c:v>0.57165565154041886</c:v>
                </c:pt>
                <c:pt idx="41">
                  <c:v>0.57178807017745126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4CC1-4685-8BA3-E1432E3C2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265360"/>
        <c:axId val="1797273520"/>
      </c:scatterChart>
      <c:valAx>
        <c:axId val="1797265360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73520"/>
        <c:crosses val="autoZero"/>
        <c:crossBetween val="midCat"/>
      </c:valAx>
      <c:valAx>
        <c:axId val="1797273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65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oak_live'!$B$13:$B$55</c:f>
              <c:numCache>
                <c:formatCode>General</c:formatCode>
                <c:ptCount val="43"/>
                <c:pt idx="0">
                  <c:v>165.96299999999999</c:v>
                </c:pt>
                <c:pt idx="1">
                  <c:v>173.863</c:v>
                </c:pt>
                <c:pt idx="2">
                  <c:v>181.75299999999999</c:v>
                </c:pt>
                <c:pt idx="3">
                  <c:v>189.64</c:v>
                </c:pt>
                <c:pt idx="4">
                  <c:v>197.506</c:v>
                </c:pt>
                <c:pt idx="5">
                  <c:v>205.39699999999999</c:v>
                </c:pt>
                <c:pt idx="6">
                  <c:v>213.26900000000001</c:v>
                </c:pt>
                <c:pt idx="7">
                  <c:v>221.14099999999999</c:v>
                </c:pt>
                <c:pt idx="8">
                  <c:v>228.988</c:v>
                </c:pt>
                <c:pt idx="9">
                  <c:v>236.85400000000001</c:v>
                </c:pt>
                <c:pt idx="10">
                  <c:v>244.691</c:v>
                </c:pt>
                <c:pt idx="11">
                  <c:v>252.54900000000001</c:v>
                </c:pt>
                <c:pt idx="12">
                  <c:v>260.39</c:v>
                </c:pt>
                <c:pt idx="13">
                  <c:v>268.22199999999998</c:v>
                </c:pt>
                <c:pt idx="14">
                  <c:v>276.04700000000003</c:v>
                </c:pt>
                <c:pt idx="15">
                  <c:v>283.87</c:v>
                </c:pt>
                <c:pt idx="16">
                  <c:v>291.69900000000001</c:v>
                </c:pt>
                <c:pt idx="17">
                  <c:v>299.52699999999999</c:v>
                </c:pt>
                <c:pt idx="18">
                  <c:v>307.33</c:v>
                </c:pt>
                <c:pt idx="19">
                  <c:v>315.13799999999998</c:v>
                </c:pt>
                <c:pt idx="20">
                  <c:v>322.93799999999999</c:v>
                </c:pt>
                <c:pt idx="21">
                  <c:v>330.73399999999998</c:v>
                </c:pt>
                <c:pt idx="22">
                  <c:v>338.529</c:v>
                </c:pt>
                <c:pt idx="23">
                  <c:v>346.32400000000001</c:v>
                </c:pt>
                <c:pt idx="24">
                  <c:v>354.077</c:v>
                </c:pt>
                <c:pt idx="25">
                  <c:v>361.88099999999997</c:v>
                </c:pt>
                <c:pt idx="26">
                  <c:v>369.66300000000001</c:v>
                </c:pt>
                <c:pt idx="27">
                  <c:v>377.42700000000002</c:v>
                </c:pt>
                <c:pt idx="28">
                  <c:v>385.15699999999998</c:v>
                </c:pt>
                <c:pt idx="29">
                  <c:v>392.892</c:v>
                </c:pt>
                <c:pt idx="30">
                  <c:v>400.62299999999999</c:v>
                </c:pt>
                <c:pt idx="31">
                  <c:v>408.346</c:v>
                </c:pt>
                <c:pt idx="32">
                  <c:v>416.06400000000002</c:v>
                </c:pt>
                <c:pt idx="33">
                  <c:v>423.81</c:v>
                </c:pt>
                <c:pt idx="34">
                  <c:v>431.52199999999999</c:v>
                </c:pt>
                <c:pt idx="35">
                  <c:v>439.22500000000002</c:v>
                </c:pt>
                <c:pt idx="36">
                  <c:v>446.94099999999997</c:v>
                </c:pt>
                <c:pt idx="37">
                  <c:v>454.625</c:v>
                </c:pt>
                <c:pt idx="38">
                  <c:v>462.29700000000003</c:v>
                </c:pt>
                <c:pt idx="39">
                  <c:v>469.97399999999999</c:v>
                </c:pt>
                <c:pt idx="40">
                  <c:v>477.65899999999999</c:v>
                </c:pt>
                <c:pt idx="41">
                  <c:v>485.34100000000001</c:v>
                </c:pt>
                <c:pt idx="42">
                  <c:v>493.02699999999999</c:v>
                </c:pt>
              </c:numCache>
            </c:numRef>
          </c:xVal>
          <c:yVal>
            <c:numRef>
              <c:f>'Water oak_live'!$G$13:$G$55</c:f>
              <c:numCache>
                <c:formatCode>General</c:formatCode>
                <c:ptCount val="43"/>
                <c:pt idx="0">
                  <c:v>3.9301116768110408E-5</c:v>
                </c:pt>
                <c:pt idx="1">
                  <c:v>4.5187015152018847E-5</c:v>
                </c:pt>
                <c:pt idx="2">
                  <c:v>6.1593377576439832E-5</c:v>
                </c:pt>
                <c:pt idx="3">
                  <c:v>9.551839818288276E-5</c:v>
                </c:pt>
                <c:pt idx="4">
                  <c:v>1.2661633373877796E-4</c:v>
                </c:pt>
                <c:pt idx="5">
                  <c:v>1.7222045979989271E-4</c:v>
                </c:pt>
                <c:pt idx="6">
                  <c:v>2.3112578929549999E-4</c:v>
                </c:pt>
                <c:pt idx="7">
                  <c:v>3.0059792848818526E-4</c:v>
                </c:pt>
                <c:pt idx="8">
                  <c:v>3.4675820242809459E-4</c:v>
                </c:pt>
                <c:pt idx="9">
                  <c:v>3.757705834385196E-4</c:v>
                </c:pt>
                <c:pt idx="10">
                  <c:v>3.9264040242860426E-4</c:v>
                </c:pt>
                <c:pt idx="11">
                  <c:v>4.2656542303504721E-4</c:v>
                </c:pt>
                <c:pt idx="12">
                  <c:v>4.7546009071235216E-4</c:v>
                </c:pt>
                <c:pt idx="13">
                  <c:v>5.4284667535956725E-4</c:v>
                </c:pt>
                <c:pt idx="14">
                  <c:v>5.8293566828930402E-4</c:v>
                </c:pt>
                <c:pt idx="15">
                  <c:v>5.6745621899620348E-4</c:v>
                </c:pt>
                <c:pt idx="16">
                  <c:v>5.6031898788501671E-4</c:v>
                </c:pt>
                <c:pt idx="17">
                  <c:v>5.6314607293554784E-4</c:v>
                </c:pt>
                <c:pt idx="18">
                  <c:v>5.7463979576396031E-4</c:v>
                </c:pt>
                <c:pt idx="19">
                  <c:v>5.9313171273386335E-4</c:v>
                </c:pt>
                <c:pt idx="20">
                  <c:v>6.2872517697668288E-4</c:v>
                </c:pt>
                <c:pt idx="21">
                  <c:v>7.0329533839165253E-4</c:v>
                </c:pt>
                <c:pt idx="22">
                  <c:v>8.0873170707969496E-4</c:v>
                </c:pt>
                <c:pt idx="23">
                  <c:v>7.9538415798863465E-4</c:v>
                </c:pt>
                <c:pt idx="24">
                  <c:v>5.4636894525859632E-4</c:v>
                </c:pt>
                <c:pt idx="25">
                  <c:v>3.3419852949866308E-4</c:v>
                </c:pt>
                <c:pt idx="26">
                  <c:v>2.5110076727551789E-4</c:v>
                </c:pt>
                <c:pt idx="27">
                  <c:v>2.3469440485109218E-4</c:v>
                </c:pt>
                <c:pt idx="28">
                  <c:v>2.3446267656826032E-4</c:v>
                </c:pt>
                <c:pt idx="29">
                  <c:v>2.2357144727521019E-4</c:v>
                </c:pt>
                <c:pt idx="30">
                  <c:v>2.2092974485094308E-4</c:v>
                </c:pt>
                <c:pt idx="31">
                  <c:v>2.1022389818415227E-4</c:v>
                </c:pt>
                <c:pt idx="32">
                  <c:v>1.9340042485063298E-4</c:v>
                </c:pt>
                <c:pt idx="33">
                  <c:v>1.7574272969892422E-4</c:v>
                </c:pt>
                <c:pt idx="34">
                  <c:v>1.6545399394123173E-4</c:v>
                </c:pt>
                <c:pt idx="35">
                  <c:v>1.5961444121389344E-4</c:v>
                </c:pt>
                <c:pt idx="36">
                  <c:v>1.5609217131486665E-4</c:v>
                </c:pt>
                <c:pt idx="37">
                  <c:v>1.5924367596136294E-4</c:v>
                </c:pt>
                <c:pt idx="38">
                  <c:v>1.5530429515324496E-4</c:v>
                </c:pt>
                <c:pt idx="39">
                  <c:v>1.5442372767848295E-4</c:v>
                </c:pt>
                <c:pt idx="40">
                  <c:v>1.635538220220185E-4</c:v>
                </c:pt>
                <c:pt idx="41">
                  <c:v>1.7092278141603951E-4</c:v>
                </c:pt>
                <c:pt idx="42">
                  <c:v>1.7217411414332729E-4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729-45E5-B34E-F6716735BF00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'Water oak_live'!$B$13:$B$55</c:f>
              <c:numCache>
                <c:formatCode>General</c:formatCode>
                <c:ptCount val="43"/>
                <c:pt idx="0">
                  <c:v>165.96299999999999</c:v>
                </c:pt>
                <c:pt idx="1">
                  <c:v>173.863</c:v>
                </c:pt>
                <c:pt idx="2">
                  <c:v>181.75299999999999</c:v>
                </c:pt>
                <c:pt idx="3">
                  <c:v>189.64</c:v>
                </c:pt>
                <c:pt idx="4">
                  <c:v>197.506</c:v>
                </c:pt>
                <c:pt idx="5">
                  <c:v>205.39699999999999</c:v>
                </c:pt>
                <c:pt idx="6">
                  <c:v>213.26900000000001</c:v>
                </c:pt>
                <c:pt idx="7">
                  <c:v>221.14099999999999</c:v>
                </c:pt>
                <c:pt idx="8">
                  <c:v>228.988</c:v>
                </c:pt>
                <c:pt idx="9">
                  <c:v>236.85400000000001</c:v>
                </c:pt>
                <c:pt idx="10">
                  <c:v>244.691</c:v>
                </c:pt>
                <c:pt idx="11">
                  <c:v>252.54900000000001</c:v>
                </c:pt>
                <c:pt idx="12">
                  <c:v>260.39</c:v>
                </c:pt>
                <c:pt idx="13">
                  <c:v>268.22199999999998</c:v>
                </c:pt>
                <c:pt idx="14">
                  <c:v>276.04700000000003</c:v>
                </c:pt>
                <c:pt idx="15">
                  <c:v>283.87</c:v>
                </c:pt>
                <c:pt idx="16">
                  <c:v>291.69900000000001</c:v>
                </c:pt>
                <c:pt idx="17">
                  <c:v>299.52699999999999</c:v>
                </c:pt>
                <c:pt idx="18">
                  <c:v>307.33</c:v>
                </c:pt>
                <c:pt idx="19">
                  <c:v>315.13799999999998</c:v>
                </c:pt>
                <c:pt idx="20">
                  <c:v>322.93799999999999</c:v>
                </c:pt>
                <c:pt idx="21">
                  <c:v>330.73399999999998</c:v>
                </c:pt>
                <c:pt idx="22">
                  <c:v>338.529</c:v>
                </c:pt>
                <c:pt idx="23">
                  <c:v>346.32400000000001</c:v>
                </c:pt>
                <c:pt idx="24">
                  <c:v>354.077</c:v>
                </c:pt>
                <c:pt idx="25">
                  <c:v>361.88099999999997</c:v>
                </c:pt>
                <c:pt idx="26">
                  <c:v>369.66300000000001</c:v>
                </c:pt>
                <c:pt idx="27">
                  <c:v>377.42700000000002</c:v>
                </c:pt>
                <c:pt idx="28">
                  <c:v>385.15699999999998</c:v>
                </c:pt>
                <c:pt idx="29">
                  <c:v>392.892</c:v>
                </c:pt>
                <c:pt idx="30">
                  <c:v>400.62299999999999</c:v>
                </c:pt>
                <c:pt idx="31">
                  <c:v>408.346</c:v>
                </c:pt>
                <c:pt idx="32">
                  <c:v>416.06400000000002</c:v>
                </c:pt>
                <c:pt idx="33">
                  <c:v>423.81</c:v>
                </c:pt>
                <c:pt idx="34">
                  <c:v>431.52199999999999</c:v>
                </c:pt>
                <c:pt idx="35">
                  <c:v>439.22500000000002</c:v>
                </c:pt>
                <c:pt idx="36">
                  <c:v>446.94099999999997</c:v>
                </c:pt>
                <c:pt idx="37">
                  <c:v>454.625</c:v>
                </c:pt>
                <c:pt idx="38">
                  <c:v>462.29700000000003</c:v>
                </c:pt>
                <c:pt idx="39">
                  <c:v>469.97399999999999</c:v>
                </c:pt>
                <c:pt idx="40">
                  <c:v>477.65899999999999</c:v>
                </c:pt>
                <c:pt idx="41">
                  <c:v>485.34100000000001</c:v>
                </c:pt>
                <c:pt idx="42">
                  <c:v>493.02699999999999</c:v>
                </c:pt>
              </c:numCache>
            </c:numRef>
          </c:xVal>
          <c:yVal>
            <c:numRef>
              <c:f>'Water oak_live'!$K$13:$K$55</c:f>
              <c:numCache>
                <c:formatCode>General</c:formatCode>
                <c:ptCount val="43"/>
                <c:pt idx="0">
                  <c:v>3.4290121517310332E-5</c:v>
                </c:pt>
                <c:pt idx="1">
                  <c:v>5.8970981995282446E-5</c:v>
                </c:pt>
                <c:pt idx="2">
                  <c:v>8.5452943270879518E-5</c:v>
                </c:pt>
                <c:pt idx="3">
                  <c:v>1.1140261381201303E-4</c:v>
                </c:pt>
                <c:pt idx="4">
                  <c:v>1.38357168245226E-4</c:v>
                </c:pt>
                <c:pt idx="5">
                  <c:v>1.6876969913555558E-4</c:v>
                </c:pt>
                <c:pt idx="6">
                  <c:v>2.0233099429429731E-4</c:v>
                </c:pt>
                <c:pt idx="7">
                  <c:v>2.396962405791295E-4</c:v>
                </c:pt>
                <c:pt idx="8">
                  <c:v>2.7990057608030724E-4</c:v>
                </c:pt>
                <c:pt idx="9">
                  <c:v>3.2383630687234718E-4</c:v>
                </c:pt>
                <c:pt idx="10">
                  <c:v>3.6883508700132279E-4</c:v>
                </c:pt>
                <c:pt idx="11">
                  <c:v>4.1604864643183625E-4</c:v>
                </c:pt>
                <c:pt idx="12">
                  <c:v>4.6225152809654913E-4</c:v>
                </c:pt>
                <c:pt idx="13">
                  <c:v>5.067096566466967E-4</c:v>
                </c:pt>
                <c:pt idx="14">
                  <c:v>5.4797188147792403E-4</c:v>
                </c:pt>
                <c:pt idx="15">
                  <c:v>5.8465684072861923E-4</c:v>
                </c:pt>
                <c:pt idx="16">
                  <c:v>6.1549977001117227E-4</c:v>
                </c:pt>
                <c:pt idx="17">
                  <c:v>6.3848728928368064E-4</c:v>
                </c:pt>
                <c:pt idx="18">
                  <c:v>6.5129373051376986E-4</c:v>
                </c:pt>
                <c:pt idx="19">
                  <c:v>6.5520878372420338E-4</c:v>
                </c:pt>
                <c:pt idx="20">
                  <c:v>6.4899506314696767E-4</c:v>
                </c:pt>
                <c:pt idx="21">
                  <c:v>6.3442078947853464E-4</c:v>
                </c:pt>
                <c:pt idx="22">
                  <c:v>6.1072629922867972E-4</c:v>
                </c:pt>
                <c:pt idx="23">
                  <c:v>5.7872549762106489E-4</c:v>
                </c:pt>
                <c:pt idx="24">
                  <c:v>5.3807402840588326E-4</c:v>
                </c:pt>
                <c:pt idx="25">
                  <c:v>4.9503776182838655E-4</c:v>
                </c:pt>
                <c:pt idx="26">
                  <c:v>4.466743747786082E-4</c:v>
                </c:pt>
                <c:pt idx="27">
                  <c:v>3.9612334642921378E-4</c:v>
                </c:pt>
                <c:pt idx="28">
                  <c:v>3.4509737714112171E-4</c:v>
                </c:pt>
                <c:pt idx="29">
                  <c:v>2.9642804876226522E-4</c:v>
                </c:pt>
                <c:pt idx="30">
                  <c:v>2.5052364419524814E-4</c:v>
                </c:pt>
                <c:pt idx="31">
                  <c:v>2.0821248176989301E-4</c:v>
                </c:pt>
                <c:pt idx="32">
                  <c:v>1.702177518025787E-4</c:v>
                </c:pt>
                <c:pt idx="33">
                  <c:v>1.3714696003174645E-4</c:v>
                </c:pt>
                <c:pt idx="34">
                  <c:v>1.0828022308007134E-4</c:v>
                </c:pt>
                <c:pt idx="35">
                  <c:v>8.4103159171244874E-5</c:v>
                </c:pt>
                <c:pt idx="36">
                  <c:v>6.4337950545541317E-5</c:v>
                </c:pt>
                <c:pt idx="37">
                  <c:v>4.8278860941533045E-5</c:v>
                </c:pt>
                <c:pt idx="38">
                  <c:v>3.5645794788142481E-5</c:v>
                </c:pt>
                <c:pt idx="39">
                  <c:v>2.5916003678339175E-5</c:v>
                </c:pt>
                <c:pt idx="40">
                  <c:v>1.8537650447135629E-5</c:v>
                </c:pt>
                <c:pt idx="41">
                  <c:v>1.3028270210281401E-5</c:v>
                </c:pt>
                <c:pt idx="42">
                  <c:v>9.0023538544988669E-6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729-45E5-B34E-F6716735BF00}"/>
            </c:ext>
          </c:extLst>
        </c:ser>
        <c:ser>
          <c:idx val="3"/>
          <c:order val="2"/>
          <c:tx>
            <c:v>20-exp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'Water oak_live'!$R$13:$R$54</c:f>
              <c:numCache>
                <c:formatCode>General</c:formatCode>
                <c:ptCount val="42"/>
                <c:pt idx="0">
                  <c:v>176.334</c:v>
                </c:pt>
                <c:pt idx="1">
                  <c:v>184.31</c:v>
                </c:pt>
                <c:pt idx="2">
                  <c:v>192.28</c:v>
                </c:pt>
                <c:pt idx="3">
                  <c:v>200.245</c:v>
                </c:pt>
                <c:pt idx="4">
                  <c:v>208.21899999999999</c:v>
                </c:pt>
                <c:pt idx="5">
                  <c:v>216.18100000000001</c:v>
                </c:pt>
                <c:pt idx="6">
                  <c:v>224.15</c:v>
                </c:pt>
                <c:pt idx="7">
                  <c:v>232.108</c:v>
                </c:pt>
                <c:pt idx="8">
                  <c:v>240.059</c:v>
                </c:pt>
                <c:pt idx="9">
                  <c:v>247.99600000000001</c:v>
                </c:pt>
                <c:pt idx="10">
                  <c:v>255.92699999999999</c:v>
                </c:pt>
                <c:pt idx="11">
                  <c:v>263.84699999999998</c:v>
                </c:pt>
                <c:pt idx="12">
                  <c:v>271.78699999999998</c:v>
                </c:pt>
                <c:pt idx="13">
                  <c:v>279.72000000000003</c:v>
                </c:pt>
                <c:pt idx="14">
                  <c:v>287.63900000000001</c:v>
                </c:pt>
                <c:pt idx="15">
                  <c:v>295.53800000000001</c:v>
                </c:pt>
                <c:pt idx="16">
                  <c:v>303.452</c:v>
                </c:pt>
                <c:pt idx="17">
                  <c:v>311.38499999999999</c:v>
                </c:pt>
                <c:pt idx="18">
                  <c:v>319.30399999999997</c:v>
                </c:pt>
                <c:pt idx="19">
                  <c:v>327.20600000000002</c:v>
                </c:pt>
                <c:pt idx="20">
                  <c:v>335.06400000000002</c:v>
                </c:pt>
                <c:pt idx="21">
                  <c:v>342.94900000000001</c:v>
                </c:pt>
                <c:pt idx="22">
                  <c:v>350.827</c:v>
                </c:pt>
                <c:pt idx="23">
                  <c:v>358.70400000000001</c:v>
                </c:pt>
                <c:pt idx="24">
                  <c:v>366.58</c:v>
                </c:pt>
                <c:pt idx="25">
                  <c:v>374.44200000000001</c:v>
                </c:pt>
                <c:pt idx="26">
                  <c:v>382.32600000000002</c:v>
                </c:pt>
                <c:pt idx="27">
                  <c:v>390.18099999999998</c:v>
                </c:pt>
                <c:pt idx="28">
                  <c:v>398.03199999999998</c:v>
                </c:pt>
                <c:pt idx="29">
                  <c:v>405.86799999999999</c:v>
                </c:pt>
                <c:pt idx="30">
                  <c:v>413.70800000000003</c:v>
                </c:pt>
                <c:pt idx="31">
                  <c:v>421.53699999999998</c:v>
                </c:pt>
                <c:pt idx="32">
                  <c:v>429.36799999999999</c:v>
                </c:pt>
                <c:pt idx="33">
                  <c:v>437.19799999999998</c:v>
                </c:pt>
                <c:pt idx="34">
                  <c:v>445.01600000000002</c:v>
                </c:pt>
                <c:pt idx="35">
                  <c:v>452.82100000000003</c:v>
                </c:pt>
                <c:pt idx="36">
                  <c:v>460.63299999999998</c:v>
                </c:pt>
                <c:pt idx="37">
                  <c:v>468.42500000000001</c:v>
                </c:pt>
                <c:pt idx="38">
                  <c:v>476.221</c:v>
                </c:pt>
                <c:pt idx="39">
                  <c:v>484.00400000000002</c:v>
                </c:pt>
                <c:pt idx="40">
                  <c:v>491.78399999999999</c:v>
                </c:pt>
                <c:pt idx="41">
                  <c:v>499.55900000000003</c:v>
                </c:pt>
              </c:numCache>
            </c:numRef>
          </c:xVal>
          <c:yVal>
            <c:numRef>
              <c:f>'Water oak_live'!$W$13:$W$54</c:f>
              <c:numCache>
                <c:formatCode>General</c:formatCode>
                <c:ptCount val="42"/>
                <c:pt idx="0">
                  <c:v>7.8105155032939799E-5</c:v>
                </c:pt>
                <c:pt idx="1">
                  <c:v>1.0104999286160894E-4</c:v>
                </c:pt>
                <c:pt idx="2">
                  <c:v>1.4207258170679618E-4</c:v>
                </c:pt>
                <c:pt idx="3">
                  <c:v>2.0940061594142134E-4</c:v>
                </c:pt>
                <c:pt idx="4">
                  <c:v>2.8738988795502796E-4</c:v>
                </c:pt>
                <c:pt idx="5">
                  <c:v>3.9226402045474301E-4</c:v>
                </c:pt>
                <c:pt idx="6">
                  <c:v>5.2680420590465549E-4</c:v>
                </c:pt>
                <c:pt idx="7">
                  <c:v>6.6551618005069224E-4</c:v>
                </c:pt>
                <c:pt idx="8">
                  <c:v>7.6645028989296793E-4</c:v>
                </c:pt>
                <c:pt idx="9">
                  <c:v>8.118764334729458E-4</c:v>
                </c:pt>
                <c:pt idx="10">
                  <c:v>8.4270131661651204E-4</c:v>
                </c:pt>
                <c:pt idx="11">
                  <c:v>9.2138588674613164E-4</c:v>
                </c:pt>
                <c:pt idx="12">
                  <c:v>1.0364577249474861E-3</c:v>
                </c:pt>
                <c:pt idx="13">
                  <c:v>1.1697231971846921E-3</c:v>
                </c:pt>
                <c:pt idx="14">
                  <c:v>1.1923203859553477E-3</c:v>
                </c:pt>
                <c:pt idx="15">
                  <c:v>1.1547742876902578E-3</c:v>
                </c:pt>
                <c:pt idx="16">
                  <c:v>1.1375077178090859E-3</c:v>
                </c:pt>
                <c:pt idx="17">
                  <c:v>1.1545425216515821E-3</c:v>
                </c:pt>
                <c:pt idx="18">
                  <c:v>1.1595254914830617E-3</c:v>
                </c:pt>
                <c:pt idx="19">
                  <c:v>1.2041404539276934E-3</c:v>
                </c:pt>
                <c:pt idx="20">
                  <c:v>1.2805073636705799E-3</c:v>
                </c:pt>
                <c:pt idx="21">
                  <c:v>1.449117156805485E-3</c:v>
                </c:pt>
                <c:pt idx="22">
                  <c:v>1.649247131199974E-3</c:v>
                </c:pt>
                <c:pt idx="23">
                  <c:v>1.4441341869740054E-3</c:v>
                </c:pt>
                <c:pt idx="24">
                  <c:v>9.2602120751960248E-4</c:v>
                </c:pt>
                <c:pt idx="25">
                  <c:v>6.0734290434366622E-4</c:v>
                </c:pt>
                <c:pt idx="26">
                  <c:v>4.8485455290477042E-4</c:v>
                </c:pt>
                <c:pt idx="27">
                  <c:v>4.6017146978605722E-4</c:v>
                </c:pt>
                <c:pt idx="28">
                  <c:v>4.6283677923079453E-4</c:v>
                </c:pt>
                <c:pt idx="29">
                  <c:v>4.5194377541314207E-4</c:v>
                </c:pt>
                <c:pt idx="30">
                  <c:v>4.4093488857616103E-4</c:v>
                </c:pt>
                <c:pt idx="31">
                  <c:v>4.1277531487734126E-4</c:v>
                </c:pt>
                <c:pt idx="32">
                  <c:v>3.8415220910117492E-4</c:v>
                </c:pt>
                <c:pt idx="33">
                  <c:v>3.3374309568970823E-4</c:v>
                </c:pt>
                <c:pt idx="34">
                  <c:v>2.9411110307655158E-4</c:v>
                </c:pt>
                <c:pt idx="35">
                  <c:v>2.859992917229881E-4</c:v>
                </c:pt>
                <c:pt idx="36">
                  <c:v>2.7302039355727353E-4</c:v>
                </c:pt>
                <c:pt idx="37">
                  <c:v>2.6780565768712755E-4</c:v>
                </c:pt>
                <c:pt idx="38">
                  <c:v>2.618956237009501E-4</c:v>
                </c:pt>
                <c:pt idx="39">
                  <c:v>2.5505852556008402E-4</c:v>
                </c:pt>
                <c:pt idx="40">
                  <c:v>2.5192968403799548E-4</c:v>
                </c:pt>
                <c:pt idx="41">
                  <c:v>2.5598558971478186E-4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729-45E5-B34E-F6716735BF00}"/>
            </c:ext>
          </c:extLst>
        </c:ser>
        <c:ser>
          <c:idx val="2"/>
          <c:order val="3"/>
          <c:tx>
            <c:v>20-model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'Water oak_live'!$R$13:$R$54</c:f>
              <c:numCache>
                <c:formatCode>General</c:formatCode>
                <c:ptCount val="42"/>
                <c:pt idx="0">
                  <c:v>176.334</c:v>
                </c:pt>
                <c:pt idx="1">
                  <c:v>184.31</c:v>
                </c:pt>
                <c:pt idx="2">
                  <c:v>192.28</c:v>
                </c:pt>
                <c:pt idx="3">
                  <c:v>200.245</c:v>
                </c:pt>
                <c:pt idx="4">
                  <c:v>208.21899999999999</c:v>
                </c:pt>
                <c:pt idx="5">
                  <c:v>216.18100000000001</c:v>
                </c:pt>
                <c:pt idx="6">
                  <c:v>224.15</c:v>
                </c:pt>
                <c:pt idx="7">
                  <c:v>232.108</c:v>
                </c:pt>
                <c:pt idx="8">
                  <c:v>240.059</c:v>
                </c:pt>
                <c:pt idx="9">
                  <c:v>247.99600000000001</c:v>
                </c:pt>
                <c:pt idx="10">
                  <c:v>255.92699999999999</c:v>
                </c:pt>
                <c:pt idx="11">
                  <c:v>263.84699999999998</c:v>
                </c:pt>
                <c:pt idx="12">
                  <c:v>271.78699999999998</c:v>
                </c:pt>
                <c:pt idx="13">
                  <c:v>279.72000000000003</c:v>
                </c:pt>
                <c:pt idx="14">
                  <c:v>287.63900000000001</c:v>
                </c:pt>
                <c:pt idx="15">
                  <c:v>295.53800000000001</c:v>
                </c:pt>
                <c:pt idx="16">
                  <c:v>303.452</c:v>
                </c:pt>
                <c:pt idx="17">
                  <c:v>311.38499999999999</c:v>
                </c:pt>
                <c:pt idx="18">
                  <c:v>319.30399999999997</c:v>
                </c:pt>
                <c:pt idx="19">
                  <c:v>327.20600000000002</c:v>
                </c:pt>
                <c:pt idx="20">
                  <c:v>335.06400000000002</c:v>
                </c:pt>
                <c:pt idx="21">
                  <c:v>342.94900000000001</c:v>
                </c:pt>
                <c:pt idx="22">
                  <c:v>350.827</c:v>
                </c:pt>
                <c:pt idx="23">
                  <c:v>358.70400000000001</c:v>
                </c:pt>
                <c:pt idx="24">
                  <c:v>366.58</c:v>
                </c:pt>
                <c:pt idx="25">
                  <c:v>374.44200000000001</c:v>
                </c:pt>
                <c:pt idx="26">
                  <c:v>382.32600000000002</c:v>
                </c:pt>
                <c:pt idx="27">
                  <c:v>390.18099999999998</c:v>
                </c:pt>
                <c:pt idx="28">
                  <c:v>398.03199999999998</c:v>
                </c:pt>
                <c:pt idx="29">
                  <c:v>405.86799999999999</c:v>
                </c:pt>
                <c:pt idx="30">
                  <c:v>413.70800000000003</c:v>
                </c:pt>
                <c:pt idx="31">
                  <c:v>421.53699999999998</c:v>
                </c:pt>
                <c:pt idx="32">
                  <c:v>429.36799999999999</c:v>
                </c:pt>
                <c:pt idx="33">
                  <c:v>437.19799999999998</c:v>
                </c:pt>
                <c:pt idx="34">
                  <c:v>445.01600000000002</c:v>
                </c:pt>
                <c:pt idx="35">
                  <c:v>452.82100000000003</c:v>
                </c:pt>
                <c:pt idx="36">
                  <c:v>460.63299999999998</c:v>
                </c:pt>
                <c:pt idx="37">
                  <c:v>468.42500000000001</c:v>
                </c:pt>
                <c:pt idx="38">
                  <c:v>476.221</c:v>
                </c:pt>
                <c:pt idx="39">
                  <c:v>484.00400000000002</c:v>
                </c:pt>
                <c:pt idx="40">
                  <c:v>491.78399999999999</c:v>
                </c:pt>
                <c:pt idx="41">
                  <c:v>499.55900000000003</c:v>
                </c:pt>
              </c:numCache>
            </c:numRef>
          </c:xVal>
          <c:yVal>
            <c:numRef>
              <c:f>'Water oak_live'!$AA$13:$AA$54</c:f>
              <c:numCache>
                <c:formatCode>General</c:formatCode>
                <c:ptCount val="42"/>
                <c:pt idx="0">
                  <c:v>1.2213439946019055E-4</c:v>
                </c:pt>
                <c:pt idx="1">
                  <c:v>1.5805373975456445E-4</c:v>
                </c:pt>
                <c:pt idx="2">
                  <c:v>1.982682528878488E-4</c:v>
                </c:pt>
                <c:pt idx="3">
                  <c:v>2.4465817132137725E-4</c:v>
                </c:pt>
                <c:pt idx="4">
                  <c:v>2.9847956734976909E-4</c:v>
                </c:pt>
                <c:pt idx="5">
                  <c:v>3.5931727456385776E-4</c:v>
                </c:pt>
                <c:pt idx="6">
                  <c:v>4.2801427655239199E-4</c:v>
                </c:pt>
                <c:pt idx="7">
                  <c:v>5.0323439003262119E-4</c:v>
                </c:pt>
                <c:pt idx="8">
                  <c:v>5.8451706797331567E-4</c:v>
                </c:pt>
                <c:pt idx="9">
                  <c:v>6.7017374042938711E-4</c:v>
                </c:pt>
                <c:pt idx="10">
                  <c:v>7.5909825631722508E-4</c:v>
                </c:pt>
                <c:pt idx="11">
                  <c:v>8.4864255641750391E-4</c:v>
                </c:pt>
                <c:pt idx="12">
                  <c:v>9.38738494276992E-4</c:v>
                </c:pt>
                <c:pt idx="13">
                  <c:v>1.02342479025589E-3</c:v>
                </c:pt>
                <c:pt idx="14">
                  <c:v>1.0995553890874215E-3</c:v>
                </c:pt>
                <c:pt idx="15">
                  <c:v>1.1640345585155196E-3</c:v>
                </c:pt>
                <c:pt idx="16">
                  <c:v>1.2178456279642196E-3</c:v>
                </c:pt>
                <c:pt idx="17">
                  <c:v>1.2574199484764394E-3</c:v>
                </c:pt>
                <c:pt idx="18">
                  <c:v>1.276581929294842E-3</c:v>
                </c:pt>
                <c:pt idx="19">
                  <c:v>1.2743488005352594E-3</c:v>
                </c:pt>
                <c:pt idx="20">
                  <c:v>1.2525982495736417E-3</c:v>
                </c:pt>
                <c:pt idx="21">
                  <c:v>1.218430717877322E-3</c:v>
                </c:pt>
                <c:pt idx="22">
                  <c:v>1.1660236188629797E-3</c:v>
                </c:pt>
                <c:pt idx="23">
                  <c:v>1.0985422142009006E-3</c:v>
                </c:pt>
                <c:pt idx="24">
                  <c:v>1.0186729836175626E-3</c:v>
                </c:pt>
                <c:pt idx="25">
                  <c:v>9.2876948306108221E-4</c:v>
                </c:pt>
                <c:pt idx="26">
                  <c:v>8.3501728370925646E-4</c:v>
                </c:pt>
                <c:pt idx="27">
                  <c:v>7.3662876918635591E-4</c:v>
                </c:pt>
                <c:pt idx="28">
                  <c:v>6.3974711654569375E-4</c:v>
                </c:pt>
                <c:pt idx="29">
                  <c:v>5.4633903233942298E-4</c:v>
                </c:pt>
                <c:pt idx="30">
                  <c:v>4.5947777838550012E-4</c:v>
                </c:pt>
                <c:pt idx="31">
                  <c:v>3.7988010854222146E-4</c:v>
                </c:pt>
                <c:pt idx="32">
                  <c:v>3.0910209019893421E-4</c:v>
                </c:pt>
                <c:pt idx="33">
                  <c:v>2.4735580230932146E-4</c:v>
                </c:pt>
                <c:pt idx="34">
                  <c:v>1.9451844721003544E-4</c:v>
                </c:pt>
                <c:pt idx="35">
                  <c:v>1.5038406966572964E-4</c:v>
                </c:pt>
                <c:pt idx="36">
                  <c:v>1.1446714965173016E-4</c:v>
                </c:pt>
                <c:pt idx="37">
                  <c:v>8.5567552791894212E-5</c:v>
                </c:pt>
                <c:pt idx="38">
                  <c:v>6.2967137365934568E-5</c:v>
                </c:pt>
                <c:pt idx="39">
                  <c:v>4.553221687917562E-5</c:v>
                </c:pt>
                <c:pt idx="40">
                  <c:v>3.2388836462422881E-5</c:v>
                </c:pt>
                <c:pt idx="41">
                  <c:v>2.265518199156486E-5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729-45E5-B34E-F6716735BF00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'Water oak_live'!$AH$13:$AH$53</c:f>
              <c:numCache>
                <c:formatCode>General</c:formatCode>
                <c:ptCount val="41"/>
                <c:pt idx="0">
                  <c:v>183.64</c:v>
                </c:pt>
                <c:pt idx="1">
                  <c:v>191.58099999999999</c:v>
                </c:pt>
                <c:pt idx="2">
                  <c:v>199.5</c:v>
                </c:pt>
                <c:pt idx="3">
                  <c:v>207.416</c:v>
                </c:pt>
                <c:pt idx="4">
                  <c:v>215.32499999999999</c:v>
                </c:pt>
                <c:pt idx="5">
                  <c:v>223.21600000000001</c:v>
                </c:pt>
                <c:pt idx="6">
                  <c:v>231.09399999999999</c:v>
                </c:pt>
                <c:pt idx="7">
                  <c:v>238.97399999999999</c:v>
                </c:pt>
                <c:pt idx="8">
                  <c:v>246.846</c:v>
                </c:pt>
                <c:pt idx="9">
                  <c:v>254.715</c:v>
                </c:pt>
                <c:pt idx="10">
                  <c:v>262.584</c:v>
                </c:pt>
                <c:pt idx="11">
                  <c:v>270.44099999999997</c:v>
                </c:pt>
                <c:pt idx="12">
                  <c:v>278.31099999999998</c:v>
                </c:pt>
                <c:pt idx="13">
                  <c:v>286.14600000000002</c:v>
                </c:pt>
                <c:pt idx="14">
                  <c:v>294.01299999999998</c:v>
                </c:pt>
                <c:pt idx="15">
                  <c:v>301.87700000000001</c:v>
                </c:pt>
                <c:pt idx="16">
                  <c:v>309.73099999999999</c:v>
                </c:pt>
                <c:pt idx="17">
                  <c:v>317.57600000000002</c:v>
                </c:pt>
                <c:pt idx="18">
                  <c:v>325.399</c:v>
                </c:pt>
                <c:pt idx="19">
                  <c:v>333.221</c:v>
                </c:pt>
                <c:pt idx="20">
                  <c:v>341.03699999999998</c:v>
                </c:pt>
                <c:pt idx="21">
                  <c:v>348.86</c:v>
                </c:pt>
                <c:pt idx="22">
                  <c:v>356.65499999999997</c:v>
                </c:pt>
                <c:pt idx="23">
                  <c:v>364.44600000000003</c:v>
                </c:pt>
                <c:pt idx="24">
                  <c:v>372.26400000000001</c:v>
                </c:pt>
                <c:pt idx="25">
                  <c:v>380.08499999999998</c:v>
                </c:pt>
                <c:pt idx="26">
                  <c:v>387.89100000000002</c:v>
                </c:pt>
                <c:pt idx="27">
                  <c:v>395.69900000000001</c:v>
                </c:pt>
                <c:pt idx="28">
                  <c:v>403.49200000000002</c:v>
                </c:pt>
                <c:pt idx="29">
                  <c:v>411.279</c:v>
                </c:pt>
                <c:pt idx="30">
                  <c:v>419.03699999999998</c:v>
                </c:pt>
                <c:pt idx="31">
                  <c:v>426.798</c:v>
                </c:pt>
                <c:pt idx="32">
                  <c:v>434.56700000000001</c:v>
                </c:pt>
                <c:pt idx="33">
                  <c:v>442.32799999999997</c:v>
                </c:pt>
                <c:pt idx="34">
                  <c:v>450.09199999999998</c:v>
                </c:pt>
                <c:pt idx="35">
                  <c:v>457.875</c:v>
                </c:pt>
                <c:pt idx="36">
                  <c:v>465.625</c:v>
                </c:pt>
                <c:pt idx="37">
                  <c:v>473.38099999999997</c:v>
                </c:pt>
                <c:pt idx="38">
                  <c:v>481.125</c:v>
                </c:pt>
                <c:pt idx="39">
                  <c:v>488.86599999999999</c:v>
                </c:pt>
                <c:pt idx="40">
                  <c:v>496.59399999999999</c:v>
                </c:pt>
              </c:numCache>
            </c:numRef>
          </c:xVal>
          <c:yVal>
            <c:numRef>
              <c:f>'Water oak_live'!$AM$13:$AM$53</c:f>
              <c:numCache>
                <c:formatCode>General</c:formatCode>
                <c:ptCount val="41"/>
                <c:pt idx="0">
                  <c:v>1.3365205966523602E-4</c:v>
                </c:pt>
                <c:pt idx="1">
                  <c:v>1.8162972210915979E-4</c:v>
                </c:pt>
                <c:pt idx="2">
                  <c:v>2.3435242809149992E-4</c:v>
                </c:pt>
                <c:pt idx="3">
                  <c:v>3.4282939565016129E-4</c:v>
                </c:pt>
                <c:pt idx="4">
                  <c:v>4.3575316494404853E-4</c:v>
                </c:pt>
                <c:pt idx="5">
                  <c:v>5.8772636493813202E-4</c:v>
                </c:pt>
                <c:pt idx="6">
                  <c:v>7.6355658938923043E-4</c:v>
                </c:pt>
                <c:pt idx="7">
                  <c:v>9.3161021470795219E-4</c:v>
                </c:pt>
                <c:pt idx="8">
                  <c:v>1.0609126511296404E-3</c:v>
                </c:pt>
                <c:pt idx="9">
                  <c:v>1.1228618306588847E-3</c:v>
                </c:pt>
                <c:pt idx="10">
                  <c:v>1.2064273196408931E-3</c:v>
                </c:pt>
                <c:pt idx="11">
                  <c:v>1.3262396689857625E-3</c:v>
                </c:pt>
                <c:pt idx="12">
                  <c:v>1.4991701446078406E-3</c:v>
                </c:pt>
                <c:pt idx="13">
                  <c:v>1.6761866299435449E-3</c:v>
                </c:pt>
                <c:pt idx="14">
                  <c:v>1.6920034417382476E-3</c:v>
                </c:pt>
                <c:pt idx="15">
                  <c:v>1.6425759048797964E-3</c:v>
                </c:pt>
                <c:pt idx="16">
                  <c:v>1.6220140495466981E-3</c:v>
                </c:pt>
                <c:pt idx="17">
                  <c:v>1.6238593442560734E-3</c:v>
                </c:pt>
                <c:pt idx="18">
                  <c:v>1.6514069581318389E-3</c:v>
                </c:pt>
                <c:pt idx="19">
                  <c:v>1.697802939396309E-3</c:v>
                </c:pt>
                <c:pt idx="20">
                  <c:v>1.790199481630346E-3</c:v>
                </c:pt>
                <c:pt idx="21">
                  <c:v>2.0086032911622032E-3</c:v>
                </c:pt>
                <c:pt idx="22">
                  <c:v>2.2780163187319583E-3</c:v>
                </c:pt>
                <c:pt idx="23">
                  <c:v>2.0548674656616986E-3</c:v>
                </c:pt>
                <c:pt idx="24">
                  <c:v>1.382784771151821E-3</c:v>
                </c:pt>
                <c:pt idx="25">
                  <c:v>9.1025751878510974E-4</c:v>
                </c:pt>
                <c:pt idx="26">
                  <c:v>7.1070207664193641E-4</c:v>
                </c:pt>
                <c:pt idx="27">
                  <c:v>6.5257529329641739E-4</c:v>
                </c:pt>
                <c:pt idx="28">
                  <c:v>6.5626588271516795E-4</c:v>
                </c:pt>
                <c:pt idx="29">
                  <c:v>6.55079621830576E-4</c:v>
                </c:pt>
                <c:pt idx="30">
                  <c:v>6.4572134151871102E-4</c:v>
                </c:pt>
                <c:pt idx="31">
                  <c:v>6.2410503206595386E-4</c:v>
                </c:pt>
                <c:pt idx="32">
                  <c:v>5.6545102166059846E-4</c:v>
                </c:pt>
                <c:pt idx="33">
                  <c:v>5.1905504039613526E-4</c:v>
                </c:pt>
                <c:pt idx="34">
                  <c:v>4.3733484612350909E-4</c:v>
                </c:pt>
                <c:pt idx="35">
                  <c:v>3.902798310342695E-4</c:v>
                </c:pt>
                <c:pt idx="36">
                  <c:v>3.6167776303885901E-4</c:v>
                </c:pt>
                <c:pt idx="37">
                  <c:v>3.5416477743636238E-4</c:v>
                </c:pt>
                <c:pt idx="38">
                  <c:v>3.3254846798361215E-4</c:v>
                </c:pt>
                <c:pt idx="39">
                  <c:v>3.1739069001368581E-4</c:v>
                </c:pt>
                <c:pt idx="40">
                  <c:v>3.1172299912058526E-4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729-45E5-B34E-F6716735BF00}"/>
            </c:ext>
          </c:extLst>
        </c:ser>
        <c:ser>
          <c:idx val="5"/>
          <c:order val="5"/>
          <c:tx>
            <c:v>30-model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'Water oak_live'!$AH$12:$AH$54</c:f>
              <c:numCache>
                <c:formatCode>General</c:formatCode>
                <c:ptCount val="43"/>
                <c:pt idx="0">
                  <c:v>175.666</c:v>
                </c:pt>
                <c:pt idx="1">
                  <c:v>183.64</c:v>
                </c:pt>
                <c:pt idx="2">
                  <c:v>191.58099999999999</c:v>
                </c:pt>
                <c:pt idx="3">
                  <c:v>199.5</c:v>
                </c:pt>
                <c:pt idx="4">
                  <c:v>207.416</c:v>
                </c:pt>
                <c:pt idx="5">
                  <c:v>215.32499999999999</c:v>
                </c:pt>
                <c:pt idx="6">
                  <c:v>223.21600000000001</c:v>
                </c:pt>
                <c:pt idx="7">
                  <c:v>231.09399999999999</c:v>
                </c:pt>
                <c:pt idx="8">
                  <c:v>238.97399999999999</c:v>
                </c:pt>
                <c:pt idx="9">
                  <c:v>246.846</c:v>
                </c:pt>
                <c:pt idx="10">
                  <c:v>254.715</c:v>
                </c:pt>
                <c:pt idx="11">
                  <c:v>262.584</c:v>
                </c:pt>
                <c:pt idx="12">
                  <c:v>270.44099999999997</c:v>
                </c:pt>
                <c:pt idx="13">
                  <c:v>278.31099999999998</c:v>
                </c:pt>
                <c:pt idx="14">
                  <c:v>286.14600000000002</c:v>
                </c:pt>
                <c:pt idx="15">
                  <c:v>294.01299999999998</c:v>
                </c:pt>
                <c:pt idx="16">
                  <c:v>301.87700000000001</c:v>
                </c:pt>
                <c:pt idx="17">
                  <c:v>309.73099999999999</c:v>
                </c:pt>
                <c:pt idx="18">
                  <c:v>317.57600000000002</c:v>
                </c:pt>
                <c:pt idx="19">
                  <c:v>325.399</c:v>
                </c:pt>
                <c:pt idx="20">
                  <c:v>333.221</c:v>
                </c:pt>
                <c:pt idx="21">
                  <c:v>341.03699999999998</c:v>
                </c:pt>
                <c:pt idx="22">
                  <c:v>348.86</c:v>
                </c:pt>
                <c:pt idx="23">
                  <c:v>356.65499999999997</c:v>
                </c:pt>
                <c:pt idx="24">
                  <c:v>364.44600000000003</c:v>
                </c:pt>
                <c:pt idx="25">
                  <c:v>372.26400000000001</c:v>
                </c:pt>
                <c:pt idx="26">
                  <c:v>380.08499999999998</c:v>
                </c:pt>
                <c:pt idx="27">
                  <c:v>387.89100000000002</c:v>
                </c:pt>
                <c:pt idx="28">
                  <c:v>395.69900000000001</c:v>
                </c:pt>
                <c:pt idx="29">
                  <c:v>403.49200000000002</c:v>
                </c:pt>
                <c:pt idx="30">
                  <c:v>411.279</c:v>
                </c:pt>
                <c:pt idx="31">
                  <c:v>419.03699999999998</c:v>
                </c:pt>
                <c:pt idx="32">
                  <c:v>426.798</c:v>
                </c:pt>
                <c:pt idx="33">
                  <c:v>434.56700000000001</c:v>
                </c:pt>
                <c:pt idx="34">
                  <c:v>442.32799999999997</c:v>
                </c:pt>
                <c:pt idx="35">
                  <c:v>450.09199999999998</c:v>
                </c:pt>
                <c:pt idx="36">
                  <c:v>457.875</c:v>
                </c:pt>
                <c:pt idx="37">
                  <c:v>465.625</c:v>
                </c:pt>
                <c:pt idx="38">
                  <c:v>473.38099999999997</c:v>
                </c:pt>
                <c:pt idx="39">
                  <c:v>481.125</c:v>
                </c:pt>
                <c:pt idx="40">
                  <c:v>488.86599999999999</c:v>
                </c:pt>
                <c:pt idx="41">
                  <c:v>496.59399999999999</c:v>
                </c:pt>
                <c:pt idx="42">
                  <c:v>504.30799999999999</c:v>
                </c:pt>
              </c:numCache>
            </c:numRef>
          </c:xVal>
          <c:yVal>
            <c:numRef>
              <c:f>'Water oak_live'!$AQ$13:$AQ$53</c:f>
              <c:numCache>
                <c:formatCode>General</c:formatCode>
                <c:ptCount val="41"/>
                <c:pt idx="0">
                  <c:v>2.1282128562252054E-4</c:v>
                </c:pt>
                <c:pt idx="1">
                  <c:v>2.6087192552188372E-4</c:v>
                </c:pt>
                <c:pt idx="2">
                  <c:v>3.2037375721673933E-4</c:v>
                </c:pt>
                <c:pt idx="3">
                  <c:v>3.9092416069450161E-4</c:v>
                </c:pt>
                <c:pt idx="4">
                  <c:v>4.7215243487941551E-4</c:v>
                </c:pt>
                <c:pt idx="5">
                  <c:v>5.6343956470442265E-4</c:v>
                </c:pt>
                <c:pt idx="6">
                  <c:v>6.6480823211913199E-4</c:v>
                </c:pt>
                <c:pt idx="7">
                  <c:v>7.7640895915058222E-4</c:v>
                </c:pt>
                <c:pt idx="8">
                  <c:v>8.9585232470419294E-4</c:v>
                </c:pt>
                <c:pt idx="9">
                  <c:v>1.0217181363723923E-3</c:v>
                </c:pt>
                <c:pt idx="10">
                  <c:v>1.1516404884121326E-3</c:v>
                </c:pt>
                <c:pt idx="11">
                  <c:v>1.2810649994260052E-3</c:v>
                </c:pt>
                <c:pt idx="12">
                  <c:v>1.4095444081392468E-3</c:v>
                </c:pt>
                <c:pt idx="13">
                  <c:v>1.5262910264011065E-3</c:v>
                </c:pt>
                <c:pt idx="14">
                  <c:v>1.6376242561277942E-3</c:v>
                </c:pt>
                <c:pt idx="15">
                  <c:v>1.7318399522288619E-3</c:v>
                </c:pt>
                <c:pt idx="16">
                  <c:v>1.8048404417115897E-3</c:v>
                </c:pt>
                <c:pt idx="17">
                  <c:v>1.8542000100963516E-3</c:v>
                </c:pt>
                <c:pt idx="18">
                  <c:v>1.875709273579426E-3</c:v>
                </c:pt>
                <c:pt idx="19">
                  <c:v>1.8708381416316098E-3</c:v>
                </c:pt>
                <c:pt idx="20">
                  <c:v>1.8431081323822623E-3</c:v>
                </c:pt>
                <c:pt idx="21">
                  <c:v>1.7917142931722215E-3</c:v>
                </c:pt>
                <c:pt idx="22">
                  <c:v>1.712290255872551E-3</c:v>
                </c:pt>
                <c:pt idx="23">
                  <c:v>1.6131518847533348E-3</c:v>
                </c:pt>
                <c:pt idx="24">
                  <c:v>1.5004386522132795E-3</c:v>
                </c:pt>
                <c:pt idx="25">
                  <c:v>1.3732651213359535E-3</c:v>
                </c:pt>
                <c:pt idx="26">
                  <c:v>1.2355258974324577E-3</c:v>
                </c:pt>
                <c:pt idx="27">
                  <c:v>1.0948617589269956E-3</c:v>
                </c:pt>
                <c:pt idx="28">
                  <c:v>9.5414165892521467E-4</c:v>
                </c:pt>
                <c:pt idx="29">
                  <c:v>8.1864683029524664E-4</c:v>
                </c:pt>
                <c:pt idx="30">
                  <c:v>6.90404252097E-4</c:v>
                </c:pt>
                <c:pt idx="31">
                  <c:v>5.7401443168321041E-4</c:v>
                </c:pt>
                <c:pt idx="32">
                  <c:v>4.7014339464144134E-4</c:v>
                </c:pt>
                <c:pt idx="33">
                  <c:v>3.7867444730410051E-4</c:v>
                </c:pt>
                <c:pt idx="34">
                  <c:v>3.0024174344899597E-4</c:v>
                </c:pt>
                <c:pt idx="35">
                  <c:v>2.3446865420044812E-4</c:v>
                </c:pt>
                <c:pt idx="36">
                  <c:v>1.7961431587492388E-4</c:v>
                </c:pt>
                <c:pt idx="37">
                  <c:v>1.3555563113585889E-4</c:v>
                </c:pt>
                <c:pt idx="38">
                  <c:v>1.0059075239079158E-4</c:v>
                </c:pt>
                <c:pt idx="39">
                  <c:v>7.3464068276010944E-5</c:v>
                </c:pt>
                <c:pt idx="40">
                  <c:v>5.2761734660270876E-5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729-45E5-B34E-F6716735B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264816"/>
        <c:axId val="1797262096"/>
      </c:scatterChart>
      <c:valAx>
        <c:axId val="1797264816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62096"/>
        <c:crosses val="autoZero"/>
        <c:crossBetween val="midCat"/>
      </c:valAx>
      <c:valAx>
        <c:axId val="179726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648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oak_live'!$B$13:$B$62</c:f>
              <c:numCache>
                <c:formatCode>General</c:formatCode>
                <c:ptCount val="50"/>
                <c:pt idx="0">
                  <c:v>165.96299999999999</c:v>
                </c:pt>
                <c:pt idx="1">
                  <c:v>173.863</c:v>
                </c:pt>
                <c:pt idx="2">
                  <c:v>181.75299999999999</c:v>
                </c:pt>
                <c:pt idx="3">
                  <c:v>189.64</c:v>
                </c:pt>
                <c:pt idx="4">
                  <c:v>197.506</c:v>
                </c:pt>
                <c:pt idx="5">
                  <c:v>205.39699999999999</c:v>
                </c:pt>
                <c:pt idx="6">
                  <c:v>213.26900000000001</c:v>
                </c:pt>
                <c:pt idx="7">
                  <c:v>221.14099999999999</c:v>
                </c:pt>
                <c:pt idx="8">
                  <c:v>228.988</c:v>
                </c:pt>
                <c:pt idx="9">
                  <c:v>236.85400000000001</c:v>
                </c:pt>
                <c:pt idx="10">
                  <c:v>244.691</c:v>
                </c:pt>
                <c:pt idx="11">
                  <c:v>252.54900000000001</c:v>
                </c:pt>
                <c:pt idx="12">
                  <c:v>260.39</c:v>
                </c:pt>
                <c:pt idx="13">
                  <c:v>268.22199999999998</c:v>
                </c:pt>
                <c:pt idx="14">
                  <c:v>276.04700000000003</c:v>
                </c:pt>
                <c:pt idx="15">
                  <c:v>283.87</c:v>
                </c:pt>
                <c:pt idx="16">
                  <c:v>291.69900000000001</c:v>
                </c:pt>
                <c:pt idx="17">
                  <c:v>299.52699999999999</c:v>
                </c:pt>
                <c:pt idx="18">
                  <c:v>307.33</c:v>
                </c:pt>
                <c:pt idx="19">
                  <c:v>315.13799999999998</c:v>
                </c:pt>
                <c:pt idx="20">
                  <c:v>322.93799999999999</c:v>
                </c:pt>
                <c:pt idx="21">
                  <c:v>330.73399999999998</c:v>
                </c:pt>
                <c:pt idx="22">
                  <c:v>338.529</c:v>
                </c:pt>
                <c:pt idx="23">
                  <c:v>346.32400000000001</c:v>
                </c:pt>
                <c:pt idx="24">
                  <c:v>354.077</c:v>
                </c:pt>
                <c:pt idx="25">
                  <c:v>361.88099999999997</c:v>
                </c:pt>
                <c:pt idx="26">
                  <c:v>369.66300000000001</c:v>
                </c:pt>
                <c:pt idx="27">
                  <c:v>377.42700000000002</c:v>
                </c:pt>
                <c:pt idx="28">
                  <c:v>385.15699999999998</c:v>
                </c:pt>
                <c:pt idx="29">
                  <c:v>392.892</c:v>
                </c:pt>
                <c:pt idx="30">
                  <c:v>400.62299999999999</c:v>
                </c:pt>
                <c:pt idx="31">
                  <c:v>408.346</c:v>
                </c:pt>
                <c:pt idx="32">
                  <c:v>416.06400000000002</c:v>
                </c:pt>
                <c:pt idx="33">
                  <c:v>423.81</c:v>
                </c:pt>
                <c:pt idx="34">
                  <c:v>431.52199999999999</c:v>
                </c:pt>
                <c:pt idx="35">
                  <c:v>439.22500000000002</c:v>
                </c:pt>
                <c:pt idx="36">
                  <c:v>446.94099999999997</c:v>
                </c:pt>
                <c:pt idx="37">
                  <c:v>454.625</c:v>
                </c:pt>
                <c:pt idx="38">
                  <c:v>462.29700000000003</c:v>
                </c:pt>
                <c:pt idx="39">
                  <c:v>469.97399999999999</c:v>
                </c:pt>
                <c:pt idx="40">
                  <c:v>477.65899999999999</c:v>
                </c:pt>
                <c:pt idx="41">
                  <c:v>485.34100000000001</c:v>
                </c:pt>
                <c:pt idx="42">
                  <c:v>493.02699999999999</c:v>
                </c:pt>
                <c:pt idx="43">
                  <c:v>500.70800000000003</c:v>
                </c:pt>
              </c:numCache>
            </c:numRef>
          </c:xVal>
          <c:yVal>
            <c:numRef>
              <c:f>'Water oak_live'!$F$13:$F$62</c:f>
              <c:numCache>
                <c:formatCode>General</c:formatCode>
                <c:ptCount val="50"/>
                <c:pt idx="0">
                  <c:v>2.5398346711393849E-3</c:v>
                </c:pt>
                <c:pt idx="1">
                  <c:v>4.386987159240574E-3</c:v>
                </c:pt>
                <c:pt idx="2">
                  <c:v>6.5107768713854597E-3</c:v>
                </c:pt>
                <c:pt idx="3">
                  <c:v>9.4056656174781317E-3</c:v>
                </c:pt>
                <c:pt idx="4">
                  <c:v>1.3895030332073621E-2</c:v>
                </c:pt>
                <c:pt idx="5">
                  <c:v>1.9845998017796185E-2</c:v>
                </c:pt>
                <c:pt idx="6">
                  <c:v>2.7940359628391143E-2</c:v>
                </c:pt>
                <c:pt idx="7">
                  <c:v>3.8803271725279642E-2</c:v>
                </c:pt>
                <c:pt idx="8">
                  <c:v>5.2931374364224348E-2</c:v>
                </c:pt>
                <c:pt idx="9">
                  <c:v>6.9229009878344794E-2</c:v>
                </c:pt>
                <c:pt idx="10">
                  <c:v>8.6890227299955214E-2</c:v>
                </c:pt>
                <c:pt idx="11">
                  <c:v>0.10534432621409962</c:v>
                </c:pt>
                <c:pt idx="12">
                  <c:v>0.12539290109674683</c:v>
                </c:pt>
                <c:pt idx="13">
                  <c:v>0.14773952536022739</c:v>
                </c:pt>
                <c:pt idx="14">
                  <c:v>0.17325331910212705</c:v>
                </c:pt>
                <c:pt idx="15">
                  <c:v>0.20065129551172434</c:v>
                </c:pt>
                <c:pt idx="16">
                  <c:v>0.2273217378045459</c:v>
                </c:pt>
                <c:pt idx="17">
                  <c:v>0.25365673023514168</c:v>
                </c:pt>
                <c:pt idx="18">
                  <c:v>0.28012459566311243</c:v>
                </c:pt>
                <c:pt idx="19">
                  <c:v>0.30713266606401857</c:v>
                </c:pt>
                <c:pt idx="20">
                  <c:v>0.33500985656251014</c:v>
                </c:pt>
                <c:pt idx="21">
                  <c:v>0.36455993988041424</c:v>
                </c:pt>
                <c:pt idx="22">
                  <c:v>0.39761482078482191</c:v>
                </c:pt>
                <c:pt idx="23">
                  <c:v>0.43562521101756757</c:v>
                </c:pt>
                <c:pt idx="24">
                  <c:v>0.4730082664430334</c:v>
                </c:pt>
                <c:pt idx="25">
                  <c:v>0.49868760687018743</c:v>
                </c:pt>
                <c:pt idx="26">
                  <c:v>0.51439493775662459</c:v>
                </c:pt>
                <c:pt idx="27">
                  <c:v>0.52619667381857393</c:v>
                </c:pt>
                <c:pt idx="28">
                  <c:v>0.53722731084657527</c:v>
                </c:pt>
                <c:pt idx="29">
                  <c:v>0.5482470566452835</c:v>
                </c:pt>
                <c:pt idx="30">
                  <c:v>0.55875491466721838</c:v>
                </c:pt>
                <c:pt idx="31">
                  <c:v>0.56913861267521271</c:v>
                </c:pt>
                <c:pt idx="32">
                  <c:v>0.57901913588986786</c:v>
                </c:pt>
                <c:pt idx="33">
                  <c:v>0.58810895585784762</c:v>
                </c:pt>
                <c:pt idx="34">
                  <c:v>0.59636886415369705</c:v>
                </c:pt>
                <c:pt idx="35">
                  <c:v>0.60414520186893494</c:v>
                </c:pt>
                <c:pt idx="36">
                  <c:v>0.61164708060598794</c:v>
                </c:pt>
                <c:pt idx="37">
                  <c:v>0.61898341265778667</c:v>
                </c:pt>
                <c:pt idx="38">
                  <c:v>0.62646786542797073</c:v>
                </c:pt>
                <c:pt idx="39">
                  <c:v>0.63376716730017324</c:v>
                </c:pt>
                <c:pt idx="40">
                  <c:v>0.64102508250106194</c:v>
                </c:pt>
                <c:pt idx="41">
                  <c:v>0.64871211213609681</c:v>
                </c:pt>
                <c:pt idx="42">
                  <c:v>0.65674548286265066</c:v>
                </c:pt>
                <c:pt idx="43">
                  <c:v>0.66483766622738705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F49-4390-8028-7002A24983CD}"/>
            </c:ext>
          </c:extLst>
        </c:ser>
        <c:ser>
          <c:idx val="1"/>
          <c:order val="1"/>
          <c:tx>
            <c:v>10-model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'Water oak_live'!$B$13:$B$62</c:f>
              <c:numCache>
                <c:formatCode>General</c:formatCode>
                <c:ptCount val="50"/>
                <c:pt idx="0">
                  <c:v>165.96299999999999</c:v>
                </c:pt>
                <c:pt idx="1">
                  <c:v>173.863</c:v>
                </c:pt>
                <c:pt idx="2">
                  <c:v>181.75299999999999</c:v>
                </c:pt>
                <c:pt idx="3">
                  <c:v>189.64</c:v>
                </c:pt>
                <c:pt idx="4">
                  <c:v>197.506</c:v>
                </c:pt>
                <c:pt idx="5">
                  <c:v>205.39699999999999</c:v>
                </c:pt>
                <c:pt idx="6">
                  <c:v>213.26900000000001</c:v>
                </c:pt>
                <c:pt idx="7">
                  <c:v>221.14099999999999</c:v>
                </c:pt>
                <c:pt idx="8">
                  <c:v>228.988</c:v>
                </c:pt>
                <c:pt idx="9">
                  <c:v>236.85400000000001</c:v>
                </c:pt>
                <c:pt idx="10">
                  <c:v>244.691</c:v>
                </c:pt>
                <c:pt idx="11">
                  <c:v>252.54900000000001</c:v>
                </c:pt>
                <c:pt idx="12">
                  <c:v>260.39</c:v>
                </c:pt>
                <c:pt idx="13">
                  <c:v>268.22199999999998</c:v>
                </c:pt>
                <c:pt idx="14">
                  <c:v>276.04700000000003</c:v>
                </c:pt>
                <c:pt idx="15">
                  <c:v>283.87</c:v>
                </c:pt>
                <c:pt idx="16">
                  <c:v>291.69900000000001</c:v>
                </c:pt>
                <c:pt idx="17">
                  <c:v>299.52699999999999</c:v>
                </c:pt>
                <c:pt idx="18">
                  <c:v>307.33</c:v>
                </c:pt>
                <c:pt idx="19">
                  <c:v>315.13799999999998</c:v>
                </c:pt>
                <c:pt idx="20">
                  <c:v>322.93799999999999</c:v>
                </c:pt>
                <c:pt idx="21">
                  <c:v>330.73399999999998</c:v>
                </c:pt>
                <c:pt idx="22">
                  <c:v>338.529</c:v>
                </c:pt>
                <c:pt idx="23">
                  <c:v>346.32400000000001</c:v>
                </c:pt>
                <c:pt idx="24">
                  <c:v>354.077</c:v>
                </c:pt>
                <c:pt idx="25">
                  <c:v>361.88099999999997</c:v>
                </c:pt>
                <c:pt idx="26">
                  <c:v>369.66300000000001</c:v>
                </c:pt>
                <c:pt idx="27">
                  <c:v>377.42700000000002</c:v>
                </c:pt>
                <c:pt idx="28">
                  <c:v>385.15699999999998</c:v>
                </c:pt>
                <c:pt idx="29">
                  <c:v>392.892</c:v>
                </c:pt>
                <c:pt idx="30">
                  <c:v>400.62299999999999</c:v>
                </c:pt>
                <c:pt idx="31">
                  <c:v>408.346</c:v>
                </c:pt>
                <c:pt idx="32">
                  <c:v>416.06400000000002</c:v>
                </c:pt>
                <c:pt idx="33">
                  <c:v>423.81</c:v>
                </c:pt>
                <c:pt idx="34">
                  <c:v>431.52199999999999</c:v>
                </c:pt>
                <c:pt idx="35">
                  <c:v>439.22500000000002</c:v>
                </c:pt>
                <c:pt idx="36">
                  <c:v>446.94099999999997</c:v>
                </c:pt>
                <c:pt idx="37">
                  <c:v>454.625</c:v>
                </c:pt>
                <c:pt idx="38">
                  <c:v>462.29700000000003</c:v>
                </c:pt>
                <c:pt idx="39">
                  <c:v>469.97399999999999</c:v>
                </c:pt>
                <c:pt idx="40">
                  <c:v>477.65899999999999</c:v>
                </c:pt>
                <c:pt idx="41">
                  <c:v>485.34100000000001</c:v>
                </c:pt>
                <c:pt idx="42">
                  <c:v>493.02699999999999</c:v>
                </c:pt>
                <c:pt idx="43">
                  <c:v>500.70800000000003</c:v>
                </c:pt>
              </c:numCache>
            </c:numRef>
          </c:xVal>
          <c:yVal>
            <c:numRef>
              <c:f>'Water oak_live'!$J$13:$J$62</c:f>
              <c:numCache>
                <c:formatCode>General</c:formatCode>
                <c:ptCount val="50"/>
                <c:pt idx="0">
                  <c:v>1.0436818639583742E-2</c:v>
                </c:pt>
                <c:pt idx="1">
                  <c:v>1.2048454350897329E-2</c:v>
                </c:pt>
                <c:pt idx="2">
                  <c:v>1.4820090504675604E-2</c:v>
                </c:pt>
                <c:pt idx="3">
                  <c:v>1.8836378838406942E-2</c:v>
                </c:pt>
                <c:pt idx="4">
                  <c:v>2.4072301687571553E-2</c:v>
                </c:pt>
                <c:pt idx="5">
                  <c:v>3.0575088595097173E-2</c:v>
                </c:pt>
                <c:pt idx="6">
                  <c:v>3.8507264454468282E-2</c:v>
                </c:pt>
                <c:pt idx="7">
                  <c:v>4.8016821186300254E-2</c:v>
                </c:pt>
                <c:pt idx="8">
                  <c:v>5.9282544493519343E-2</c:v>
                </c:pt>
                <c:pt idx="9">
                  <c:v>7.243787156929378E-2</c:v>
                </c:pt>
                <c:pt idx="10">
                  <c:v>8.7658177992294098E-2</c:v>
                </c:pt>
                <c:pt idx="11">
                  <c:v>0.10499342708135627</c:v>
                </c:pt>
                <c:pt idx="12">
                  <c:v>0.12454771346365257</c:v>
                </c:pt>
                <c:pt idx="13">
                  <c:v>0.14627353528419038</c:v>
                </c:pt>
                <c:pt idx="14">
                  <c:v>0.17008888914658513</c:v>
                </c:pt>
                <c:pt idx="15">
                  <c:v>0.19584356757604757</c:v>
                </c:pt>
                <c:pt idx="16">
                  <c:v>0.22332243909029267</c:v>
                </c:pt>
                <c:pt idx="17">
                  <c:v>0.25225092828081774</c:v>
                </c:pt>
                <c:pt idx="18">
                  <c:v>0.28225983087715073</c:v>
                </c:pt>
                <c:pt idx="19">
                  <c:v>0.3128706362112979</c:v>
                </c:pt>
                <c:pt idx="20">
                  <c:v>0.34366544904633545</c:v>
                </c:pt>
                <c:pt idx="21">
                  <c:v>0.37416821701424291</c:v>
                </c:pt>
                <c:pt idx="22">
                  <c:v>0.40398599411973402</c:v>
                </c:pt>
                <c:pt idx="23">
                  <c:v>0.43269013018348196</c:v>
                </c:pt>
                <c:pt idx="24">
                  <c:v>0.459890228571672</c:v>
                </c:pt>
                <c:pt idx="25">
                  <c:v>0.48517970790674853</c:v>
                </c:pt>
                <c:pt idx="26">
                  <c:v>0.50844648271268267</c:v>
                </c:pt>
                <c:pt idx="27">
                  <c:v>0.5294401783272773</c:v>
                </c:pt>
                <c:pt idx="28">
                  <c:v>0.54805797560945035</c:v>
                </c:pt>
                <c:pt idx="29">
                  <c:v>0.56427755233508303</c:v>
                </c:pt>
                <c:pt idx="30">
                  <c:v>0.57820967062690953</c:v>
                </c:pt>
                <c:pt idx="31">
                  <c:v>0.58998428190408625</c:v>
                </c:pt>
                <c:pt idx="32">
                  <c:v>0.59977026854727122</c:v>
                </c:pt>
                <c:pt idx="33">
                  <c:v>0.60777050288199241</c:v>
                </c:pt>
                <c:pt idx="34">
                  <c:v>0.61421641000348448</c:v>
                </c:pt>
                <c:pt idx="35">
                  <c:v>0.6193055804882478</c:v>
                </c:pt>
                <c:pt idx="36">
                  <c:v>0.62325842896929629</c:v>
                </c:pt>
                <c:pt idx="37">
                  <c:v>0.62628231264493672</c:v>
                </c:pt>
                <c:pt idx="38">
                  <c:v>0.62855141910918877</c:v>
                </c:pt>
                <c:pt idx="39">
                  <c:v>0.63022677146423145</c:v>
                </c:pt>
                <c:pt idx="40">
                  <c:v>0.63144482363711341</c:v>
                </c:pt>
                <c:pt idx="41">
                  <c:v>0.63231609320812876</c:v>
                </c:pt>
                <c:pt idx="42">
                  <c:v>0.63292842190801202</c:v>
                </c:pt>
                <c:pt idx="43">
                  <c:v>0.63335153253917342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F49-4390-8028-7002A24983CD}"/>
            </c:ext>
          </c:extLst>
        </c:ser>
        <c:ser>
          <c:idx val="2"/>
          <c:order val="2"/>
          <c:tx>
            <c:v>20-exp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'Water oak_live'!$R$13:$R$54</c:f>
              <c:numCache>
                <c:formatCode>General</c:formatCode>
                <c:ptCount val="42"/>
                <c:pt idx="0">
                  <c:v>176.334</c:v>
                </c:pt>
                <c:pt idx="1">
                  <c:v>184.31</c:v>
                </c:pt>
                <c:pt idx="2">
                  <c:v>192.28</c:v>
                </c:pt>
                <c:pt idx="3">
                  <c:v>200.245</c:v>
                </c:pt>
                <c:pt idx="4">
                  <c:v>208.21899999999999</c:v>
                </c:pt>
                <c:pt idx="5">
                  <c:v>216.18100000000001</c:v>
                </c:pt>
                <c:pt idx="6">
                  <c:v>224.15</c:v>
                </c:pt>
                <c:pt idx="7">
                  <c:v>232.108</c:v>
                </c:pt>
                <c:pt idx="8">
                  <c:v>240.059</c:v>
                </c:pt>
                <c:pt idx="9">
                  <c:v>247.99600000000001</c:v>
                </c:pt>
                <c:pt idx="10">
                  <c:v>255.92699999999999</c:v>
                </c:pt>
                <c:pt idx="11">
                  <c:v>263.84699999999998</c:v>
                </c:pt>
                <c:pt idx="12">
                  <c:v>271.78699999999998</c:v>
                </c:pt>
                <c:pt idx="13">
                  <c:v>279.72000000000003</c:v>
                </c:pt>
                <c:pt idx="14">
                  <c:v>287.63900000000001</c:v>
                </c:pt>
                <c:pt idx="15">
                  <c:v>295.53800000000001</c:v>
                </c:pt>
                <c:pt idx="16">
                  <c:v>303.452</c:v>
                </c:pt>
                <c:pt idx="17">
                  <c:v>311.38499999999999</c:v>
                </c:pt>
                <c:pt idx="18">
                  <c:v>319.30399999999997</c:v>
                </c:pt>
                <c:pt idx="19">
                  <c:v>327.20600000000002</c:v>
                </c:pt>
                <c:pt idx="20">
                  <c:v>335.06400000000002</c:v>
                </c:pt>
                <c:pt idx="21">
                  <c:v>342.94900000000001</c:v>
                </c:pt>
                <c:pt idx="22">
                  <c:v>350.827</c:v>
                </c:pt>
                <c:pt idx="23">
                  <c:v>358.70400000000001</c:v>
                </c:pt>
                <c:pt idx="24">
                  <c:v>366.58</c:v>
                </c:pt>
                <c:pt idx="25">
                  <c:v>374.44200000000001</c:v>
                </c:pt>
                <c:pt idx="26">
                  <c:v>382.32600000000002</c:v>
                </c:pt>
                <c:pt idx="27">
                  <c:v>390.18099999999998</c:v>
                </c:pt>
                <c:pt idx="28">
                  <c:v>398.03199999999998</c:v>
                </c:pt>
                <c:pt idx="29">
                  <c:v>405.86799999999999</c:v>
                </c:pt>
                <c:pt idx="30">
                  <c:v>413.70800000000003</c:v>
                </c:pt>
                <c:pt idx="31">
                  <c:v>421.53699999999998</c:v>
                </c:pt>
                <c:pt idx="32">
                  <c:v>429.36799999999999</c:v>
                </c:pt>
                <c:pt idx="33">
                  <c:v>437.19799999999998</c:v>
                </c:pt>
                <c:pt idx="34">
                  <c:v>445.01600000000002</c:v>
                </c:pt>
                <c:pt idx="35">
                  <c:v>452.82100000000003</c:v>
                </c:pt>
                <c:pt idx="36">
                  <c:v>460.63299999999998</c:v>
                </c:pt>
                <c:pt idx="37">
                  <c:v>468.42500000000001</c:v>
                </c:pt>
                <c:pt idx="38">
                  <c:v>476.221</c:v>
                </c:pt>
                <c:pt idx="39">
                  <c:v>484.00400000000002</c:v>
                </c:pt>
                <c:pt idx="40">
                  <c:v>491.78399999999999</c:v>
                </c:pt>
                <c:pt idx="41">
                  <c:v>499.55900000000003</c:v>
                </c:pt>
              </c:numCache>
            </c:numRef>
          </c:xVal>
          <c:yVal>
            <c:numRef>
              <c:f>'Water oak_live'!$V$13:$V$54</c:f>
              <c:numCache>
                <c:formatCode>General</c:formatCode>
                <c:ptCount val="42"/>
                <c:pt idx="0">
                  <c:v>2.6254456860923536E-3</c:v>
                </c:pt>
                <c:pt idx="1">
                  <c:v>4.4999694068829088E-3</c:v>
                </c:pt>
                <c:pt idx="2">
                  <c:v>6.9251692355615235E-3</c:v>
                </c:pt>
                <c:pt idx="3">
                  <c:v>1.0334911196524632E-2</c:v>
                </c:pt>
                <c:pt idx="4">
                  <c:v>1.5360525979118744E-2</c:v>
                </c:pt>
                <c:pt idx="5">
                  <c:v>2.2257883290039415E-2</c:v>
                </c:pt>
                <c:pt idx="6">
                  <c:v>3.1672219780953248E-2</c:v>
                </c:pt>
                <c:pt idx="7">
                  <c:v>4.4315520722664981E-2</c:v>
                </c:pt>
                <c:pt idx="8">
                  <c:v>6.0287909043881593E-2</c:v>
                </c:pt>
                <c:pt idx="9">
                  <c:v>7.8682716001312825E-2</c:v>
                </c:pt>
                <c:pt idx="10">
                  <c:v>9.8167750404663523E-2</c:v>
                </c:pt>
                <c:pt idx="11">
                  <c:v>0.11839258200345981</c:v>
                </c:pt>
                <c:pt idx="12">
                  <c:v>0.14050584328536697</c:v>
                </c:pt>
                <c:pt idx="13">
                  <c:v>0.16538082868410664</c:v>
                </c:pt>
                <c:pt idx="14">
                  <c:v>0.19345418541653925</c:v>
                </c:pt>
                <c:pt idx="15">
                  <c:v>0.22206987467946759</c:v>
                </c:pt>
                <c:pt idx="16">
                  <c:v>0.24978445758403378</c:v>
                </c:pt>
                <c:pt idx="17">
                  <c:v>0.27708464281145184</c:v>
                </c:pt>
                <c:pt idx="18">
                  <c:v>0.30479366333108981</c:v>
                </c:pt>
                <c:pt idx="19">
                  <c:v>0.3326222751266833</c:v>
                </c:pt>
                <c:pt idx="20">
                  <c:v>0.36152164602094794</c:v>
                </c:pt>
                <c:pt idx="21">
                  <c:v>0.39225382274904186</c:v>
                </c:pt>
                <c:pt idx="22">
                  <c:v>0.4270326345123735</c:v>
                </c:pt>
                <c:pt idx="23">
                  <c:v>0.46661456566117288</c:v>
                </c:pt>
                <c:pt idx="24">
                  <c:v>0.50127378614854901</c:v>
                </c:pt>
                <c:pt idx="25">
                  <c:v>0.52349829512901946</c:v>
                </c:pt>
                <c:pt idx="26">
                  <c:v>0.53807452483326745</c:v>
                </c:pt>
                <c:pt idx="27">
                  <c:v>0.54971103410298194</c:v>
                </c:pt>
                <c:pt idx="28">
                  <c:v>0.56075514937784732</c:v>
                </c:pt>
                <c:pt idx="29">
                  <c:v>0.57186323207938639</c:v>
                </c:pt>
                <c:pt idx="30">
                  <c:v>0.58270988268930179</c:v>
                </c:pt>
                <c:pt idx="31">
                  <c:v>0.59329232001512966</c:v>
                </c:pt>
                <c:pt idx="32">
                  <c:v>0.60319892757218585</c:v>
                </c:pt>
                <c:pt idx="33">
                  <c:v>0.61241858059061405</c:v>
                </c:pt>
                <c:pt idx="34">
                  <c:v>0.62042841488716705</c:v>
                </c:pt>
                <c:pt idx="35">
                  <c:v>0.62748708136100428</c:v>
                </c:pt>
                <c:pt idx="36">
                  <c:v>0.634351064362356</c:v>
                </c:pt>
                <c:pt idx="37">
                  <c:v>0.64090355380773056</c:v>
                </c:pt>
                <c:pt idx="38">
                  <c:v>0.64733088959222163</c:v>
                </c:pt>
                <c:pt idx="39">
                  <c:v>0.65361638456104443</c:v>
                </c:pt>
                <c:pt idx="40">
                  <c:v>0.65973778917448644</c:v>
                </c:pt>
                <c:pt idx="41">
                  <c:v>0.66578410159139834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F49-4390-8028-7002A24983CD}"/>
            </c:ext>
          </c:extLst>
        </c:ser>
        <c:ser>
          <c:idx val="3"/>
          <c:order val="3"/>
          <c:tx>
            <c:v>20-model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'Water oak_live'!$R$13:$R$54</c:f>
              <c:numCache>
                <c:formatCode>General</c:formatCode>
                <c:ptCount val="42"/>
                <c:pt idx="0">
                  <c:v>176.334</c:v>
                </c:pt>
                <c:pt idx="1">
                  <c:v>184.31</c:v>
                </c:pt>
                <c:pt idx="2">
                  <c:v>192.28</c:v>
                </c:pt>
                <c:pt idx="3">
                  <c:v>200.245</c:v>
                </c:pt>
                <c:pt idx="4">
                  <c:v>208.21899999999999</c:v>
                </c:pt>
                <c:pt idx="5">
                  <c:v>216.18100000000001</c:v>
                </c:pt>
                <c:pt idx="6">
                  <c:v>224.15</c:v>
                </c:pt>
                <c:pt idx="7">
                  <c:v>232.108</c:v>
                </c:pt>
                <c:pt idx="8">
                  <c:v>240.059</c:v>
                </c:pt>
                <c:pt idx="9">
                  <c:v>247.99600000000001</c:v>
                </c:pt>
                <c:pt idx="10">
                  <c:v>255.92699999999999</c:v>
                </c:pt>
                <c:pt idx="11">
                  <c:v>263.84699999999998</c:v>
                </c:pt>
                <c:pt idx="12">
                  <c:v>271.78699999999998</c:v>
                </c:pt>
                <c:pt idx="13">
                  <c:v>279.72000000000003</c:v>
                </c:pt>
                <c:pt idx="14">
                  <c:v>287.63900000000001</c:v>
                </c:pt>
                <c:pt idx="15">
                  <c:v>295.53800000000001</c:v>
                </c:pt>
                <c:pt idx="16">
                  <c:v>303.452</c:v>
                </c:pt>
                <c:pt idx="17">
                  <c:v>311.38499999999999</c:v>
                </c:pt>
                <c:pt idx="18">
                  <c:v>319.30399999999997</c:v>
                </c:pt>
                <c:pt idx="19">
                  <c:v>327.20600000000002</c:v>
                </c:pt>
                <c:pt idx="20">
                  <c:v>335.06400000000002</c:v>
                </c:pt>
                <c:pt idx="21">
                  <c:v>342.94900000000001</c:v>
                </c:pt>
                <c:pt idx="22">
                  <c:v>350.827</c:v>
                </c:pt>
                <c:pt idx="23">
                  <c:v>358.70400000000001</c:v>
                </c:pt>
                <c:pt idx="24">
                  <c:v>366.58</c:v>
                </c:pt>
                <c:pt idx="25">
                  <c:v>374.44200000000001</c:v>
                </c:pt>
                <c:pt idx="26">
                  <c:v>382.32600000000002</c:v>
                </c:pt>
                <c:pt idx="27">
                  <c:v>390.18099999999998</c:v>
                </c:pt>
                <c:pt idx="28">
                  <c:v>398.03199999999998</c:v>
                </c:pt>
                <c:pt idx="29">
                  <c:v>405.86799999999999</c:v>
                </c:pt>
                <c:pt idx="30">
                  <c:v>413.70800000000003</c:v>
                </c:pt>
                <c:pt idx="31">
                  <c:v>421.53699999999998</c:v>
                </c:pt>
                <c:pt idx="32">
                  <c:v>429.36799999999999</c:v>
                </c:pt>
                <c:pt idx="33">
                  <c:v>437.19799999999998</c:v>
                </c:pt>
                <c:pt idx="34">
                  <c:v>445.01600000000002</c:v>
                </c:pt>
                <c:pt idx="35">
                  <c:v>452.82100000000003</c:v>
                </c:pt>
                <c:pt idx="36">
                  <c:v>460.63299999999998</c:v>
                </c:pt>
                <c:pt idx="37">
                  <c:v>468.42500000000001</c:v>
                </c:pt>
                <c:pt idx="38">
                  <c:v>476.221</c:v>
                </c:pt>
                <c:pt idx="39">
                  <c:v>484.00400000000002</c:v>
                </c:pt>
                <c:pt idx="40">
                  <c:v>491.78399999999999</c:v>
                </c:pt>
                <c:pt idx="41">
                  <c:v>499.55900000000003</c:v>
                </c:pt>
              </c:numCache>
            </c:numRef>
          </c:xVal>
          <c:yVal>
            <c:numRef>
              <c:f>'Water oak_live'!$Z$13:$Z$54</c:f>
              <c:numCache>
                <c:formatCode>General</c:formatCode>
                <c:ptCount val="42"/>
                <c:pt idx="0">
                  <c:v>9.7600020359452852E-3</c:v>
                </c:pt>
                <c:pt idx="1">
                  <c:v>1.2691227622989859E-2</c:v>
                </c:pt>
                <c:pt idx="2">
                  <c:v>1.6484517377099404E-2</c:v>
                </c:pt>
                <c:pt idx="3">
                  <c:v>2.1242955446407776E-2</c:v>
                </c:pt>
                <c:pt idx="4">
                  <c:v>2.711475155812083E-2</c:v>
                </c:pt>
                <c:pt idx="5">
                  <c:v>3.4278261174515288E-2</c:v>
                </c:pt>
                <c:pt idx="6">
                  <c:v>4.2901875764047873E-2</c:v>
                </c:pt>
                <c:pt idx="7">
                  <c:v>5.3174218401305276E-2</c:v>
                </c:pt>
                <c:pt idx="8">
                  <c:v>6.5251843762088188E-2</c:v>
                </c:pt>
                <c:pt idx="9">
                  <c:v>7.9280253393447769E-2</c:v>
                </c:pt>
                <c:pt idx="10">
                  <c:v>9.5364423163753057E-2</c:v>
                </c:pt>
                <c:pt idx="11">
                  <c:v>0.11358278131536646</c:v>
                </c:pt>
                <c:pt idx="12">
                  <c:v>0.13395020266938656</c:v>
                </c:pt>
                <c:pt idx="13">
                  <c:v>0.15647992653203438</c:v>
                </c:pt>
                <c:pt idx="14">
                  <c:v>0.18104212149817575</c:v>
                </c:pt>
                <c:pt idx="15">
                  <c:v>0.20743145083627387</c:v>
                </c:pt>
                <c:pt idx="16">
                  <c:v>0.23536828024064635</c:v>
                </c:pt>
                <c:pt idx="17">
                  <c:v>0.2645965753117876</c:v>
                </c:pt>
                <c:pt idx="18">
                  <c:v>0.29477465407522213</c:v>
                </c:pt>
                <c:pt idx="19">
                  <c:v>0.32541262037829832</c:v>
                </c:pt>
                <c:pt idx="20">
                  <c:v>0.35599699159114456</c:v>
                </c:pt>
                <c:pt idx="21">
                  <c:v>0.38605934958091198</c:v>
                </c:pt>
                <c:pt idx="22">
                  <c:v>0.41530168680996771</c:v>
                </c:pt>
                <c:pt idx="23">
                  <c:v>0.44328625366267921</c:v>
                </c:pt>
                <c:pt idx="24">
                  <c:v>0.46965126680350083</c:v>
                </c:pt>
                <c:pt idx="25">
                  <c:v>0.49409941841032234</c:v>
                </c:pt>
                <c:pt idx="26">
                  <c:v>0.51638988600378832</c:v>
                </c:pt>
                <c:pt idx="27">
                  <c:v>0.53643030081281051</c:v>
                </c:pt>
                <c:pt idx="28">
                  <c:v>0.55410939127328307</c:v>
                </c:pt>
                <c:pt idx="29">
                  <c:v>0.56946332207037975</c:v>
                </c:pt>
                <c:pt idx="30">
                  <c:v>0.58257545884652595</c:v>
                </c:pt>
                <c:pt idx="31">
                  <c:v>0.59360292552777794</c:v>
                </c:pt>
                <c:pt idx="32">
                  <c:v>0.60272004813279123</c:v>
                </c:pt>
                <c:pt idx="33">
                  <c:v>0.61013849829756561</c:v>
                </c:pt>
                <c:pt idx="34">
                  <c:v>0.61607503755298931</c:v>
                </c:pt>
                <c:pt idx="35">
                  <c:v>0.62074348028603021</c:v>
                </c:pt>
                <c:pt idx="36">
                  <c:v>0.62435269795800774</c:v>
                </c:pt>
                <c:pt idx="37">
                  <c:v>0.62709990954964923</c:v>
                </c:pt>
                <c:pt idx="38">
                  <c:v>0.6291535308166547</c:v>
                </c:pt>
                <c:pt idx="39">
                  <c:v>0.63066474211343715</c:v>
                </c:pt>
                <c:pt idx="40">
                  <c:v>0.63175751531853741</c:v>
                </c:pt>
                <c:pt idx="41">
                  <c:v>0.63253484739363552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F49-4390-8028-7002A24983CD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'Water oak_live'!$AH$13:$AH$53</c:f>
              <c:numCache>
                <c:formatCode>General</c:formatCode>
                <c:ptCount val="41"/>
                <c:pt idx="0">
                  <c:v>183.64</c:v>
                </c:pt>
                <c:pt idx="1">
                  <c:v>191.58099999999999</c:v>
                </c:pt>
                <c:pt idx="2">
                  <c:v>199.5</c:v>
                </c:pt>
                <c:pt idx="3">
                  <c:v>207.416</c:v>
                </c:pt>
                <c:pt idx="4">
                  <c:v>215.32499999999999</c:v>
                </c:pt>
                <c:pt idx="5">
                  <c:v>223.21600000000001</c:v>
                </c:pt>
                <c:pt idx="6">
                  <c:v>231.09399999999999</c:v>
                </c:pt>
                <c:pt idx="7">
                  <c:v>238.97399999999999</c:v>
                </c:pt>
                <c:pt idx="8">
                  <c:v>246.846</c:v>
                </c:pt>
                <c:pt idx="9">
                  <c:v>254.715</c:v>
                </c:pt>
                <c:pt idx="10">
                  <c:v>262.584</c:v>
                </c:pt>
                <c:pt idx="11">
                  <c:v>270.44099999999997</c:v>
                </c:pt>
                <c:pt idx="12">
                  <c:v>278.31099999999998</c:v>
                </c:pt>
                <c:pt idx="13">
                  <c:v>286.14600000000002</c:v>
                </c:pt>
                <c:pt idx="14">
                  <c:v>294.01299999999998</c:v>
                </c:pt>
                <c:pt idx="15">
                  <c:v>301.87700000000001</c:v>
                </c:pt>
                <c:pt idx="16">
                  <c:v>309.73099999999999</c:v>
                </c:pt>
                <c:pt idx="17">
                  <c:v>317.57600000000002</c:v>
                </c:pt>
                <c:pt idx="18">
                  <c:v>325.399</c:v>
                </c:pt>
                <c:pt idx="19">
                  <c:v>333.221</c:v>
                </c:pt>
                <c:pt idx="20">
                  <c:v>341.03699999999998</c:v>
                </c:pt>
                <c:pt idx="21">
                  <c:v>348.86</c:v>
                </c:pt>
                <c:pt idx="22">
                  <c:v>356.65499999999997</c:v>
                </c:pt>
                <c:pt idx="23">
                  <c:v>364.44600000000003</c:v>
                </c:pt>
                <c:pt idx="24">
                  <c:v>372.26400000000001</c:v>
                </c:pt>
                <c:pt idx="25">
                  <c:v>380.08499999999998</c:v>
                </c:pt>
                <c:pt idx="26">
                  <c:v>387.89100000000002</c:v>
                </c:pt>
                <c:pt idx="27">
                  <c:v>395.69900000000001</c:v>
                </c:pt>
                <c:pt idx="28">
                  <c:v>403.49200000000002</c:v>
                </c:pt>
                <c:pt idx="29">
                  <c:v>411.279</c:v>
                </c:pt>
                <c:pt idx="30">
                  <c:v>419.03699999999998</c:v>
                </c:pt>
                <c:pt idx="31">
                  <c:v>426.798</c:v>
                </c:pt>
                <c:pt idx="32">
                  <c:v>434.56700000000001</c:v>
                </c:pt>
                <c:pt idx="33">
                  <c:v>442.32799999999997</c:v>
                </c:pt>
                <c:pt idx="34">
                  <c:v>450.09199999999998</c:v>
                </c:pt>
                <c:pt idx="35">
                  <c:v>457.875</c:v>
                </c:pt>
                <c:pt idx="36">
                  <c:v>465.625</c:v>
                </c:pt>
                <c:pt idx="37">
                  <c:v>473.38099999999997</c:v>
                </c:pt>
                <c:pt idx="38">
                  <c:v>481.125</c:v>
                </c:pt>
                <c:pt idx="39">
                  <c:v>488.86599999999999</c:v>
                </c:pt>
                <c:pt idx="40">
                  <c:v>496.59399999999999</c:v>
                </c:pt>
              </c:numCache>
            </c:numRef>
          </c:xVal>
          <c:yVal>
            <c:numRef>
              <c:f>'Water oak_live'!$AL$13:$AL$53</c:f>
              <c:numCache>
                <c:formatCode>General</c:formatCode>
                <c:ptCount val="41"/>
                <c:pt idx="0">
                  <c:v>3.3615997334339731E-3</c:v>
                </c:pt>
                <c:pt idx="1">
                  <c:v>5.5000326880777495E-3</c:v>
                </c:pt>
                <c:pt idx="2">
                  <c:v>8.406108241824306E-3</c:v>
                </c:pt>
                <c:pt idx="3">
                  <c:v>1.2155747091288305E-2</c:v>
                </c:pt>
                <c:pt idx="4">
                  <c:v>1.7641017421690885E-2</c:v>
                </c:pt>
                <c:pt idx="5">
                  <c:v>2.4613068060795662E-2</c:v>
                </c:pt>
                <c:pt idx="6">
                  <c:v>3.4016689899805774E-2</c:v>
                </c:pt>
                <c:pt idx="7">
                  <c:v>4.6233595330033461E-2</c:v>
                </c:pt>
                <c:pt idx="8">
                  <c:v>6.1139358765360696E-2</c:v>
                </c:pt>
                <c:pt idx="9">
                  <c:v>7.8113961183434943E-2</c:v>
                </c:pt>
                <c:pt idx="10">
                  <c:v>9.6079750473977099E-2</c:v>
                </c:pt>
                <c:pt idx="11">
                  <c:v>0.11538258758823139</c:v>
                </c:pt>
                <c:pt idx="12">
                  <c:v>0.13660242229200359</c:v>
                </c:pt>
                <c:pt idx="13">
                  <c:v>0.16058914460572904</c:v>
                </c:pt>
                <c:pt idx="14">
                  <c:v>0.18740813068482576</c:v>
                </c:pt>
                <c:pt idx="15">
                  <c:v>0.21448018575263772</c:v>
                </c:pt>
                <c:pt idx="16">
                  <c:v>0.24076140023071446</c:v>
                </c:pt>
                <c:pt idx="17">
                  <c:v>0.26671362502346163</c:v>
                </c:pt>
                <c:pt idx="18">
                  <c:v>0.29269537453155881</c:v>
                </c:pt>
                <c:pt idx="19">
                  <c:v>0.31911788586166823</c:v>
                </c:pt>
                <c:pt idx="20">
                  <c:v>0.34628273289200917</c:v>
                </c:pt>
                <c:pt idx="21">
                  <c:v>0.37492592459809471</c:v>
                </c:pt>
                <c:pt idx="22">
                  <c:v>0.40706357725668996</c:v>
                </c:pt>
                <c:pt idx="23">
                  <c:v>0.44351183835640129</c:v>
                </c:pt>
                <c:pt idx="24">
                  <c:v>0.47638971780698847</c:v>
                </c:pt>
                <c:pt idx="25">
                  <c:v>0.4985142741454176</c:v>
                </c:pt>
                <c:pt idx="26">
                  <c:v>0.51307839444597936</c:v>
                </c:pt>
                <c:pt idx="27">
                  <c:v>0.52444962767225034</c:v>
                </c:pt>
                <c:pt idx="28">
                  <c:v>0.53489083236499302</c:v>
                </c:pt>
                <c:pt idx="29">
                  <c:v>0.54539108648843571</c:v>
                </c:pt>
                <c:pt idx="30">
                  <c:v>0.55587236043772492</c:v>
                </c:pt>
                <c:pt idx="31">
                  <c:v>0.5662039019020243</c:v>
                </c:pt>
                <c:pt idx="32">
                  <c:v>0.57618958241507956</c:v>
                </c:pt>
                <c:pt idx="33">
                  <c:v>0.58523679876164914</c:v>
                </c:pt>
                <c:pt idx="34">
                  <c:v>0.5935416794079873</c:v>
                </c:pt>
                <c:pt idx="35">
                  <c:v>0.60053903694596344</c:v>
                </c:pt>
                <c:pt idx="36">
                  <c:v>0.60678351424251176</c:v>
                </c:pt>
                <c:pt idx="37">
                  <c:v>0.6125703584511335</c:v>
                </c:pt>
                <c:pt idx="38">
                  <c:v>0.6182369948901153</c:v>
                </c:pt>
                <c:pt idx="39">
                  <c:v>0.62355777037785309</c:v>
                </c:pt>
                <c:pt idx="40">
                  <c:v>0.62863602141807207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F49-4390-8028-7002A24983CD}"/>
            </c:ext>
          </c:extLst>
        </c:ser>
        <c:ser>
          <c:idx val="5"/>
          <c:order val="5"/>
          <c:tx>
            <c:v>30-model</c:v>
          </c:tx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'Water oak_live'!$R$13:$R$54</c:f>
              <c:numCache>
                <c:formatCode>General</c:formatCode>
                <c:ptCount val="42"/>
                <c:pt idx="0">
                  <c:v>176.334</c:v>
                </c:pt>
                <c:pt idx="1">
                  <c:v>184.31</c:v>
                </c:pt>
                <c:pt idx="2">
                  <c:v>192.28</c:v>
                </c:pt>
                <c:pt idx="3">
                  <c:v>200.245</c:v>
                </c:pt>
                <c:pt idx="4">
                  <c:v>208.21899999999999</c:v>
                </c:pt>
                <c:pt idx="5">
                  <c:v>216.18100000000001</c:v>
                </c:pt>
                <c:pt idx="6">
                  <c:v>224.15</c:v>
                </c:pt>
                <c:pt idx="7">
                  <c:v>232.108</c:v>
                </c:pt>
                <c:pt idx="8">
                  <c:v>240.059</c:v>
                </c:pt>
                <c:pt idx="9">
                  <c:v>247.99600000000001</c:v>
                </c:pt>
                <c:pt idx="10">
                  <c:v>255.92699999999999</c:v>
                </c:pt>
                <c:pt idx="11">
                  <c:v>263.84699999999998</c:v>
                </c:pt>
                <c:pt idx="12">
                  <c:v>271.78699999999998</c:v>
                </c:pt>
                <c:pt idx="13">
                  <c:v>279.72000000000003</c:v>
                </c:pt>
                <c:pt idx="14">
                  <c:v>287.63900000000001</c:v>
                </c:pt>
                <c:pt idx="15">
                  <c:v>295.53800000000001</c:v>
                </c:pt>
                <c:pt idx="16">
                  <c:v>303.452</c:v>
                </c:pt>
                <c:pt idx="17">
                  <c:v>311.38499999999999</c:v>
                </c:pt>
                <c:pt idx="18">
                  <c:v>319.30399999999997</c:v>
                </c:pt>
                <c:pt idx="19">
                  <c:v>327.20600000000002</c:v>
                </c:pt>
                <c:pt idx="20">
                  <c:v>335.06400000000002</c:v>
                </c:pt>
                <c:pt idx="21">
                  <c:v>342.94900000000001</c:v>
                </c:pt>
                <c:pt idx="22">
                  <c:v>350.827</c:v>
                </c:pt>
                <c:pt idx="23">
                  <c:v>358.70400000000001</c:v>
                </c:pt>
                <c:pt idx="24">
                  <c:v>366.58</c:v>
                </c:pt>
                <c:pt idx="25">
                  <c:v>374.44200000000001</c:v>
                </c:pt>
                <c:pt idx="26">
                  <c:v>382.32600000000002</c:v>
                </c:pt>
                <c:pt idx="27">
                  <c:v>390.18099999999998</c:v>
                </c:pt>
                <c:pt idx="28">
                  <c:v>398.03199999999998</c:v>
                </c:pt>
                <c:pt idx="29">
                  <c:v>405.86799999999999</c:v>
                </c:pt>
                <c:pt idx="30">
                  <c:v>413.70800000000003</c:v>
                </c:pt>
                <c:pt idx="31">
                  <c:v>421.53699999999998</c:v>
                </c:pt>
                <c:pt idx="32">
                  <c:v>429.36799999999999</c:v>
                </c:pt>
                <c:pt idx="33">
                  <c:v>437.19799999999998</c:v>
                </c:pt>
                <c:pt idx="34">
                  <c:v>445.01600000000002</c:v>
                </c:pt>
                <c:pt idx="35">
                  <c:v>452.82100000000003</c:v>
                </c:pt>
                <c:pt idx="36">
                  <c:v>460.63299999999998</c:v>
                </c:pt>
                <c:pt idx="37">
                  <c:v>468.42500000000001</c:v>
                </c:pt>
                <c:pt idx="38">
                  <c:v>476.221</c:v>
                </c:pt>
                <c:pt idx="39">
                  <c:v>484.00400000000002</c:v>
                </c:pt>
                <c:pt idx="40">
                  <c:v>491.78399999999999</c:v>
                </c:pt>
                <c:pt idx="41">
                  <c:v>499.55900000000003</c:v>
                </c:pt>
              </c:numCache>
            </c:numRef>
          </c:xVal>
          <c:yVal>
            <c:numRef>
              <c:f>'Water oak_live'!$Z$13:$Z$54</c:f>
              <c:numCache>
                <c:formatCode>General</c:formatCode>
                <c:ptCount val="42"/>
                <c:pt idx="0">
                  <c:v>9.7600020359452852E-3</c:v>
                </c:pt>
                <c:pt idx="1">
                  <c:v>1.2691227622989859E-2</c:v>
                </c:pt>
                <c:pt idx="2">
                  <c:v>1.6484517377099404E-2</c:v>
                </c:pt>
                <c:pt idx="3">
                  <c:v>2.1242955446407776E-2</c:v>
                </c:pt>
                <c:pt idx="4">
                  <c:v>2.711475155812083E-2</c:v>
                </c:pt>
                <c:pt idx="5">
                  <c:v>3.4278261174515288E-2</c:v>
                </c:pt>
                <c:pt idx="6">
                  <c:v>4.2901875764047873E-2</c:v>
                </c:pt>
                <c:pt idx="7">
                  <c:v>5.3174218401305276E-2</c:v>
                </c:pt>
                <c:pt idx="8">
                  <c:v>6.5251843762088188E-2</c:v>
                </c:pt>
                <c:pt idx="9">
                  <c:v>7.9280253393447769E-2</c:v>
                </c:pt>
                <c:pt idx="10">
                  <c:v>9.5364423163753057E-2</c:v>
                </c:pt>
                <c:pt idx="11">
                  <c:v>0.11358278131536646</c:v>
                </c:pt>
                <c:pt idx="12">
                  <c:v>0.13395020266938656</c:v>
                </c:pt>
                <c:pt idx="13">
                  <c:v>0.15647992653203438</c:v>
                </c:pt>
                <c:pt idx="14">
                  <c:v>0.18104212149817575</c:v>
                </c:pt>
                <c:pt idx="15">
                  <c:v>0.20743145083627387</c:v>
                </c:pt>
                <c:pt idx="16">
                  <c:v>0.23536828024064635</c:v>
                </c:pt>
                <c:pt idx="17">
                  <c:v>0.2645965753117876</c:v>
                </c:pt>
                <c:pt idx="18">
                  <c:v>0.29477465407522213</c:v>
                </c:pt>
                <c:pt idx="19">
                  <c:v>0.32541262037829832</c:v>
                </c:pt>
                <c:pt idx="20">
                  <c:v>0.35599699159114456</c:v>
                </c:pt>
                <c:pt idx="21">
                  <c:v>0.38605934958091198</c:v>
                </c:pt>
                <c:pt idx="22">
                  <c:v>0.41530168680996771</c:v>
                </c:pt>
                <c:pt idx="23">
                  <c:v>0.44328625366267921</c:v>
                </c:pt>
                <c:pt idx="24">
                  <c:v>0.46965126680350083</c:v>
                </c:pt>
                <c:pt idx="25">
                  <c:v>0.49409941841032234</c:v>
                </c:pt>
                <c:pt idx="26">
                  <c:v>0.51638988600378832</c:v>
                </c:pt>
                <c:pt idx="27">
                  <c:v>0.53643030081281051</c:v>
                </c:pt>
                <c:pt idx="28">
                  <c:v>0.55410939127328307</c:v>
                </c:pt>
                <c:pt idx="29">
                  <c:v>0.56946332207037975</c:v>
                </c:pt>
                <c:pt idx="30">
                  <c:v>0.58257545884652595</c:v>
                </c:pt>
                <c:pt idx="31">
                  <c:v>0.59360292552777794</c:v>
                </c:pt>
                <c:pt idx="32">
                  <c:v>0.60272004813279123</c:v>
                </c:pt>
                <c:pt idx="33">
                  <c:v>0.61013849829756561</c:v>
                </c:pt>
                <c:pt idx="34">
                  <c:v>0.61607503755298931</c:v>
                </c:pt>
                <c:pt idx="35">
                  <c:v>0.62074348028603021</c:v>
                </c:pt>
                <c:pt idx="36">
                  <c:v>0.62435269795800774</c:v>
                </c:pt>
                <c:pt idx="37">
                  <c:v>0.62709990954964923</c:v>
                </c:pt>
                <c:pt idx="38">
                  <c:v>0.6291535308166547</c:v>
                </c:pt>
                <c:pt idx="39">
                  <c:v>0.63066474211343715</c:v>
                </c:pt>
                <c:pt idx="40">
                  <c:v>0.63175751531853741</c:v>
                </c:pt>
                <c:pt idx="41">
                  <c:v>0.63253484739363552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F49-4390-8028-7002A2498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274064"/>
        <c:axId val="1797271888"/>
      </c:scatterChart>
      <c:valAx>
        <c:axId val="1797274064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71888"/>
        <c:crosses val="autoZero"/>
        <c:crossBetween val="midCat"/>
      </c:valAx>
      <c:valAx>
        <c:axId val="1797271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740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oak_dead'!$B$13:$B$55</c:f>
              <c:numCache>
                <c:formatCode>General</c:formatCode>
                <c:ptCount val="43"/>
                <c:pt idx="0">
                  <c:v>166.089</c:v>
                </c:pt>
                <c:pt idx="1">
                  <c:v>173.971</c:v>
                </c:pt>
                <c:pt idx="2">
                  <c:v>181.86500000000001</c:v>
                </c:pt>
                <c:pt idx="3">
                  <c:v>189.727</c:v>
                </c:pt>
                <c:pt idx="4">
                  <c:v>197.62700000000001</c:v>
                </c:pt>
                <c:pt idx="5">
                  <c:v>205.50800000000001</c:v>
                </c:pt>
                <c:pt idx="6">
                  <c:v>213.38200000000001</c:v>
                </c:pt>
                <c:pt idx="7">
                  <c:v>221.25200000000001</c:v>
                </c:pt>
                <c:pt idx="8">
                  <c:v>229.09299999999999</c:v>
                </c:pt>
                <c:pt idx="9">
                  <c:v>236.93700000000001</c:v>
                </c:pt>
                <c:pt idx="10">
                  <c:v>244.779</c:v>
                </c:pt>
                <c:pt idx="11">
                  <c:v>252.59299999999999</c:v>
                </c:pt>
                <c:pt idx="12">
                  <c:v>260.428</c:v>
                </c:pt>
                <c:pt idx="13">
                  <c:v>268.25200000000001</c:v>
                </c:pt>
                <c:pt idx="14">
                  <c:v>276.101</c:v>
                </c:pt>
                <c:pt idx="15">
                  <c:v>283.92200000000003</c:v>
                </c:pt>
                <c:pt idx="16">
                  <c:v>291.72699999999998</c:v>
                </c:pt>
                <c:pt idx="17">
                  <c:v>299.54899999999998</c:v>
                </c:pt>
                <c:pt idx="18">
                  <c:v>307.37299999999999</c:v>
                </c:pt>
                <c:pt idx="19">
                  <c:v>315.18799999999999</c:v>
                </c:pt>
                <c:pt idx="20">
                  <c:v>322.97500000000002</c:v>
                </c:pt>
                <c:pt idx="21">
                  <c:v>330.74900000000002</c:v>
                </c:pt>
                <c:pt idx="22">
                  <c:v>338.54300000000001</c:v>
                </c:pt>
                <c:pt idx="23">
                  <c:v>346.33</c:v>
                </c:pt>
                <c:pt idx="24">
                  <c:v>354.10300000000001</c:v>
                </c:pt>
                <c:pt idx="25">
                  <c:v>361.887</c:v>
                </c:pt>
                <c:pt idx="26">
                  <c:v>369.64400000000001</c:v>
                </c:pt>
                <c:pt idx="27">
                  <c:v>377.38</c:v>
                </c:pt>
                <c:pt idx="28">
                  <c:v>385.10899999999998</c:v>
                </c:pt>
                <c:pt idx="29">
                  <c:v>392.84500000000003</c:v>
                </c:pt>
                <c:pt idx="30">
                  <c:v>400.57499999999999</c:v>
                </c:pt>
                <c:pt idx="31">
                  <c:v>408.3</c:v>
                </c:pt>
                <c:pt idx="32">
                  <c:v>416.02</c:v>
                </c:pt>
                <c:pt idx="33">
                  <c:v>423.721</c:v>
                </c:pt>
                <c:pt idx="34">
                  <c:v>431.41800000000001</c:v>
                </c:pt>
                <c:pt idx="35">
                  <c:v>439.11</c:v>
                </c:pt>
                <c:pt idx="36">
                  <c:v>446.798</c:v>
                </c:pt>
                <c:pt idx="37">
                  <c:v>454.47500000000002</c:v>
                </c:pt>
                <c:pt idx="38">
                  <c:v>462.16399999999999</c:v>
                </c:pt>
                <c:pt idx="39">
                  <c:v>469.82499999999999</c:v>
                </c:pt>
                <c:pt idx="40">
                  <c:v>477.51100000000002</c:v>
                </c:pt>
                <c:pt idx="41">
                  <c:v>485.209</c:v>
                </c:pt>
                <c:pt idx="42">
                  <c:v>492.89699999999999</c:v>
                </c:pt>
              </c:numCache>
            </c:numRef>
          </c:xVal>
          <c:yVal>
            <c:numRef>
              <c:f>'Water oak_dead'!$G$13:$G$55</c:f>
              <c:numCache>
                <c:formatCode>General</c:formatCode>
                <c:ptCount val="43"/>
                <c:pt idx="0">
                  <c:v>3.8640864281802108E-5</c:v>
                </c:pt>
                <c:pt idx="1">
                  <c:v>4.5780499629753638E-5</c:v>
                </c:pt>
                <c:pt idx="2">
                  <c:v>6.1217549030722707E-5</c:v>
                </c:pt>
                <c:pt idx="3">
                  <c:v>9.0354979775053579E-5</c:v>
                </c:pt>
                <c:pt idx="4">
                  <c:v>1.2706621288173544E-4</c:v>
                </c:pt>
                <c:pt idx="5">
                  <c:v>1.7019346964569282E-4</c:v>
                </c:pt>
                <c:pt idx="6">
                  <c:v>2.1028155730883985E-4</c:v>
                </c:pt>
                <c:pt idx="7">
                  <c:v>2.7034132763448948E-4</c:v>
                </c:pt>
                <c:pt idx="8">
                  <c:v>3.1129774932644013E-4</c:v>
                </c:pt>
                <c:pt idx="9">
                  <c:v>3.4622407359613408E-4</c:v>
                </c:pt>
                <c:pt idx="10">
                  <c:v>3.771464131774505E-4</c:v>
                </c:pt>
                <c:pt idx="11">
                  <c:v>4.0734514106809794E-4</c:v>
                </c:pt>
                <c:pt idx="12">
                  <c:v>4.4892869289196339E-4</c:v>
                </c:pt>
                <c:pt idx="13">
                  <c:v>4.9094641173022589E-4</c:v>
                </c:pt>
                <c:pt idx="14">
                  <c:v>5.4883534698386646E-4</c:v>
                </c:pt>
                <c:pt idx="15">
                  <c:v>6.0223788975534702E-4</c:v>
                </c:pt>
                <c:pt idx="16">
                  <c:v>5.7218388420283419E-4</c:v>
                </c:pt>
                <c:pt idx="17">
                  <c:v>5.4270876800285568E-4</c:v>
                </c:pt>
                <c:pt idx="18">
                  <c:v>5.5062025582085195E-4</c:v>
                </c:pt>
                <c:pt idx="19">
                  <c:v>5.915766775128026E-4</c:v>
                </c:pt>
                <c:pt idx="20">
                  <c:v>6.4396616391734481E-4</c:v>
                </c:pt>
                <c:pt idx="21">
                  <c:v>7.3586484863249503E-4</c:v>
                </c:pt>
                <c:pt idx="22">
                  <c:v>8.1830834058954996E-4</c:v>
                </c:pt>
                <c:pt idx="23">
                  <c:v>7.487451367264291E-4</c:v>
                </c:pt>
                <c:pt idx="24">
                  <c:v>4.8216658988342598E-4</c:v>
                </c:pt>
                <c:pt idx="25">
                  <c:v>2.9180847445771287E-4</c:v>
                </c:pt>
                <c:pt idx="26">
                  <c:v>2.2644221840048019E-4</c:v>
                </c:pt>
                <c:pt idx="27">
                  <c:v>2.1414081965908269E-4</c:v>
                </c:pt>
                <c:pt idx="28">
                  <c:v>2.0849664847185197E-4</c:v>
                </c:pt>
                <c:pt idx="29">
                  <c:v>2.0068164221261211E-4</c:v>
                </c:pt>
                <c:pt idx="30">
                  <c:v>1.9195006114518804E-4</c:v>
                </c:pt>
                <c:pt idx="31">
                  <c:v>1.8312199851900748E-4</c:v>
                </c:pt>
                <c:pt idx="32">
                  <c:v>1.6975930263129574E-4</c:v>
                </c:pt>
                <c:pt idx="33">
                  <c:v>1.5427401245094369E-4</c:v>
                </c:pt>
                <c:pt idx="34">
                  <c:v>1.4723085866175337E-4</c:v>
                </c:pt>
                <c:pt idx="35">
                  <c:v>1.4028418643131482E-4</c:v>
                </c:pt>
                <c:pt idx="36">
                  <c:v>1.4689317320610803E-4</c:v>
                </c:pt>
                <c:pt idx="37">
                  <c:v>1.4182789137141147E-4</c:v>
                </c:pt>
                <c:pt idx="38">
                  <c:v>1.4370928176715583E-4</c:v>
                </c:pt>
                <c:pt idx="39">
                  <c:v>1.4091131656322959E-4</c:v>
                </c:pt>
                <c:pt idx="40">
                  <c:v>1.5123484335013095E-4</c:v>
                </c:pt>
                <c:pt idx="41">
                  <c:v>1.6025586909382213E-4</c:v>
                </c:pt>
                <c:pt idx="42">
                  <c:v>1.6189605559267293E-4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FEE-40A5-B8EA-A0DE0145FD52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'Water oak_dead'!$B$13:$B$55</c:f>
              <c:numCache>
                <c:formatCode>General</c:formatCode>
                <c:ptCount val="43"/>
                <c:pt idx="0">
                  <c:v>166.089</c:v>
                </c:pt>
                <c:pt idx="1">
                  <c:v>173.971</c:v>
                </c:pt>
                <c:pt idx="2">
                  <c:v>181.86500000000001</c:v>
                </c:pt>
                <c:pt idx="3">
                  <c:v>189.727</c:v>
                </c:pt>
                <c:pt idx="4">
                  <c:v>197.62700000000001</c:v>
                </c:pt>
                <c:pt idx="5">
                  <c:v>205.50800000000001</c:v>
                </c:pt>
                <c:pt idx="6">
                  <c:v>213.38200000000001</c:v>
                </c:pt>
                <c:pt idx="7">
                  <c:v>221.25200000000001</c:v>
                </c:pt>
                <c:pt idx="8">
                  <c:v>229.09299999999999</c:v>
                </c:pt>
                <c:pt idx="9">
                  <c:v>236.93700000000001</c:v>
                </c:pt>
                <c:pt idx="10">
                  <c:v>244.779</c:v>
                </c:pt>
                <c:pt idx="11">
                  <c:v>252.59299999999999</c:v>
                </c:pt>
                <c:pt idx="12">
                  <c:v>260.428</c:v>
                </c:pt>
                <c:pt idx="13">
                  <c:v>268.25200000000001</c:v>
                </c:pt>
                <c:pt idx="14">
                  <c:v>276.101</c:v>
                </c:pt>
                <c:pt idx="15">
                  <c:v>283.92200000000003</c:v>
                </c:pt>
                <c:pt idx="16">
                  <c:v>291.72699999999998</c:v>
                </c:pt>
                <c:pt idx="17">
                  <c:v>299.54899999999998</c:v>
                </c:pt>
                <c:pt idx="18">
                  <c:v>307.37299999999999</c:v>
                </c:pt>
                <c:pt idx="19">
                  <c:v>315.18799999999999</c:v>
                </c:pt>
                <c:pt idx="20">
                  <c:v>322.97500000000002</c:v>
                </c:pt>
                <c:pt idx="21">
                  <c:v>330.74900000000002</c:v>
                </c:pt>
                <c:pt idx="22">
                  <c:v>338.54300000000001</c:v>
                </c:pt>
                <c:pt idx="23">
                  <c:v>346.33</c:v>
                </c:pt>
                <c:pt idx="24">
                  <c:v>354.10300000000001</c:v>
                </c:pt>
                <c:pt idx="25">
                  <c:v>361.887</c:v>
                </c:pt>
                <c:pt idx="26">
                  <c:v>369.64400000000001</c:v>
                </c:pt>
                <c:pt idx="27">
                  <c:v>377.38</c:v>
                </c:pt>
                <c:pt idx="28">
                  <c:v>385.10899999999998</c:v>
                </c:pt>
                <c:pt idx="29">
                  <c:v>392.84500000000003</c:v>
                </c:pt>
                <c:pt idx="30">
                  <c:v>400.57499999999999</c:v>
                </c:pt>
                <c:pt idx="31">
                  <c:v>408.3</c:v>
                </c:pt>
                <c:pt idx="32">
                  <c:v>416.02</c:v>
                </c:pt>
                <c:pt idx="33">
                  <c:v>423.721</c:v>
                </c:pt>
                <c:pt idx="34">
                  <c:v>431.41800000000001</c:v>
                </c:pt>
                <c:pt idx="35">
                  <c:v>439.11</c:v>
                </c:pt>
                <c:pt idx="36">
                  <c:v>446.798</c:v>
                </c:pt>
                <c:pt idx="37">
                  <c:v>454.47500000000002</c:v>
                </c:pt>
                <c:pt idx="38">
                  <c:v>462.16399999999999</c:v>
                </c:pt>
                <c:pt idx="39">
                  <c:v>469.82499999999999</c:v>
                </c:pt>
                <c:pt idx="40">
                  <c:v>477.51100000000002</c:v>
                </c:pt>
                <c:pt idx="41">
                  <c:v>485.209</c:v>
                </c:pt>
                <c:pt idx="42">
                  <c:v>492.89699999999999</c:v>
                </c:pt>
              </c:numCache>
            </c:numRef>
          </c:xVal>
          <c:yVal>
            <c:numRef>
              <c:f>'Water oak_dead'!$K$13:$K$55</c:f>
              <c:numCache>
                <c:formatCode>General</c:formatCode>
                <c:ptCount val="43"/>
                <c:pt idx="0">
                  <c:v>7.6588752959956742E-7</c:v>
                </c:pt>
                <c:pt idx="1">
                  <c:v>3.3358994522223057E-6</c:v>
                </c:pt>
                <c:pt idx="2">
                  <c:v>1.3403695377408652E-5</c:v>
                </c:pt>
                <c:pt idx="3">
                  <c:v>4.5335253025639427E-5</c:v>
                </c:pt>
                <c:pt idx="4">
                  <c:v>1.0565150787743143E-4</c:v>
                </c:pt>
                <c:pt idx="5">
                  <c:v>1.4716861876412337E-4</c:v>
                </c:pt>
                <c:pt idx="6">
                  <c:v>1.7882528283297915E-4</c:v>
                </c:pt>
                <c:pt idx="7">
                  <c:v>2.1795603027796611E-4</c:v>
                </c:pt>
                <c:pt idx="8">
                  <c:v>2.6010793049651435E-4</c:v>
                </c:pt>
                <c:pt idx="9">
                  <c:v>3.0756650089751135E-4</c:v>
                </c:pt>
                <c:pt idx="10">
                  <c:v>3.5791598514729739E-4</c:v>
                </c:pt>
                <c:pt idx="11">
                  <c:v>4.0883489193026116E-4</c:v>
                </c:pt>
                <c:pt idx="12">
                  <c:v>4.632601168520183E-4</c:v>
                </c:pt>
                <c:pt idx="13">
                  <c:v>5.1438708692200447E-4</c:v>
                </c:pt>
                <c:pt idx="14">
                  <c:v>5.6529193405629498E-4</c:v>
                </c:pt>
                <c:pt idx="15">
                  <c:v>6.0681242001292188E-4</c:v>
                </c:pt>
                <c:pt idx="16">
                  <c:v>6.4207419942334618E-4</c:v>
                </c:pt>
                <c:pt idx="17">
                  <c:v>6.7101056048139826E-4</c:v>
                </c:pt>
                <c:pt idx="18">
                  <c:v>6.8775469151541725E-4</c:v>
                </c:pt>
                <c:pt idx="19">
                  <c:v>6.9059398451499273E-4</c:v>
                </c:pt>
                <c:pt idx="20">
                  <c:v>6.765459759021414E-4</c:v>
                </c:pt>
                <c:pt idx="21">
                  <c:v>6.6883233426190901E-4</c:v>
                </c:pt>
                <c:pt idx="22">
                  <c:v>6.4772852307589236E-4</c:v>
                </c:pt>
                <c:pt idx="23">
                  <c:v>6.1324249770408634E-4</c:v>
                </c:pt>
                <c:pt idx="24">
                  <c:v>5.6972369556453854E-4</c:v>
                </c:pt>
                <c:pt idx="25">
                  <c:v>5.2159151383480182E-4</c:v>
                </c:pt>
                <c:pt idx="26">
                  <c:v>4.6695728809242003E-4</c:v>
                </c:pt>
                <c:pt idx="27">
                  <c:v>4.1113967221223746E-4</c:v>
                </c:pt>
                <c:pt idx="28">
                  <c:v>3.5637451568510948E-4</c:v>
                </c:pt>
                <c:pt idx="29">
                  <c:v>3.040439820095288E-4</c:v>
                </c:pt>
                <c:pt idx="30">
                  <c:v>2.5444782211485366E-4</c:v>
                </c:pt>
                <c:pt idx="31">
                  <c:v>2.0923719976975901E-4</c:v>
                </c:pt>
                <c:pt idx="32">
                  <c:v>1.6905154857397786E-4</c:v>
                </c:pt>
                <c:pt idx="33">
                  <c:v>1.3399017229046424E-4</c:v>
                </c:pt>
                <c:pt idx="34">
                  <c:v>1.045506811549008E-4</c:v>
                </c:pt>
                <c:pt idx="35">
                  <c:v>8.0152359752736106E-5</c:v>
                </c:pt>
                <c:pt idx="36">
                  <c:v>6.038116251251308E-5</c:v>
                </c:pt>
                <c:pt idx="37">
                  <c:v>4.4658853987908619E-5</c:v>
                </c:pt>
                <c:pt idx="38">
                  <c:v>3.2536964684838273E-5</c:v>
                </c:pt>
                <c:pt idx="39">
                  <c:v>2.3184262596753885E-5</c:v>
                </c:pt>
                <c:pt idx="40">
                  <c:v>1.6329857487734853E-5</c:v>
                </c:pt>
                <c:pt idx="41">
                  <c:v>1.1275692126325373E-5</c:v>
                </c:pt>
                <c:pt idx="42">
                  <c:v>7.6252475029801069E-6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FEE-40A5-B8EA-A0DE0145FD52}"/>
            </c:ext>
          </c:extLst>
        </c:ser>
        <c:ser>
          <c:idx val="3"/>
          <c:order val="2"/>
          <c:tx>
            <c:v>20-exp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'Water oak_dead'!$R$13:$R$54</c:f>
              <c:numCache>
                <c:formatCode>General</c:formatCode>
                <c:ptCount val="42"/>
                <c:pt idx="0">
                  <c:v>176.40799999999999</c:v>
                </c:pt>
                <c:pt idx="1">
                  <c:v>184.374</c:v>
                </c:pt>
                <c:pt idx="2">
                  <c:v>192.33699999999999</c:v>
                </c:pt>
                <c:pt idx="3">
                  <c:v>200.29499999999999</c:v>
                </c:pt>
                <c:pt idx="4">
                  <c:v>208.25</c:v>
                </c:pt>
                <c:pt idx="5">
                  <c:v>216.20500000000001</c:v>
                </c:pt>
                <c:pt idx="6">
                  <c:v>224.13900000000001</c:v>
                </c:pt>
                <c:pt idx="7">
                  <c:v>232.06899999999999</c:v>
                </c:pt>
                <c:pt idx="8">
                  <c:v>239.99199999999999</c:v>
                </c:pt>
                <c:pt idx="9">
                  <c:v>247.898</c:v>
                </c:pt>
                <c:pt idx="10">
                  <c:v>255.82300000000001</c:v>
                </c:pt>
                <c:pt idx="11">
                  <c:v>263.73500000000001</c:v>
                </c:pt>
                <c:pt idx="12">
                  <c:v>271.65300000000002</c:v>
                </c:pt>
                <c:pt idx="13">
                  <c:v>279.57600000000002</c:v>
                </c:pt>
                <c:pt idx="14">
                  <c:v>287.47399999999999</c:v>
                </c:pt>
                <c:pt idx="15">
                  <c:v>295.37099999999998</c:v>
                </c:pt>
                <c:pt idx="16">
                  <c:v>303.262</c:v>
                </c:pt>
                <c:pt idx="17">
                  <c:v>311.15199999999999</c:v>
                </c:pt>
                <c:pt idx="18">
                  <c:v>319.03899999999999</c:v>
                </c:pt>
                <c:pt idx="19">
                  <c:v>327.09300000000002</c:v>
                </c:pt>
                <c:pt idx="20">
                  <c:v>335.07</c:v>
                </c:pt>
                <c:pt idx="21">
                  <c:v>342.97899999999998</c:v>
                </c:pt>
                <c:pt idx="22">
                  <c:v>350.858</c:v>
                </c:pt>
                <c:pt idx="23">
                  <c:v>358.73500000000001</c:v>
                </c:pt>
                <c:pt idx="24">
                  <c:v>366.59100000000001</c:v>
                </c:pt>
                <c:pt idx="25">
                  <c:v>374.45299999999997</c:v>
                </c:pt>
                <c:pt idx="26">
                  <c:v>382.32499999999999</c:v>
                </c:pt>
                <c:pt idx="27">
                  <c:v>390.19299999999998</c:v>
                </c:pt>
                <c:pt idx="28">
                  <c:v>398.06900000000002</c:v>
                </c:pt>
                <c:pt idx="29">
                  <c:v>405.90899999999999</c:v>
                </c:pt>
                <c:pt idx="30">
                  <c:v>413.74900000000002</c:v>
                </c:pt>
                <c:pt idx="31">
                  <c:v>421.56799999999998</c:v>
                </c:pt>
                <c:pt idx="32">
                  <c:v>429.392</c:v>
                </c:pt>
                <c:pt idx="33">
                  <c:v>437.21300000000002</c:v>
                </c:pt>
                <c:pt idx="34">
                  <c:v>445.04500000000002</c:v>
                </c:pt>
                <c:pt idx="35">
                  <c:v>452.86900000000003</c:v>
                </c:pt>
                <c:pt idx="36">
                  <c:v>460.67700000000002</c:v>
                </c:pt>
                <c:pt idx="37">
                  <c:v>468.48</c:v>
                </c:pt>
                <c:pt idx="38">
                  <c:v>476.262</c:v>
                </c:pt>
                <c:pt idx="39">
                  <c:v>484.041</c:v>
                </c:pt>
                <c:pt idx="40">
                  <c:v>491.82100000000003</c:v>
                </c:pt>
                <c:pt idx="41">
                  <c:v>499.59800000000001</c:v>
                </c:pt>
              </c:numCache>
            </c:numRef>
          </c:xVal>
          <c:yVal>
            <c:numRef>
              <c:f>'Water oak_dead'!$W$13:$W$54</c:f>
              <c:numCache>
                <c:formatCode>General</c:formatCode>
                <c:ptCount val="42"/>
                <c:pt idx="0">
                  <c:v>8.5745889643944653E-5</c:v>
                </c:pt>
                <c:pt idx="1">
                  <c:v>1.108004962368329E-4</c:v>
                </c:pt>
                <c:pt idx="2">
                  <c:v>1.5180601696492454E-4</c:v>
                </c:pt>
                <c:pt idx="3">
                  <c:v>2.1996699639151759E-4</c:v>
                </c:pt>
                <c:pt idx="4">
                  <c:v>2.9427491346045259E-4</c:v>
                </c:pt>
                <c:pt idx="5">
                  <c:v>3.7379605612481343E-4</c:v>
                </c:pt>
                <c:pt idx="6">
                  <c:v>4.8218446290703804E-4</c:v>
                </c:pt>
                <c:pt idx="7">
                  <c:v>5.9998779949592407E-4</c:v>
                </c:pt>
                <c:pt idx="8">
                  <c:v>6.8409969305772056E-4</c:v>
                </c:pt>
                <c:pt idx="9">
                  <c:v>7.587966568128971E-4</c:v>
                </c:pt>
                <c:pt idx="10">
                  <c:v>8.2703544557672737E-4</c:v>
                </c:pt>
                <c:pt idx="11">
                  <c:v>9.0772372829975301E-4</c:v>
                </c:pt>
                <c:pt idx="12">
                  <c:v>1.0052966372049398E-3</c:v>
                </c:pt>
                <c:pt idx="13">
                  <c:v>1.1007686940045086E-3</c:v>
                </c:pt>
                <c:pt idx="14">
                  <c:v>1.2426151158020787E-3</c:v>
                </c:pt>
                <c:pt idx="15">
                  <c:v>1.2944361344072268E-3</c:v>
                </c:pt>
                <c:pt idx="16">
                  <c:v>1.1964741788158216E-3</c:v>
                </c:pt>
                <c:pt idx="17">
                  <c:v>1.1590478876009845E-3</c:v>
                </c:pt>
                <c:pt idx="18">
                  <c:v>1.202387688446438E-3</c:v>
                </c:pt>
                <c:pt idx="19">
                  <c:v>1.2939692783837525E-3</c:v>
                </c:pt>
                <c:pt idx="20">
                  <c:v>1.4426629218588828E-3</c:v>
                </c:pt>
                <c:pt idx="21">
                  <c:v>1.6490132842325311E-3</c:v>
                </c:pt>
                <c:pt idx="22">
                  <c:v>1.797084453009699E-3</c:v>
                </c:pt>
                <c:pt idx="23">
                  <c:v>1.5272416714441582E-3</c:v>
                </c:pt>
                <c:pt idx="24">
                  <c:v>9.3721346711559317E-4</c:v>
                </c:pt>
                <c:pt idx="25">
                  <c:v>5.7742309169488604E-4</c:v>
                </c:pt>
                <c:pt idx="26">
                  <c:v>4.5199444005599349E-4</c:v>
                </c:pt>
                <c:pt idx="27">
                  <c:v>4.2655078677689601E-4</c:v>
                </c:pt>
                <c:pt idx="28">
                  <c:v>4.2281593858913463E-4</c:v>
                </c:pt>
                <c:pt idx="29">
                  <c:v>4.1970356509934043E-4</c:v>
                </c:pt>
                <c:pt idx="30">
                  <c:v>4.0390826963861148E-4</c:v>
                </c:pt>
                <c:pt idx="31">
                  <c:v>3.9177001302839282E-4</c:v>
                </c:pt>
                <c:pt idx="32">
                  <c:v>3.4967516157886902E-4</c:v>
                </c:pt>
                <c:pt idx="33">
                  <c:v>3.253986483584409E-4</c:v>
                </c:pt>
                <c:pt idx="34">
                  <c:v>2.8952854388851479E-4</c:v>
                </c:pt>
                <c:pt idx="35">
                  <c:v>2.6268432253899926E-4</c:v>
                </c:pt>
                <c:pt idx="36">
                  <c:v>2.5326939273235632E-4</c:v>
                </c:pt>
                <c:pt idx="37">
                  <c:v>2.4229827618082086E-4</c:v>
                </c:pt>
                <c:pt idx="38">
                  <c:v>2.2774793011601235E-4</c:v>
                </c:pt>
                <c:pt idx="39">
                  <c:v>2.2704764608080333E-4</c:v>
                </c:pt>
                <c:pt idx="40">
                  <c:v>2.1771052561141147E-4</c:v>
                </c:pt>
                <c:pt idx="41">
                  <c:v>2.1234168134150652E-4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FEE-40A5-B8EA-A0DE0145FD52}"/>
            </c:ext>
          </c:extLst>
        </c:ser>
        <c:ser>
          <c:idx val="2"/>
          <c:order val="3"/>
          <c:tx>
            <c:v>20-model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'Water oak_dead'!$R$13:$R$54</c:f>
              <c:numCache>
                <c:formatCode>General</c:formatCode>
                <c:ptCount val="42"/>
                <c:pt idx="0">
                  <c:v>176.40799999999999</c:v>
                </c:pt>
                <c:pt idx="1">
                  <c:v>184.374</c:v>
                </c:pt>
                <c:pt idx="2">
                  <c:v>192.33699999999999</c:v>
                </c:pt>
                <c:pt idx="3">
                  <c:v>200.29499999999999</c:v>
                </c:pt>
                <c:pt idx="4">
                  <c:v>208.25</c:v>
                </c:pt>
                <c:pt idx="5">
                  <c:v>216.20500000000001</c:v>
                </c:pt>
                <c:pt idx="6">
                  <c:v>224.13900000000001</c:v>
                </c:pt>
                <c:pt idx="7">
                  <c:v>232.06899999999999</c:v>
                </c:pt>
                <c:pt idx="8">
                  <c:v>239.99199999999999</c:v>
                </c:pt>
                <c:pt idx="9">
                  <c:v>247.898</c:v>
                </c:pt>
                <c:pt idx="10">
                  <c:v>255.82300000000001</c:v>
                </c:pt>
                <c:pt idx="11">
                  <c:v>263.73500000000001</c:v>
                </c:pt>
                <c:pt idx="12">
                  <c:v>271.65300000000002</c:v>
                </c:pt>
                <c:pt idx="13">
                  <c:v>279.57600000000002</c:v>
                </c:pt>
                <c:pt idx="14">
                  <c:v>287.47399999999999</c:v>
                </c:pt>
                <c:pt idx="15">
                  <c:v>295.37099999999998</c:v>
                </c:pt>
                <c:pt idx="16">
                  <c:v>303.262</c:v>
                </c:pt>
                <c:pt idx="17">
                  <c:v>311.15199999999999</c:v>
                </c:pt>
                <c:pt idx="18">
                  <c:v>319.03899999999999</c:v>
                </c:pt>
                <c:pt idx="19">
                  <c:v>327.09300000000002</c:v>
                </c:pt>
                <c:pt idx="20">
                  <c:v>335.07</c:v>
                </c:pt>
                <c:pt idx="21">
                  <c:v>342.97899999999998</c:v>
                </c:pt>
                <c:pt idx="22">
                  <c:v>350.858</c:v>
                </c:pt>
                <c:pt idx="23">
                  <c:v>358.73500000000001</c:v>
                </c:pt>
                <c:pt idx="24">
                  <c:v>366.59100000000001</c:v>
                </c:pt>
                <c:pt idx="25">
                  <c:v>374.45299999999997</c:v>
                </c:pt>
                <c:pt idx="26">
                  <c:v>382.32499999999999</c:v>
                </c:pt>
                <c:pt idx="27">
                  <c:v>390.19299999999998</c:v>
                </c:pt>
                <c:pt idx="28">
                  <c:v>398.06900000000002</c:v>
                </c:pt>
                <c:pt idx="29">
                  <c:v>405.90899999999999</c:v>
                </c:pt>
                <c:pt idx="30">
                  <c:v>413.74900000000002</c:v>
                </c:pt>
                <c:pt idx="31">
                  <c:v>421.56799999999998</c:v>
                </c:pt>
                <c:pt idx="32">
                  <c:v>429.392</c:v>
                </c:pt>
                <c:pt idx="33">
                  <c:v>437.21300000000002</c:v>
                </c:pt>
                <c:pt idx="34">
                  <c:v>445.04500000000002</c:v>
                </c:pt>
                <c:pt idx="35">
                  <c:v>452.86900000000003</c:v>
                </c:pt>
                <c:pt idx="36">
                  <c:v>460.67700000000002</c:v>
                </c:pt>
                <c:pt idx="37">
                  <c:v>468.48</c:v>
                </c:pt>
                <c:pt idx="38">
                  <c:v>476.262</c:v>
                </c:pt>
                <c:pt idx="39">
                  <c:v>484.041</c:v>
                </c:pt>
                <c:pt idx="40">
                  <c:v>491.82100000000003</c:v>
                </c:pt>
                <c:pt idx="41">
                  <c:v>499.59800000000001</c:v>
                </c:pt>
              </c:numCache>
            </c:numRef>
          </c:xVal>
          <c:yVal>
            <c:numRef>
              <c:f>'Water oak_dead'!$AA$13:$AA$54</c:f>
              <c:numCache>
                <c:formatCode>General</c:formatCode>
                <c:ptCount val="42"/>
                <c:pt idx="0">
                  <c:v>8.6148324885176246E-5</c:v>
                </c:pt>
                <c:pt idx="1">
                  <c:v>1.3648085313586555E-4</c:v>
                </c:pt>
                <c:pt idx="2">
                  <c:v>1.711493810370333E-4</c:v>
                </c:pt>
                <c:pt idx="3">
                  <c:v>2.1873997506020035E-4</c:v>
                </c:pt>
                <c:pt idx="4">
                  <c:v>2.7392423860873801E-4</c:v>
                </c:pt>
                <c:pt idx="5">
                  <c:v>3.3885609982020523E-4</c:v>
                </c:pt>
                <c:pt idx="6">
                  <c:v>4.1187534266930642E-4</c:v>
                </c:pt>
                <c:pt idx="7">
                  <c:v>4.9487300731518595E-4</c:v>
                </c:pt>
                <c:pt idx="8">
                  <c:v>5.8558252166790654E-4</c:v>
                </c:pt>
                <c:pt idx="9">
                  <c:v>6.8185190095298195E-4</c:v>
                </c:pt>
                <c:pt idx="10">
                  <c:v>7.8627846025921308E-4</c:v>
                </c:pt>
                <c:pt idx="11">
                  <c:v>8.8887679299219169E-4</c:v>
                </c:pt>
                <c:pt idx="12">
                  <c:v>9.924325569129679E-4</c:v>
                </c:pt>
                <c:pt idx="13">
                  <c:v>1.0905381773036731E-3</c:v>
                </c:pt>
                <c:pt idx="14">
                  <c:v>1.1746336788856025E-3</c:v>
                </c:pt>
                <c:pt idx="15">
                  <c:v>1.2489053273933104E-3</c:v>
                </c:pt>
                <c:pt idx="16">
                  <c:v>1.3049438485555169E-3</c:v>
                </c:pt>
                <c:pt idx="17">
                  <c:v>1.3411875370179314E-3</c:v>
                </c:pt>
                <c:pt idx="18">
                  <c:v>1.3526987050230153E-3</c:v>
                </c:pt>
                <c:pt idx="19">
                  <c:v>1.360466174445209E-3</c:v>
                </c:pt>
                <c:pt idx="20">
                  <c:v>1.3348094702141187E-3</c:v>
                </c:pt>
                <c:pt idx="21">
                  <c:v>1.2819358933598465E-3</c:v>
                </c:pt>
                <c:pt idx="22">
                  <c:v>1.2129115112157764E-3</c:v>
                </c:pt>
                <c:pt idx="23">
                  <c:v>1.130850497877892E-3</c:v>
                </c:pt>
                <c:pt idx="24">
                  <c:v>1.0333266903838193E-3</c:v>
                </c:pt>
                <c:pt idx="25">
                  <c:v>9.3069038215139079E-4</c:v>
                </c:pt>
                <c:pt idx="26">
                  <c:v>8.2381630043847369E-4</c:v>
                </c:pt>
                <c:pt idx="27">
                  <c:v>7.1503765106694652E-4</c:v>
                </c:pt>
                <c:pt idx="28">
                  <c:v>6.1042871472254752E-4</c:v>
                </c:pt>
                <c:pt idx="29">
                  <c:v>5.0927360302710284E-4</c:v>
                </c:pt>
                <c:pt idx="30">
                  <c:v>4.1924510706883839E-4</c:v>
                </c:pt>
                <c:pt idx="31">
                  <c:v>3.3828327103691062E-4</c:v>
                </c:pt>
                <c:pt idx="32">
                  <c:v>2.689783173724867E-4</c:v>
                </c:pt>
                <c:pt idx="33">
                  <c:v>2.0988819232307791E-4</c:v>
                </c:pt>
                <c:pt idx="34">
                  <c:v>1.6109900327891614E-4</c:v>
                </c:pt>
                <c:pt idx="35">
                  <c:v>1.2116252235673304E-4</c:v>
                </c:pt>
                <c:pt idx="36">
                  <c:v>8.9432489388802967E-5</c:v>
                </c:pt>
                <c:pt idx="37">
                  <c:v>6.4938045776358867E-5</c:v>
                </c:pt>
                <c:pt idx="38">
                  <c:v>4.6248105564090145E-5</c:v>
                </c:pt>
                <c:pt idx="39">
                  <c:v>3.2432273239860775E-5</c:v>
                </c:pt>
                <c:pt idx="40">
                  <c:v>2.2353268028940894E-5</c:v>
                </c:pt>
                <c:pt idx="41">
                  <c:v>1.5125349750484896E-5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FEE-40A5-B8EA-A0DE0145FD52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'Water oak_dead'!$AH$13:$AH$53</c:f>
              <c:numCache>
                <c:formatCode>General</c:formatCode>
                <c:ptCount val="41"/>
                <c:pt idx="0">
                  <c:v>183.77</c:v>
                </c:pt>
                <c:pt idx="1">
                  <c:v>191.67400000000001</c:v>
                </c:pt>
                <c:pt idx="2">
                  <c:v>199.57400000000001</c:v>
                </c:pt>
                <c:pt idx="3">
                  <c:v>207.459</c:v>
                </c:pt>
                <c:pt idx="4">
                  <c:v>215.38499999999999</c:v>
                </c:pt>
                <c:pt idx="5">
                  <c:v>223.28100000000001</c:v>
                </c:pt>
                <c:pt idx="6">
                  <c:v>231.17699999999999</c:v>
                </c:pt>
                <c:pt idx="7">
                  <c:v>239.03399999999999</c:v>
                </c:pt>
                <c:pt idx="8">
                  <c:v>246.89500000000001</c:v>
                </c:pt>
                <c:pt idx="9">
                  <c:v>254.761</c:v>
                </c:pt>
                <c:pt idx="10">
                  <c:v>262.62</c:v>
                </c:pt>
                <c:pt idx="11">
                  <c:v>270.49099999999999</c:v>
                </c:pt>
                <c:pt idx="12">
                  <c:v>278.33499999999998</c:v>
                </c:pt>
                <c:pt idx="13">
                  <c:v>286.173</c:v>
                </c:pt>
                <c:pt idx="14">
                  <c:v>294.00299999999999</c:v>
                </c:pt>
                <c:pt idx="15">
                  <c:v>301.834</c:v>
                </c:pt>
                <c:pt idx="16">
                  <c:v>309.66699999999997</c:v>
                </c:pt>
                <c:pt idx="17">
                  <c:v>317.50200000000001</c:v>
                </c:pt>
                <c:pt idx="18">
                  <c:v>325.31299999999999</c:v>
                </c:pt>
                <c:pt idx="19">
                  <c:v>333.12299999999999</c:v>
                </c:pt>
                <c:pt idx="20">
                  <c:v>340.91500000000002</c:v>
                </c:pt>
                <c:pt idx="21">
                  <c:v>348.726</c:v>
                </c:pt>
                <c:pt idx="22">
                  <c:v>356.51799999999997</c:v>
                </c:pt>
                <c:pt idx="23">
                  <c:v>364.30599999999998</c:v>
                </c:pt>
                <c:pt idx="24">
                  <c:v>372.08600000000001</c:v>
                </c:pt>
                <c:pt idx="25">
                  <c:v>379.892</c:v>
                </c:pt>
                <c:pt idx="26">
                  <c:v>387.71199999999999</c:v>
                </c:pt>
                <c:pt idx="27">
                  <c:v>395.51100000000002</c:v>
                </c:pt>
                <c:pt idx="28">
                  <c:v>403.31599999999997</c:v>
                </c:pt>
                <c:pt idx="29">
                  <c:v>411.10399999999998</c:v>
                </c:pt>
                <c:pt idx="30">
                  <c:v>418.87700000000001</c:v>
                </c:pt>
                <c:pt idx="31">
                  <c:v>426.62599999999998</c:v>
                </c:pt>
                <c:pt idx="32">
                  <c:v>434.37799999999999</c:v>
                </c:pt>
                <c:pt idx="33">
                  <c:v>442.12200000000001</c:v>
                </c:pt>
                <c:pt idx="34">
                  <c:v>449.88099999999997</c:v>
                </c:pt>
                <c:pt idx="35">
                  <c:v>457.64499999999998</c:v>
                </c:pt>
                <c:pt idx="36">
                  <c:v>465.416</c:v>
                </c:pt>
                <c:pt idx="37">
                  <c:v>473.16</c:v>
                </c:pt>
                <c:pt idx="38">
                  <c:v>480.89</c:v>
                </c:pt>
                <c:pt idx="39">
                  <c:v>488.63499999999999</c:v>
                </c:pt>
                <c:pt idx="40">
                  <c:v>496.37700000000001</c:v>
                </c:pt>
              </c:numCache>
            </c:numRef>
          </c:xVal>
          <c:yVal>
            <c:numRef>
              <c:f>'Water oak_dead'!$AM$13:$AM$53</c:f>
              <c:numCache>
                <c:formatCode>General</c:formatCode>
                <c:ptCount val="41"/>
                <c:pt idx="0">
                  <c:v>1.3925248627742054E-4</c:v>
                </c:pt>
                <c:pt idx="1">
                  <c:v>1.7671288528419565E-4</c:v>
                </c:pt>
                <c:pt idx="2">
                  <c:v>2.4799011865268145E-4</c:v>
                </c:pt>
                <c:pt idx="3">
                  <c:v>3.4124260128654688E-4</c:v>
                </c:pt>
                <c:pt idx="4">
                  <c:v>4.5157429319400005E-4</c:v>
                </c:pt>
                <c:pt idx="5">
                  <c:v>5.8763866040702217E-4</c:v>
                </c:pt>
                <c:pt idx="6">
                  <c:v>7.5592580244956964E-4</c:v>
                </c:pt>
                <c:pt idx="7">
                  <c:v>9.1874759752456209E-4</c:v>
                </c:pt>
                <c:pt idx="8">
                  <c:v>1.0376188940688161E-3</c:v>
                </c:pt>
                <c:pt idx="9">
                  <c:v>1.1435099915651503E-3</c:v>
                </c:pt>
                <c:pt idx="10">
                  <c:v>1.2578268323031189E-3</c:v>
                </c:pt>
                <c:pt idx="11">
                  <c:v>1.3878565455727951E-3</c:v>
                </c:pt>
                <c:pt idx="12">
                  <c:v>1.5276783388260065E-3</c:v>
                </c:pt>
                <c:pt idx="13">
                  <c:v>1.69539617389277E-3</c:v>
                </c:pt>
                <c:pt idx="14">
                  <c:v>1.8812179707895366E-3</c:v>
                </c:pt>
                <c:pt idx="15">
                  <c:v>1.9222080730461888E-3</c:v>
                </c:pt>
                <c:pt idx="16">
                  <c:v>1.7834110323493857E-3</c:v>
                </c:pt>
                <c:pt idx="17">
                  <c:v>1.7410545933508534E-3</c:v>
                </c:pt>
                <c:pt idx="18">
                  <c:v>1.7825001411881369E-3</c:v>
                </c:pt>
                <c:pt idx="19">
                  <c:v>1.9068367846999459E-3</c:v>
                </c:pt>
                <c:pt idx="20">
                  <c:v>2.1009704634432011E-3</c:v>
                </c:pt>
                <c:pt idx="21">
                  <c:v>2.4442625698425785E-3</c:v>
                </c:pt>
                <c:pt idx="22">
                  <c:v>2.6910002131485325E-3</c:v>
                </c:pt>
                <c:pt idx="23">
                  <c:v>2.4214902908111097E-3</c:v>
                </c:pt>
                <c:pt idx="24">
                  <c:v>1.5900743833722336E-3</c:v>
                </c:pt>
                <c:pt idx="25">
                  <c:v>9.4926245142672172E-4</c:v>
                </c:pt>
                <c:pt idx="26">
                  <c:v>6.9751490673385791E-4</c:v>
                </c:pt>
                <c:pt idx="27">
                  <c:v>6.3842084264719573E-4</c:v>
                </c:pt>
                <c:pt idx="28">
                  <c:v>6.2179707895422542E-4</c:v>
                </c:pt>
                <c:pt idx="29">
                  <c:v>6.2179707895422542E-4</c:v>
                </c:pt>
                <c:pt idx="30">
                  <c:v>6.0551489944671993E-4</c:v>
                </c:pt>
                <c:pt idx="31">
                  <c:v>5.9822777015665352E-4</c:v>
                </c:pt>
                <c:pt idx="32">
                  <c:v>5.3947529025547003E-4</c:v>
                </c:pt>
                <c:pt idx="33">
                  <c:v>4.9746043544241642E-4</c:v>
                </c:pt>
                <c:pt idx="34">
                  <c:v>4.3403963833976711E-4</c:v>
                </c:pt>
                <c:pt idx="35">
                  <c:v>3.8769805051074024E-4</c:v>
                </c:pt>
                <c:pt idx="36">
                  <c:v>3.560445826569919E-4</c:v>
                </c:pt>
                <c:pt idx="37">
                  <c:v>3.3441091757710484E-4</c:v>
                </c:pt>
                <c:pt idx="38">
                  <c:v>3.0753962831997494E-4</c:v>
                </c:pt>
                <c:pt idx="39">
                  <c:v>2.9137131020762208E-4</c:v>
                </c:pt>
                <c:pt idx="40">
                  <c:v>2.8533665626429006E-4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FEE-40A5-B8EA-A0DE0145FD52}"/>
            </c:ext>
          </c:extLst>
        </c:ser>
        <c:ser>
          <c:idx val="5"/>
          <c:order val="5"/>
          <c:tx>
            <c:v>30-model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'Water oak_dead'!$AH$12:$AH$54</c:f>
              <c:numCache>
                <c:formatCode>General</c:formatCode>
                <c:ptCount val="43"/>
                <c:pt idx="0">
                  <c:v>175.821</c:v>
                </c:pt>
                <c:pt idx="1">
                  <c:v>183.77</c:v>
                </c:pt>
                <c:pt idx="2">
                  <c:v>191.67400000000001</c:v>
                </c:pt>
                <c:pt idx="3">
                  <c:v>199.57400000000001</c:v>
                </c:pt>
                <c:pt idx="4">
                  <c:v>207.459</c:v>
                </c:pt>
                <c:pt idx="5">
                  <c:v>215.38499999999999</c:v>
                </c:pt>
                <c:pt idx="6">
                  <c:v>223.28100000000001</c:v>
                </c:pt>
                <c:pt idx="7">
                  <c:v>231.17699999999999</c:v>
                </c:pt>
                <c:pt idx="8">
                  <c:v>239.03399999999999</c:v>
                </c:pt>
                <c:pt idx="9">
                  <c:v>246.89500000000001</c:v>
                </c:pt>
                <c:pt idx="10">
                  <c:v>254.761</c:v>
                </c:pt>
                <c:pt idx="11">
                  <c:v>262.62</c:v>
                </c:pt>
                <c:pt idx="12">
                  <c:v>270.49099999999999</c:v>
                </c:pt>
                <c:pt idx="13">
                  <c:v>278.33499999999998</c:v>
                </c:pt>
                <c:pt idx="14">
                  <c:v>286.173</c:v>
                </c:pt>
                <c:pt idx="15">
                  <c:v>294.00299999999999</c:v>
                </c:pt>
                <c:pt idx="16">
                  <c:v>301.834</c:v>
                </c:pt>
                <c:pt idx="17">
                  <c:v>309.66699999999997</c:v>
                </c:pt>
                <c:pt idx="18">
                  <c:v>317.50200000000001</c:v>
                </c:pt>
                <c:pt idx="19">
                  <c:v>325.31299999999999</c:v>
                </c:pt>
                <c:pt idx="20">
                  <c:v>333.12299999999999</c:v>
                </c:pt>
                <c:pt idx="21">
                  <c:v>340.91500000000002</c:v>
                </c:pt>
                <c:pt idx="22">
                  <c:v>348.726</c:v>
                </c:pt>
                <c:pt idx="23">
                  <c:v>356.51799999999997</c:v>
                </c:pt>
                <c:pt idx="24">
                  <c:v>364.30599999999998</c:v>
                </c:pt>
                <c:pt idx="25">
                  <c:v>372.08600000000001</c:v>
                </c:pt>
                <c:pt idx="26">
                  <c:v>379.892</c:v>
                </c:pt>
                <c:pt idx="27">
                  <c:v>387.71199999999999</c:v>
                </c:pt>
                <c:pt idx="28">
                  <c:v>395.51100000000002</c:v>
                </c:pt>
                <c:pt idx="29">
                  <c:v>403.31599999999997</c:v>
                </c:pt>
                <c:pt idx="30">
                  <c:v>411.10399999999998</c:v>
                </c:pt>
                <c:pt idx="31">
                  <c:v>418.87700000000001</c:v>
                </c:pt>
                <c:pt idx="32">
                  <c:v>426.62599999999998</c:v>
                </c:pt>
                <c:pt idx="33">
                  <c:v>434.37799999999999</c:v>
                </c:pt>
                <c:pt idx="34">
                  <c:v>442.12200000000001</c:v>
                </c:pt>
                <c:pt idx="35">
                  <c:v>449.88099999999997</c:v>
                </c:pt>
                <c:pt idx="36">
                  <c:v>457.64499999999998</c:v>
                </c:pt>
                <c:pt idx="37">
                  <c:v>465.416</c:v>
                </c:pt>
                <c:pt idx="38">
                  <c:v>473.16</c:v>
                </c:pt>
                <c:pt idx="39">
                  <c:v>480.89</c:v>
                </c:pt>
                <c:pt idx="40">
                  <c:v>488.63499999999999</c:v>
                </c:pt>
                <c:pt idx="41">
                  <c:v>496.37700000000001</c:v>
                </c:pt>
                <c:pt idx="42">
                  <c:v>504.08699999999999</c:v>
                </c:pt>
              </c:numCache>
            </c:numRef>
          </c:xVal>
          <c:yVal>
            <c:numRef>
              <c:f>'Water oak_dead'!$AQ$13:$AQ$53</c:f>
              <c:numCache>
                <c:formatCode>General</c:formatCode>
                <c:ptCount val="41"/>
                <c:pt idx="0">
                  <c:v>1.6132459157730646E-5</c:v>
                </c:pt>
                <c:pt idx="1">
                  <c:v>5.9973571756661869E-5</c:v>
                </c:pt>
                <c:pt idx="2">
                  <c:v>1.8109990891373225E-4</c:v>
                </c:pt>
                <c:pt idx="3">
                  <c:v>3.5598463897584343E-4</c:v>
                </c:pt>
                <c:pt idx="4">
                  <c:v>4.6381536683222482E-4</c:v>
                </c:pt>
                <c:pt idx="5">
                  <c:v>5.6176351477126919E-4</c:v>
                </c:pt>
                <c:pt idx="6">
                  <c:v>6.7885456253601452E-4</c:v>
                </c:pt>
                <c:pt idx="7">
                  <c:v>8.0301924940404969E-4</c:v>
                </c:pt>
                <c:pt idx="8">
                  <c:v>9.4255388762583508E-4</c:v>
                </c:pt>
                <c:pt idx="9">
                  <c:v>1.0901731759247789E-3</c:v>
                </c:pt>
                <c:pt idx="10">
                  <c:v>1.240691413861038E-3</c:v>
                </c:pt>
                <c:pt idx="11">
                  <c:v>1.3949475906350516E-3</c:v>
                </c:pt>
                <c:pt idx="12">
                  <c:v>1.5365116295740497E-3</c:v>
                </c:pt>
                <c:pt idx="13">
                  <c:v>1.6714352691775082E-3</c:v>
                </c:pt>
                <c:pt idx="14">
                  <c:v>1.7892529683865681E-3</c:v>
                </c:pt>
                <c:pt idx="15">
                  <c:v>1.8873133962905072E-3</c:v>
                </c:pt>
                <c:pt idx="16">
                  <c:v>1.9586982866337567E-3</c:v>
                </c:pt>
                <c:pt idx="17">
                  <c:v>1.998327873594931E-3</c:v>
                </c:pt>
                <c:pt idx="18">
                  <c:v>1.9920812558577015E-3</c:v>
                </c:pt>
                <c:pt idx="19">
                  <c:v>1.9593079937833425E-3</c:v>
                </c:pt>
                <c:pt idx="20">
                  <c:v>1.9286610445356331E-3</c:v>
                </c:pt>
                <c:pt idx="21">
                  <c:v>1.8613504103259196E-3</c:v>
                </c:pt>
                <c:pt idx="22">
                  <c:v>1.7555057623039388E-3</c:v>
                </c:pt>
                <c:pt idx="23">
                  <c:v>1.6298260862622272E-3</c:v>
                </c:pt>
                <c:pt idx="24">
                  <c:v>1.4866256466034074E-3</c:v>
                </c:pt>
                <c:pt idx="25">
                  <c:v>1.3381522080667615E-3</c:v>
                </c:pt>
                <c:pt idx="26">
                  <c:v>1.1819249025207445E-3</c:v>
                </c:pt>
                <c:pt idx="27">
                  <c:v>1.0215386282156668E-3</c:v>
                </c:pt>
                <c:pt idx="28">
                  <c:v>8.7041130197027796E-4</c:v>
                </c:pt>
                <c:pt idx="29">
                  <c:v>7.2697408713345195E-4</c:v>
                </c:pt>
                <c:pt idx="30">
                  <c:v>5.9692195151559064E-4</c:v>
                </c:pt>
                <c:pt idx="31">
                  <c:v>4.8137326237433824E-4</c:v>
                </c:pt>
                <c:pt idx="32">
                  <c:v>3.8280376913913126E-4</c:v>
                </c:pt>
                <c:pt idx="33">
                  <c:v>2.9885348902808768E-4</c:v>
                </c:pt>
                <c:pt idx="34">
                  <c:v>2.2985683188647246E-4</c:v>
                </c:pt>
                <c:pt idx="35">
                  <c:v>1.7348467281491859E-4</c:v>
                </c:pt>
                <c:pt idx="36">
                  <c:v>1.2864095959491128E-4</c:v>
                </c:pt>
                <c:pt idx="37">
                  <c:v>9.3375270509067342E-5</c:v>
                </c:pt>
                <c:pt idx="38">
                  <c:v>6.67291207387181E-5</c:v>
                </c:pt>
                <c:pt idx="39">
                  <c:v>4.7023411973388224E-5</c:v>
                </c:pt>
                <c:pt idx="40">
                  <c:v>3.2490331968491381E-5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FEE-40A5-B8EA-A0DE0145F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269712"/>
        <c:axId val="1797268080"/>
      </c:scatterChart>
      <c:valAx>
        <c:axId val="1797269712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68080"/>
        <c:crosses val="autoZero"/>
        <c:crossBetween val="midCat"/>
      </c:valAx>
      <c:valAx>
        <c:axId val="1797268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697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oak_dead'!$B$13:$B$62</c:f>
              <c:numCache>
                <c:formatCode>General</c:formatCode>
                <c:ptCount val="50"/>
                <c:pt idx="0">
                  <c:v>166.089</c:v>
                </c:pt>
                <c:pt idx="1">
                  <c:v>173.971</c:v>
                </c:pt>
                <c:pt idx="2">
                  <c:v>181.86500000000001</c:v>
                </c:pt>
                <c:pt idx="3">
                  <c:v>189.727</c:v>
                </c:pt>
                <c:pt idx="4">
                  <c:v>197.62700000000001</c:v>
                </c:pt>
                <c:pt idx="5">
                  <c:v>205.50800000000001</c:v>
                </c:pt>
                <c:pt idx="6">
                  <c:v>213.38200000000001</c:v>
                </c:pt>
                <c:pt idx="7">
                  <c:v>221.25200000000001</c:v>
                </c:pt>
                <c:pt idx="8">
                  <c:v>229.09299999999999</c:v>
                </c:pt>
                <c:pt idx="9">
                  <c:v>236.93700000000001</c:v>
                </c:pt>
                <c:pt idx="10">
                  <c:v>244.779</c:v>
                </c:pt>
                <c:pt idx="11">
                  <c:v>252.59299999999999</c:v>
                </c:pt>
                <c:pt idx="12">
                  <c:v>260.428</c:v>
                </c:pt>
                <c:pt idx="13">
                  <c:v>268.25200000000001</c:v>
                </c:pt>
                <c:pt idx="14">
                  <c:v>276.101</c:v>
                </c:pt>
                <c:pt idx="15">
                  <c:v>283.92200000000003</c:v>
                </c:pt>
                <c:pt idx="16">
                  <c:v>291.72699999999998</c:v>
                </c:pt>
                <c:pt idx="17">
                  <c:v>299.54899999999998</c:v>
                </c:pt>
                <c:pt idx="18">
                  <c:v>307.37299999999999</c:v>
                </c:pt>
                <c:pt idx="19">
                  <c:v>315.18799999999999</c:v>
                </c:pt>
                <c:pt idx="20">
                  <c:v>322.97500000000002</c:v>
                </c:pt>
                <c:pt idx="21">
                  <c:v>330.74900000000002</c:v>
                </c:pt>
                <c:pt idx="22">
                  <c:v>338.54300000000001</c:v>
                </c:pt>
                <c:pt idx="23">
                  <c:v>346.33</c:v>
                </c:pt>
                <c:pt idx="24">
                  <c:v>354.10300000000001</c:v>
                </c:pt>
                <c:pt idx="25">
                  <c:v>361.887</c:v>
                </c:pt>
                <c:pt idx="26">
                  <c:v>369.64400000000001</c:v>
                </c:pt>
                <c:pt idx="27">
                  <c:v>377.38</c:v>
                </c:pt>
                <c:pt idx="28">
                  <c:v>385.10899999999998</c:v>
                </c:pt>
                <c:pt idx="29">
                  <c:v>392.84500000000003</c:v>
                </c:pt>
                <c:pt idx="30">
                  <c:v>400.57499999999999</c:v>
                </c:pt>
                <c:pt idx="31">
                  <c:v>408.3</c:v>
                </c:pt>
                <c:pt idx="32">
                  <c:v>416.02</c:v>
                </c:pt>
                <c:pt idx="33">
                  <c:v>423.721</c:v>
                </c:pt>
                <c:pt idx="34">
                  <c:v>431.41800000000001</c:v>
                </c:pt>
                <c:pt idx="35">
                  <c:v>439.11</c:v>
                </c:pt>
                <c:pt idx="36">
                  <c:v>446.798</c:v>
                </c:pt>
                <c:pt idx="37">
                  <c:v>454.47500000000002</c:v>
                </c:pt>
                <c:pt idx="38">
                  <c:v>462.16399999999999</c:v>
                </c:pt>
                <c:pt idx="39">
                  <c:v>469.82499999999999</c:v>
                </c:pt>
                <c:pt idx="40">
                  <c:v>477.51100000000002</c:v>
                </c:pt>
                <c:pt idx="41">
                  <c:v>485.209</c:v>
                </c:pt>
                <c:pt idx="42">
                  <c:v>492.89699999999999</c:v>
                </c:pt>
                <c:pt idx="43">
                  <c:v>500.565</c:v>
                </c:pt>
              </c:numCache>
            </c:numRef>
          </c:xVal>
          <c:yVal>
            <c:numRef>
              <c:f>'Water oak_dead'!$F$13:$F$62</c:f>
              <c:numCache>
                <c:formatCode>General</c:formatCode>
                <c:ptCount val="50"/>
                <c:pt idx="0">
                  <c:v>3.169708649812919E-3</c:v>
                </c:pt>
                <c:pt idx="1">
                  <c:v>4.985829271057618E-3</c:v>
                </c:pt>
                <c:pt idx="2">
                  <c:v>7.137512753656039E-3</c:v>
                </c:pt>
                <c:pt idx="3">
                  <c:v>1.0014737558100006E-2</c:v>
                </c:pt>
                <c:pt idx="4">
                  <c:v>1.4261421607527525E-2</c:v>
                </c:pt>
                <c:pt idx="5">
                  <c:v>2.023353361296909E-2</c:v>
                </c:pt>
                <c:pt idx="6">
                  <c:v>2.8232626686316653E-2</c:v>
                </c:pt>
                <c:pt idx="7">
                  <c:v>3.8115859879832126E-2</c:v>
                </c:pt>
                <c:pt idx="8">
                  <c:v>5.082190227865313E-2</c:v>
                </c:pt>
                <c:pt idx="9">
                  <c:v>6.5452896496995816E-2</c:v>
                </c:pt>
                <c:pt idx="10">
                  <c:v>8.1725427956014118E-2</c:v>
                </c:pt>
                <c:pt idx="11">
                  <c:v>9.9451309375354291E-2</c:v>
                </c:pt>
                <c:pt idx="12">
                  <c:v>0.11859653100555489</c:v>
                </c:pt>
                <c:pt idx="13">
                  <c:v>0.13969617957147717</c:v>
                </c:pt>
                <c:pt idx="14">
                  <c:v>0.16277066092279779</c:v>
                </c:pt>
                <c:pt idx="15">
                  <c:v>0.18856592223103952</c:v>
                </c:pt>
                <c:pt idx="16">
                  <c:v>0.21687110304954083</c:v>
                </c:pt>
                <c:pt idx="17">
                  <c:v>0.24376374560707403</c:v>
                </c:pt>
                <c:pt idx="18">
                  <c:v>0.26927105770320825</c:v>
                </c:pt>
                <c:pt idx="19">
                  <c:v>0.29515020972678829</c:v>
                </c:pt>
                <c:pt idx="20">
                  <c:v>0.32295431356989002</c:v>
                </c:pt>
                <c:pt idx="21">
                  <c:v>0.35322072327400522</c:v>
                </c:pt>
                <c:pt idx="22">
                  <c:v>0.38780637115973249</c:v>
                </c:pt>
                <c:pt idx="23">
                  <c:v>0.42626686316744133</c:v>
                </c:pt>
                <c:pt idx="24">
                  <c:v>0.4614578845935835</c:v>
                </c:pt>
                <c:pt idx="25">
                  <c:v>0.48411971431810452</c:v>
                </c:pt>
                <c:pt idx="26">
                  <c:v>0.49783471261761703</c:v>
                </c:pt>
                <c:pt idx="27">
                  <c:v>0.50847749688243959</c:v>
                </c:pt>
                <c:pt idx="28">
                  <c:v>0.51854211540641648</c:v>
                </c:pt>
                <c:pt idx="29">
                  <c:v>0.52834145788459352</c:v>
                </c:pt>
                <c:pt idx="30">
                  <c:v>0.53777349506858629</c:v>
                </c:pt>
                <c:pt idx="31">
                  <c:v>0.54679514794241013</c:v>
                </c:pt>
                <c:pt idx="32">
                  <c:v>0.55540188187280348</c:v>
                </c:pt>
                <c:pt idx="33">
                  <c:v>0.56338056909647438</c:v>
                </c:pt>
                <c:pt idx="34">
                  <c:v>0.57063144768166874</c:v>
                </c:pt>
                <c:pt idx="35">
                  <c:v>0.57755129803877114</c:v>
                </c:pt>
                <c:pt idx="36">
                  <c:v>0.58414465480104294</c:v>
                </c:pt>
                <c:pt idx="37">
                  <c:v>0.59104863394173002</c:v>
                </c:pt>
                <c:pt idx="38">
                  <c:v>0.59771454483618636</c:v>
                </c:pt>
                <c:pt idx="39">
                  <c:v>0.60446888107924268</c:v>
                </c:pt>
                <c:pt idx="40">
                  <c:v>0.61109171295771447</c:v>
                </c:pt>
                <c:pt idx="41">
                  <c:v>0.61819975059517063</c:v>
                </c:pt>
                <c:pt idx="42">
                  <c:v>0.62573177644258027</c:v>
                </c:pt>
                <c:pt idx="43">
                  <c:v>0.6333408910554359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85E-4025-9342-19353FB42944}"/>
            </c:ext>
          </c:extLst>
        </c:ser>
        <c:ser>
          <c:idx val="1"/>
          <c:order val="1"/>
          <c:tx>
            <c:v>10-model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'Water oak_dead'!$B$13:$B$62</c:f>
              <c:numCache>
                <c:formatCode>General</c:formatCode>
                <c:ptCount val="50"/>
                <c:pt idx="0">
                  <c:v>166.089</c:v>
                </c:pt>
                <c:pt idx="1">
                  <c:v>173.971</c:v>
                </c:pt>
                <c:pt idx="2">
                  <c:v>181.86500000000001</c:v>
                </c:pt>
                <c:pt idx="3">
                  <c:v>189.727</c:v>
                </c:pt>
                <c:pt idx="4">
                  <c:v>197.62700000000001</c:v>
                </c:pt>
                <c:pt idx="5">
                  <c:v>205.50800000000001</c:v>
                </c:pt>
                <c:pt idx="6">
                  <c:v>213.38200000000001</c:v>
                </c:pt>
                <c:pt idx="7">
                  <c:v>221.25200000000001</c:v>
                </c:pt>
                <c:pt idx="8">
                  <c:v>229.09299999999999</c:v>
                </c:pt>
                <c:pt idx="9">
                  <c:v>236.93700000000001</c:v>
                </c:pt>
                <c:pt idx="10">
                  <c:v>244.779</c:v>
                </c:pt>
                <c:pt idx="11">
                  <c:v>252.59299999999999</c:v>
                </c:pt>
                <c:pt idx="12">
                  <c:v>260.428</c:v>
                </c:pt>
                <c:pt idx="13">
                  <c:v>268.25200000000001</c:v>
                </c:pt>
                <c:pt idx="14">
                  <c:v>276.101</c:v>
                </c:pt>
                <c:pt idx="15">
                  <c:v>283.92200000000003</c:v>
                </c:pt>
                <c:pt idx="16">
                  <c:v>291.72699999999998</c:v>
                </c:pt>
                <c:pt idx="17">
                  <c:v>299.54899999999998</c:v>
                </c:pt>
                <c:pt idx="18">
                  <c:v>307.37299999999999</c:v>
                </c:pt>
                <c:pt idx="19">
                  <c:v>315.18799999999999</c:v>
                </c:pt>
                <c:pt idx="20">
                  <c:v>322.97500000000002</c:v>
                </c:pt>
                <c:pt idx="21">
                  <c:v>330.74900000000002</c:v>
                </c:pt>
                <c:pt idx="22">
                  <c:v>338.54300000000001</c:v>
                </c:pt>
                <c:pt idx="23">
                  <c:v>346.33</c:v>
                </c:pt>
                <c:pt idx="24">
                  <c:v>354.10300000000001</c:v>
                </c:pt>
                <c:pt idx="25">
                  <c:v>361.887</c:v>
                </c:pt>
                <c:pt idx="26">
                  <c:v>369.64400000000001</c:v>
                </c:pt>
                <c:pt idx="27">
                  <c:v>377.38</c:v>
                </c:pt>
                <c:pt idx="28">
                  <c:v>385.10899999999998</c:v>
                </c:pt>
                <c:pt idx="29">
                  <c:v>392.84500000000003</c:v>
                </c:pt>
                <c:pt idx="30">
                  <c:v>400.57499999999999</c:v>
                </c:pt>
                <c:pt idx="31">
                  <c:v>408.3</c:v>
                </c:pt>
                <c:pt idx="32">
                  <c:v>416.02</c:v>
                </c:pt>
                <c:pt idx="33">
                  <c:v>423.721</c:v>
                </c:pt>
                <c:pt idx="34">
                  <c:v>431.41800000000001</c:v>
                </c:pt>
                <c:pt idx="35">
                  <c:v>439.11</c:v>
                </c:pt>
                <c:pt idx="36">
                  <c:v>446.798</c:v>
                </c:pt>
                <c:pt idx="37">
                  <c:v>454.47500000000002</c:v>
                </c:pt>
                <c:pt idx="38">
                  <c:v>462.16399999999999</c:v>
                </c:pt>
                <c:pt idx="39">
                  <c:v>469.82499999999999</c:v>
                </c:pt>
                <c:pt idx="40">
                  <c:v>477.51100000000002</c:v>
                </c:pt>
                <c:pt idx="41">
                  <c:v>485.209</c:v>
                </c:pt>
                <c:pt idx="42">
                  <c:v>492.89699999999999</c:v>
                </c:pt>
                <c:pt idx="43">
                  <c:v>500.565</c:v>
                </c:pt>
              </c:numCache>
            </c:numRef>
          </c:xVal>
          <c:yVal>
            <c:numRef>
              <c:f>'Water oak_dead'!$J$13:$J$62</c:f>
              <c:numCache>
                <c:formatCode>General</c:formatCode>
                <c:ptCount val="50"/>
                <c:pt idx="0">
                  <c:v>1.4722539993913215E-2</c:v>
                </c:pt>
                <c:pt idx="1">
                  <c:v>1.4758536707804396E-2</c:v>
                </c:pt>
                <c:pt idx="2">
                  <c:v>1.4915323982058843E-2</c:v>
                </c:pt>
                <c:pt idx="3">
                  <c:v>1.554529766479705E-2</c:v>
                </c:pt>
                <c:pt idx="4">
                  <c:v>1.7676054557002104E-2</c:v>
                </c:pt>
                <c:pt idx="5">
                  <c:v>2.2641675427241381E-2</c:v>
                </c:pt>
                <c:pt idx="6">
                  <c:v>2.9558600509155181E-2</c:v>
                </c:pt>
                <c:pt idx="7">
                  <c:v>3.7963388802305202E-2</c:v>
                </c:pt>
                <c:pt idx="8">
                  <c:v>4.8207322225369609E-2</c:v>
                </c:pt>
                <c:pt idx="9">
                  <c:v>6.0432394958705782E-2</c:v>
                </c:pt>
                <c:pt idx="10">
                  <c:v>7.4888020500888816E-2</c:v>
                </c:pt>
                <c:pt idx="11">
                  <c:v>9.1710071802811793E-2</c:v>
                </c:pt>
                <c:pt idx="12">
                  <c:v>0.11092531172353406</c:v>
                </c:pt>
                <c:pt idx="13">
                  <c:v>0.13269853721557892</c:v>
                </c:pt>
                <c:pt idx="14">
                  <c:v>0.15687473030091315</c:v>
                </c:pt>
                <c:pt idx="15">
                  <c:v>0.183443451201559</c:v>
                </c:pt>
                <c:pt idx="16">
                  <c:v>0.21196363494216633</c:v>
                </c:pt>
                <c:pt idx="17">
                  <c:v>0.2421411223150636</c:v>
                </c:pt>
                <c:pt idx="18">
                  <c:v>0.27367861865768933</c:v>
                </c:pt>
                <c:pt idx="19">
                  <c:v>0.30600308915891394</c:v>
                </c:pt>
                <c:pt idx="20">
                  <c:v>0.33846100643111859</c:v>
                </c:pt>
                <c:pt idx="21">
                  <c:v>0.37025866729851925</c:v>
                </c:pt>
                <c:pt idx="22">
                  <c:v>0.40169378700882896</c:v>
                </c:pt>
                <c:pt idx="23">
                  <c:v>0.43213702759339589</c:v>
                </c:pt>
                <c:pt idx="24">
                  <c:v>0.46095942498548798</c:v>
                </c:pt>
                <c:pt idx="25">
                  <c:v>0.48773643867702127</c:v>
                </c:pt>
                <c:pt idx="26">
                  <c:v>0.51225123982725695</c:v>
                </c:pt>
                <c:pt idx="27">
                  <c:v>0.53419823236760067</c:v>
                </c:pt>
                <c:pt idx="28">
                  <c:v>0.55352179696157577</c:v>
                </c:pt>
                <c:pt idx="29">
                  <c:v>0.5702713991987759</c:v>
                </c:pt>
                <c:pt idx="30">
                  <c:v>0.5845614663532237</c:v>
                </c:pt>
                <c:pt idx="31">
                  <c:v>0.59652051399262185</c:v>
                </c:pt>
                <c:pt idx="32">
                  <c:v>0.60635466238180047</c:v>
                </c:pt>
                <c:pt idx="33">
                  <c:v>0.61430008516477741</c:v>
                </c:pt>
                <c:pt idx="34">
                  <c:v>0.62059762326242918</c:v>
                </c:pt>
                <c:pt idx="35">
                  <c:v>0.62551150527670951</c:v>
                </c:pt>
                <c:pt idx="36">
                  <c:v>0.6292786661850881</c:v>
                </c:pt>
                <c:pt idx="37">
                  <c:v>0.63211658082317623</c:v>
                </c:pt>
                <c:pt idx="38">
                  <c:v>0.63421554696060789</c:v>
                </c:pt>
                <c:pt idx="39">
                  <c:v>0.63574478430079528</c:v>
                </c:pt>
                <c:pt idx="40">
                  <c:v>0.63683444464284267</c:v>
                </c:pt>
                <c:pt idx="41">
                  <c:v>0.63760194794476621</c:v>
                </c:pt>
                <c:pt idx="42">
                  <c:v>0.63813190547470355</c:v>
                </c:pt>
                <c:pt idx="43">
                  <c:v>0.63849029210734365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85E-4025-9342-19353FB42944}"/>
            </c:ext>
          </c:extLst>
        </c:ser>
        <c:ser>
          <c:idx val="2"/>
          <c:order val="2"/>
          <c:tx>
            <c:v>20-exp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'Water oak_dead'!$R$13:$R$54</c:f>
              <c:numCache>
                <c:formatCode>General</c:formatCode>
                <c:ptCount val="42"/>
                <c:pt idx="0">
                  <c:v>176.40799999999999</c:v>
                </c:pt>
                <c:pt idx="1">
                  <c:v>184.374</c:v>
                </c:pt>
                <c:pt idx="2">
                  <c:v>192.33699999999999</c:v>
                </c:pt>
                <c:pt idx="3">
                  <c:v>200.29499999999999</c:v>
                </c:pt>
                <c:pt idx="4">
                  <c:v>208.25</c:v>
                </c:pt>
                <c:pt idx="5">
                  <c:v>216.20500000000001</c:v>
                </c:pt>
                <c:pt idx="6">
                  <c:v>224.13900000000001</c:v>
                </c:pt>
                <c:pt idx="7">
                  <c:v>232.06899999999999</c:v>
                </c:pt>
                <c:pt idx="8">
                  <c:v>239.99199999999999</c:v>
                </c:pt>
                <c:pt idx="9">
                  <c:v>247.898</c:v>
                </c:pt>
                <c:pt idx="10">
                  <c:v>255.82300000000001</c:v>
                </c:pt>
                <c:pt idx="11">
                  <c:v>263.73500000000001</c:v>
                </c:pt>
                <c:pt idx="12">
                  <c:v>271.65300000000002</c:v>
                </c:pt>
                <c:pt idx="13">
                  <c:v>279.57600000000002</c:v>
                </c:pt>
                <c:pt idx="14">
                  <c:v>287.47399999999999</c:v>
                </c:pt>
                <c:pt idx="15">
                  <c:v>295.37099999999998</c:v>
                </c:pt>
                <c:pt idx="16">
                  <c:v>303.262</c:v>
                </c:pt>
                <c:pt idx="17">
                  <c:v>311.15199999999999</c:v>
                </c:pt>
                <c:pt idx="18">
                  <c:v>319.03899999999999</c:v>
                </c:pt>
                <c:pt idx="19">
                  <c:v>327.09300000000002</c:v>
                </c:pt>
                <c:pt idx="20">
                  <c:v>335.07</c:v>
                </c:pt>
                <c:pt idx="21">
                  <c:v>342.97899999999998</c:v>
                </c:pt>
                <c:pt idx="22">
                  <c:v>350.858</c:v>
                </c:pt>
                <c:pt idx="23">
                  <c:v>358.73500000000001</c:v>
                </c:pt>
                <c:pt idx="24">
                  <c:v>366.59100000000001</c:v>
                </c:pt>
                <c:pt idx="25">
                  <c:v>374.45299999999997</c:v>
                </c:pt>
                <c:pt idx="26">
                  <c:v>382.32499999999999</c:v>
                </c:pt>
                <c:pt idx="27">
                  <c:v>390.19299999999998</c:v>
                </c:pt>
                <c:pt idx="28">
                  <c:v>398.06900000000002</c:v>
                </c:pt>
                <c:pt idx="29">
                  <c:v>405.90899999999999</c:v>
                </c:pt>
                <c:pt idx="30">
                  <c:v>413.74900000000002</c:v>
                </c:pt>
                <c:pt idx="31">
                  <c:v>421.56799999999998</c:v>
                </c:pt>
                <c:pt idx="32">
                  <c:v>429.392</c:v>
                </c:pt>
                <c:pt idx="33">
                  <c:v>437.21300000000002</c:v>
                </c:pt>
                <c:pt idx="34">
                  <c:v>445.04500000000002</c:v>
                </c:pt>
                <c:pt idx="35">
                  <c:v>452.86900000000003</c:v>
                </c:pt>
                <c:pt idx="36">
                  <c:v>460.67700000000002</c:v>
                </c:pt>
                <c:pt idx="37">
                  <c:v>468.48</c:v>
                </c:pt>
                <c:pt idx="38">
                  <c:v>476.262</c:v>
                </c:pt>
                <c:pt idx="39">
                  <c:v>484.041</c:v>
                </c:pt>
                <c:pt idx="40">
                  <c:v>491.82100000000003</c:v>
                </c:pt>
                <c:pt idx="41">
                  <c:v>499.59800000000001</c:v>
                </c:pt>
              </c:numCache>
            </c:numRef>
          </c:xVal>
          <c:yVal>
            <c:numRef>
              <c:f>'Water oak_dead'!$V$13:$V$54</c:f>
              <c:numCache>
                <c:formatCode>General</c:formatCode>
                <c:ptCount val="42"/>
                <c:pt idx="0">
                  <c:v>3.4435300291131288E-3</c:v>
                </c:pt>
                <c:pt idx="1">
                  <c:v>5.5014313805678006E-3</c:v>
                </c:pt>
                <c:pt idx="2">
                  <c:v>8.16064329025179E-3</c:v>
                </c:pt>
                <c:pt idx="3">
                  <c:v>1.1803987697409979E-2</c:v>
                </c:pt>
                <c:pt idx="4">
                  <c:v>1.7083195610806401E-2</c:v>
                </c:pt>
                <c:pt idx="5">
                  <c:v>2.4145793533857263E-2</c:v>
                </c:pt>
                <c:pt idx="6">
                  <c:v>3.3116898880852785E-2</c:v>
                </c:pt>
                <c:pt idx="7">
                  <c:v>4.4689325990621698E-2</c:v>
                </c:pt>
                <c:pt idx="8">
                  <c:v>5.9089033178523875E-2</c:v>
                </c:pt>
                <c:pt idx="9">
                  <c:v>7.5507425811909168E-2</c:v>
                </c:pt>
                <c:pt idx="10">
                  <c:v>9.3718545575418699E-2</c:v>
                </c:pt>
                <c:pt idx="11">
                  <c:v>0.11356739626926016</c:v>
                </c:pt>
                <c:pt idx="12">
                  <c:v>0.13535276574845423</c:v>
                </c:pt>
                <c:pt idx="13">
                  <c:v>0.15947988504137278</c:v>
                </c:pt>
                <c:pt idx="14">
                  <c:v>0.18589833369748099</c:v>
                </c:pt>
                <c:pt idx="15">
                  <c:v>0.21572109647673088</c:v>
                </c:pt>
                <c:pt idx="16">
                  <c:v>0.24678756370250432</c:v>
                </c:pt>
                <c:pt idx="17">
                  <c:v>0.27550294399408404</c:v>
                </c:pt>
                <c:pt idx="18">
                  <c:v>0.30332009329650766</c:v>
                </c:pt>
                <c:pt idx="19">
                  <c:v>0.33217739781922218</c:v>
                </c:pt>
                <c:pt idx="20">
                  <c:v>0.36323266050043224</c:v>
                </c:pt>
                <c:pt idx="21">
                  <c:v>0.39785657062504542</c:v>
                </c:pt>
                <c:pt idx="22">
                  <c:v>0.43743288944662617</c:v>
                </c:pt>
                <c:pt idx="23">
                  <c:v>0.48056291631885895</c:v>
                </c:pt>
                <c:pt idx="24">
                  <c:v>0.51721671643351874</c:v>
                </c:pt>
                <c:pt idx="25">
                  <c:v>0.53970983964429298</c:v>
                </c:pt>
                <c:pt idx="26">
                  <c:v>0.55356799384497024</c:v>
                </c:pt>
                <c:pt idx="27">
                  <c:v>0.56441586040631408</c:v>
                </c:pt>
                <c:pt idx="28">
                  <c:v>0.57465307928895959</c:v>
                </c:pt>
                <c:pt idx="29">
                  <c:v>0.58480066181509882</c:v>
                </c:pt>
                <c:pt idx="30">
                  <c:v>0.59487354737748299</c:v>
                </c:pt>
                <c:pt idx="31">
                  <c:v>0.60456734584880967</c:v>
                </c:pt>
                <c:pt idx="32">
                  <c:v>0.61396982616149109</c:v>
                </c:pt>
                <c:pt idx="33">
                  <c:v>0.62236203003938395</c:v>
                </c:pt>
                <c:pt idx="34">
                  <c:v>0.63017159759998653</c:v>
                </c:pt>
                <c:pt idx="35">
                  <c:v>0.63712028265331089</c:v>
                </c:pt>
                <c:pt idx="36">
                  <c:v>0.64342470639424687</c:v>
                </c:pt>
                <c:pt idx="37">
                  <c:v>0.64950317181982342</c:v>
                </c:pt>
                <c:pt idx="38">
                  <c:v>0.65531833044816312</c:v>
                </c:pt>
                <c:pt idx="39">
                  <c:v>0.66078428077094742</c:v>
                </c:pt>
                <c:pt idx="40">
                  <c:v>0.6662334242768867</c:v>
                </c:pt>
                <c:pt idx="41">
                  <c:v>0.67145847689156057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85E-4025-9342-19353FB42944}"/>
            </c:ext>
          </c:extLst>
        </c:ser>
        <c:ser>
          <c:idx val="3"/>
          <c:order val="3"/>
          <c:tx>
            <c:v>20-model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'Water oak_dead'!$R$13:$R$54</c:f>
              <c:numCache>
                <c:formatCode>General</c:formatCode>
                <c:ptCount val="42"/>
                <c:pt idx="0">
                  <c:v>176.40799999999999</c:v>
                </c:pt>
                <c:pt idx="1">
                  <c:v>184.374</c:v>
                </c:pt>
                <c:pt idx="2">
                  <c:v>192.33699999999999</c:v>
                </c:pt>
                <c:pt idx="3">
                  <c:v>200.29499999999999</c:v>
                </c:pt>
                <c:pt idx="4">
                  <c:v>208.25</c:v>
                </c:pt>
                <c:pt idx="5">
                  <c:v>216.20500000000001</c:v>
                </c:pt>
                <c:pt idx="6">
                  <c:v>224.13900000000001</c:v>
                </c:pt>
                <c:pt idx="7">
                  <c:v>232.06899999999999</c:v>
                </c:pt>
                <c:pt idx="8">
                  <c:v>239.99199999999999</c:v>
                </c:pt>
                <c:pt idx="9">
                  <c:v>247.898</c:v>
                </c:pt>
                <c:pt idx="10">
                  <c:v>255.82300000000001</c:v>
                </c:pt>
                <c:pt idx="11">
                  <c:v>263.73500000000001</c:v>
                </c:pt>
                <c:pt idx="12">
                  <c:v>271.65300000000002</c:v>
                </c:pt>
                <c:pt idx="13">
                  <c:v>279.57600000000002</c:v>
                </c:pt>
                <c:pt idx="14">
                  <c:v>287.47399999999999</c:v>
                </c:pt>
                <c:pt idx="15">
                  <c:v>295.37099999999998</c:v>
                </c:pt>
                <c:pt idx="16">
                  <c:v>303.262</c:v>
                </c:pt>
                <c:pt idx="17">
                  <c:v>311.15199999999999</c:v>
                </c:pt>
                <c:pt idx="18">
                  <c:v>319.03899999999999</c:v>
                </c:pt>
                <c:pt idx="19">
                  <c:v>327.09300000000002</c:v>
                </c:pt>
                <c:pt idx="20">
                  <c:v>335.07</c:v>
                </c:pt>
                <c:pt idx="21">
                  <c:v>342.97899999999998</c:v>
                </c:pt>
                <c:pt idx="22">
                  <c:v>350.858</c:v>
                </c:pt>
                <c:pt idx="23">
                  <c:v>358.73500000000001</c:v>
                </c:pt>
                <c:pt idx="24">
                  <c:v>366.59100000000001</c:v>
                </c:pt>
                <c:pt idx="25">
                  <c:v>374.45299999999997</c:v>
                </c:pt>
                <c:pt idx="26">
                  <c:v>382.32499999999999</c:v>
                </c:pt>
                <c:pt idx="27">
                  <c:v>390.19299999999998</c:v>
                </c:pt>
                <c:pt idx="28">
                  <c:v>398.06900000000002</c:v>
                </c:pt>
                <c:pt idx="29">
                  <c:v>405.90899999999999</c:v>
                </c:pt>
                <c:pt idx="30">
                  <c:v>413.74900000000002</c:v>
                </c:pt>
                <c:pt idx="31">
                  <c:v>421.56799999999998</c:v>
                </c:pt>
                <c:pt idx="32">
                  <c:v>429.392</c:v>
                </c:pt>
                <c:pt idx="33">
                  <c:v>437.21300000000002</c:v>
                </c:pt>
                <c:pt idx="34">
                  <c:v>445.04500000000002</c:v>
                </c:pt>
                <c:pt idx="35">
                  <c:v>452.86900000000003</c:v>
                </c:pt>
                <c:pt idx="36">
                  <c:v>460.67700000000002</c:v>
                </c:pt>
                <c:pt idx="37">
                  <c:v>468.48</c:v>
                </c:pt>
                <c:pt idx="38">
                  <c:v>476.262</c:v>
                </c:pt>
                <c:pt idx="39">
                  <c:v>484.041</c:v>
                </c:pt>
                <c:pt idx="40">
                  <c:v>491.82100000000003</c:v>
                </c:pt>
                <c:pt idx="41">
                  <c:v>499.59800000000001</c:v>
                </c:pt>
              </c:numCache>
            </c:numRef>
          </c:xVal>
          <c:yVal>
            <c:numRef>
              <c:f>'Water oak_dead'!$Z$13:$Z$54</c:f>
              <c:numCache>
                <c:formatCode>General</c:formatCode>
                <c:ptCount val="42"/>
                <c:pt idx="0">
                  <c:v>6.9777415993193407E-3</c:v>
                </c:pt>
                <c:pt idx="1">
                  <c:v>9.0453013965635706E-3</c:v>
                </c:pt>
                <c:pt idx="2">
                  <c:v>1.2320841871824344E-2</c:v>
                </c:pt>
                <c:pt idx="3">
                  <c:v>1.6428427016713144E-2</c:v>
                </c:pt>
                <c:pt idx="4">
                  <c:v>2.1678186418157951E-2</c:v>
                </c:pt>
                <c:pt idx="5">
                  <c:v>2.8252368144767663E-2</c:v>
                </c:pt>
                <c:pt idx="6">
                  <c:v>3.638491454045259E-2</c:v>
                </c:pt>
                <c:pt idx="7">
                  <c:v>4.6269922764515942E-2</c:v>
                </c:pt>
                <c:pt idx="8">
                  <c:v>5.8146874940080404E-2</c:v>
                </c:pt>
                <c:pt idx="9">
                  <c:v>7.2200855460110153E-2</c:v>
                </c:pt>
                <c:pt idx="10">
                  <c:v>8.8565301082981718E-2</c:v>
                </c:pt>
                <c:pt idx="11">
                  <c:v>0.10743598412920283</c:v>
                </c:pt>
                <c:pt idx="12">
                  <c:v>0.12876902716101543</c:v>
                </c:pt>
                <c:pt idx="13">
                  <c:v>0.15258740852692665</c:v>
                </c:pt>
                <c:pt idx="14">
                  <c:v>0.17876032478221482</c:v>
                </c:pt>
                <c:pt idx="15">
                  <c:v>0.20695153307546926</c:v>
                </c:pt>
                <c:pt idx="16">
                  <c:v>0.23692526093290872</c:v>
                </c:pt>
                <c:pt idx="17">
                  <c:v>0.26824391329824115</c:v>
                </c:pt>
                <c:pt idx="18">
                  <c:v>0.30043241418667149</c:v>
                </c:pt>
                <c:pt idx="19">
                  <c:v>0.33289718310722388</c:v>
                </c:pt>
                <c:pt idx="20">
                  <c:v>0.36554837129390888</c:v>
                </c:pt>
                <c:pt idx="21">
                  <c:v>0.39758379857904774</c:v>
                </c:pt>
                <c:pt idx="22">
                  <c:v>0.42835026001968407</c:v>
                </c:pt>
                <c:pt idx="23">
                  <c:v>0.45746013628886273</c:v>
                </c:pt>
                <c:pt idx="24">
                  <c:v>0.48460054823793214</c:v>
                </c:pt>
                <c:pt idx="25">
                  <c:v>0.50940038880714378</c:v>
                </c:pt>
                <c:pt idx="26">
                  <c:v>0.53173695797877718</c:v>
                </c:pt>
                <c:pt idx="27">
                  <c:v>0.55150854918930059</c:v>
                </c:pt>
                <c:pt idx="28">
                  <c:v>0.56866945281490733</c:v>
                </c:pt>
                <c:pt idx="29">
                  <c:v>0.58331974196824843</c:v>
                </c:pt>
                <c:pt idx="30">
                  <c:v>0.59554230844089895</c:v>
                </c:pt>
                <c:pt idx="31">
                  <c:v>0.60560419101055107</c:v>
                </c:pt>
                <c:pt idx="32">
                  <c:v>0.61372298951543691</c:v>
                </c:pt>
                <c:pt idx="33">
                  <c:v>0.62017846913237662</c:v>
                </c:pt>
                <c:pt idx="34">
                  <c:v>0.62521578574813053</c:v>
                </c:pt>
                <c:pt idx="35">
                  <c:v>0.62908216182682453</c:v>
                </c:pt>
                <c:pt idx="36">
                  <c:v>0.63199006236338617</c:v>
                </c:pt>
                <c:pt idx="37">
                  <c:v>0.63413644210871745</c:v>
                </c:pt>
                <c:pt idx="38">
                  <c:v>0.63569495520735009</c:v>
                </c:pt>
                <c:pt idx="39">
                  <c:v>0.63680490974088821</c:v>
                </c:pt>
                <c:pt idx="40">
                  <c:v>0.63758328429864486</c:v>
                </c:pt>
                <c:pt idx="41">
                  <c:v>0.63811976273133941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85E-4025-9342-19353FB42944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'Water oak_dead'!$AH$13:$AH$53</c:f>
              <c:numCache>
                <c:formatCode>General</c:formatCode>
                <c:ptCount val="41"/>
                <c:pt idx="0">
                  <c:v>183.77</c:v>
                </c:pt>
                <c:pt idx="1">
                  <c:v>191.67400000000001</c:v>
                </c:pt>
                <c:pt idx="2">
                  <c:v>199.57400000000001</c:v>
                </c:pt>
                <c:pt idx="3">
                  <c:v>207.459</c:v>
                </c:pt>
                <c:pt idx="4">
                  <c:v>215.38499999999999</c:v>
                </c:pt>
                <c:pt idx="5">
                  <c:v>223.28100000000001</c:v>
                </c:pt>
                <c:pt idx="6">
                  <c:v>231.17699999999999</c:v>
                </c:pt>
                <c:pt idx="7">
                  <c:v>239.03399999999999</c:v>
                </c:pt>
                <c:pt idx="8">
                  <c:v>246.89500000000001</c:v>
                </c:pt>
                <c:pt idx="9">
                  <c:v>254.761</c:v>
                </c:pt>
                <c:pt idx="10">
                  <c:v>262.62</c:v>
                </c:pt>
                <c:pt idx="11">
                  <c:v>270.49099999999999</c:v>
                </c:pt>
                <c:pt idx="12">
                  <c:v>278.33499999999998</c:v>
                </c:pt>
                <c:pt idx="13">
                  <c:v>286.173</c:v>
                </c:pt>
                <c:pt idx="14">
                  <c:v>294.00299999999999</c:v>
                </c:pt>
                <c:pt idx="15">
                  <c:v>301.834</c:v>
                </c:pt>
                <c:pt idx="16">
                  <c:v>309.66699999999997</c:v>
                </c:pt>
                <c:pt idx="17">
                  <c:v>317.50200000000001</c:v>
                </c:pt>
                <c:pt idx="18">
                  <c:v>325.31299999999999</c:v>
                </c:pt>
                <c:pt idx="19">
                  <c:v>333.12299999999999</c:v>
                </c:pt>
                <c:pt idx="20">
                  <c:v>340.91500000000002</c:v>
                </c:pt>
                <c:pt idx="21">
                  <c:v>348.726</c:v>
                </c:pt>
                <c:pt idx="22">
                  <c:v>356.51799999999997</c:v>
                </c:pt>
                <c:pt idx="23">
                  <c:v>364.30599999999998</c:v>
                </c:pt>
                <c:pt idx="24">
                  <c:v>372.08600000000001</c:v>
                </c:pt>
                <c:pt idx="25">
                  <c:v>379.892</c:v>
                </c:pt>
                <c:pt idx="26">
                  <c:v>387.71199999999999</c:v>
                </c:pt>
                <c:pt idx="27">
                  <c:v>395.51100000000002</c:v>
                </c:pt>
                <c:pt idx="28">
                  <c:v>403.31599999999997</c:v>
                </c:pt>
                <c:pt idx="29">
                  <c:v>411.10399999999998</c:v>
                </c:pt>
                <c:pt idx="30">
                  <c:v>418.87700000000001</c:v>
                </c:pt>
                <c:pt idx="31">
                  <c:v>426.62599999999998</c:v>
                </c:pt>
                <c:pt idx="32">
                  <c:v>434.37799999999999</c:v>
                </c:pt>
                <c:pt idx="33">
                  <c:v>442.12200000000001</c:v>
                </c:pt>
                <c:pt idx="34">
                  <c:v>449.88099999999997</c:v>
                </c:pt>
                <c:pt idx="35">
                  <c:v>457.64499999999998</c:v>
                </c:pt>
                <c:pt idx="36">
                  <c:v>465.416</c:v>
                </c:pt>
                <c:pt idx="37">
                  <c:v>473.16</c:v>
                </c:pt>
                <c:pt idx="38">
                  <c:v>480.89</c:v>
                </c:pt>
                <c:pt idx="39">
                  <c:v>488.63499999999999</c:v>
                </c:pt>
                <c:pt idx="40">
                  <c:v>496.37700000000001</c:v>
                </c:pt>
              </c:numCache>
            </c:numRef>
          </c:xVal>
          <c:yVal>
            <c:numRef>
              <c:f>'Water oak_dead'!$AL$13:$AL$53</c:f>
              <c:numCache>
                <c:formatCode>General</c:formatCode>
                <c:ptCount val="41"/>
                <c:pt idx="0">
                  <c:v>3.6016636516169598E-3</c:v>
                </c:pt>
                <c:pt idx="1">
                  <c:v>5.8297034320556884E-3</c:v>
                </c:pt>
                <c:pt idx="2">
                  <c:v>8.6571095966028189E-3</c:v>
                </c:pt>
                <c:pt idx="3">
                  <c:v>1.2624951495045722E-2</c:v>
                </c:pt>
                <c:pt idx="4">
                  <c:v>1.8084833115630472E-2</c:v>
                </c:pt>
                <c:pt idx="5">
                  <c:v>2.5310021806734473E-2</c:v>
                </c:pt>
                <c:pt idx="6">
                  <c:v>3.4712240373246828E-2</c:v>
                </c:pt>
                <c:pt idx="7">
                  <c:v>4.6807053212439942E-2</c:v>
                </c:pt>
                <c:pt idx="8">
                  <c:v>6.1507014772832935E-2</c:v>
                </c:pt>
                <c:pt idx="9">
                  <c:v>7.8108917077933993E-2</c:v>
                </c:pt>
                <c:pt idx="10">
                  <c:v>9.6405076942976398E-2</c:v>
                </c:pt>
                <c:pt idx="11">
                  <c:v>0.1165303062598263</c:v>
                </c:pt>
                <c:pt idx="12">
                  <c:v>0.13873601098899102</c:v>
                </c:pt>
                <c:pt idx="13">
                  <c:v>0.16317886441020713</c:v>
                </c:pt>
                <c:pt idx="14">
                  <c:v>0.19030520319249145</c:v>
                </c:pt>
                <c:pt idx="15">
                  <c:v>0.22040469072512403</c:v>
                </c:pt>
                <c:pt idx="16">
                  <c:v>0.25116001989386305</c:v>
                </c:pt>
                <c:pt idx="17">
                  <c:v>0.27969459641145322</c:v>
                </c:pt>
                <c:pt idx="18">
                  <c:v>0.30755146990506688</c:v>
                </c:pt>
                <c:pt idx="19">
                  <c:v>0.33607147216407707</c:v>
                </c:pt>
                <c:pt idx="20">
                  <c:v>0.3665808607192762</c:v>
                </c:pt>
                <c:pt idx="21">
                  <c:v>0.40019638813436742</c:v>
                </c:pt>
                <c:pt idx="22">
                  <c:v>0.43930458925184868</c:v>
                </c:pt>
                <c:pt idx="23">
                  <c:v>0.4823605926622252</c:v>
                </c:pt>
                <c:pt idx="24">
                  <c:v>0.52110443731520295</c:v>
                </c:pt>
                <c:pt idx="25">
                  <c:v>0.54654562744915869</c:v>
                </c:pt>
                <c:pt idx="26">
                  <c:v>0.56173382667198624</c:v>
                </c:pt>
                <c:pt idx="27">
                  <c:v>0.57289406517972796</c:v>
                </c:pt>
                <c:pt idx="28">
                  <c:v>0.58310879866208309</c:v>
                </c:pt>
                <c:pt idx="29">
                  <c:v>0.5930575519253507</c:v>
                </c:pt>
                <c:pt idx="30">
                  <c:v>0.60300630518861831</c:v>
                </c:pt>
                <c:pt idx="31">
                  <c:v>0.61269454357976583</c:v>
                </c:pt>
                <c:pt idx="32">
                  <c:v>0.62226618790227228</c:v>
                </c:pt>
                <c:pt idx="33">
                  <c:v>0.6308977925463598</c:v>
                </c:pt>
                <c:pt idx="34">
                  <c:v>0.63885715951343847</c:v>
                </c:pt>
                <c:pt idx="35">
                  <c:v>0.64580179372687474</c:v>
                </c:pt>
                <c:pt idx="36">
                  <c:v>0.65200496253504658</c:v>
                </c:pt>
                <c:pt idx="37">
                  <c:v>0.65770167585755845</c:v>
                </c:pt>
                <c:pt idx="38">
                  <c:v>0.66305225053879213</c:v>
                </c:pt>
                <c:pt idx="39">
                  <c:v>0.66797288459191173</c:v>
                </c:pt>
                <c:pt idx="40">
                  <c:v>0.67263482555523368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85E-4025-9342-19353FB42944}"/>
            </c:ext>
          </c:extLst>
        </c:ser>
        <c:ser>
          <c:idx val="5"/>
          <c:order val="5"/>
          <c:tx>
            <c:v>30-model</c:v>
          </c:tx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'Water oak_dead'!$R$13:$R$54</c:f>
              <c:numCache>
                <c:formatCode>General</c:formatCode>
                <c:ptCount val="42"/>
                <c:pt idx="0">
                  <c:v>176.40799999999999</c:v>
                </c:pt>
                <c:pt idx="1">
                  <c:v>184.374</c:v>
                </c:pt>
                <c:pt idx="2">
                  <c:v>192.33699999999999</c:v>
                </c:pt>
                <c:pt idx="3">
                  <c:v>200.29499999999999</c:v>
                </c:pt>
                <c:pt idx="4">
                  <c:v>208.25</c:v>
                </c:pt>
                <c:pt idx="5">
                  <c:v>216.20500000000001</c:v>
                </c:pt>
                <c:pt idx="6">
                  <c:v>224.13900000000001</c:v>
                </c:pt>
                <c:pt idx="7">
                  <c:v>232.06899999999999</c:v>
                </c:pt>
                <c:pt idx="8">
                  <c:v>239.99199999999999</c:v>
                </c:pt>
                <c:pt idx="9">
                  <c:v>247.898</c:v>
                </c:pt>
                <c:pt idx="10">
                  <c:v>255.82300000000001</c:v>
                </c:pt>
                <c:pt idx="11">
                  <c:v>263.73500000000001</c:v>
                </c:pt>
                <c:pt idx="12">
                  <c:v>271.65300000000002</c:v>
                </c:pt>
                <c:pt idx="13">
                  <c:v>279.57600000000002</c:v>
                </c:pt>
                <c:pt idx="14">
                  <c:v>287.47399999999999</c:v>
                </c:pt>
                <c:pt idx="15">
                  <c:v>295.37099999999998</c:v>
                </c:pt>
                <c:pt idx="16">
                  <c:v>303.262</c:v>
                </c:pt>
                <c:pt idx="17">
                  <c:v>311.15199999999999</c:v>
                </c:pt>
                <c:pt idx="18">
                  <c:v>319.03899999999999</c:v>
                </c:pt>
                <c:pt idx="19">
                  <c:v>327.09300000000002</c:v>
                </c:pt>
                <c:pt idx="20">
                  <c:v>335.07</c:v>
                </c:pt>
                <c:pt idx="21">
                  <c:v>342.97899999999998</c:v>
                </c:pt>
                <c:pt idx="22">
                  <c:v>350.858</c:v>
                </c:pt>
                <c:pt idx="23">
                  <c:v>358.73500000000001</c:v>
                </c:pt>
                <c:pt idx="24">
                  <c:v>366.59100000000001</c:v>
                </c:pt>
                <c:pt idx="25">
                  <c:v>374.45299999999997</c:v>
                </c:pt>
                <c:pt idx="26">
                  <c:v>382.32499999999999</c:v>
                </c:pt>
                <c:pt idx="27">
                  <c:v>390.19299999999998</c:v>
                </c:pt>
                <c:pt idx="28">
                  <c:v>398.06900000000002</c:v>
                </c:pt>
                <c:pt idx="29">
                  <c:v>405.90899999999999</c:v>
                </c:pt>
                <c:pt idx="30">
                  <c:v>413.74900000000002</c:v>
                </c:pt>
                <c:pt idx="31">
                  <c:v>421.56799999999998</c:v>
                </c:pt>
                <c:pt idx="32">
                  <c:v>429.392</c:v>
                </c:pt>
                <c:pt idx="33">
                  <c:v>437.21300000000002</c:v>
                </c:pt>
                <c:pt idx="34">
                  <c:v>445.04500000000002</c:v>
                </c:pt>
                <c:pt idx="35">
                  <c:v>452.86900000000003</c:v>
                </c:pt>
                <c:pt idx="36">
                  <c:v>460.67700000000002</c:v>
                </c:pt>
                <c:pt idx="37">
                  <c:v>468.48</c:v>
                </c:pt>
                <c:pt idx="38">
                  <c:v>476.262</c:v>
                </c:pt>
                <c:pt idx="39">
                  <c:v>484.041</c:v>
                </c:pt>
                <c:pt idx="40">
                  <c:v>491.82100000000003</c:v>
                </c:pt>
                <c:pt idx="41">
                  <c:v>499.59800000000001</c:v>
                </c:pt>
              </c:numCache>
            </c:numRef>
          </c:xVal>
          <c:yVal>
            <c:numRef>
              <c:f>'Water oak_dead'!$Z$13:$Z$54</c:f>
              <c:numCache>
                <c:formatCode>General</c:formatCode>
                <c:ptCount val="42"/>
                <c:pt idx="0">
                  <c:v>6.9777415993193407E-3</c:v>
                </c:pt>
                <c:pt idx="1">
                  <c:v>9.0453013965635706E-3</c:v>
                </c:pt>
                <c:pt idx="2">
                  <c:v>1.2320841871824344E-2</c:v>
                </c:pt>
                <c:pt idx="3">
                  <c:v>1.6428427016713144E-2</c:v>
                </c:pt>
                <c:pt idx="4">
                  <c:v>2.1678186418157951E-2</c:v>
                </c:pt>
                <c:pt idx="5">
                  <c:v>2.8252368144767663E-2</c:v>
                </c:pt>
                <c:pt idx="6">
                  <c:v>3.638491454045259E-2</c:v>
                </c:pt>
                <c:pt idx="7">
                  <c:v>4.6269922764515942E-2</c:v>
                </c:pt>
                <c:pt idx="8">
                  <c:v>5.8146874940080404E-2</c:v>
                </c:pt>
                <c:pt idx="9">
                  <c:v>7.2200855460110153E-2</c:v>
                </c:pt>
                <c:pt idx="10">
                  <c:v>8.8565301082981718E-2</c:v>
                </c:pt>
                <c:pt idx="11">
                  <c:v>0.10743598412920283</c:v>
                </c:pt>
                <c:pt idx="12">
                  <c:v>0.12876902716101543</c:v>
                </c:pt>
                <c:pt idx="13">
                  <c:v>0.15258740852692665</c:v>
                </c:pt>
                <c:pt idx="14">
                  <c:v>0.17876032478221482</c:v>
                </c:pt>
                <c:pt idx="15">
                  <c:v>0.20695153307546926</c:v>
                </c:pt>
                <c:pt idx="16">
                  <c:v>0.23692526093290872</c:v>
                </c:pt>
                <c:pt idx="17">
                  <c:v>0.26824391329824115</c:v>
                </c:pt>
                <c:pt idx="18">
                  <c:v>0.30043241418667149</c:v>
                </c:pt>
                <c:pt idx="19">
                  <c:v>0.33289718310722388</c:v>
                </c:pt>
                <c:pt idx="20">
                  <c:v>0.36554837129390888</c:v>
                </c:pt>
                <c:pt idx="21">
                  <c:v>0.39758379857904774</c:v>
                </c:pt>
                <c:pt idx="22">
                  <c:v>0.42835026001968407</c:v>
                </c:pt>
                <c:pt idx="23">
                  <c:v>0.45746013628886273</c:v>
                </c:pt>
                <c:pt idx="24">
                  <c:v>0.48460054823793214</c:v>
                </c:pt>
                <c:pt idx="25">
                  <c:v>0.50940038880714378</c:v>
                </c:pt>
                <c:pt idx="26">
                  <c:v>0.53173695797877718</c:v>
                </c:pt>
                <c:pt idx="27">
                  <c:v>0.55150854918930059</c:v>
                </c:pt>
                <c:pt idx="28">
                  <c:v>0.56866945281490733</c:v>
                </c:pt>
                <c:pt idx="29">
                  <c:v>0.58331974196824843</c:v>
                </c:pt>
                <c:pt idx="30">
                  <c:v>0.59554230844089895</c:v>
                </c:pt>
                <c:pt idx="31">
                  <c:v>0.60560419101055107</c:v>
                </c:pt>
                <c:pt idx="32">
                  <c:v>0.61372298951543691</c:v>
                </c:pt>
                <c:pt idx="33">
                  <c:v>0.62017846913237662</c:v>
                </c:pt>
                <c:pt idx="34">
                  <c:v>0.62521578574813053</c:v>
                </c:pt>
                <c:pt idx="35">
                  <c:v>0.62908216182682453</c:v>
                </c:pt>
                <c:pt idx="36">
                  <c:v>0.63199006236338617</c:v>
                </c:pt>
                <c:pt idx="37">
                  <c:v>0.63413644210871745</c:v>
                </c:pt>
                <c:pt idx="38">
                  <c:v>0.63569495520735009</c:v>
                </c:pt>
                <c:pt idx="39">
                  <c:v>0.63680490974088821</c:v>
                </c:pt>
                <c:pt idx="40">
                  <c:v>0.63758328429864486</c:v>
                </c:pt>
                <c:pt idx="41">
                  <c:v>0.63811976273133941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85E-4025-9342-19353FB42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263184"/>
        <c:axId val="1797267536"/>
      </c:scatterChart>
      <c:valAx>
        <c:axId val="1797263184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67536"/>
        <c:crosses val="autoZero"/>
        <c:crossBetween val="midCat"/>
      </c:valAx>
      <c:valAx>
        <c:axId val="1797267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631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'Wire grass_live'!$B$13:$B$55</c:f>
              <c:numCache>
                <c:formatCode>General</c:formatCode>
                <c:ptCount val="43"/>
                <c:pt idx="0">
                  <c:v>166.149</c:v>
                </c:pt>
                <c:pt idx="1">
                  <c:v>174.03800000000001</c:v>
                </c:pt>
                <c:pt idx="2">
                  <c:v>181.91300000000001</c:v>
                </c:pt>
                <c:pt idx="3">
                  <c:v>189.79599999999999</c:v>
                </c:pt>
                <c:pt idx="4">
                  <c:v>197.66399999999999</c:v>
                </c:pt>
                <c:pt idx="5">
                  <c:v>205.53</c:v>
                </c:pt>
                <c:pt idx="6">
                  <c:v>213.39699999999999</c:v>
                </c:pt>
                <c:pt idx="7">
                  <c:v>221.27799999999999</c:v>
                </c:pt>
                <c:pt idx="8">
                  <c:v>229.124</c:v>
                </c:pt>
                <c:pt idx="9">
                  <c:v>236.97499999999999</c:v>
                </c:pt>
                <c:pt idx="10">
                  <c:v>244.82900000000001</c:v>
                </c:pt>
                <c:pt idx="11">
                  <c:v>252.66200000000001</c:v>
                </c:pt>
                <c:pt idx="12">
                  <c:v>260.48700000000002</c:v>
                </c:pt>
                <c:pt idx="13">
                  <c:v>268.32</c:v>
                </c:pt>
                <c:pt idx="14">
                  <c:v>276.14600000000002</c:v>
                </c:pt>
                <c:pt idx="15">
                  <c:v>283.96899999999999</c:v>
                </c:pt>
                <c:pt idx="16">
                  <c:v>291.77800000000002</c:v>
                </c:pt>
                <c:pt idx="17">
                  <c:v>299.57600000000002</c:v>
                </c:pt>
                <c:pt idx="18">
                  <c:v>307.38900000000001</c:v>
                </c:pt>
                <c:pt idx="19">
                  <c:v>315.16800000000001</c:v>
                </c:pt>
                <c:pt idx="20">
                  <c:v>322.96499999999997</c:v>
                </c:pt>
                <c:pt idx="21">
                  <c:v>330.74400000000003</c:v>
                </c:pt>
                <c:pt idx="22">
                  <c:v>338.49099999999999</c:v>
                </c:pt>
                <c:pt idx="23">
                  <c:v>346.24799999999999</c:v>
                </c:pt>
                <c:pt idx="24">
                  <c:v>354.04899999999998</c:v>
                </c:pt>
                <c:pt idx="25">
                  <c:v>361.81200000000001</c:v>
                </c:pt>
                <c:pt idx="26">
                  <c:v>369.57400000000001</c:v>
                </c:pt>
                <c:pt idx="27">
                  <c:v>377.31200000000001</c:v>
                </c:pt>
                <c:pt idx="28">
                  <c:v>385.048</c:v>
                </c:pt>
                <c:pt idx="29">
                  <c:v>392.75099999999998</c:v>
                </c:pt>
                <c:pt idx="30">
                  <c:v>400.488</c:v>
                </c:pt>
                <c:pt idx="31">
                  <c:v>408.21600000000001</c:v>
                </c:pt>
                <c:pt idx="32">
                  <c:v>415.92</c:v>
                </c:pt>
                <c:pt idx="33">
                  <c:v>423.625</c:v>
                </c:pt>
                <c:pt idx="34">
                  <c:v>431.32299999999998</c:v>
                </c:pt>
                <c:pt idx="35">
                  <c:v>439.01799999999997</c:v>
                </c:pt>
                <c:pt idx="36">
                  <c:v>446.702</c:v>
                </c:pt>
                <c:pt idx="37">
                  <c:v>454.39600000000002</c:v>
                </c:pt>
                <c:pt idx="38">
                  <c:v>462.08100000000002</c:v>
                </c:pt>
                <c:pt idx="39">
                  <c:v>469.76</c:v>
                </c:pt>
                <c:pt idx="40">
                  <c:v>477.44</c:v>
                </c:pt>
                <c:pt idx="41">
                  <c:v>485.11799999999999</c:v>
                </c:pt>
                <c:pt idx="42">
                  <c:v>492.76900000000001</c:v>
                </c:pt>
              </c:numCache>
            </c:numRef>
          </c:xVal>
          <c:yVal>
            <c:numRef>
              <c:f>'Wire grass_live'!$G$13:$G$55</c:f>
              <c:numCache>
                <c:formatCode>General</c:formatCode>
                <c:ptCount val="43"/>
                <c:pt idx="0">
                  <c:v>1.3554711808565536E-5</c:v>
                </c:pt>
                <c:pt idx="1">
                  <c:v>1.699073655843995E-5</c:v>
                </c:pt>
                <c:pt idx="2">
                  <c:v>2.0724369751218155E-5</c:v>
                </c:pt>
                <c:pt idx="3">
                  <c:v>2.6974147052174162E-5</c:v>
                </c:pt>
                <c:pt idx="4">
                  <c:v>3.5388349392419518E-5</c:v>
                </c:pt>
                <c:pt idx="5">
                  <c:v>4.6995078665622512E-5</c:v>
                </c:pt>
                <c:pt idx="6">
                  <c:v>5.8791195129762351E-5</c:v>
                </c:pt>
                <c:pt idx="7">
                  <c:v>7.3401064144981411E-5</c:v>
                </c:pt>
                <c:pt idx="8">
                  <c:v>9.6506301439422821E-5</c:v>
                </c:pt>
                <c:pt idx="9">
                  <c:v>1.3081243831219411E-4</c:v>
                </c:pt>
                <c:pt idx="10">
                  <c:v>1.8359735395792194E-4</c:v>
                </c:pt>
                <c:pt idx="11">
                  <c:v>2.7131067867522103E-4</c:v>
                </c:pt>
                <c:pt idx="12">
                  <c:v>4.1841041540808762E-4</c:v>
                </c:pt>
                <c:pt idx="13">
                  <c:v>6.6539836770426915E-4</c:v>
                </c:pt>
                <c:pt idx="14">
                  <c:v>9.1119588622883799E-4</c:v>
                </c:pt>
                <c:pt idx="15">
                  <c:v>9.6733566068546559E-4</c:v>
                </c:pt>
                <c:pt idx="16">
                  <c:v>8.8265253102317968E-4</c:v>
                </c:pt>
                <c:pt idx="17">
                  <c:v>7.8933875651671212E-4</c:v>
                </c:pt>
                <c:pt idx="18">
                  <c:v>7.6596296609235924E-4</c:v>
                </c:pt>
                <c:pt idx="19">
                  <c:v>8.3860648147359091E-4</c:v>
                </c:pt>
                <c:pt idx="20">
                  <c:v>1.0330530159409637E-3</c:v>
                </c:pt>
                <c:pt idx="21">
                  <c:v>1.2690835664757275E-3</c:v>
                </c:pt>
                <c:pt idx="22">
                  <c:v>1.3152128751256357E-3</c:v>
                </c:pt>
                <c:pt idx="23">
                  <c:v>1.0951990698816283E-3</c:v>
                </c:pt>
                <c:pt idx="24">
                  <c:v>6.8095517267417716E-4</c:v>
                </c:pt>
                <c:pt idx="25">
                  <c:v>3.2904671659832744E-4</c:v>
                </c:pt>
                <c:pt idx="26">
                  <c:v>1.9644862762872005E-4</c:v>
                </c:pt>
                <c:pt idx="27">
                  <c:v>1.6119555480125273E-4</c:v>
                </c:pt>
                <c:pt idx="28">
                  <c:v>1.4674801766398289E-4</c:v>
                </c:pt>
                <c:pt idx="29">
                  <c:v>1.3925369596542943E-4</c:v>
                </c:pt>
                <c:pt idx="30">
                  <c:v>1.3487073526087081E-4</c:v>
                </c:pt>
                <c:pt idx="31">
                  <c:v>1.2897267702879616E-4</c:v>
                </c:pt>
                <c:pt idx="32">
                  <c:v>1.2513082258405335E-4</c:v>
                </c:pt>
                <c:pt idx="33">
                  <c:v>1.1953037279488961E-4</c:v>
                </c:pt>
                <c:pt idx="34">
                  <c:v>1.1433575270058476E-4</c:v>
                </c:pt>
                <c:pt idx="35">
                  <c:v>1.0938463042320615E-4</c:v>
                </c:pt>
                <c:pt idx="36">
                  <c:v>9.9049500860590585E-5</c:v>
                </c:pt>
                <c:pt idx="37">
                  <c:v>9.3963102018252686E-5</c:v>
                </c:pt>
                <c:pt idx="38">
                  <c:v>8.7902711908238252E-5</c:v>
                </c:pt>
                <c:pt idx="39">
                  <c:v>8.0002560514821146E-5</c:v>
                </c:pt>
                <c:pt idx="40">
                  <c:v>7.3265787580024496E-5</c:v>
                </c:pt>
                <c:pt idx="41">
                  <c:v>6.679956777514169E-5</c:v>
                </c:pt>
                <c:pt idx="42">
                  <c:v>6.2227219879636768E-5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860-41AC-8CAD-55002F556EF9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'Wire grass_live'!$B$13:$B$55</c:f>
              <c:numCache>
                <c:formatCode>General</c:formatCode>
                <c:ptCount val="43"/>
                <c:pt idx="0">
                  <c:v>166.149</c:v>
                </c:pt>
                <c:pt idx="1">
                  <c:v>174.03800000000001</c:v>
                </c:pt>
                <c:pt idx="2">
                  <c:v>181.91300000000001</c:v>
                </c:pt>
                <c:pt idx="3">
                  <c:v>189.79599999999999</c:v>
                </c:pt>
                <c:pt idx="4">
                  <c:v>197.66399999999999</c:v>
                </c:pt>
                <c:pt idx="5">
                  <c:v>205.53</c:v>
                </c:pt>
                <c:pt idx="6">
                  <c:v>213.39699999999999</c:v>
                </c:pt>
                <c:pt idx="7">
                  <c:v>221.27799999999999</c:v>
                </c:pt>
                <c:pt idx="8">
                  <c:v>229.124</c:v>
                </c:pt>
                <c:pt idx="9">
                  <c:v>236.97499999999999</c:v>
                </c:pt>
                <c:pt idx="10">
                  <c:v>244.82900000000001</c:v>
                </c:pt>
                <c:pt idx="11">
                  <c:v>252.66200000000001</c:v>
                </c:pt>
                <c:pt idx="12">
                  <c:v>260.48700000000002</c:v>
                </c:pt>
                <c:pt idx="13">
                  <c:v>268.32</c:v>
                </c:pt>
                <c:pt idx="14">
                  <c:v>276.14600000000002</c:v>
                </c:pt>
                <c:pt idx="15">
                  <c:v>283.96899999999999</c:v>
                </c:pt>
                <c:pt idx="16">
                  <c:v>291.77800000000002</c:v>
                </c:pt>
                <c:pt idx="17">
                  <c:v>299.57600000000002</c:v>
                </c:pt>
                <c:pt idx="18">
                  <c:v>307.38900000000001</c:v>
                </c:pt>
                <c:pt idx="19">
                  <c:v>315.16800000000001</c:v>
                </c:pt>
                <c:pt idx="20">
                  <c:v>322.96499999999997</c:v>
                </c:pt>
                <c:pt idx="21">
                  <c:v>330.74400000000003</c:v>
                </c:pt>
                <c:pt idx="22">
                  <c:v>338.49099999999999</c:v>
                </c:pt>
                <c:pt idx="23">
                  <c:v>346.24799999999999</c:v>
                </c:pt>
                <c:pt idx="24">
                  <c:v>354.04899999999998</c:v>
                </c:pt>
                <c:pt idx="25">
                  <c:v>361.81200000000001</c:v>
                </c:pt>
                <c:pt idx="26">
                  <c:v>369.57400000000001</c:v>
                </c:pt>
                <c:pt idx="27">
                  <c:v>377.31200000000001</c:v>
                </c:pt>
                <c:pt idx="28">
                  <c:v>385.048</c:v>
                </c:pt>
                <c:pt idx="29">
                  <c:v>392.75099999999998</c:v>
                </c:pt>
                <c:pt idx="30">
                  <c:v>400.488</c:v>
                </c:pt>
                <c:pt idx="31">
                  <c:v>408.21600000000001</c:v>
                </c:pt>
                <c:pt idx="32">
                  <c:v>415.92</c:v>
                </c:pt>
                <c:pt idx="33">
                  <c:v>423.625</c:v>
                </c:pt>
                <c:pt idx="34">
                  <c:v>431.32299999999998</c:v>
                </c:pt>
                <c:pt idx="35">
                  <c:v>439.01799999999997</c:v>
                </c:pt>
                <c:pt idx="36">
                  <c:v>446.702</c:v>
                </c:pt>
                <c:pt idx="37">
                  <c:v>454.39600000000002</c:v>
                </c:pt>
                <c:pt idx="38">
                  <c:v>462.08100000000002</c:v>
                </c:pt>
                <c:pt idx="39">
                  <c:v>469.76</c:v>
                </c:pt>
                <c:pt idx="40">
                  <c:v>477.44</c:v>
                </c:pt>
                <c:pt idx="41">
                  <c:v>485.11799999999999</c:v>
                </c:pt>
                <c:pt idx="42">
                  <c:v>492.76900000000001</c:v>
                </c:pt>
              </c:numCache>
            </c:numRef>
          </c:xVal>
          <c:yVal>
            <c:numRef>
              <c:f>'Wire grass_live'!$K$13:$K$55</c:f>
              <c:numCache>
                <c:formatCode>General</c:formatCode>
                <c:ptCount val="43"/>
                <c:pt idx="0">
                  <c:v>5.5023629361518961E-6</c:v>
                </c:pt>
                <c:pt idx="1">
                  <c:v>1.0531784903922683E-5</c:v>
                </c:pt>
                <c:pt idx="2">
                  <c:v>1.7423296215746277E-5</c:v>
                </c:pt>
                <c:pt idx="3">
                  <c:v>2.6551597737386782E-5</c:v>
                </c:pt>
                <c:pt idx="4">
                  <c:v>3.8821513777392205E-5</c:v>
                </c:pt>
                <c:pt idx="5">
                  <c:v>5.548551511981156E-5</c:v>
                </c:pt>
                <c:pt idx="6">
                  <c:v>7.7872784596275498E-5</c:v>
                </c:pt>
                <c:pt idx="7">
                  <c:v>1.0755023396578899E-4</c:v>
                </c:pt>
                <c:pt idx="8">
                  <c:v>1.4536631651056162E-4</c:v>
                </c:pt>
                <c:pt idx="9">
                  <c:v>1.9334984504731941E-4</c:v>
                </c:pt>
                <c:pt idx="10">
                  <c:v>2.5260569902787843E-4</c:v>
                </c:pt>
                <c:pt idx="11">
                  <c:v>3.2312354554270165E-4</c:v>
                </c:pt>
                <c:pt idx="12">
                  <c:v>4.052278447255016E-4</c:v>
                </c:pt>
                <c:pt idx="13">
                  <c:v>4.9839379598801375E-4</c:v>
                </c:pt>
                <c:pt idx="14">
                  <c:v>5.9932531218164929E-4</c:v>
                </c:pt>
                <c:pt idx="15">
                  <c:v>7.0446133673096384E-4</c:v>
                </c:pt>
                <c:pt idx="16">
                  <c:v>8.0793055851828045E-4</c:v>
                </c:pt>
                <c:pt idx="17">
                  <c:v>9.0433805967736198E-4</c:v>
                </c:pt>
                <c:pt idx="18">
                  <c:v>9.9057375139162103E-4</c:v>
                </c:pt>
                <c:pt idx="19">
                  <c:v>1.0600878597686655E-3</c:v>
                </c:pt>
                <c:pt idx="20">
                  <c:v>1.1489389229578089E-3</c:v>
                </c:pt>
                <c:pt idx="21">
                  <c:v>1.1341259066519141E-3</c:v>
                </c:pt>
                <c:pt idx="22">
                  <c:v>1.0073600187246741E-3</c:v>
                </c:pt>
                <c:pt idx="23">
                  <c:v>8.7285097914406931E-4</c:v>
                </c:pt>
                <c:pt idx="24">
                  <c:v>7.4020780738126243E-4</c:v>
                </c:pt>
                <c:pt idx="25">
                  <c:v>6.060304054911846E-4</c:v>
                </c:pt>
                <c:pt idx="26">
                  <c:v>4.8032912781890351E-4</c:v>
                </c:pt>
                <c:pt idx="27">
                  <c:v>3.6662321697012172E-4</c:v>
                </c:pt>
                <c:pt idx="28">
                  <c:v>2.6974389263059885E-4</c:v>
                </c:pt>
                <c:pt idx="29">
                  <c:v>1.9044678760044429E-4</c:v>
                </c:pt>
                <c:pt idx="30">
                  <c:v>1.2975186301111613E-4</c:v>
                </c:pt>
                <c:pt idx="31">
                  <c:v>8.4605286926938068E-5</c:v>
                </c:pt>
                <c:pt idx="32">
                  <c:v>5.279726478798802E-5</c:v>
                </c:pt>
                <c:pt idx="33">
                  <c:v>3.1631167114855255E-5</c:v>
                </c:pt>
                <c:pt idx="34">
                  <c:v>1.8149659696240511E-5</c:v>
                </c:pt>
                <c:pt idx="35">
                  <c:v>9.9749139324539403E-6</c:v>
                </c:pt>
                <c:pt idx="36">
                  <c:v>5.2449341184266529E-6</c:v>
                </c:pt>
                <c:pt idx="37">
                  <c:v>2.6432247368498895E-6</c:v>
                </c:pt>
                <c:pt idx="38">
                  <c:v>1.2722777408765347E-6</c:v>
                </c:pt>
                <c:pt idx="39">
                  <c:v>5.8570642761917376E-7</c:v>
                </c:pt>
                <c:pt idx="40">
                  <c:v>2.5798698579015656E-7</c:v>
                </c:pt>
                <c:pt idx="41">
                  <c:v>1.0859869903378064E-7</c:v>
                </c:pt>
                <c:pt idx="42">
                  <c:v>4.362102301249203E-8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860-41AC-8CAD-55002F556EF9}"/>
            </c:ext>
          </c:extLst>
        </c:ser>
        <c:ser>
          <c:idx val="3"/>
          <c:order val="2"/>
          <c:tx>
            <c:v>20_exp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'Wire grass_live'!$R$13:$R$53</c:f>
              <c:numCache>
                <c:formatCode>General</c:formatCode>
                <c:ptCount val="41"/>
                <c:pt idx="0">
                  <c:v>183.92099999999999</c:v>
                </c:pt>
                <c:pt idx="1">
                  <c:v>191.875</c:v>
                </c:pt>
                <c:pt idx="2">
                  <c:v>199.786</c:v>
                </c:pt>
                <c:pt idx="3">
                  <c:v>207.69499999999999</c:v>
                </c:pt>
                <c:pt idx="4">
                  <c:v>215.59899999999999</c:v>
                </c:pt>
                <c:pt idx="5">
                  <c:v>223.482</c:v>
                </c:pt>
                <c:pt idx="6">
                  <c:v>231.35300000000001</c:v>
                </c:pt>
                <c:pt idx="7">
                  <c:v>239.21</c:v>
                </c:pt>
                <c:pt idx="8">
                  <c:v>247.05799999999999</c:v>
                </c:pt>
                <c:pt idx="9">
                  <c:v>254.90199999999999</c:v>
                </c:pt>
                <c:pt idx="10">
                  <c:v>262.75200000000001</c:v>
                </c:pt>
                <c:pt idx="11">
                  <c:v>270.59800000000001</c:v>
                </c:pt>
                <c:pt idx="12">
                  <c:v>278.41899999999998</c:v>
                </c:pt>
                <c:pt idx="13">
                  <c:v>286.24700000000001</c:v>
                </c:pt>
                <c:pt idx="14">
                  <c:v>294.06</c:v>
                </c:pt>
                <c:pt idx="15">
                  <c:v>301.86200000000002</c:v>
                </c:pt>
                <c:pt idx="16">
                  <c:v>309.66399999999999</c:v>
                </c:pt>
                <c:pt idx="17">
                  <c:v>317.476</c:v>
                </c:pt>
                <c:pt idx="18">
                  <c:v>325.298</c:v>
                </c:pt>
                <c:pt idx="19">
                  <c:v>333.096</c:v>
                </c:pt>
                <c:pt idx="20">
                  <c:v>340.86200000000002</c:v>
                </c:pt>
                <c:pt idx="21">
                  <c:v>348.64</c:v>
                </c:pt>
                <c:pt idx="22">
                  <c:v>356.416</c:v>
                </c:pt>
                <c:pt idx="23">
                  <c:v>364.20299999999997</c:v>
                </c:pt>
                <c:pt idx="24">
                  <c:v>372.03199999999998</c:v>
                </c:pt>
                <c:pt idx="25">
                  <c:v>379.86799999999999</c:v>
                </c:pt>
                <c:pt idx="26">
                  <c:v>387.68599999999998</c:v>
                </c:pt>
                <c:pt idx="27">
                  <c:v>395.47399999999999</c:v>
                </c:pt>
                <c:pt idx="28">
                  <c:v>403.24200000000002</c:v>
                </c:pt>
                <c:pt idx="29">
                  <c:v>411.13499999999999</c:v>
                </c:pt>
                <c:pt idx="30">
                  <c:v>419.02699999999999</c:v>
                </c:pt>
                <c:pt idx="31">
                  <c:v>426.84199999999998</c:v>
                </c:pt>
                <c:pt idx="32">
                  <c:v>434.63299999999998</c:v>
                </c:pt>
                <c:pt idx="33">
                  <c:v>442.41199999999998</c:v>
                </c:pt>
                <c:pt idx="34">
                  <c:v>450.16500000000002</c:v>
                </c:pt>
                <c:pt idx="35">
                  <c:v>457.89100000000002</c:v>
                </c:pt>
                <c:pt idx="36">
                  <c:v>465.63499999999999</c:v>
                </c:pt>
                <c:pt idx="37">
                  <c:v>473.36099999999999</c:v>
                </c:pt>
                <c:pt idx="38">
                  <c:v>481.09800000000001</c:v>
                </c:pt>
                <c:pt idx="39">
                  <c:v>488.84199999999998</c:v>
                </c:pt>
                <c:pt idx="40">
                  <c:v>496.58300000000003</c:v>
                </c:pt>
              </c:numCache>
            </c:numRef>
          </c:xVal>
          <c:yVal>
            <c:numRef>
              <c:f>'Wire grass_live'!$W$13:$W$53</c:f>
              <c:numCache>
                <c:formatCode>General</c:formatCode>
                <c:ptCount val="41"/>
                <c:pt idx="0">
                  <c:v>4.0401343432495497E-5</c:v>
                </c:pt>
                <c:pt idx="1">
                  <c:v>4.7260370681904508E-5</c:v>
                </c:pt>
                <c:pt idx="2">
                  <c:v>6.1145718528277104E-5</c:v>
                </c:pt>
                <c:pt idx="3">
                  <c:v>7.1852492771251608E-5</c:v>
                </c:pt>
                <c:pt idx="4">
                  <c:v>8.7076187397996011E-5</c:v>
                </c:pt>
                <c:pt idx="5">
                  <c:v>1.1116642944469328E-4</c:v>
                </c:pt>
                <c:pt idx="6">
                  <c:v>1.3676231161933081E-4</c:v>
                </c:pt>
                <c:pt idx="7">
                  <c:v>1.6428206729073488E-4</c:v>
                </c:pt>
                <c:pt idx="8">
                  <c:v>2.1196067134151195E-4</c:v>
                </c:pt>
                <c:pt idx="9">
                  <c:v>3.0280095905930077E-4</c:v>
                </c:pt>
                <c:pt idx="10">
                  <c:v>4.544523786102761E-4</c:v>
                </c:pt>
                <c:pt idx="11">
                  <c:v>7.2981722867194088E-4</c:v>
                </c:pt>
                <c:pt idx="12">
                  <c:v>1.1963983749793405E-3</c:v>
                </c:pt>
                <c:pt idx="13">
                  <c:v>1.7579184960194265E-3</c:v>
                </c:pt>
                <c:pt idx="14">
                  <c:v>1.9567466395785243E-3</c:v>
                </c:pt>
                <c:pt idx="15">
                  <c:v>1.7487173619043599E-3</c:v>
                </c:pt>
                <c:pt idx="16">
                  <c:v>1.4961880537828025E-3</c:v>
                </c:pt>
                <c:pt idx="17">
                  <c:v>1.3810065839969844E-3</c:v>
                </c:pt>
                <c:pt idx="18">
                  <c:v>1.4362133886873564E-3</c:v>
                </c:pt>
                <c:pt idx="19">
                  <c:v>1.6840584830776079E-3</c:v>
                </c:pt>
                <c:pt idx="20">
                  <c:v>2.1700456577004126E-3</c:v>
                </c:pt>
                <c:pt idx="21">
                  <c:v>2.6307715368436846E-3</c:v>
                </c:pt>
                <c:pt idx="22">
                  <c:v>2.4839716243715607E-3</c:v>
                </c:pt>
                <c:pt idx="23">
                  <c:v>1.8060989801128395E-3</c:v>
                </c:pt>
                <c:pt idx="24">
                  <c:v>1.0147177995437535E-3</c:v>
                </c:pt>
                <c:pt idx="25">
                  <c:v>5.2655581140285035E-4</c:v>
                </c:pt>
                <c:pt idx="26">
                  <c:v>3.5708765033816425E-4</c:v>
                </c:pt>
                <c:pt idx="27">
                  <c:v>3.0305189908062341E-4</c:v>
                </c:pt>
                <c:pt idx="28">
                  <c:v>2.7879436368636695E-4</c:v>
                </c:pt>
                <c:pt idx="29">
                  <c:v>2.7360826991242965E-4</c:v>
                </c:pt>
                <c:pt idx="30">
                  <c:v>2.6892405618111903E-4</c:v>
                </c:pt>
                <c:pt idx="31">
                  <c:v>2.6833852946471043E-4</c:v>
                </c:pt>
                <c:pt idx="32">
                  <c:v>2.5361671488060661E-4</c:v>
                </c:pt>
                <c:pt idx="33">
                  <c:v>2.4240806059499151E-4</c:v>
                </c:pt>
                <c:pt idx="34">
                  <c:v>2.2726801264202437E-4</c:v>
                </c:pt>
                <c:pt idx="35">
                  <c:v>2.150555982711235E-4</c:v>
                </c:pt>
                <c:pt idx="36">
                  <c:v>1.9682062338854481E-4</c:v>
                </c:pt>
                <c:pt idx="37">
                  <c:v>1.7816741513710285E-4</c:v>
                </c:pt>
                <c:pt idx="38">
                  <c:v>1.58343153452839E-4</c:v>
                </c:pt>
                <c:pt idx="39">
                  <c:v>1.4813825925249122E-4</c:v>
                </c:pt>
                <c:pt idx="40">
                  <c:v>1.311579844765117E-4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860-41AC-8CAD-55002F556EF9}"/>
            </c:ext>
          </c:extLst>
        </c:ser>
        <c:ser>
          <c:idx val="2"/>
          <c:order val="3"/>
          <c:tx>
            <c:v>20-model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'Wire grass_live'!$R$13:$R$54</c:f>
              <c:numCache>
                <c:formatCode>General</c:formatCode>
                <c:ptCount val="42"/>
                <c:pt idx="0">
                  <c:v>183.92099999999999</c:v>
                </c:pt>
                <c:pt idx="1">
                  <c:v>191.875</c:v>
                </c:pt>
                <c:pt idx="2">
                  <c:v>199.786</c:v>
                </c:pt>
                <c:pt idx="3">
                  <c:v>207.69499999999999</c:v>
                </c:pt>
                <c:pt idx="4">
                  <c:v>215.59899999999999</c:v>
                </c:pt>
                <c:pt idx="5">
                  <c:v>223.482</c:v>
                </c:pt>
                <c:pt idx="6">
                  <c:v>231.35300000000001</c:v>
                </c:pt>
                <c:pt idx="7">
                  <c:v>239.21</c:v>
                </c:pt>
                <c:pt idx="8">
                  <c:v>247.05799999999999</c:v>
                </c:pt>
                <c:pt idx="9">
                  <c:v>254.90199999999999</c:v>
                </c:pt>
                <c:pt idx="10">
                  <c:v>262.75200000000001</c:v>
                </c:pt>
                <c:pt idx="11">
                  <c:v>270.59800000000001</c:v>
                </c:pt>
                <c:pt idx="12">
                  <c:v>278.41899999999998</c:v>
                </c:pt>
                <c:pt idx="13">
                  <c:v>286.24700000000001</c:v>
                </c:pt>
                <c:pt idx="14">
                  <c:v>294.06</c:v>
                </c:pt>
                <c:pt idx="15">
                  <c:v>301.86200000000002</c:v>
                </c:pt>
                <c:pt idx="16">
                  <c:v>309.66399999999999</c:v>
                </c:pt>
                <c:pt idx="17">
                  <c:v>317.476</c:v>
                </c:pt>
                <c:pt idx="18">
                  <c:v>325.298</c:v>
                </c:pt>
                <c:pt idx="19">
                  <c:v>333.096</c:v>
                </c:pt>
                <c:pt idx="20">
                  <c:v>340.86200000000002</c:v>
                </c:pt>
                <c:pt idx="21">
                  <c:v>348.64</c:v>
                </c:pt>
                <c:pt idx="22">
                  <c:v>356.416</c:v>
                </c:pt>
                <c:pt idx="23">
                  <c:v>364.20299999999997</c:v>
                </c:pt>
                <c:pt idx="24">
                  <c:v>372.03199999999998</c:v>
                </c:pt>
                <c:pt idx="25">
                  <c:v>379.86799999999999</c:v>
                </c:pt>
                <c:pt idx="26">
                  <c:v>387.68599999999998</c:v>
                </c:pt>
                <c:pt idx="27">
                  <c:v>395.47399999999999</c:v>
                </c:pt>
                <c:pt idx="28">
                  <c:v>403.24200000000002</c:v>
                </c:pt>
                <c:pt idx="29">
                  <c:v>411.13499999999999</c:v>
                </c:pt>
                <c:pt idx="30">
                  <c:v>419.02699999999999</c:v>
                </c:pt>
                <c:pt idx="31">
                  <c:v>426.84199999999998</c:v>
                </c:pt>
                <c:pt idx="32">
                  <c:v>434.63299999999998</c:v>
                </c:pt>
                <c:pt idx="33">
                  <c:v>442.41199999999998</c:v>
                </c:pt>
                <c:pt idx="34">
                  <c:v>450.16500000000002</c:v>
                </c:pt>
                <c:pt idx="35">
                  <c:v>457.89100000000002</c:v>
                </c:pt>
                <c:pt idx="36">
                  <c:v>465.63499999999999</c:v>
                </c:pt>
                <c:pt idx="37">
                  <c:v>473.36099999999999</c:v>
                </c:pt>
                <c:pt idx="38">
                  <c:v>481.09800000000001</c:v>
                </c:pt>
                <c:pt idx="39">
                  <c:v>488.84199999999998</c:v>
                </c:pt>
                <c:pt idx="40">
                  <c:v>496.58300000000003</c:v>
                </c:pt>
                <c:pt idx="41">
                  <c:v>504.31</c:v>
                </c:pt>
              </c:numCache>
            </c:numRef>
          </c:xVal>
          <c:yVal>
            <c:numRef>
              <c:f>'Wire grass_live'!$AA$13:$AA$54</c:f>
              <c:numCache>
                <c:formatCode>General</c:formatCode>
                <c:ptCount val="42"/>
                <c:pt idx="0">
                  <c:v>2.9545991896632574E-5</c:v>
                </c:pt>
                <c:pt idx="1">
                  <c:v>4.3199717719560166E-5</c:v>
                </c:pt>
                <c:pt idx="2">
                  <c:v>6.2491612494409556E-5</c:v>
                </c:pt>
                <c:pt idx="3">
                  <c:v>8.931307456420189E-5</c:v>
                </c:pt>
                <c:pt idx="4">
                  <c:v>1.2567745459276321E-4</c:v>
                </c:pt>
                <c:pt idx="5">
                  <c:v>1.7370368413853905E-4</c:v>
                </c:pt>
                <c:pt idx="6">
                  <c:v>2.3609454538389249E-4</c:v>
                </c:pt>
                <c:pt idx="7">
                  <c:v>3.1533777839522084E-4</c:v>
                </c:pt>
                <c:pt idx="8">
                  <c:v>4.1390969668884416E-4</c:v>
                </c:pt>
                <c:pt idx="9">
                  <c:v>5.3376150953315287E-4</c:v>
                </c:pt>
                <c:pt idx="10">
                  <c:v>6.7619733415629868E-4</c:v>
                </c:pt>
                <c:pt idx="11">
                  <c:v>8.3970391945481753E-4</c:v>
                </c:pt>
                <c:pt idx="12">
                  <c:v>1.0195877639155287E-3</c:v>
                </c:pt>
                <c:pt idx="13">
                  <c:v>1.2138539517540189E-3</c:v>
                </c:pt>
                <c:pt idx="14">
                  <c:v>1.4117786627335274E-3</c:v>
                </c:pt>
                <c:pt idx="15">
                  <c:v>1.6043396118423866E-3</c:v>
                </c:pt>
                <c:pt idx="16">
                  <c:v>1.7825806997974326E-3</c:v>
                </c:pt>
                <c:pt idx="17">
                  <c:v>1.9388596975479819E-3</c:v>
                </c:pt>
                <c:pt idx="18">
                  <c:v>2.0729986766630211E-3</c:v>
                </c:pt>
                <c:pt idx="19">
                  <c:v>2.2458883627464632E-3</c:v>
                </c:pt>
                <c:pt idx="20">
                  <c:v>2.1352375246962152E-3</c:v>
                </c:pt>
                <c:pt idx="21">
                  <c:v>1.8989688614658301E-3</c:v>
                </c:pt>
                <c:pt idx="22">
                  <c:v>1.6448157547108465E-3</c:v>
                </c:pt>
                <c:pt idx="23">
                  <c:v>1.3899747834777041E-3</c:v>
                </c:pt>
                <c:pt idx="24">
                  <c:v>1.1429988997746546E-3</c:v>
                </c:pt>
                <c:pt idx="25">
                  <c:v>9.0697745884770332E-4</c:v>
                </c:pt>
                <c:pt idx="26">
                  <c:v>6.9221065995478609E-4</c:v>
                </c:pt>
                <c:pt idx="27">
                  <c:v>5.0783511375649261E-4</c:v>
                </c:pt>
                <c:pt idx="28">
                  <c:v>3.5855645284729493E-4</c:v>
                </c:pt>
                <c:pt idx="29">
                  <c:v>2.4577929226965824E-4</c:v>
                </c:pt>
                <c:pt idx="30">
                  <c:v>1.6024982612505574E-4</c:v>
                </c:pt>
                <c:pt idx="31">
                  <c:v>9.9302724550680052E-5</c:v>
                </c:pt>
                <c:pt idx="32">
                  <c:v>5.9156589097562155E-5</c:v>
                </c:pt>
                <c:pt idx="33">
                  <c:v>3.3858545251290821E-5</c:v>
                </c:pt>
                <c:pt idx="34">
                  <c:v>1.8572131956186108E-5</c:v>
                </c:pt>
                <c:pt idx="35">
                  <c:v>9.7692010463436567E-6</c:v>
                </c:pt>
                <c:pt idx="36">
                  <c:v>4.9435162619775258E-6</c:v>
                </c:pt>
                <c:pt idx="37">
                  <c:v>2.3902641422238619E-6</c:v>
                </c:pt>
                <c:pt idx="38">
                  <c:v>1.1085085678868745E-6</c:v>
                </c:pt>
                <c:pt idx="39">
                  <c:v>4.9164767130378446E-7</c:v>
                </c:pt>
                <c:pt idx="40">
                  <c:v>2.0827652814398145E-7</c:v>
                </c:pt>
                <c:pt idx="41">
                  <c:v>8.429391262039553E-8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860-41AC-8CAD-55002F556EF9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'Wire grass_live'!$AH$13:$AH$53</c:f>
              <c:numCache>
                <c:formatCode>General</c:formatCode>
                <c:ptCount val="41"/>
                <c:pt idx="0">
                  <c:v>183.92099999999999</c:v>
                </c:pt>
                <c:pt idx="1">
                  <c:v>191.875</c:v>
                </c:pt>
                <c:pt idx="2">
                  <c:v>199.786</c:v>
                </c:pt>
                <c:pt idx="3">
                  <c:v>207.69499999999999</c:v>
                </c:pt>
                <c:pt idx="4">
                  <c:v>215.59899999999999</c:v>
                </c:pt>
                <c:pt idx="5">
                  <c:v>223.482</c:v>
                </c:pt>
                <c:pt idx="6">
                  <c:v>231.35300000000001</c:v>
                </c:pt>
                <c:pt idx="7">
                  <c:v>239.21</c:v>
                </c:pt>
                <c:pt idx="8">
                  <c:v>247.05799999999999</c:v>
                </c:pt>
                <c:pt idx="9">
                  <c:v>254.90199999999999</c:v>
                </c:pt>
                <c:pt idx="10">
                  <c:v>262.75200000000001</c:v>
                </c:pt>
                <c:pt idx="11">
                  <c:v>270.59800000000001</c:v>
                </c:pt>
                <c:pt idx="12">
                  <c:v>278.41899999999998</c:v>
                </c:pt>
                <c:pt idx="13">
                  <c:v>286.24700000000001</c:v>
                </c:pt>
                <c:pt idx="14">
                  <c:v>294.06</c:v>
                </c:pt>
                <c:pt idx="15">
                  <c:v>301.86200000000002</c:v>
                </c:pt>
                <c:pt idx="16">
                  <c:v>309.66399999999999</c:v>
                </c:pt>
                <c:pt idx="17">
                  <c:v>317.476</c:v>
                </c:pt>
                <c:pt idx="18">
                  <c:v>325.298</c:v>
                </c:pt>
                <c:pt idx="19">
                  <c:v>333.096</c:v>
                </c:pt>
                <c:pt idx="20">
                  <c:v>340.86200000000002</c:v>
                </c:pt>
                <c:pt idx="21">
                  <c:v>348.64</c:v>
                </c:pt>
                <c:pt idx="22">
                  <c:v>356.416</c:v>
                </c:pt>
                <c:pt idx="23">
                  <c:v>364.20299999999997</c:v>
                </c:pt>
                <c:pt idx="24">
                  <c:v>372.03199999999998</c:v>
                </c:pt>
                <c:pt idx="25">
                  <c:v>379.86799999999999</c:v>
                </c:pt>
                <c:pt idx="26">
                  <c:v>387.68599999999998</c:v>
                </c:pt>
                <c:pt idx="27">
                  <c:v>395.47399999999999</c:v>
                </c:pt>
                <c:pt idx="28">
                  <c:v>403.24200000000002</c:v>
                </c:pt>
                <c:pt idx="29">
                  <c:v>411.13499999999999</c:v>
                </c:pt>
                <c:pt idx="30">
                  <c:v>419.02699999999999</c:v>
                </c:pt>
                <c:pt idx="31">
                  <c:v>426.84199999999998</c:v>
                </c:pt>
                <c:pt idx="32">
                  <c:v>434.63299999999998</c:v>
                </c:pt>
                <c:pt idx="33">
                  <c:v>442.41199999999998</c:v>
                </c:pt>
                <c:pt idx="34">
                  <c:v>450.16500000000002</c:v>
                </c:pt>
                <c:pt idx="35">
                  <c:v>457.89100000000002</c:v>
                </c:pt>
                <c:pt idx="36">
                  <c:v>465.63499999999999</c:v>
                </c:pt>
                <c:pt idx="37">
                  <c:v>473.36099999999999</c:v>
                </c:pt>
                <c:pt idx="38">
                  <c:v>481.09800000000001</c:v>
                </c:pt>
                <c:pt idx="39">
                  <c:v>488.84199999999998</c:v>
                </c:pt>
                <c:pt idx="40">
                  <c:v>496.58300000000003</c:v>
                </c:pt>
              </c:numCache>
            </c:numRef>
          </c:xVal>
          <c:yVal>
            <c:numRef>
              <c:f>'Wire grass_live'!$AM$13:$AM$53</c:f>
              <c:numCache>
                <c:formatCode>General</c:formatCode>
                <c:ptCount val="41"/>
                <c:pt idx="0">
                  <c:v>6.0602015148743249E-5</c:v>
                </c:pt>
                <c:pt idx="1">
                  <c:v>7.0890556022856765E-5</c:v>
                </c:pt>
                <c:pt idx="2">
                  <c:v>9.1718577792415656E-5</c:v>
                </c:pt>
                <c:pt idx="3">
                  <c:v>1.0777873915687741E-4</c:v>
                </c:pt>
                <c:pt idx="4">
                  <c:v>1.3061428109699402E-4</c:v>
                </c:pt>
                <c:pt idx="5">
                  <c:v>1.6674964416703991E-4</c:v>
                </c:pt>
                <c:pt idx="6">
                  <c:v>2.051434674289962E-4</c:v>
                </c:pt>
                <c:pt idx="7">
                  <c:v>2.4642310093610231E-4</c:v>
                </c:pt>
                <c:pt idx="8">
                  <c:v>3.1794100701226791E-4</c:v>
                </c:pt>
                <c:pt idx="9">
                  <c:v>4.5420143858895118E-4</c:v>
                </c:pt>
                <c:pt idx="10">
                  <c:v>6.8167856791541415E-4</c:v>
                </c:pt>
                <c:pt idx="11">
                  <c:v>1.0947258430079113E-3</c:v>
                </c:pt>
                <c:pt idx="12">
                  <c:v>1.7945975624690108E-3</c:v>
                </c:pt>
                <c:pt idx="13">
                  <c:v>2.6368777440291397E-3</c:v>
                </c:pt>
                <c:pt idx="14">
                  <c:v>2.9351199593677865E-3</c:v>
                </c:pt>
                <c:pt idx="15">
                  <c:v>2.6230760428565397E-3</c:v>
                </c:pt>
                <c:pt idx="16">
                  <c:v>2.2442820806742036E-3</c:v>
                </c:pt>
                <c:pt idx="17">
                  <c:v>2.0715098759954767E-3</c:v>
                </c:pt>
                <c:pt idx="18">
                  <c:v>2.1543200830310347E-3</c:v>
                </c:pt>
                <c:pt idx="19">
                  <c:v>2.5260877246164118E-3</c:v>
                </c:pt>
                <c:pt idx="20">
                  <c:v>3.2550684865506191E-3</c:v>
                </c:pt>
                <c:pt idx="21">
                  <c:v>3.9461573052655269E-3</c:v>
                </c:pt>
                <c:pt idx="22">
                  <c:v>3.7259574365573409E-3</c:v>
                </c:pt>
                <c:pt idx="23">
                  <c:v>2.7091484701692592E-3</c:v>
                </c:pt>
                <c:pt idx="24">
                  <c:v>1.5220766993156304E-3</c:v>
                </c:pt>
                <c:pt idx="25">
                  <c:v>7.8983371710427547E-4</c:v>
                </c:pt>
                <c:pt idx="26">
                  <c:v>5.3563147550724638E-4</c:v>
                </c:pt>
                <c:pt idx="27">
                  <c:v>4.5457784862093509E-4</c:v>
                </c:pt>
                <c:pt idx="28">
                  <c:v>4.181915455295504E-4</c:v>
                </c:pt>
                <c:pt idx="29">
                  <c:v>4.1041240486864444E-4</c:v>
                </c:pt>
                <c:pt idx="30">
                  <c:v>4.0338608427167855E-4</c:v>
                </c:pt>
                <c:pt idx="31">
                  <c:v>4.0250779419706562E-4</c:v>
                </c:pt>
                <c:pt idx="32">
                  <c:v>3.8042507232090989E-4</c:v>
                </c:pt>
                <c:pt idx="33">
                  <c:v>3.6361209089248725E-4</c:v>
                </c:pt>
                <c:pt idx="34">
                  <c:v>3.4090201896303657E-4</c:v>
                </c:pt>
                <c:pt idx="35">
                  <c:v>3.2258339740668523E-4</c:v>
                </c:pt>
                <c:pt idx="36">
                  <c:v>2.9523093508281723E-4</c:v>
                </c:pt>
                <c:pt idx="37">
                  <c:v>2.6725112270565426E-4</c:v>
                </c:pt>
                <c:pt idx="38">
                  <c:v>2.375147301792585E-4</c:v>
                </c:pt>
                <c:pt idx="39">
                  <c:v>2.2220738887873681E-4</c:v>
                </c:pt>
                <c:pt idx="40">
                  <c:v>1.9673697671476753E-4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7860-41AC-8CAD-55002F556EF9}"/>
            </c:ext>
          </c:extLst>
        </c:ser>
        <c:ser>
          <c:idx val="5"/>
          <c:order val="5"/>
          <c:tx>
            <c:v>30-model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'Wire grass_live'!$AH$12:$AH$54</c:f>
              <c:numCache>
                <c:formatCode>General</c:formatCode>
                <c:ptCount val="43"/>
                <c:pt idx="0">
                  <c:v>175.90100000000001</c:v>
                </c:pt>
                <c:pt idx="1">
                  <c:v>183.92099999999999</c:v>
                </c:pt>
                <c:pt idx="2">
                  <c:v>191.875</c:v>
                </c:pt>
                <c:pt idx="3">
                  <c:v>199.786</c:v>
                </c:pt>
                <c:pt idx="4">
                  <c:v>207.69499999999999</c:v>
                </c:pt>
                <c:pt idx="5">
                  <c:v>215.59899999999999</c:v>
                </c:pt>
                <c:pt idx="6">
                  <c:v>223.482</c:v>
                </c:pt>
                <c:pt idx="7">
                  <c:v>231.35300000000001</c:v>
                </c:pt>
                <c:pt idx="8">
                  <c:v>239.21</c:v>
                </c:pt>
                <c:pt idx="9">
                  <c:v>247.05799999999999</c:v>
                </c:pt>
                <c:pt idx="10">
                  <c:v>254.90199999999999</c:v>
                </c:pt>
                <c:pt idx="11">
                  <c:v>262.75200000000001</c:v>
                </c:pt>
                <c:pt idx="12">
                  <c:v>270.59800000000001</c:v>
                </c:pt>
                <c:pt idx="13">
                  <c:v>278.41899999999998</c:v>
                </c:pt>
                <c:pt idx="14">
                  <c:v>286.24700000000001</c:v>
                </c:pt>
                <c:pt idx="15">
                  <c:v>294.06</c:v>
                </c:pt>
                <c:pt idx="16">
                  <c:v>301.86200000000002</c:v>
                </c:pt>
                <c:pt idx="17">
                  <c:v>309.66399999999999</c:v>
                </c:pt>
                <c:pt idx="18">
                  <c:v>317.476</c:v>
                </c:pt>
                <c:pt idx="19">
                  <c:v>325.298</c:v>
                </c:pt>
                <c:pt idx="20">
                  <c:v>333.096</c:v>
                </c:pt>
                <c:pt idx="21">
                  <c:v>340.86200000000002</c:v>
                </c:pt>
                <c:pt idx="22">
                  <c:v>348.64</c:v>
                </c:pt>
                <c:pt idx="23">
                  <c:v>356.416</c:v>
                </c:pt>
                <c:pt idx="24">
                  <c:v>364.20299999999997</c:v>
                </c:pt>
                <c:pt idx="25">
                  <c:v>372.03199999999998</c:v>
                </c:pt>
                <c:pt idx="26">
                  <c:v>379.86799999999999</c:v>
                </c:pt>
                <c:pt idx="27">
                  <c:v>387.68599999999998</c:v>
                </c:pt>
                <c:pt idx="28">
                  <c:v>395.47399999999999</c:v>
                </c:pt>
                <c:pt idx="29">
                  <c:v>403.24200000000002</c:v>
                </c:pt>
                <c:pt idx="30">
                  <c:v>411.13499999999999</c:v>
                </c:pt>
                <c:pt idx="31">
                  <c:v>419.02699999999999</c:v>
                </c:pt>
                <c:pt idx="32">
                  <c:v>426.84199999999998</c:v>
                </c:pt>
                <c:pt idx="33">
                  <c:v>434.63299999999998</c:v>
                </c:pt>
                <c:pt idx="34">
                  <c:v>442.41199999999998</c:v>
                </c:pt>
                <c:pt idx="35">
                  <c:v>450.16500000000002</c:v>
                </c:pt>
                <c:pt idx="36">
                  <c:v>457.89100000000002</c:v>
                </c:pt>
                <c:pt idx="37">
                  <c:v>465.63499999999999</c:v>
                </c:pt>
                <c:pt idx="38">
                  <c:v>473.36099999999999</c:v>
                </c:pt>
                <c:pt idx="39">
                  <c:v>481.09800000000001</c:v>
                </c:pt>
                <c:pt idx="40">
                  <c:v>488.84199999999998</c:v>
                </c:pt>
                <c:pt idx="41">
                  <c:v>496.58300000000003</c:v>
                </c:pt>
                <c:pt idx="42">
                  <c:v>504.31</c:v>
                </c:pt>
              </c:numCache>
            </c:numRef>
          </c:xVal>
          <c:yVal>
            <c:numRef>
              <c:f>'Wire grass_live'!$AQ$13:$AQ$53</c:f>
              <c:numCache>
                <c:formatCode>General</c:formatCode>
                <c:ptCount val="41"/>
                <c:pt idx="0">
                  <c:v>3.4607894645759719E-5</c:v>
                </c:pt>
                <c:pt idx="1">
                  <c:v>5.2827316189195927E-5</c:v>
                </c:pt>
                <c:pt idx="2">
                  <c:v>7.7510492243818103E-5</c:v>
                </c:pt>
                <c:pt idx="3">
                  <c:v>1.1151184672486391E-4</c:v>
                </c:pt>
                <c:pt idx="4">
                  <c:v>1.5767623781322453E-4</c:v>
                </c:pt>
                <c:pt idx="5">
                  <c:v>2.1895440288113304E-4</c:v>
                </c:pt>
                <c:pt idx="6">
                  <c:v>2.9909330303493965E-4</c:v>
                </c:pt>
                <c:pt idx="7">
                  <c:v>4.0170064862849028E-4</c:v>
                </c:pt>
                <c:pt idx="8">
                  <c:v>5.3053864121188914E-4</c:v>
                </c:pt>
                <c:pt idx="9">
                  <c:v>6.8891431428875312E-4</c:v>
                </c:pt>
                <c:pt idx="10">
                  <c:v>8.7954701500003556E-4</c:v>
                </c:pt>
                <c:pt idx="11">
                  <c:v>1.1017549481514219E-3</c:v>
                </c:pt>
                <c:pt idx="12">
                  <c:v>1.350806753676195E-3</c:v>
                </c:pt>
                <c:pt idx="13">
                  <c:v>1.6254704164804532E-3</c:v>
                </c:pt>
                <c:pt idx="14">
                  <c:v>1.9128362877383197E-3</c:v>
                </c:pt>
                <c:pt idx="15">
                  <c:v>2.2014460193638102E-3</c:v>
                </c:pt>
                <c:pt idx="16">
                  <c:v>2.4787439884379437E-3</c:v>
                </c:pt>
                <c:pt idx="17">
                  <c:v>2.7315222018197919E-3</c:v>
                </c:pt>
                <c:pt idx="18">
                  <c:v>2.9488464175591407E-3</c:v>
                </c:pt>
                <c:pt idx="19">
                  <c:v>3.136375577446341E-3</c:v>
                </c:pt>
                <c:pt idx="20">
                  <c:v>3.3349266226149646E-3</c:v>
                </c:pt>
                <c:pt idx="21">
                  <c:v>3.0714362592319782E-3</c:v>
                </c:pt>
                <c:pt idx="22">
                  <c:v>2.7096488847667718E-3</c:v>
                </c:pt>
                <c:pt idx="23">
                  <c:v>2.3359687876897636E-3</c:v>
                </c:pt>
                <c:pt idx="24">
                  <c:v>1.9666062906333439E-3</c:v>
                </c:pt>
                <c:pt idx="25">
                  <c:v>1.6029016234591336E-3</c:v>
                </c:pt>
                <c:pt idx="26">
                  <c:v>1.2598848460570352E-3</c:v>
                </c:pt>
                <c:pt idx="27">
                  <c:v>9.5388309725413204E-4</c:v>
                </c:pt>
                <c:pt idx="28">
                  <c:v>6.9619981496693681E-4</c:v>
                </c:pt>
                <c:pt idx="29">
                  <c:v>4.9401456788202317E-4</c:v>
                </c:pt>
                <c:pt idx="30">
                  <c:v>3.3414215887985225E-4</c:v>
                </c:pt>
                <c:pt idx="31">
                  <c:v>2.1513813849784115E-4</c:v>
                </c:pt>
                <c:pt idx="32">
                  <c:v>1.3328057910854074E-4</c:v>
                </c:pt>
                <c:pt idx="33">
                  <c:v>7.9412569180489542E-5</c:v>
                </c:pt>
                <c:pt idx="34">
                  <c:v>4.5397387532855814E-5</c:v>
                </c:pt>
                <c:pt idx="35">
                  <c:v>2.4912592977820158E-5</c:v>
                </c:pt>
                <c:pt idx="36">
                  <c:v>1.3164163607870979E-5</c:v>
                </c:pt>
                <c:pt idx="37">
                  <c:v>6.65499559848973E-6</c:v>
                </c:pt>
                <c:pt idx="38">
                  <c:v>3.2300638784206491E-6</c:v>
                </c:pt>
                <c:pt idx="39">
                  <c:v>1.5010639624915491E-6</c:v>
                </c:pt>
                <c:pt idx="40">
                  <c:v>6.6703895230682443E-7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7860-41AC-8CAD-55002F55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266448"/>
        <c:axId val="1797274608"/>
      </c:scatterChart>
      <c:valAx>
        <c:axId val="1797266448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74608"/>
        <c:crosses val="autoZero"/>
        <c:crossBetween val="midCat"/>
      </c:valAx>
      <c:valAx>
        <c:axId val="1797274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664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'Wire grass_live'!$B$13:$B$62</c:f>
              <c:numCache>
                <c:formatCode>General</c:formatCode>
                <c:ptCount val="50"/>
                <c:pt idx="0">
                  <c:v>166.149</c:v>
                </c:pt>
                <c:pt idx="1">
                  <c:v>174.03800000000001</c:v>
                </c:pt>
                <c:pt idx="2">
                  <c:v>181.91300000000001</c:v>
                </c:pt>
                <c:pt idx="3">
                  <c:v>189.79599999999999</c:v>
                </c:pt>
                <c:pt idx="4">
                  <c:v>197.66399999999999</c:v>
                </c:pt>
                <c:pt idx="5">
                  <c:v>205.53</c:v>
                </c:pt>
                <c:pt idx="6">
                  <c:v>213.39699999999999</c:v>
                </c:pt>
                <c:pt idx="7">
                  <c:v>221.27799999999999</c:v>
                </c:pt>
                <c:pt idx="8">
                  <c:v>229.124</c:v>
                </c:pt>
                <c:pt idx="9">
                  <c:v>236.97499999999999</c:v>
                </c:pt>
                <c:pt idx="10">
                  <c:v>244.82900000000001</c:v>
                </c:pt>
                <c:pt idx="11">
                  <c:v>252.66200000000001</c:v>
                </c:pt>
                <c:pt idx="12">
                  <c:v>260.48700000000002</c:v>
                </c:pt>
                <c:pt idx="13">
                  <c:v>268.32</c:v>
                </c:pt>
                <c:pt idx="14">
                  <c:v>276.14600000000002</c:v>
                </c:pt>
                <c:pt idx="15">
                  <c:v>283.96899999999999</c:v>
                </c:pt>
                <c:pt idx="16">
                  <c:v>291.77800000000002</c:v>
                </c:pt>
                <c:pt idx="17">
                  <c:v>299.57600000000002</c:v>
                </c:pt>
                <c:pt idx="18">
                  <c:v>307.38900000000001</c:v>
                </c:pt>
                <c:pt idx="19">
                  <c:v>315.16800000000001</c:v>
                </c:pt>
                <c:pt idx="20">
                  <c:v>322.96499999999997</c:v>
                </c:pt>
                <c:pt idx="21">
                  <c:v>330.74400000000003</c:v>
                </c:pt>
                <c:pt idx="22">
                  <c:v>338.49099999999999</c:v>
                </c:pt>
                <c:pt idx="23">
                  <c:v>346.24799999999999</c:v>
                </c:pt>
                <c:pt idx="24">
                  <c:v>354.04899999999998</c:v>
                </c:pt>
                <c:pt idx="25">
                  <c:v>361.81200000000001</c:v>
                </c:pt>
                <c:pt idx="26">
                  <c:v>369.57400000000001</c:v>
                </c:pt>
                <c:pt idx="27">
                  <c:v>377.31200000000001</c:v>
                </c:pt>
                <c:pt idx="28">
                  <c:v>385.048</c:v>
                </c:pt>
                <c:pt idx="29">
                  <c:v>392.75099999999998</c:v>
                </c:pt>
                <c:pt idx="30">
                  <c:v>400.488</c:v>
                </c:pt>
                <c:pt idx="31">
                  <c:v>408.21600000000001</c:v>
                </c:pt>
                <c:pt idx="32">
                  <c:v>415.92</c:v>
                </c:pt>
                <c:pt idx="33">
                  <c:v>423.625</c:v>
                </c:pt>
                <c:pt idx="34">
                  <c:v>431.32299999999998</c:v>
                </c:pt>
                <c:pt idx="35">
                  <c:v>439.01799999999997</c:v>
                </c:pt>
                <c:pt idx="36">
                  <c:v>446.702</c:v>
                </c:pt>
                <c:pt idx="37">
                  <c:v>454.39600000000002</c:v>
                </c:pt>
                <c:pt idx="38">
                  <c:v>462.08100000000002</c:v>
                </c:pt>
                <c:pt idx="39">
                  <c:v>469.76</c:v>
                </c:pt>
                <c:pt idx="40">
                  <c:v>477.44</c:v>
                </c:pt>
                <c:pt idx="41">
                  <c:v>485.11799999999999</c:v>
                </c:pt>
                <c:pt idx="42">
                  <c:v>492.76900000000001</c:v>
                </c:pt>
                <c:pt idx="43">
                  <c:v>500.42599999999999</c:v>
                </c:pt>
              </c:numCache>
            </c:numRef>
          </c:xVal>
          <c:yVal>
            <c:numRef>
              <c:f>'Wire grass_live'!$F$13:$F$62</c:f>
              <c:numCache>
                <c:formatCode>General</c:formatCode>
                <c:ptCount val="50"/>
                <c:pt idx="0">
                  <c:v>9.1300859219922703E-4</c:v>
                </c:pt>
                <c:pt idx="1">
                  <c:v>1.5500800472018073E-3</c:v>
                </c:pt>
                <c:pt idx="2">
                  <c:v>2.3486446654484849E-3</c:v>
                </c:pt>
                <c:pt idx="3">
                  <c:v>3.3226900437557383E-3</c:v>
                </c:pt>
                <c:pt idx="4">
                  <c:v>4.5904749552079238E-3</c:v>
                </c:pt>
                <c:pt idx="5">
                  <c:v>6.253727376651641E-3</c:v>
                </c:pt>
                <c:pt idx="6">
                  <c:v>8.462496073935899E-3</c:v>
                </c:pt>
                <c:pt idx="7">
                  <c:v>1.1225682245034729E-2</c:v>
                </c:pt>
                <c:pt idx="8">
                  <c:v>1.4675532259848856E-2</c:v>
                </c:pt>
                <c:pt idx="9">
                  <c:v>1.9211328427501728E-2</c:v>
                </c:pt>
                <c:pt idx="10">
                  <c:v>2.5359513028174852E-2</c:v>
                </c:pt>
                <c:pt idx="11">
                  <c:v>3.3988588664197183E-2</c:v>
                </c:pt>
                <c:pt idx="12">
                  <c:v>4.6740190561932571E-2</c:v>
                </c:pt>
                <c:pt idx="13">
                  <c:v>6.6405480086112689E-2</c:v>
                </c:pt>
                <c:pt idx="14">
                  <c:v>9.7679203368213341E-2</c:v>
                </c:pt>
                <c:pt idx="15">
                  <c:v>0.14050541002096872</c:v>
                </c:pt>
                <c:pt idx="16">
                  <c:v>0.18597018607318561</c:v>
                </c:pt>
                <c:pt idx="17">
                  <c:v>0.22745485503127505</c:v>
                </c:pt>
                <c:pt idx="18">
                  <c:v>0.26455377658756052</c:v>
                </c:pt>
                <c:pt idx="19">
                  <c:v>0.3005540359939014</c:v>
                </c:pt>
                <c:pt idx="20">
                  <c:v>0.33996854062316018</c:v>
                </c:pt>
                <c:pt idx="21">
                  <c:v>0.38852203237238547</c:v>
                </c:pt>
                <c:pt idx="22">
                  <c:v>0.44816895999674466</c:v>
                </c:pt>
                <c:pt idx="23">
                  <c:v>0.50998396512764954</c:v>
                </c:pt>
                <c:pt idx="24">
                  <c:v>0.56145832141208607</c:v>
                </c:pt>
                <c:pt idx="25">
                  <c:v>0.5934632145277724</c:v>
                </c:pt>
                <c:pt idx="26">
                  <c:v>0.60892841020789379</c:v>
                </c:pt>
                <c:pt idx="27">
                  <c:v>0.61816149570644363</c:v>
                </c:pt>
                <c:pt idx="28">
                  <c:v>0.62573768678210251</c:v>
                </c:pt>
                <c:pt idx="29">
                  <c:v>0.63263484361230971</c:v>
                </c:pt>
                <c:pt idx="30">
                  <c:v>0.63917976732268489</c:v>
                </c:pt>
                <c:pt idx="31">
                  <c:v>0.64551869187994582</c:v>
                </c:pt>
                <c:pt idx="32">
                  <c:v>0.65158040770029924</c:v>
                </c:pt>
                <c:pt idx="33">
                  <c:v>0.65746155636174974</c:v>
                </c:pt>
                <c:pt idx="34">
                  <c:v>0.66307948388310956</c:v>
                </c:pt>
                <c:pt idx="35">
                  <c:v>0.66845326426003704</c:v>
                </c:pt>
                <c:pt idx="36">
                  <c:v>0.67359434188992773</c:v>
                </c:pt>
                <c:pt idx="37">
                  <c:v>0.67824966843037549</c:v>
                </c:pt>
                <c:pt idx="38">
                  <c:v>0.68266593422523336</c:v>
                </c:pt>
                <c:pt idx="39">
                  <c:v>0.68679736168492056</c:v>
                </c:pt>
                <c:pt idx="40">
                  <c:v>0.69055748202911715</c:v>
                </c:pt>
                <c:pt idx="41">
                  <c:v>0.6940009740453783</c:v>
                </c:pt>
                <c:pt idx="42">
                  <c:v>0.69714055373080996</c:v>
                </c:pt>
                <c:pt idx="43">
                  <c:v>0.70006523306515289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28F-4D52-8643-40596FD225E7}"/>
            </c:ext>
          </c:extLst>
        </c:ser>
        <c:ser>
          <c:idx val="1"/>
          <c:order val="1"/>
          <c:tx>
            <c:v>10-model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'Wire grass_live'!$B$13:$B$62</c:f>
              <c:numCache>
                <c:formatCode>General</c:formatCode>
                <c:ptCount val="50"/>
                <c:pt idx="0">
                  <c:v>166.149</c:v>
                </c:pt>
                <c:pt idx="1">
                  <c:v>174.03800000000001</c:v>
                </c:pt>
                <c:pt idx="2">
                  <c:v>181.91300000000001</c:v>
                </c:pt>
                <c:pt idx="3">
                  <c:v>189.79599999999999</c:v>
                </c:pt>
                <c:pt idx="4">
                  <c:v>197.66399999999999</c:v>
                </c:pt>
                <c:pt idx="5">
                  <c:v>205.53</c:v>
                </c:pt>
                <c:pt idx="6">
                  <c:v>213.39699999999999</c:v>
                </c:pt>
                <c:pt idx="7">
                  <c:v>221.27799999999999</c:v>
                </c:pt>
                <c:pt idx="8">
                  <c:v>229.124</c:v>
                </c:pt>
                <c:pt idx="9">
                  <c:v>236.97499999999999</c:v>
                </c:pt>
                <c:pt idx="10">
                  <c:v>244.82900000000001</c:v>
                </c:pt>
                <c:pt idx="11">
                  <c:v>252.66200000000001</c:v>
                </c:pt>
                <c:pt idx="12">
                  <c:v>260.48700000000002</c:v>
                </c:pt>
                <c:pt idx="13">
                  <c:v>268.32</c:v>
                </c:pt>
                <c:pt idx="14">
                  <c:v>276.14600000000002</c:v>
                </c:pt>
                <c:pt idx="15">
                  <c:v>283.96899999999999</c:v>
                </c:pt>
                <c:pt idx="16">
                  <c:v>291.77800000000002</c:v>
                </c:pt>
                <c:pt idx="17">
                  <c:v>299.57600000000002</c:v>
                </c:pt>
                <c:pt idx="18">
                  <c:v>307.38900000000001</c:v>
                </c:pt>
                <c:pt idx="19">
                  <c:v>315.16800000000001</c:v>
                </c:pt>
                <c:pt idx="20">
                  <c:v>322.96499999999997</c:v>
                </c:pt>
                <c:pt idx="21">
                  <c:v>330.74400000000003</c:v>
                </c:pt>
                <c:pt idx="22">
                  <c:v>338.49099999999999</c:v>
                </c:pt>
                <c:pt idx="23">
                  <c:v>346.24799999999999</c:v>
                </c:pt>
                <c:pt idx="24">
                  <c:v>354.04899999999998</c:v>
                </c:pt>
                <c:pt idx="25">
                  <c:v>361.81200000000001</c:v>
                </c:pt>
                <c:pt idx="26">
                  <c:v>369.57400000000001</c:v>
                </c:pt>
                <c:pt idx="27">
                  <c:v>377.31200000000001</c:v>
                </c:pt>
                <c:pt idx="28">
                  <c:v>385.048</c:v>
                </c:pt>
                <c:pt idx="29">
                  <c:v>392.75099999999998</c:v>
                </c:pt>
                <c:pt idx="30">
                  <c:v>400.488</c:v>
                </c:pt>
                <c:pt idx="31">
                  <c:v>408.21600000000001</c:v>
                </c:pt>
                <c:pt idx="32">
                  <c:v>415.92</c:v>
                </c:pt>
                <c:pt idx="33">
                  <c:v>423.625</c:v>
                </c:pt>
                <c:pt idx="34">
                  <c:v>431.32299999999998</c:v>
                </c:pt>
                <c:pt idx="35">
                  <c:v>439.01799999999997</c:v>
                </c:pt>
                <c:pt idx="36">
                  <c:v>446.702</c:v>
                </c:pt>
                <c:pt idx="37">
                  <c:v>454.39600000000002</c:v>
                </c:pt>
                <c:pt idx="38">
                  <c:v>462.08100000000002</c:v>
                </c:pt>
                <c:pt idx="39">
                  <c:v>469.76</c:v>
                </c:pt>
                <c:pt idx="40">
                  <c:v>477.44</c:v>
                </c:pt>
                <c:pt idx="41">
                  <c:v>485.11799999999999</c:v>
                </c:pt>
                <c:pt idx="42">
                  <c:v>492.76900000000001</c:v>
                </c:pt>
                <c:pt idx="43">
                  <c:v>500.42599999999999</c:v>
                </c:pt>
              </c:numCache>
            </c:numRef>
          </c:xVal>
          <c:yVal>
            <c:numRef>
              <c:f>'Wire grass_live'!$J$13:$J$62</c:f>
              <c:numCache>
                <c:formatCode>General</c:formatCode>
                <c:ptCount val="50"/>
                <c:pt idx="0">
                  <c:v>8.7941945796232864E-4</c:v>
                </c:pt>
                <c:pt idx="1">
                  <c:v>1.1380305159614677E-3</c:v>
                </c:pt>
                <c:pt idx="2">
                  <c:v>1.6330244064458339E-3</c:v>
                </c:pt>
                <c:pt idx="3">
                  <c:v>2.4519193285859088E-3</c:v>
                </c:pt>
                <c:pt idx="4">
                  <c:v>3.6998444222430876E-3</c:v>
                </c:pt>
                <c:pt idx="5">
                  <c:v>5.5244555697805215E-3</c:v>
                </c:pt>
                <c:pt idx="6">
                  <c:v>8.1322747804116642E-3</c:v>
                </c:pt>
                <c:pt idx="7">
                  <c:v>1.1792295656436613E-2</c:v>
                </c:pt>
                <c:pt idx="8">
                  <c:v>1.6847156652828696E-2</c:v>
                </c:pt>
                <c:pt idx="9">
                  <c:v>2.3679373528825091E-2</c:v>
                </c:pt>
                <c:pt idx="10">
                  <c:v>3.2766816246049102E-2</c:v>
                </c:pt>
                <c:pt idx="11">
                  <c:v>4.4639284100359389E-2</c:v>
                </c:pt>
                <c:pt idx="12">
                  <c:v>5.9826090740866367E-2</c:v>
                </c:pt>
                <c:pt idx="13">
                  <c:v>7.8871799442964935E-2</c:v>
                </c:pt>
                <c:pt idx="14">
                  <c:v>0.10229630785440158</c:v>
                </c:pt>
                <c:pt idx="15">
                  <c:v>0.13046459752693909</c:v>
                </c:pt>
                <c:pt idx="16">
                  <c:v>0.16357428035329438</c:v>
                </c:pt>
                <c:pt idx="17">
                  <c:v>0.20154701660365357</c:v>
                </c:pt>
                <c:pt idx="18">
                  <c:v>0.24405090540848959</c:v>
                </c:pt>
                <c:pt idx="19">
                  <c:v>0.29060787172389579</c:v>
                </c:pt>
                <c:pt idx="20">
                  <c:v>0.34043200113302308</c:v>
                </c:pt>
                <c:pt idx="21">
                  <c:v>0.39443213051204007</c:v>
                </c:pt>
                <c:pt idx="22">
                  <c:v>0.44773604812468004</c:v>
                </c:pt>
                <c:pt idx="23">
                  <c:v>0.49508196900473972</c:v>
                </c:pt>
                <c:pt idx="24">
                  <c:v>0.53610596502451102</c:v>
                </c:pt>
                <c:pt idx="25">
                  <c:v>0.5708957319714304</c:v>
                </c:pt>
                <c:pt idx="26">
                  <c:v>0.59937916102951605</c:v>
                </c:pt>
                <c:pt idx="27">
                  <c:v>0.62195463003700446</c:v>
                </c:pt>
                <c:pt idx="28">
                  <c:v>0.63918592123460016</c:v>
                </c:pt>
                <c:pt idx="29">
                  <c:v>0.65186388418823826</c:v>
                </c:pt>
                <c:pt idx="30">
                  <c:v>0.66081488320545911</c:v>
                </c:pt>
                <c:pt idx="31">
                  <c:v>0.66691322076698156</c:v>
                </c:pt>
                <c:pt idx="32">
                  <c:v>0.67088966925254767</c:v>
                </c:pt>
                <c:pt idx="33">
                  <c:v>0.67337114069758308</c:v>
                </c:pt>
                <c:pt idx="34">
                  <c:v>0.67485780555198127</c:v>
                </c:pt>
                <c:pt idx="35">
                  <c:v>0.67571083955770461</c:v>
                </c:pt>
                <c:pt idx="36">
                  <c:v>0.67617966051252998</c:v>
                </c:pt>
                <c:pt idx="37">
                  <c:v>0.67642617241609604</c:v>
                </c:pt>
                <c:pt idx="38">
                  <c:v>0.67655040397872801</c:v>
                </c:pt>
                <c:pt idx="39">
                  <c:v>0.67661020103254921</c:v>
                </c:pt>
                <c:pt idx="40">
                  <c:v>0.67663772923464727</c:v>
                </c:pt>
                <c:pt idx="41">
                  <c:v>0.67664985462297944</c:v>
                </c:pt>
                <c:pt idx="42">
                  <c:v>0.67665495876183401</c:v>
                </c:pt>
                <c:pt idx="43">
                  <c:v>0.67665700894991565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28F-4D52-8643-40596FD225E7}"/>
            </c:ext>
          </c:extLst>
        </c:ser>
        <c:ser>
          <c:idx val="2"/>
          <c:order val="2"/>
          <c:tx>
            <c:v>20-exp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'Wire grass_live'!$R$13:$R$54</c:f>
              <c:numCache>
                <c:formatCode>General</c:formatCode>
                <c:ptCount val="42"/>
                <c:pt idx="0">
                  <c:v>183.92099999999999</c:v>
                </c:pt>
                <c:pt idx="1">
                  <c:v>191.875</c:v>
                </c:pt>
                <c:pt idx="2">
                  <c:v>199.786</c:v>
                </c:pt>
                <c:pt idx="3">
                  <c:v>207.69499999999999</c:v>
                </c:pt>
                <c:pt idx="4">
                  <c:v>215.59899999999999</c:v>
                </c:pt>
                <c:pt idx="5">
                  <c:v>223.482</c:v>
                </c:pt>
                <c:pt idx="6">
                  <c:v>231.35300000000001</c:v>
                </c:pt>
                <c:pt idx="7">
                  <c:v>239.21</c:v>
                </c:pt>
                <c:pt idx="8">
                  <c:v>247.05799999999999</c:v>
                </c:pt>
                <c:pt idx="9">
                  <c:v>254.90199999999999</c:v>
                </c:pt>
                <c:pt idx="10">
                  <c:v>262.75200000000001</c:v>
                </c:pt>
                <c:pt idx="11">
                  <c:v>270.59800000000001</c:v>
                </c:pt>
                <c:pt idx="12">
                  <c:v>278.41899999999998</c:v>
                </c:pt>
                <c:pt idx="13">
                  <c:v>286.24700000000001</c:v>
                </c:pt>
                <c:pt idx="14">
                  <c:v>294.06</c:v>
                </c:pt>
                <c:pt idx="15">
                  <c:v>301.86200000000002</c:v>
                </c:pt>
                <c:pt idx="16">
                  <c:v>309.66399999999999</c:v>
                </c:pt>
                <c:pt idx="17">
                  <c:v>317.476</c:v>
                </c:pt>
                <c:pt idx="18">
                  <c:v>325.298</c:v>
                </c:pt>
                <c:pt idx="19">
                  <c:v>333.096</c:v>
                </c:pt>
                <c:pt idx="20">
                  <c:v>340.86200000000002</c:v>
                </c:pt>
                <c:pt idx="21">
                  <c:v>348.64</c:v>
                </c:pt>
                <c:pt idx="22">
                  <c:v>356.416</c:v>
                </c:pt>
                <c:pt idx="23">
                  <c:v>364.20299999999997</c:v>
                </c:pt>
                <c:pt idx="24">
                  <c:v>372.03199999999998</c:v>
                </c:pt>
                <c:pt idx="25">
                  <c:v>379.86799999999999</c:v>
                </c:pt>
                <c:pt idx="26">
                  <c:v>387.68599999999998</c:v>
                </c:pt>
                <c:pt idx="27">
                  <c:v>395.47399999999999</c:v>
                </c:pt>
                <c:pt idx="28">
                  <c:v>403.24200000000002</c:v>
                </c:pt>
                <c:pt idx="29">
                  <c:v>411.13499999999999</c:v>
                </c:pt>
                <c:pt idx="30">
                  <c:v>419.02699999999999</c:v>
                </c:pt>
                <c:pt idx="31">
                  <c:v>426.84199999999998</c:v>
                </c:pt>
                <c:pt idx="32">
                  <c:v>434.63299999999998</c:v>
                </c:pt>
                <c:pt idx="33">
                  <c:v>442.41199999999998</c:v>
                </c:pt>
                <c:pt idx="34">
                  <c:v>450.16500000000002</c:v>
                </c:pt>
                <c:pt idx="35">
                  <c:v>457.89100000000002</c:v>
                </c:pt>
                <c:pt idx="36">
                  <c:v>465.63499999999999</c:v>
                </c:pt>
                <c:pt idx="37">
                  <c:v>473.36099999999999</c:v>
                </c:pt>
                <c:pt idx="38">
                  <c:v>481.09800000000001</c:v>
                </c:pt>
                <c:pt idx="39">
                  <c:v>488.84199999999998</c:v>
                </c:pt>
                <c:pt idx="40">
                  <c:v>496.58300000000003</c:v>
                </c:pt>
                <c:pt idx="41">
                  <c:v>504.31</c:v>
                </c:pt>
              </c:numCache>
            </c:numRef>
          </c:xVal>
          <c:yVal>
            <c:numRef>
              <c:f>'Wire grass_live'!$V$13:$V$54</c:f>
              <c:numCache>
                <c:formatCode>General</c:formatCode>
                <c:ptCount val="42"/>
                <c:pt idx="0">
                  <c:v>1.6642342213935013E-3</c:v>
                </c:pt>
                <c:pt idx="1">
                  <c:v>2.6338664637733933E-3</c:v>
                </c:pt>
                <c:pt idx="2">
                  <c:v>3.7681153601391015E-3</c:v>
                </c:pt>
                <c:pt idx="3">
                  <c:v>5.235612604817752E-3</c:v>
                </c:pt>
                <c:pt idx="4">
                  <c:v>6.9600724313277906E-3</c:v>
                </c:pt>
                <c:pt idx="5">
                  <c:v>9.049900928879695E-3</c:v>
                </c:pt>
                <c:pt idx="6">
                  <c:v>1.1717895235552334E-2</c:v>
                </c:pt>
                <c:pt idx="7">
                  <c:v>1.5000190714416273E-2</c:v>
                </c:pt>
                <c:pt idx="8">
                  <c:v>1.894296032939391E-2</c:v>
                </c:pt>
                <c:pt idx="9">
                  <c:v>2.4030016441590196E-2</c:v>
                </c:pt>
                <c:pt idx="10">
                  <c:v>3.1297239459013415E-2</c:v>
                </c:pt>
                <c:pt idx="11">
                  <c:v>4.2204096545660041E-2</c:v>
                </c:pt>
                <c:pt idx="12">
                  <c:v>5.9719710033786622E-2</c:v>
                </c:pt>
                <c:pt idx="13">
                  <c:v>8.8433271033290795E-2</c:v>
                </c:pt>
                <c:pt idx="14">
                  <c:v>0.13062331493775703</c:v>
                </c:pt>
                <c:pt idx="15">
                  <c:v>0.17758523428764161</c:v>
                </c:pt>
                <c:pt idx="16">
                  <c:v>0.21955445097334625</c:v>
                </c:pt>
                <c:pt idx="17">
                  <c:v>0.25546296426413351</c:v>
                </c:pt>
                <c:pt idx="18">
                  <c:v>0.28860712228006113</c:v>
                </c:pt>
                <c:pt idx="19">
                  <c:v>0.32307624360855769</c:v>
                </c:pt>
                <c:pt idx="20">
                  <c:v>0.36349364720242028</c:v>
                </c:pt>
                <c:pt idx="21">
                  <c:v>0.41557474298723018</c:v>
                </c:pt>
                <c:pt idx="22">
                  <c:v>0.47871325987147861</c:v>
                </c:pt>
                <c:pt idx="23">
                  <c:v>0.53832857885639607</c:v>
                </c:pt>
                <c:pt idx="24">
                  <c:v>0.58167495437910421</c:v>
                </c:pt>
                <c:pt idx="25">
                  <c:v>0.6060281815681543</c:v>
                </c:pt>
                <c:pt idx="26">
                  <c:v>0.61866552104182271</c:v>
                </c:pt>
                <c:pt idx="27">
                  <c:v>0.62723562464993865</c:v>
                </c:pt>
                <c:pt idx="28">
                  <c:v>0.63450887022787361</c:v>
                </c:pt>
                <c:pt idx="29">
                  <c:v>0.64119993495634642</c:v>
                </c:pt>
                <c:pt idx="30">
                  <c:v>0.64776653343424473</c:v>
                </c:pt>
                <c:pt idx="31">
                  <c:v>0.65422071078259159</c:v>
                </c:pt>
                <c:pt idx="32">
                  <c:v>0.66066083548974464</c:v>
                </c:pt>
                <c:pt idx="33">
                  <c:v>0.66674763664687919</c:v>
                </c:pt>
                <c:pt idx="34">
                  <c:v>0.67256543010115899</c:v>
                </c:pt>
                <c:pt idx="35">
                  <c:v>0.67801986240456757</c:v>
                </c:pt>
                <c:pt idx="36">
                  <c:v>0.68318119676307454</c:v>
                </c:pt>
                <c:pt idx="37">
                  <c:v>0.68790489172439961</c:v>
                </c:pt>
                <c:pt idx="38">
                  <c:v>0.69218090968769008</c:v>
                </c:pt>
                <c:pt idx="39">
                  <c:v>0.69598114537055822</c:v>
                </c:pt>
                <c:pt idx="40">
                  <c:v>0.69953646359261801</c:v>
                </c:pt>
                <c:pt idx="41">
                  <c:v>0.70268425522005429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28F-4D52-8643-40596FD225E7}"/>
            </c:ext>
          </c:extLst>
        </c:ser>
        <c:ser>
          <c:idx val="3"/>
          <c:order val="3"/>
          <c:tx>
            <c:v>20-model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'Wire grass_live'!$R$13:$R$54</c:f>
              <c:numCache>
                <c:formatCode>General</c:formatCode>
                <c:ptCount val="42"/>
                <c:pt idx="0">
                  <c:v>183.92099999999999</c:v>
                </c:pt>
                <c:pt idx="1">
                  <c:v>191.875</c:v>
                </c:pt>
                <c:pt idx="2">
                  <c:v>199.786</c:v>
                </c:pt>
                <c:pt idx="3">
                  <c:v>207.69499999999999</c:v>
                </c:pt>
                <c:pt idx="4">
                  <c:v>215.59899999999999</c:v>
                </c:pt>
                <c:pt idx="5">
                  <c:v>223.482</c:v>
                </c:pt>
                <c:pt idx="6">
                  <c:v>231.35300000000001</c:v>
                </c:pt>
                <c:pt idx="7">
                  <c:v>239.21</c:v>
                </c:pt>
                <c:pt idx="8">
                  <c:v>247.05799999999999</c:v>
                </c:pt>
                <c:pt idx="9">
                  <c:v>254.90199999999999</c:v>
                </c:pt>
                <c:pt idx="10">
                  <c:v>262.75200000000001</c:v>
                </c:pt>
                <c:pt idx="11">
                  <c:v>270.59800000000001</c:v>
                </c:pt>
                <c:pt idx="12">
                  <c:v>278.41899999999998</c:v>
                </c:pt>
                <c:pt idx="13">
                  <c:v>286.24700000000001</c:v>
                </c:pt>
                <c:pt idx="14">
                  <c:v>294.06</c:v>
                </c:pt>
                <c:pt idx="15">
                  <c:v>301.86200000000002</c:v>
                </c:pt>
                <c:pt idx="16">
                  <c:v>309.66399999999999</c:v>
                </c:pt>
                <c:pt idx="17">
                  <c:v>317.476</c:v>
                </c:pt>
                <c:pt idx="18">
                  <c:v>325.298</c:v>
                </c:pt>
                <c:pt idx="19">
                  <c:v>333.096</c:v>
                </c:pt>
                <c:pt idx="20">
                  <c:v>340.86200000000002</c:v>
                </c:pt>
                <c:pt idx="21">
                  <c:v>348.64</c:v>
                </c:pt>
                <c:pt idx="22">
                  <c:v>356.416</c:v>
                </c:pt>
                <c:pt idx="23">
                  <c:v>364.20299999999997</c:v>
                </c:pt>
                <c:pt idx="24">
                  <c:v>372.03199999999998</c:v>
                </c:pt>
                <c:pt idx="25">
                  <c:v>379.86799999999999</c:v>
                </c:pt>
                <c:pt idx="26">
                  <c:v>387.68599999999998</c:v>
                </c:pt>
                <c:pt idx="27">
                  <c:v>395.47399999999999</c:v>
                </c:pt>
                <c:pt idx="28">
                  <c:v>403.24200000000002</c:v>
                </c:pt>
                <c:pt idx="29">
                  <c:v>411.13499999999999</c:v>
                </c:pt>
                <c:pt idx="30">
                  <c:v>419.02699999999999</c:v>
                </c:pt>
                <c:pt idx="31">
                  <c:v>426.84199999999998</c:v>
                </c:pt>
                <c:pt idx="32">
                  <c:v>434.63299999999998</c:v>
                </c:pt>
                <c:pt idx="33">
                  <c:v>442.41199999999998</c:v>
                </c:pt>
                <c:pt idx="34">
                  <c:v>450.16500000000002</c:v>
                </c:pt>
                <c:pt idx="35">
                  <c:v>457.89100000000002</c:v>
                </c:pt>
                <c:pt idx="36">
                  <c:v>465.63499999999999</c:v>
                </c:pt>
                <c:pt idx="37">
                  <c:v>473.36099999999999</c:v>
                </c:pt>
                <c:pt idx="38">
                  <c:v>481.09800000000001</c:v>
                </c:pt>
                <c:pt idx="39">
                  <c:v>488.84199999999998</c:v>
                </c:pt>
                <c:pt idx="40">
                  <c:v>496.58300000000003</c:v>
                </c:pt>
                <c:pt idx="41">
                  <c:v>504.31</c:v>
                </c:pt>
              </c:numCache>
            </c:numRef>
          </c:xVal>
          <c:yVal>
            <c:numRef>
              <c:f>'Wire grass_live'!$Z$13:$Z$54</c:f>
              <c:numCache>
                <c:formatCode>General</c:formatCode>
                <c:ptCount val="42"/>
                <c:pt idx="0">
                  <c:v>1.2414755716513065E-3</c:v>
                </c:pt>
                <c:pt idx="1">
                  <c:v>1.9505793771704882E-3</c:v>
                </c:pt>
                <c:pt idx="2">
                  <c:v>2.9873726024399324E-3</c:v>
                </c:pt>
                <c:pt idx="3">
                  <c:v>4.4871713023057619E-3</c:v>
                </c:pt>
                <c:pt idx="4">
                  <c:v>6.6306850918466075E-3</c:v>
                </c:pt>
                <c:pt idx="5">
                  <c:v>9.6469440020729245E-3</c:v>
                </c:pt>
                <c:pt idx="6">
                  <c:v>1.3815832421397861E-2</c:v>
                </c:pt>
                <c:pt idx="7">
                  <c:v>1.9482101510611281E-2</c:v>
                </c:pt>
                <c:pt idx="8">
                  <c:v>2.7050208192096581E-2</c:v>
                </c:pt>
                <c:pt idx="9">
                  <c:v>3.6984040912628843E-2</c:v>
                </c:pt>
                <c:pt idx="10">
                  <c:v>4.9794317141424516E-2</c:v>
                </c:pt>
                <c:pt idx="11">
                  <c:v>6.6023053161175682E-2</c:v>
                </c:pt>
                <c:pt idx="12">
                  <c:v>8.6175947228091299E-2</c:v>
                </c:pt>
                <c:pt idx="13">
                  <c:v>0.11064605356206399</c:v>
                </c:pt>
                <c:pt idx="14">
                  <c:v>0.13977854840416043</c:v>
                </c:pt>
                <c:pt idx="15">
                  <c:v>0.1736612363097651</c:v>
                </c:pt>
                <c:pt idx="16">
                  <c:v>0.21216538699398238</c:v>
                </c:pt>
                <c:pt idx="17">
                  <c:v>0.25494732378912077</c:v>
                </c:pt>
                <c:pt idx="18">
                  <c:v>0.30147995653027232</c:v>
                </c:pt>
                <c:pt idx="19">
                  <c:v>0.35123192477018483</c:v>
                </c:pt>
                <c:pt idx="20">
                  <c:v>0.40513324547609997</c:v>
                </c:pt>
                <c:pt idx="21">
                  <c:v>0.45637894606880913</c:v>
                </c:pt>
                <c:pt idx="22">
                  <c:v>0.50195419874398906</c:v>
                </c:pt>
                <c:pt idx="23">
                  <c:v>0.54142977685704941</c:v>
                </c:pt>
                <c:pt idx="24">
                  <c:v>0.57478917166051435</c:v>
                </c:pt>
                <c:pt idx="25">
                  <c:v>0.60222114525510606</c:v>
                </c:pt>
                <c:pt idx="26">
                  <c:v>0.62398860426745095</c:v>
                </c:pt>
                <c:pt idx="27">
                  <c:v>0.64060166010636577</c:v>
                </c:pt>
                <c:pt idx="28">
                  <c:v>0.6527897028365216</c:v>
                </c:pt>
                <c:pt idx="29">
                  <c:v>0.66139505770485663</c:v>
                </c:pt>
                <c:pt idx="30">
                  <c:v>0.66729376071932844</c:v>
                </c:pt>
                <c:pt idx="31">
                  <c:v>0.67113975654632974</c:v>
                </c:pt>
                <c:pt idx="32">
                  <c:v>0.67352302193554603</c:v>
                </c:pt>
                <c:pt idx="33">
                  <c:v>0.67494278007388753</c:v>
                </c:pt>
                <c:pt idx="34">
                  <c:v>0.67575538515991851</c:v>
                </c:pt>
                <c:pt idx="35">
                  <c:v>0.67620111632686697</c:v>
                </c:pt>
                <c:pt idx="36">
                  <c:v>0.67643557715197922</c:v>
                </c:pt>
                <c:pt idx="37">
                  <c:v>0.67655422154226663</c:v>
                </c:pt>
                <c:pt idx="38">
                  <c:v>0.67661158788167997</c:v>
                </c:pt>
                <c:pt idx="39">
                  <c:v>0.67663819208730924</c:v>
                </c:pt>
                <c:pt idx="40">
                  <c:v>0.67664999163142059</c:v>
                </c:pt>
                <c:pt idx="41">
                  <c:v>0.67665499026809606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28F-4D52-8643-40596FD225E7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'Wire grass_live'!$AH$13:$AH$53</c:f>
              <c:numCache>
                <c:formatCode>General</c:formatCode>
                <c:ptCount val="41"/>
                <c:pt idx="0">
                  <c:v>183.92099999999999</c:v>
                </c:pt>
                <c:pt idx="1">
                  <c:v>191.875</c:v>
                </c:pt>
                <c:pt idx="2">
                  <c:v>199.786</c:v>
                </c:pt>
                <c:pt idx="3">
                  <c:v>207.69499999999999</c:v>
                </c:pt>
                <c:pt idx="4">
                  <c:v>215.59899999999999</c:v>
                </c:pt>
                <c:pt idx="5">
                  <c:v>223.482</c:v>
                </c:pt>
                <c:pt idx="6">
                  <c:v>231.35300000000001</c:v>
                </c:pt>
                <c:pt idx="7">
                  <c:v>239.21</c:v>
                </c:pt>
                <c:pt idx="8">
                  <c:v>247.05799999999999</c:v>
                </c:pt>
                <c:pt idx="9">
                  <c:v>254.90199999999999</c:v>
                </c:pt>
                <c:pt idx="10">
                  <c:v>262.75200000000001</c:v>
                </c:pt>
                <c:pt idx="11">
                  <c:v>270.59800000000001</c:v>
                </c:pt>
                <c:pt idx="12">
                  <c:v>278.41899999999998</c:v>
                </c:pt>
                <c:pt idx="13">
                  <c:v>286.24700000000001</c:v>
                </c:pt>
                <c:pt idx="14">
                  <c:v>294.06</c:v>
                </c:pt>
                <c:pt idx="15">
                  <c:v>301.86200000000002</c:v>
                </c:pt>
                <c:pt idx="16">
                  <c:v>309.66399999999999</c:v>
                </c:pt>
                <c:pt idx="17">
                  <c:v>317.476</c:v>
                </c:pt>
                <c:pt idx="18">
                  <c:v>325.298</c:v>
                </c:pt>
                <c:pt idx="19">
                  <c:v>333.096</c:v>
                </c:pt>
                <c:pt idx="20">
                  <c:v>340.86200000000002</c:v>
                </c:pt>
                <c:pt idx="21">
                  <c:v>348.64</c:v>
                </c:pt>
                <c:pt idx="22">
                  <c:v>356.416</c:v>
                </c:pt>
                <c:pt idx="23">
                  <c:v>364.20299999999997</c:v>
                </c:pt>
                <c:pt idx="24">
                  <c:v>372.03199999999998</c:v>
                </c:pt>
                <c:pt idx="25">
                  <c:v>379.86799999999999</c:v>
                </c:pt>
                <c:pt idx="26">
                  <c:v>387.68599999999998</c:v>
                </c:pt>
                <c:pt idx="27">
                  <c:v>395.47399999999999</c:v>
                </c:pt>
                <c:pt idx="28">
                  <c:v>403.24200000000002</c:v>
                </c:pt>
                <c:pt idx="29">
                  <c:v>411.13499999999999</c:v>
                </c:pt>
                <c:pt idx="30">
                  <c:v>419.02699999999999</c:v>
                </c:pt>
                <c:pt idx="31">
                  <c:v>426.84199999999998</c:v>
                </c:pt>
                <c:pt idx="32">
                  <c:v>434.63299999999998</c:v>
                </c:pt>
                <c:pt idx="33">
                  <c:v>442.41199999999998</c:v>
                </c:pt>
                <c:pt idx="34">
                  <c:v>450.16500000000002</c:v>
                </c:pt>
                <c:pt idx="35">
                  <c:v>457.89100000000002</c:v>
                </c:pt>
                <c:pt idx="36">
                  <c:v>465.63499999999999</c:v>
                </c:pt>
                <c:pt idx="37">
                  <c:v>473.36099999999999</c:v>
                </c:pt>
                <c:pt idx="38">
                  <c:v>481.09800000000001</c:v>
                </c:pt>
                <c:pt idx="39">
                  <c:v>488.84199999999998</c:v>
                </c:pt>
                <c:pt idx="40">
                  <c:v>496.58300000000003</c:v>
                </c:pt>
              </c:numCache>
            </c:numRef>
          </c:xVal>
          <c:yVal>
            <c:numRef>
              <c:f>'Wire grass_live'!$AL$13:$AL$53</c:f>
              <c:numCache>
                <c:formatCode>General</c:formatCode>
                <c:ptCount val="41"/>
                <c:pt idx="0">
                  <c:v>1.6642342213935013E-3</c:v>
                </c:pt>
                <c:pt idx="1">
                  <c:v>2.6338664637733933E-3</c:v>
                </c:pt>
                <c:pt idx="2">
                  <c:v>3.7681153601391015E-3</c:v>
                </c:pt>
                <c:pt idx="3">
                  <c:v>5.235612604817752E-3</c:v>
                </c:pt>
                <c:pt idx="4">
                  <c:v>6.9600724313277906E-3</c:v>
                </c:pt>
                <c:pt idx="5">
                  <c:v>9.049900928879695E-3</c:v>
                </c:pt>
                <c:pt idx="6">
                  <c:v>1.1717895235552334E-2</c:v>
                </c:pt>
                <c:pt idx="7">
                  <c:v>1.5000190714416273E-2</c:v>
                </c:pt>
                <c:pt idx="8">
                  <c:v>1.894296032939391E-2</c:v>
                </c:pt>
                <c:pt idx="9">
                  <c:v>2.4030016441590196E-2</c:v>
                </c:pt>
                <c:pt idx="10">
                  <c:v>3.1297239459013415E-2</c:v>
                </c:pt>
                <c:pt idx="11">
                  <c:v>4.2204096545660041E-2</c:v>
                </c:pt>
                <c:pt idx="12">
                  <c:v>5.9719710033786622E-2</c:v>
                </c:pt>
                <c:pt idx="13">
                  <c:v>8.8433271033290795E-2</c:v>
                </c:pt>
                <c:pt idx="14">
                  <c:v>0.13062331493775703</c:v>
                </c:pt>
                <c:pt idx="15">
                  <c:v>0.17758523428764161</c:v>
                </c:pt>
                <c:pt idx="16">
                  <c:v>0.21955445097334625</c:v>
                </c:pt>
                <c:pt idx="17">
                  <c:v>0.25546296426413351</c:v>
                </c:pt>
                <c:pt idx="18">
                  <c:v>0.28860712228006113</c:v>
                </c:pt>
                <c:pt idx="19">
                  <c:v>0.32307624360855769</c:v>
                </c:pt>
                <c:pt idx="20">
                  <c:v>0.36349364720242028</c:v>
                </c:pt>
                <c:pt idx="21">
                  <c:v>0.41557474298723018</c:v>
                </c:pt>
                <c:pt idx="22">
                  <c:v>0.47871325987147861</c:v>
                </c:pt>
                <c:pt idx="23">
                  <c:v>0.53832857885639607</c:v>
                </c:pt>
                <c:pt idx="24">
                  <c:v>0.58167495437910421</c:v>
                </c:pt>
                <c:pt idx="25">
                  <c:v>0.6060281815681543</c:v>
                </c:pt>
                <c:pt idx="26">
                  <c:v>0.61866552104182271</c:v>
                </c:pt>
                <c:pt idx="27">
                  <c:v>0.62723562464993865</c:v>
                </c:pt>
                <c:pt idx="28">
                  <c:v>0.63450887022787361</c:v>
                </c:pt>
                <c:pt idx="29">
                  <c:v>0.64119993495634642</c:v>
                </c:pt>
                <c:pt idx="30">
                  <c:v>0.64776653343424473</c:v>
                </c:pt>
                <c:pt idx="31">
                  <c:v>0.65422071078259159</c:v>
                </c:pt>
                <c:pt idx="32">
                  <c:v>0.66066083548974464</c:v>
                </c:pt>
                <c:pt idx="33">
                  <c:v>0.66674763664687919</c:v>
                </c:pt>
                <c:pt idx="34">
                  <c:v>0.67256543010115899</c:v>
                </c:pt>
                <c:pt idx="35">
                  <c:v>0.67801986240456757</c:v>
                </c:pt>
                <c:pt idx="36">
                  <c:v>0.68318119676307454</c:v>
                </c:pt>
                <c:pt idx="37">
                  <c:v>0.68790489172439961</c:v>
                </c:pt>
                <c:pt idx="38">
                  <c:v>0.69218090968769008</c:v>
                </c:pt>
                <c:pt idx="39">
                  <c:v>0.69598114537055822</c:v>
                </c:pt>
                <c:pt idx="40">
                  <c:v>0.69953646359261801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28F-4D52-8643-40596FD225E7}"/>
            </c:ext>
          </c:extLst>
        </c:ser>
        <c:ser>
          <c:idx val="5"/>
          <c:order val="5"/>
          <c:tx>
            <c:v>30-model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'Wire grass_live'!$AH$11:$AH$54</c:f>
              <c:numCache>
                <c:formatCode>General</c:formatCode>
                <c:ptCount val="44"/>
                <c:pt idx="0">
                  <c:v>167.785</c:v>
                </c:pt>
                <c:pt idx="1">
                  <c:v>175.90100000000001</c:v>
                </c:pt>
                <c:pt idx="2">
                  <c:v>183.92099999999999</c:v>
                </c:pt>
                <c:pt idx="3">
                  <c:v>191.875</c:v>
                </c:pt>
                <c:pt idx="4">
                  <c:v>199.786</c:v>
                </c:pt>
                <c:pt idx="5">
                  <c:v>207.69499999999999</c:v>
                </c:pt>
                <c:pt idx="6">
                  <c:v>215.59899999999999</c:v>
                </c:pt>
                <c:pt idx="7">
                  <c:v>223.482</c:v>
                </c:pt>
                <c:pt idx="8">
                  <c:v>231.35300000000001</c:v>
                </c:pt>
                <c:pt idx="9">
                  <c:v>239.21</c:v>
                </c:pt>
                <c:pt idx="10">
                  <c:v>247.05799999999999</c:v>
                </c:pt>
                <c:pt idx="11">
                  <c:v>254.90199999999999</c:v>
                </c:pt>
                <c:pt idx="12">
                  <c:v>262.75200000000001</c:v>
                </c:pt>
                <c:pt idx="13">
                  <c:v>270.59800000000001</c:v>
                </c:pt>
                <c:pt idx="14">
                  <c:v>278.41899999999998</c:v>
                </c:pt>
                <c:pt idx="15">
                  <c:v>286.24700000000001</c:v>
                </c:pt>
                <c:pt idx="16">
                  <c:v>294.06</c:v>
                </c:pt>
                <c:pt idx="17">
                  <c:v>301.86200000000002</c:v>
                </c:pt>
                <c:pt idx="18">
                  <c:v>309.66399999999999</c:v>
                </c:pt>
                <c:pt idx="19">
                  <c:v>317.476</c:v>
                </c:pt>
                <c:pt idx="20">
                  <c:v>325.298</c:v>
                </c:pt>
                <c:pt idx="21">
                  <c:v>333.096</c:v>
                </c:pt>
                <c:pt idx="22">
                  <c:v>340.86200000000002</c:v>
                </c:pt>
                <c:pt idx="23">
                  <c:v>348.64</c:v>
                </c:pt>
                <c:pt idx="24">
                  <c:v>356.416</c:v>
                </c:pt>
                <c:pt idx="25">
                  <c:v>364.20299999999997</c:v>
                </c:pt>
                <c:pt idx="26">
                  <c:v>372.03199999999998</c:v>
                </c:pt>
                <c:pt idx="27">
                  <c:v>379.86799999999999</c:v>
                </c:pt>
                <c:pt idx="28">
                  <c:v>387.68599999999998</c:v>
                </c:pt>
                <c:pt idx="29">
                  <c:v>395.47399999999999</c:v>
                </c:pt>
                <c:pt idx="30">
                  <c:v>403.24200000000002</c:v>
                </c:pt>
                <c:pt idx="31">
                  <c:v>411.13499999999999</c:v>
                </c:pt>
                <c:pt idx="32">
                  <c:v>419.02699999999999</c:v>
                </c:pt>
                <c:pt idx="33">
                  <c:v>426.84199999999998</c:v>
                </c:pt>
                <c:pt idx="34">
                  <c:v>434.63299999999998</c:v>
                </c:pt>
                <c:pt idx="35">
                  <c:v>442.41199999999998</c:v>
                </c:pt>
                <c:pt idx="36">
                  <c:v>450.16500000000002</c:v>
                </c:pt>
                <c:pt idx="37">
                  <c:v>457.89100000000002</c:v>
                </c:pt>
                <c:pt idx="38">
                  <c:v>465.63499999999999</c:v>
                </c:pt>
                <c:pt idx="39">
                  <c:v>473.36099999999999</c:v>
                </c:pt>
                <c:pt idx="40">
                  <c:v>481.09800000000001</c:v>
                </c:pt>
                <c:pt idx="41">
                  <c:v>488.84199999999998</c:v>
                </c:pt>
                <c:pt idx="42">
                  <c:v>496.58300000000003</c:v>
                </c:pt>
                <c:pt idx="43">
                  <c:v>504.31</c:v>
                </c:pt>
              </c:numCache>
            </c:numRef>
          </c:xVal>
          <c:yVal>
            <c:numRef>
              <c:f>'Wire grass_live'!$AP$11:$AP$53</c:f>
              <c:numCache>
                <c:formatCode>General</c:formatCode>
                <c:ptCount val="43"/>
                <c:pt idx="0">
                  <c:v>0</c:v>
                </c:pt>
                <c:pt idx="1">
                  <c:v>3.4385517787030443E-4</c:v>
                </c:pt>
                <c:pt idx="2">
                  <c:v>1.0722249183781202E-3</c:v>
                </c:pt>
                <c:pt idx="3">
                  <c:v>1.6259512327102756E-3</c:v>
                </c:pt>
                <c:pt idx="4">
                  <c:v>2.4711882917374103E-3</c:v>
                </c:pt>
                <c:pt idx="5">
                  <c:v>3.7113561676385002E-3</c:v>
                </c:pt>
                <c:pt idx="6">
                  <c:v>5.4955457152363225E-3</c:v>
                </c:pt>
                <c:pt idx="7">
                  <c:v>8.0183655202479154E-3</c:v>
                </c:pt>
                <c:pt idx="8">
                  <c:v>1.1521635966346044E-2</c:v>
                </c:pt>
                <c:pt idx="9">
                  <c:v>1.6307128814905078E-2</c:v>
                </c:pt>
                <c:pt idx="10">
                  <c:v>2.2734339192960924E-2</c:v>
                </c:pt>
                <c:pt idx="11">
                  <c:v>3.1222957452351152E-2</c:v>
                </c:pt>
                <c:pt idx="12">
                  <c:v>4.2245586480971202E-2</c:v>
                </c:pt>
                <c:pt idx="13">
                  <c:v>5.6318338720971771E-2</c:v>
                </c:pt>
                <c:pt idx="14">
                  <c:v>7.3946417891394528E-2</c:v>
                </c:pt>
                <c:pt idx="15">
                  <c:v>9.5559325950213644E-2</c:v>
                </c:pt>
                <c:pt idx="16">
                  <c:v>0.12156685261390089</c:v>
                </c:pt>
                <c:pt idx="17">
                  <c:v>0.152172233217714</c:v>
                </c:pt>
                <c:pt idx="18">
                  <c:v>0.18739536952753497</c:v>
                </c:pt>
                <c:pt idx="19">
                  <c:v>0.22705527334254205</c:v>
                </c:pt>
                <c:pt idx="20">
                  <c:v>0.27075962857165869</c:v>
                </c:pt>
                <c:pt idx="21">
                  <c:v>0.31794117125260496</c:v>
                </c:pt>
                <c:pt idx="22">
                  <c:v>0.36812318049174642</c:v>
                </c:pt>
                <c:pt idx="23">
                  <c:v>0.42148200645358586</c:v>
                </c:pt>
                <c:pt idx="24">
                  <c:v>0.47062498660129748</c:v>
                </c:pt>
                <c:pt idx="25">
                  <c:v>0.51397936875756578</c:v>
                </c:pt>
                <c:pt idx="26">
                  <c:v>0.55135486936060196</c:v>
                </c:pt>
                <c:pt idx="27">
                  <c:v>0.58282057001073551</c:v>
                </c:pt>
                <c:pt idx="28">
                  <c:v>0.60846699598608167</c:v>
                </c:pt>
                <c:pt idx="29">
                  <c:v>0.6286251535229942</c:v>
                </c:pt>
                <c:pt idx="30">
                  <c:v>0.64388728307906029</c:v>
                </c:pt>
                <c:pt idx="31">
                  <c:v>0.65502648011853126</c:v>
                </c:pt>
                <c:pt idx="32">
                  <c:v>0.66293071320464358</c:v>
                </c:pt>
                <c:pt idx="33">
                  <c:v>0.66827698774672117</c:v>
                </c:pt>
                <c:pt idx="34">
                  <c:v>0.67171919796268664</c:v>
                </c:pt>
                <c:pt idx="35">
                  <c:v>0.67385168722842326</c:v>
                </c:pt>
                <c:pt idx="36">
                  <c:v>0.67512228833531107</c:v>
                </c:pt>
                <c:pt idx="37">
                  <c:v>0.67584864653583676</c:v>
                </c:pt>
                <c:pt idx="38">
                  <c:v>0.67624724802348191</c:v>
                </c:pt>
                <c:pt idx="39">
                  <c:v>0.67645787464120788</c:v>
                </c:pt>
                <c:pt idx="40">
                  <c:v>0.67656435457078368</c:v>
                </c:pt>
                <c:pt idx="41">
                  <c:v>0.67661603559283845</c:v>
                </c:pt>
                <c:pt idx="42">
                  <c:v>0.67664005261623827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828F-4D52-8643-40596FD2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261008"/>
        <c:axId val="1797262640"/>
      </c:scatterChart>
      <c:valAx>
        <c:axId val="1797261008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62640"/>
        <c:crosses val="autoZero"/>
        <c:crossBetween val="midCat"/>
      </c:valAx>
      <c:valAx>
        <c:axId val="179726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610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'Longleaf pine_Live'!$X$11:$X$53</c:f>
              <c:numCache>
                <c:formatCode>General</c:formatCode>
                <c:ptCount val="43"/>
                <c:pt idx="0">
                  <c:v>-1</c:v>
                </c:pt>
                <c:pt idx="1">
                  <c:v>-0.96992547373481375</c:v>
                </c:pt>
                <c:pt idx="2">
                  <c:v>-0.94236934584454279</c:v>
                </c:pt>
                <c:pt idx="3">
                  <c:v>-0.92991663645948375</c:v>
                </c:pt>
                <c:pt idx="4">
                  <c:v>-0.91502037816440684</c:v>
                </c:pt>
                <c:pt idx="5">
                  <c:v>-0.89748377958507541</c:v>
                </c:pt>
                <c:pt idx="6">
                  <c:v>-0.87700123070945413</c:v>
                </c:pt>
                <c:pt idx="7">
                  <c:v>-0.85325642081118303</c:v>
                </c:pt>
                <c:pt idx="8">
                  <c:v>-0.82597920812100534</c:v>
                </c:pt>
                <c:pt idx="9">
                  <c:v>-0.79491892499110306</c:v>
                </c:pt>
                <c:pt idx="10">
                  <c:v>-0.75988878238437896</c:v>
                </c:pt>
                <c:pt idx="11">
                  <c:v>-0.72060003288578112</c:v>
                </c:pt>
                <c:pt idx="12">
                  <c:v>-0.67682141689393638</c:v>
                </c:pt>
                <c:pt idx="13">
                  <c:v>-0.62829731293374524</c:v>
                </c:pt>
                <c:pt idx="14">
                  <c:v>-0.57489691944111954</c:v>
                </c:pt>
                <c:pt idx="15">
                  <c:v>-0.51633845063604888</c:v>
                </c:pt>
                <c:pt idx="16">
                  <c:v>-0.4524241130222082</c:v>
                </c:pt>
                <c:pt idx="17">
                  <c:v>-0.38292177351346002</c:v>
                </c:pt>
                <c:pt idx="18">
                  <c:v>-0.30745416507272005</c:v>
                </c:pt>
                <c:pt idx="19">
                  <c:v>-0.22529134194972644</c:v>
                </c:pt>
                <c:pt idx="20">
                  <c:v>-0.1352056956293568</c:v>
                </c:pt>
                <c:pt idx="21">
                  <c:v>-3.5061115170992529E-2</c:v>
                </c:pt>
                <c:pt idx="22">
                  <c:v>8.1048089423244485E-2</c:v>
                </c:pt>
                <c:pt idx="23">
                  <c:v>0.21928887051091861</c:v>
                </c:pt>
                <c:pt idx="24">
                  <c:v>0.34434373002913565</c:v>
                </c:pt>
                <c:pt idx="25">
                  <c:v>0.44633753270379806</c:v>
                </c:pt>
                <c:pt idx="26">
                  <c:v>0.53025381974042107</c:v>
                </c:pt>
                <c:pt idx="27">
                  <c:v>0.60094340503199728</c:v>
                </c:pt>
                <c:pt idx="28">
                  <c:v>0.66157260810172513</c:v>
                </c:pt>
                <c:pt idx="29">
                  <c:v>0.71399194559507773</c:v>
                </c:pt>
                <c:pt idx="30">
                  <c:v>0.7594122187082728</c:v>
                </c:pt>
                <c:pt idx="31">
                  <c:v>0.79872892374449445</c:v>
                </c:pt>
                <c:pt idx="32">
                  <c:v>0.83265702245010997</c:v>
                </c:pt>
                <c:pt idx="33">
                  <c:v>0.86178988130277523</c:v>
                </c:pt>
                <c:pt idx="34">
                  <c:v>0.88667317158815762</c:v>
                </c:pt>
                <c:pt idx="35">
                  <c:v>0.90777096692552217</c:v>
                </c:pt>
                <c:pt idx="36">
                  <c:v>0.92551675865894534</c:v>
                </c:pt>
                <c:pt idx="37">
                  <c:v>0.94032590173726049</c:v>
                </c:pt>
                <c:pt idx="38">
                  <c:v>0.95257661509708635</c:v>
                </c:pt>
                <c:pt idx="39">
                  <c:v>0.96262067838823639</c:v>
                </c:pt>
                <c:pt idx="40">
                  <c:v>0.97079223387835401</c:v>
                </c:pt>
                <c:pt idx="41">
                  <c:v>0.97737254443226396</c:v>
                </c:pt>
                <c:pt idx="42">
                  <c:v>0.98262763341217629</c:v>
                </c:pt>
              </c:numCache>
            </c:numRef>
          </c:xVal>
          <c:yVal>
            <c:numRef>
              <c:f>'Longleaf pine_Live'!$Y$11:$Y$53</c:f>
              <c:numCache>
                <c:formatCode>General</c:formatCode>
                <c:ptCount val="43"/>
                <c:pt idx="0">
                  <c:v>-3.5</c:v>
                </c:pt>
                <c:pt idx="1">
                  <c:v>-3.266010530082835</c:v>
                </c:pt>
                <c:pt idx="2">
                  <c:v>-2.7965274468056509</c:v>
                </c:pt>
                <c:pt idx="3">
                  <c:v>-2.6456235346133745</c:v>
                </c:pt>
                <c:pt idx="4">
                  <c:v>-2.4919040678638797</c:v>
                </c:pt>
                <c:pt idx="5">
                  <c:v>-2.3370152084488249</c:v>
                </c:pt>
                <c:pt idx="6">
                  <c:v>-2.1812296992575311</c:v>
                </c:pt>
                <c:pt idx="7">
                  <c:v>-2.0247378257248068</c:v>
                </c:pt>
                <c:pt idx="8">
                  <c:v>-1.8679650392352662</c:v>
                </c:pt>
                <c:pt idx="9">
                  <c:v>-1.711280627596528</c:v>
                </c:pt>
                <c:pt idx="10">
                  <c:v>-1.5551831821869271</c:v>
                </c:pt>
                <c:pt idx="11">
                  <c:v>-1.3995972217985682</c:v>
                </c:pt>
                <c:pt idx="12">
                  <c:v>-1.2447047414364356</c:v>
                </c:pt>
                <c:pt idx="13">
                  <c:v>-1.0906277262444695</c:v>
                </c:pt>
                <c:pt idx="14">
                  <c:v>-0.93793853543118266</c:v>
                </c:pt>
                <c:pt idx="15">
                  <c:v>-0.7868961758725147</c:v>
                </c:pt>
                <c:pt idx="16">
                  <c:v>-0.63829377360698036</c:v>
                </c:pt>
                <c:pt idx="17">
                  <c:v>-0.49330207574215518</c:v>
                </c:pt>
                <c:pt idx="18">
                  <c:v>-0.35363290703105021</c:v>
                </c:pt>
                <c:pt idx="19">
                  <c:v>-0.22200819809445371</c:v>
                </c:pt>
                <c:pt idx="20">
                  <c:v>-0.1039433050504293</c:v>
                </c:pt>
                <c:pt idx="21">
                  <c:v>-1.4067359855919854E-2</c:v>
                </c:pt>
                <c:pt idx="22">
                  <c:v>4.8678546124639122E-2</c:v>
                </c:pt>
                <c:pt idx="23">
                  <c:v>0.21324943270219229</c:v>
                </c:pt>
                <c:pt idx="24">
                  <c:v>0.41966039517014092</c:v>
                </c:pt>
                <c:pt idx="25">
                  <c:v>0.62493526882274653</c:v>
                </c:pt>
                <c:pt idx="26">
                  <c:v>0.82140356002467274</c:v>
                </c:pt>
                <c:pt idx="27">
                  <c:v>1.010441308292888</c:v>
                </c:pt>
                <c:pt idx="28">
                  <c:v>1.1944950130155785</c:v>
                </c:pt>
                <c:pt idx="29">
                  <c:v>1.3750895053321226</c:v>
                </c:pt>
                <c:pt idx="30">
                  <c:v>1.5531835610641169</c:v>
                </c:pt>
                <c:pt idx="31">
                  <c:v>1.7294670605545688</c:v>
                </c:pt>
                <c:pt idx="32">
                  <c:v>1.9044593325445887</c:v>
                </c:pt>
                <c:pt idx="33">
                  <c:v>2.0784936982827076</c:v>
                </c:pt>
                <c:pt idx="34">
                  <c:v>2.251961112568392</c:v>
                </c:pt>
                <c:pt idx="35">
                  <c:v>2.4249819519345399</c:v>
                </c:pt>
                <c:pt idx="36">
                  <c:v>2.5976211018325377</c:v>
                </c:pt>
                <c:pt idx="37">
                  <c:v>2.7700096534765284</c:v>
                </c:pt>
                <c:pt idx="38">
                  <c:v>2.9421669338843719</c:v>
                </c:pt>
                <c:pt idx="39">
                  <c:v>3.1141039703388316</c:v>
                </c:pt>
                <c:pt idx="40">
                  <c:v>3.2860863925020802</c:v>
                </c:pt>
                <c:pt idx="41">
                  <c:v>3.4579753789108829</c:v>
                </c:pt>
                <c:pt idx="42">
                  <c:v>3.6299904843494004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75680"/>
        <c:axId val="1872277312"/>
      </c:scatterChart>
      <c:valAx>
        <c:axId val="187227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77312"/>
        <c:crosses val="autoZero"/>
        <c:crossBetween val="midCat"/>
      </c:valAx>
      <c:valAx>
        <c:axId val="18722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7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'Wire grass_Dead'!$B$13:$B$55</c:f>
              <c:numCache>
                <c:formatCode>General</c:formatCode>
                <c:ptCount val="43"/>
                <c:pt idx="0">
                  <c:v>166.15299999999999</c:v>
                </c:pt>
                <c:pt idx="1">
                  <c:v>174.04400000000001</c:v>
                </c:pt>
                <c:pt idx="2">
                  <c:v>181.92599999999999</c:v>
                </c:pt>
                <c:pt idx="3">
                  <c:v>189.80600000000001</c:v>
                </c:pt>
                <c:pt idx="4">
                  <c:v>197.678</c:v>
                </c:pt>
                <c:pt idx="5">
                  <c:v>205.553</c:v>
                </c:pt>
                <c:pt idx="6">
                  <c:v>213.41800000000001</c:v>
                </c:pt>
                <c:pt idx="7">
                  <c:v>221.28899999999999</c:v>
                </c:pt>
                <c:pt idx="8">
                  <c:v>229.16800000000001</c:v>
                </c:pt>
                <c:pt idx="9">
                  <c:v>237.00299999999999</c:v>
                </c:pt>
                <c:pt idx="10">
                  <c:v>244.86500000000001</c:v>
                </c:pt>
                <c:pt idx="11">
                  <c:v>252.68899999999999</c:v>
                </c:pt>
                <c:pt idx="12">
                  <c:v>260.51799999999997</c:v>
                </c:pt>
                <c:pt idx="13">
                  <c:v>268.30700000000002</c:v>
                </c:pt>
                <c:pt idx="14">
                  <c:v>276.041</c:v>
                </c:pt>
                <c:pt idx="15">
                  <c:v>283.82400000000001</c:v>
                </c:pt>
                <c:pt idx="16">
                  <c:v>291.62</c:v>
                </c:pt>
                <c:pt idx="17">
                  <c:v>299.42</c:v>
                </c:pt>
                <c:pt idx="18">
                  <c:v>307.21100000000001</c:v>
                </c:pt>
                <c:pt idx="19">
                  <c:v>314.995</c:v>
                </c:pt>
                <c:pt idx="20">
                  <c:v>322.78699999999998</c:v>
                </c:pt>
                <c:pt idx="21">
                  <c:v>330.53199999999998</c:v>
                </c:pt>
                <c:pt idx="22">
                  <c:v>338.322</c:v>
                </c:pt>
                <c:pt idx="23">
                  <c:v>346.113</c:v>
                </c:pt>
                <c:pt idx="24">
                  <c:v>353.85300000000001</c:v>
                </c:pt>
                <c:pt idx="25">
                  <c:v>361.61500000000001</c:v>
                </c:pt>
                <c:pt idx="26">
                  <c:v>369.53100000000001</c:v>
                </c:pt>
                <c:pt idx="27">
                  <c:v>377.29700000000003</c:v>
                </c:pt>
                <c:pt idx="28">
                  <c:v>385.02300000000002</c:v>
                </c:pt>
                <c:pt idx="29">
                  <c:v>392.755</c:v>
                </c:pt>
                <c:pt idx="30">
                  <c:v>400.471</c:v>
                </c:pt>
                <c:pt idx="31">
                  <c:v>408.178</c:v>
                </c:pt>
                <c:pt idx="32">
                  <c:v>415.875</c:v>
                </c:pt>
                <c:pt idx="33">
                  <c:v>423.58300000000003</c:v>
                </c:pt>
                <c:pt idx="34">
                  <c:v>431.28</c:v>
                </c:pt>
                <c:pt idx="35">
                  <c:v>438.98</c:v>
                </c:pt>
                <c:pt idx="36">
                  <c:v>446.67700000000002</c:v>
                </c:pt>
                <c:pt idx="37">
                  <c:v>454.36500000000001</c:v>
                </c:pt>
                <c:pt idx="38">
                  <c:v>462.04399999999998</c:v>
                </c:pt>
                <c:pt idx="39">
                  <c:v>469.72500000000002</c:v>
                </c:pt>
                <c:pt idx="40">
                  <c:v>477.39400000000001</c:v>
                </c:pt>
                <c:pt idx="41">
                  <c:v>485.07</c:v>
                </c:pt>
                <c:pt idx="42">
                  <c:v>492.75599999999997</c:v>
                </c:pt>
              </c:numCache>
            </c:numRef>
          </c:xVal>
          <c:yVal>
            <c:numRef>
              <c:f>'Wire grass_Dead'!$G$13:$G$55</c:f>
              <c:numCache>
                <c:formatCode>General</c:formatCode>
                <c:ptCount val="43"/>
                <c:pt idx="0">
                  <c:v>1.8127864498152902E-5</c:v>
                </c:pt>
                <c:pt idx="1">
                  <c:v>2.1595803793454511E-5</c:v>
                </c:pt>
                <c:pt idx="2">
                  <c:v>2.5694277506077676E-5</c:v>
                </c:pt>
                <c:pt idx="3">
                  <c:v>3.168435447068439E-5</c:v>
                </c:pt>
                <c:pt idx="4">
                  <c:v>3.9250767478611525E-5</c:v>
                </c:pt>
                <c:pt idx="5">
                  <c:v>4.7920615716858462E-5</c:v>
                </c:pt>
                <c:pt idx="6">
                  <c:v>5.8797334415752095E-5</c:v>
                </c:pt>
                <c:pt idx="7">
                  <c:v>7.5191229266256552E-5</c:v>
                </c:pt>
                <c:pt idx="8">
                  <c:v>1.0009733875067284E-4</c:v>
                </c:pt>
                <c:pt idx="9">
                  <c:v>1.3603780053831786E-4</c:v>
                </c:pt>
                <c:pt idx="10">
                  <c:v>1.8695345473748206E-4</c:v>
                </c:pt>
                <c:pt idx="11">
                  <c:v>2.6293285202539529E-4</c:v>
                </c:pt>
                <c:pt idx="12">
                  <c:v>3.8604469700850792E-4</c:v>
                </c:pt>
                <c:pt idx="13">
                  <c:v>5.8087983196257551E-4</c:v>
                </c:pt>
                <c:pt idx="14">
                  <c:v>7.9589206827111703E-4</c:v>
                </c:pt>
                <c:pt idx="15">
                  <c:v>9.3066879997477528E-4</c:v>
                </c:pt>
                <c:pt idx="16">
                  <c:v>9.5620544387652734E-4</c:v>
                </c:pt>
                <c:pt idx="17">
                  <c:v>8.9655688799738359E-4</c:v>
                </c:pt>
                <c:pt idx="18">
                  <c:v>8.6837199954286357E-4</c:v>
                </c:pt>
                <c:pt idx="19">
                  <c:v>9.6468613178957163E-4</c:v>
                </c:pt>
                <c:pt idx="20">
                  <c:v>1.2118083333004957E-3</c:v>
                </c:pt>
                <c:pt idx="21">
                  <c:v>1.4503395033753288E-3</c:v>
                </c:pt>
                <c:pt idx="22">
                  <c:v>1.288055707715772E-3</c:v>
                </c:pt>
                <c:pt idx="23">
                  <c:v>7.2960713764960304E-4</c:v>
                </c:pt>
                <c:pt idx="24">
                  <c:v>3.4444518882535187E-4</c:v>
                </c:pt>
                <c:pt idx="25">
                  <c:v>2.2245254243299868E-4</c:v>
                </c:pt>
                <c:pt idx="26">
                  <c:v>1.7978112574038325E-4</c:v>
                </c:pt>
                <c:pt idx="27">
                  <c:v>1.6146410091703482E-4</c:v>
                </c:pt>
                <c:pt idx="28">
                  <c:v>1.5214795490102432E-4</c:v>
                </c:pt>
                <c:pt idx="29">
                  <c:v>1.4620516801771766E-4</c:v>
                </c:pt>
                <c:pt idx="30">
                  <c:v>1.4229585463029239E-4</c:v>
                </c:pt>
                <c:pt idx="31">
                  <c:v>1.3851264812632526E-4</c:v>
                </c:pt>
                <c:pt idx="32">
                  <c:v>1.3357871631074539E-4</c:v>
                </c:pt>
                <c:pt idx="33">
                  <c:v>1.2815612032172997E-4</c:v>
                </c:pt>
                <c:pt idx="34">
                  <c:v>1.215670356606621E-4</c:v>
                </c:pt>
                <c:pt idx="35">
                  <c:v>1.1535627164999E-4</c:v>
                </c:pt>
                <c:pt idx="36">
                  <c:v>1.0826275945506112E-4</c:v>
                </c:pt>
                <c:pt idx="37">
                  <c:v>1.0088550677233187E-4</c:v>
                </c:pt>
                <c:pt idx="38">
                  <c:v>9.2530925742750425E-5</c:v>
                </c:pt>
                <c:pt idx="39">
                  <c:v>8.4743825688760282E-5</c:v>
                </c:pt>
                <c:pt idx="40">
                  <c:v>7.7193176041268075E-5</c:v>
                </c:pt>
                <c:pt idx="41">
                  <c:v>7.013119056720432E-5</c:v>
                </c:pt>
                <c:pt idx="42">
                  <c:v>6.3747029591769273E-5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8C6-471B-8284-66CDFA395046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'Wire grass_Dead'!$B$13:$B$55</c:f>
              <c:numCache>
                <c:formatCode>General</c:formatCode>
                <c:ptCount val="43"/>
                <c:pt idx="0">
                  <c:v>166.15299999999999</c:v>
                </c:pt>
                <c:pt idx="1">
                  <c:v>174.04400000000001</c:v>
                </c:pt>
                <c:pt idx="2">
                  <c:v>181.92599999999999</c:v>
                </c:pt>
                <c:pt idx="3">
                  <c:v>189.80600000000001</c:v>
                </c:pt>
                <c:pt idx="4">
                  <c:v>197.678</c:v>
                </c:pt>
                <c:pt idx="5">
                  <c:v>205.553</c:v>
                </c:pt>
                <c:pt idx="6">
                  <c:v>213.41800000000001</c:v>
                </c:pt>
                <c:pt idx="7">
                  <c:v>221.28899999999999</c:v>
                </c:pt>
                <c:pt idx="8">
                  <c:v>229.16800000000001</c:v>
                </c:pt>
                <c:pt idx="9">
                  <c:v>237.00299999999999</c:v>
                </c:pt>
                <c:pt idx="10">
                  <c:v>244.86500000000001</c:v>
                </c:pt>
                <c:pt idx="11">
                  <c:v>252.68899999999999</c:v>
                </c:pt>
                <c:pt idx="12">
                  <c:v>260.51799999999997</c:v>
                </c:pt>
                <c:pt idx="13">
                  <c:v>268.30700000000002</c:v>
                </c:pt>
                <c:pt idx="14">
                  <c:v>276.041</c:v>
                </c:pt>
                <c:pt idx="15">
                  <c:v>283.82400000000001</c:v>
                </c:pt>
                <c:pt idx="16">
                  <c:v>291.62</c:v>
                </c:pt>
                <c:pt idx="17">
                  <c:v>299.42</c:v>
                </c:pt>
                <c:pt idx="18">
                  <c:v>307.21100000000001</c:v>
                </c:pt>
                <c:pt idx="19">
                  <c:v>314.995</c:v>
                </c:pt>
                <c:pt idx="20">
                  <c:v>322.78699999999998</c:v>
                </c:pt>
                <c:pt idx="21">
                  <c:v>330.53199999999998</c:v>
                </c:pt>
                <c:pt idx="22">
                  <c:v>338.322</c:v>
                </c:pt>
                <c:pt idx="23">
                  <c:v>346.113</c:v>
                </c:pt>
                <c:pt idx="24">
                  <c:v>353.85300000000001</c:v>
                </c:pt>
                <c:pt idx="25">
                  <c:v>361.61500000000001</c:v>
                </c:pt>
                <c:pt idx="26">
                  <c:v>369.53100000000001</c:v>
                </c:pt>
                <c:pt idx="27">
                  <c:v>377.29700000000003</c:v>
                </c:pt>
                <c:pt idx="28">
                  <c:v>385.02300000000002</c:v>
                </c:pt>
                <c:pt idx="29">
                  <c:v>392.755</c:v>
                </c:pt>
                <c:pt idx="30">
                  <c:v>400.471</c:v>
                </c:pt>
                <c:pt idx="31">
                  <c:v>408.178</c:v>
                </c:pt>
                <c:pt idx="32">
                  <c:v>415.875</c:v>
                </c:pt>
                <c:pt idx="33">
                  <c:v>423.58300000000003</c:v>
                </c:pt>
                <c:pt idx="34">
                  <c:v>431.28</c:v>
                </c:pt>
                <c:pt idx="35">
                  <c:v>438.98</c:v>
                </c:pt>
                <c:pt idx="36">
                  <c:v>446.67700000000002</c:v>
                </c:pt>
                <c:pt idx="37">
                  <c:v>454.36500000000001</c:v>
                </c:pt>
                <c:pt idx="38">
                  <c:v>462.04399999999998</c:v>
                </c:pt>
                <c:pt idx="39">
                  <c:v>469.72500000000002</c:v>
                </c:pt>
                <c:pt idx="40">
                  <c:v>477.39400000000001</c:v>
                </c:pt>
                <c:pt idx="41">
                  <c:v>485.07</c:v>
                </c:pt>
                <c:pt idx="42">
                  <c:v>492.75599999999997</c:v>
                </c:pt>
              </c:numCache>
            </c:numRef>
          </c:xVal>
          <c:yVal>
            <c:numRef>
              <c:f>'Wire grass_Dead'!$K$13:$K$55</c:f>
              <c:numCache>
                <c:formatCode>General</c:formatCode>
                <c:ptCount val="43"/>
                <c:pt idx="0">
                  <c:v>5.8868323995694717E-6</c:v>
                </c:pt>
                <c:pt idx="1">
                  <c:v>1.0309353699882528E-5</c:v>
                </c:pt>
                <c:pt idx="2">
                  <c:v>1.6605713957377808E-5</c:v>
                </c:pt>
                <c:pt idx="3">
                  <c:v>2.5287926146194817E-5</c:v>
                </c:pt>
                <c:pt idx="4">
                  <c:v>3.7161103907495135E-5</c:v>
                </c:pt>
                <c:pt idx="5">
                  <c:v>5.3341391253947382E-5</c:v>
                </c:pt>
                <c:pt idx="6">
                  <c:v>7.5045985628533174E-5</c:v>
                </c:pt>
                <c:pt idx="7">
                  <c:v>1.0383472049581229E-4</c:v>
                </c:pt>
                <c:pt idx="8">
                  <c:v>1.4133691281560361E-4</c:v>
                </c:pt>
                <c:pt idx="9">
                  <c:v>1.8843651122462356E-4</c:v>
                </c:pt>
                <c:pt idx="10">
                  <c:v>2.4763131752164505E-4</c:v>
                </c:pt>
                <c:pt idx="11">
                  <c:v>3.1859753124536703E-4</c:v>
                </c:pt>
                <c:pt idx="12">
                  <c:v>4.0269709749593768E-4</c:v>
                </c:pt>
                <c:pt idx="13">
                  <c:v>4.9771605933887565E-4</c:v>
                </c:pt>
                <c:pt idx="14">
                  <c:v>6.009077902783983E-4</c:v>
                </c:pt>
                <c:pt idx="15">
                  <c:v>7.1390913950675693E-4</c:v>
                </c:pt>
                <c:pt idx="16">
                  <c:v>8.3033317373212281E-4</c:v>
                </c:pt>
                <c:pt idx="17">
                  <c:v>9.4499301941357533E-4</c:v>
                </c:pt>
                <c:pt idx="18">
                  <c:v>1.0543921578948237E-3</c:v>
                </c:pt>
                <c:pt idx="19">
                  <c:v>1.1663289545638339E-3</c:v>
                </c:pt>
                <c:pt idx="20">
                  <c:v>1.3280631948315458E-3</c:v>
                </c:pt>
                <c:pt idx="21">
                  <c:v>1.2329616895493693E-3</c:v>
                </c:pt>
                <c:pt idx="22">
                  <c:v>1.0291046932263091E-3</c:v>
                </c:pt>
                <c:pt idx="23">
                  <c:v>8.240692229601244E-4</c:v>
                </c:pt>
                <c:pt idx="24">
                  <c:v>6.3812927112305475E-4</c:v>
                </c:pt>
                <c:pt idx="25">
                  <c:v>4.7947299566510819E-4</c:v>
                </c:pt>
                <c:pt idx="26">
                  <c:v>3.4949121350249905E-4</c:v>
                </c:pt>
                <c:pt idx="27">
                  <c:v>2.3959711030142574E-4</c:v>
                </c:pt>
                <c:pt idx="28">
                  <c:v>1.5682972065535653E-4</c:v>
                </c:pt>
                <c:pt idx="29">
                  <c:v>9.8029388825078491E-5</c:v>
                </c:pt>
                <c:pt idx="30">
                  <c:v>5.8163348460217487E-5</c:v>
                </c:pt>
                <c:pt idx="31">
                  <c:v>3.2717036391048248E-5</c:v>
                </c:pt>
                <c:pt idx="32">
                  <c:v>1.7414948855673669E-5</c:v>
                </c:pt>
                <c:pt idx="33">
                  <c:v>8.7704300333611909E-6</c:v>
                </c:pt>
                <c:pt idx="34">
                  <c:v>4.162248919942097E-6</c:v>
                </c:pt>
                <c:pt idx="35">
                  <c:v>1.8630207417162358E-6</c:v>
                </c:pt>
                <c:pt idx="36">
                  <c:v>7.84979690932108E-7</c:v>
                </c:pt>
                <c:pt idx="37">
                  <c:v>3.1110911374953125E-7</c:v>
                </c:pt>
                <c:pt idx="38">
                  <c:v>1.1600417156056534E-7</c:v>
                </c:pt>
                <c:pt idx="39">
                  <c:v>4.0714021499267054E-8</c:v>
                </c:pt>
                <c:pt idx="40">
                  <c:v>1.3419235829031361E-8</c:v>
                </c:pt>
                <c:pt idx="41">
                  <c:v>1.4895531828674278E-8</c:v>
                </c:pt>
                <c:pt idx="42">
                  <c:v>-3.2909557291939629E-8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8C6-471B-8284-66CDFA395046}"/>
            </c:ext>
          </c:extLst>
        </c:ser>
        <c:ser>
          <c:idx val="3"/>
          <c:order val="2"/>
          <c:tx>
            <c:v>20_exp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'Wire grass_Dead'!$R$13:$R$53</c:f>
              <c:numCache>
                <c:formatCode>General</c:formatCode>
                <c:ptCount val="41"/>
                <c:pt idx="0">
                  <c:v>176.32400000000001</c:v>
                </c:pt>
                <c:pt idx="1">
                  <c:v>184.30699999999999</c:v>
                </c:pt>
                <c:pt idx="2">
                  <c:v>192.28299999999999</c:v>
                </c:pt>
                <c:pt idx="3">
                  <c:v>200.27199999999999</c:v>
                </c:pt>
                <c:pt idx="4">
                  <c:v>208.24600000000001</c:v>
                </c:pt>
                <c:pt idx="5">
                  <c:v>216.21700000000001</c:v>
                </c:pt>
                <c:pt idx="6">
                  <c:v>224.17400000000001</c:v>
                </c:pt>
                <c:pt idx="7">
                  <c:v>232.136</c:v>
                </c:pt>
                <c:pt idx="8">
                  <c:v>240.084</c:v>
                </c:pt>
                <c:pt idx="9">
                  <c:v>248.036</c:v>
                </c:pt>
                <c:pt idx="10">
                  <c:v>255.97200000000001</c:v>
                </c:pt>
                <c:pt idx="11">
                  <c:v>263.90699999999998</c:v>
                </c:pt>
                <c:pt idx="12">
                  <c:v>271.83100000000002</c:v>
                </c:pt>
                <c:pt idx="13">
                  <c:v>279.767</c:v>
                </c:pt>
                <c:pt idx="14">
                  <c:v>287.68799999999999</c:v>
                </c:pt>
                <c:pt idx="15">
                  <c:v>295.57100000000003</c:v>
                </c:pt>
                <c:pt idx="16">
                  <c:v>303.43400000000003</c:v>
                </c:pt>
                <c:pt idx="17">
                  <c:v>311.32499999999999</c:v>
                </c:pt>
                <c:pt idx="18">
                  <c:v>319.20699999999999</c:v>
                </c:pt>
                <c:pt idx="19">
                  <c:v>327.05</c:v>
                </c:pt>
                <c:pt idx="20">
                  <c:v>334.86399999999998</c:v>
                </c:pt>
                <c:pt idx="21">
                  <c:v>342.714</c:v>
                </c:pt>
                <c:pt idx="22">
                  <c:v>350.608</c:v>
                </c:pt>
                <c:pt idx="23">
                  <c:v>358.54700000000003</c:v>
                </c:pt>
                <c:pt idx="24">
                  <c:v>366.471</c:v>
                </c:pt>
                <c:pt idx="25">
                  <c:v>374.38499999999999</c:v>
                </c:pt>
                <c:pt idx="26">
                  <c:v>382.267</c:v>
                </c:pt>
                <c:pt idx="27">
                  <c:v>390.11900000000003</c:v>
                </c:pt>
                <c:pt idx="28">
                  <c:v>397.94400000000002</c:v>
                </c:pt>
                <c:pt idx="29">
                  <c:v>405.75299999999999</c:v>
                </c:pt>
                <c:pt idx="30">
                  <c:v>413.57400000000001</c:v>
                </c:pt>
                <c:pt idx="31">
                  <c:v>421.38900000000001</c:v>
                </c:pt>
                <c:pt idx="32">
                  <c:v>429.20400000000001</c:v>
                </c:pt>
                <c:pt idx="33">
                  <c:v>437.01900000000001</c:v>
                </c:pt>
                <c:pt idx="34">
                  <c:v>444.82400000000001</c:v>
                </c:pt>
                <c:pt idx="35">
                  <c:v>452.61599999999999</c:v>
                </c:pt>
                <c:pt idx="36">
                  <c:v>460.41</c:v>
                </c:pt>
                <c:pt idx="37">
                  <c:v>468.21199999999999</c:v>
                </c:pt>
                <c:pt idx="38">
                  <c:v>475.99299999999999</c:v>
                </c:pt>
                <c:pt idx="39">
                  <c:v>483.79399999999998</c:v>
                </c:pt>
                <c:pt idx="40">
                  <c:v>491.61200000000002</c:v>
                </c:pt>
              </c:numCache>
            </c:numRef>
          </c:xVal>
          <c:yVal>
            <c:numRef>
              <c:f>'Wire grass_Dead'!$W$13:$W$53</c:f>
              <c:numCache>
                <c:formatCode>General</c:formatCode>
                <c:ptCount val="41"/>
                <c:pt idx="0">
                  <c:v>3.750641557108414E-5</c:v>
                </c:pt>
                <c:pt idx="1">
                  <c:v>4.4086488478298214E-5</c:v>
                </c:pt>
                <c:pt idx="2">
                  <c:v>5.3627594193741045E-5</c:v>
                </c:pt>
                <c:pt idx="3">
                  <c:v>6.6129732717440382E-5</c:v>
                </c:pt>
                <c:pt idx="4">
                  <c:v>8.1263900404013323E-5</c:v>
                </c:pt>
                <c:pt idx="5">
                  <c:v>9.8701093608113966E-5</c:v>
                </c:pt>
                <c:pt idx="6">
                  <c:v>1.2107334149262979E-4</c:v>
                </c:pt>
                <c:pt idx="7">
                  <c:v>1.5397370602865854E-4</c:v>
                </c:pt>
                <c:pt idx="8">
                  <c:v>2.0661428928632486E-4</c:v>
                </c:pt>
                <c:pt idx="9">
                  <c:v>2.7965309855633447E-4</c:v>
                </c:pt>
                <c:pt idx="10">
                  <c:v>3.8723729058917633E-4</c:v>
                </c:pt>
                <c:pt idx="11">
                  <c:v>5.5502914972298256E-4</c:v>
                </c:pt>
                <c:pt idx="12">
                  <c:v>8.3139221182570533E-4</c:v>
                </c:pt>
                <c:pt idx="13">
                  <c:v>1.2548199034045314E-3</c:v>
                </c:pt>
                <c:pt idx="14">
                  <c:v>1.6904207298616876E-3</c:v>
                </c:pt>
                <c:pt idx="15">
                  <c:v>1.917762248805711E-3</c:v>
                </c:pt>
                <c:pt idx="16">
                  <c:v>1.9005553581533756E-3</c:v>
                </c:pt>
                <c:pt idx="17">
                  <c:v>1.7517470093568605E-3</c:v>
                </c:pt>
                <c:pt idx="18">
                  <c:v>1.7178925342492778E-3</c:v>
                </c:pt>
                <c:pt idx="19">
                  <c:v>1.9436877360601197E-3</c:v>
                </c:pt>
                <c:pt idx="20">
                  <c:v>2.4431810704462578E-3</c:v>
                </c:pt>
                <c:pt idx="21">
                  <c:v>2.8279179333306989E-3</c:v>
                </c:pt>
                <c:pt idx="22">
                  <c:v>2.3910010922921035E-3</c:v>
                </c:pt>
                <c:pt idx="23">
                  <c:v>1.3126916446234242E-3</c:v>
                </c:pt>
                <c:pt idx="24">
                  <c:v>6.1513811573032007E-4</c:v>
                </c:pt>
                <c:pt idx="25">
                  <c:v>3.9862081671865335E-4</c:v>
                </c:pt>
                <c:pt idx="26">
                  <c:v>3.2620711437482408E-4</c:v>
                </c:pt>
                <c:pt idx="27">
                  <c:v>2.9458986405569526E-4</c:v>
                </c:pt>
                <c:pt idx="28">
                  <c:v>2.7899509126561028E-4</c:v>
                </c:pt>
                <c:pt idx="29">
                  <c:v>2.6882887862397786E-4</c:v>
                </c:pt>
                <c:pt idx="30">
                  <c:v>2.6159079842604421E-4</c:v>
                </c:pt>
                <c:pt idx="31">
                  <c:v>2.5399081421822084E-4</c:v>
                </c:pt>
                <c:pt idx="32">
                  <c:v>2.4517351652256214E-4</c:v>
                </c:pt>
                <c:pt idx="33">
                  <c:v>2.3418479476752796E-4</c:v>
                </c:pt>
                <c:pt idx="34">
                  <c:v>2.2191295879558001E-4</c:v>
                </c:pt>
                <c:pt idx="35">
                  <c:v>2.0829220787766758E-4</c:v>
                </c:pt>
                <c:pt idx="36">
                  <c:v>1.9371734638819657E-4</c:v>
                </c:pt>
                <c:pt idx="37">
                  <c:v>1.8039269875110472E-4</c:v>
                </c:pt>
                <c:pt idx="38">
                  <c:v>1.6644294418781866E-4</c:v>
                </c:pt>
                <c:pt idx="39">
                  <c:v>1.5390790529959397E-4</c:v>
                </c:pt>
                <c:pt idx="40">
                  <c:v>1.4203087370207959E-4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8C6-471B-8284-66CDFA395046}"/>
            </c:ext>
          </c:extLst>
        </c:ser>
        <c:ser>
          <c:idx val="2"/>
          <c:order val="3"/>
          <c:tx>
            <c:v>20-model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'Wire grass_Dead'!$R$13:$R$54</c:f>
              <c:numCache>
                <c:formatCode>General</c:formatCode>
                <c:ptCount val="42"/>
                <c:pt idx="0">
                  <c:v>176.32400000000001</c:v>
                </c:pt>
                <c:pt idx="1">
                  <c:v>184.30699999999999</c:v>
                </c:pt>
                <c:pt idx="2">
                  <c:v>192.28299999999999</c:v>
                </c:pt>
                <c:pt idx="3">
                  <c:v>200.27199999999999</c:v>
                </c:pt>
                <c:pt idx="4">
                  <c:v>208.24600000000001</c:v>
                </c:pt>
                <c:pt idx="5">
                  <c:v>216.21700000000001</c:v>
                </c:pt>
                <c:pt idx="6">
                  <c:v>224.17400000000001</c:v>
                </c:pt>
                <c:pt idx="7">
                  <c:v>232.136</c:v>
                </c:pt>
                <c:pt idx="8">
                  <c:v>240.084</c:v>
                </c:pt>
                <c:pt idx="9">
                  <c:v>248.036</c:v>
                </c:pt>
                <c:pt idx="10">
                  <c:v>255.97200000000001</c:v>
                </c:pt>
                <c:pt idx="11">
                  <c:v>263.90699999999998</c:v>
                </c:pt>
                <c:pt idx="12">
                  <c:v>271.83100000000002</c:v>
                </c:pt>
                <c:pt idx="13">
                  <c:v>279.767</c:v>
                </c:pt>
                <c:pt idx="14">
                  <c:v>287.68799999999999</c:v>
                </c:pt>
                <c:pt idx="15">
                  <c:v>295.57100000000003</c:v>
                </c:pt>
                <c:pt idx="16">
                  <c:v>303.43400000000003</c:v>
                </c:pt>
                <c:pt idx="17">
                  <c:v>311.32499999999999</c:v>
                </c:pt>
                <c:pt idx="18">
                  <c:v>319.20699999999999</c:v>
                </c:pt>
                <c:pt idx="19">
                  <c:v>327.05</c:v>
                </c:pt>
                <c:pt idx="20">
                  <c:v>334.86399999999998</c:v>
                </c:pt>
                <c:pt idx="21">
                  <c:v>342.714</c:v>
                </c:pt>
                <c:pt idx="22">
                  <c:v>350.608</c:v>
                </c:pt>
                <c:pt idx="23">
                  <c:v>358.54700000000003</c:v>
                </c:pt>
                <c:pt idx="24">
                  <c:v>366.471</c:v>
                </c:pt>
                <c:pt idx="25">
                  <c:v>374.38499999999999</c:v>
                </c:pt>
                <c:pt idx="26">
                  <c:v>382.267</c:v>
                </c:pt>
                <c:pt idx="27">
                  <c:v>390.11900000000003</c:v>
                </c:pt>
                <c:pt idx="28">
                  <c:v>397.94400000000002</c:v>
                </c:pt>
                <c:pt idx="29">
                  <c:v>405.75299999999999</c:v>
                </c:pt>
                <c:pt idx="30">
                  <c:v>413.57400000000001</c:v>
                </c:pt>
                <c:pt idx="31">
                  <c:v>421.38900000000001</c:v>
                </c:pt>
                <c:pt idx="32">
                  <c:v>429.20400000000001</c:v>
                </c:pt>
                <c:pt idx="33">
                  <c:v>437.01900000000001</c:v>
                </c:pt>
                <c:pt idx="34">
                  <c:v>444.82400000000001</c:v>
                </c:pt>
                <c:pt idx="35">
                  <c:v>452.61599999999999</c:v>
                </c:pt>
                <c:pt idx="36">
                  <c:v>460.41</c:v>
                </c:pt>
                <c:pt idx="37">
                  <c:v>468.21199999999999</c:v>
                </c:pt>
                <c:pt idx="38">
                  <c:v>475.99299999999999</c:v>
                </c:pt>
                <c:pt idx="39">
                  <c:v>483.79399999999998</c:v>
                </c:pt>
                <c:pt idx="40">
                  <c:v>491.61200000000002</c:v>
                </c:pt>
                <c:pt idx="41">
                  <c:v>499.37900000000002</c:v>
                </c:pt>
              </c:numCache>
            </c:numRef>
          </c:xVal>
          <c:yVal>
            <c:numRef>
              <c:f>'Wire grass_Dead'!$AA$13:$AA$54</c:f>
              <c:numCache>
                <c:formatCode>General</c:formatCode>
                <c:ptCount val="42"/>
                <c:pt idx="0">
                  <c:v>1.2768437171323272E-5</c:v>
                </c:pt>
                <c:pt idx="1">
                  <c:v>2.2516223679442165E-5</c:v>
                </c:pt>
                <c:pt idx="2">
                  <c:v>3.6496900229868831E-5</c:v>
                </c:pt>
                <c:pt idx="3">
                  <c:v>5.5683878434360844E-5</c:v>
                </c:pt>
                <c:pt idx="4">
                  <c:v>8.1493853889711909E-5</c:v>
                </c:pt>
                <c:pt idx="5">
                  <c:v>1.1611104367929382E-4</c:v>
                </c:pt>
                <c:pt idx="6">
                  <c:v>1.6192577947665127E-4</c:v>
                </c:pt>
                <c:pt idx="7">
                  <c:v>2.2199921345816056E-4</c:v>
                </c:pt>
                <c:pt idx="8">
                  <c:v>2.9892947008515393E-4</c:v>
                </c:pt>
                <c:pt idx="9">
                  <c:v>3.9602147466617088E-4</c:v>
                </c:pt>
                <c:pt idx="10">
                  <c:v>5.1508192664426156E-4</c:v>
                </c:pt>
                <c:pt idx="11">
                  <c:v>6.5825945270729322E-4</c:v>
                </c:pt>
                <c:pt idx="12">
                  <c:v>8.2519160164651448E-4</c:v>
                </c:pt>
                <c:pt idx="13">
                  <c:v>1.0156020798471231E-3</c:v>
                </c:pt>
                <c:pt idx="14">
                  <c:v>1.2232269384435631E-3</c:v>
                </c:pt>
                <c:pt idx="15">
                  <c:v>1.4391145355216932E-3</c:v>
                </c:pt>
                <c:pt idx="16">
                  <c:v>1.6566143035647558E-3</c:v>
                </c:pt>
                <c:pt idx="17">
                  <c:v>1.8730001785961857E-3</c:v>
                </c:pt>
                <c:pt idx="18">
                  <c:v>2.0796691762744943E-3</c:v>
                </c:pt>
                <c:pt idx="19">
                  <c:v>2.295983180987852E-3</c:v>
                </c:pt>
                <c:pt idx="20">
                  <c:v>2.5595713915080249E-3</c:v>
                </c:pt>
                <c:pt idx="21">
                  <c:v>2.3244163024672437E-3</c:v>
                </c:pt>
                <c:pt idx="22">
                  <c:v>1.9362707003777473E-3</c:v>
                </c:pt>
                <c:pt idx="23">
                  <c:v>1.5551309992639405E-3</c:v>
                </c:pt>
                <c:pt idx="24">
                  <c:v>1.2068957869336991E-3</c:v>
                </c:pt>
                <c:pt idx="25">
                  <c:v>9.0368257420411692E-4</c:v>
                </c:pt>
                <c:pt idx="26">
                  <c:v>6.492374632537781E-4</c:v>
                </c:pt>
                <c:pt idx="27">
                  <c:v>4.4634086393776631E-4</c:v>
                </c:pt>
                <c:pt idx="28">
                  <c:v>2.9292298306340459E-4</c:v>
                </c:pt>
                <c:pt idx="29">
                  <c:v>1.8320662999310531E-4</c:v>
                </c:pt>
                <c:pt idx="30">
                  <c:v>1.0909378799089893E-4</c:v>
                </c:pt>
                <c:pt idx="31">
                  <c:v>6.1558614015770231E-5</c:v>
                </c:pt>
                <c:pt idx="32">
                  <c:v>3.2882042981012515E-5</c:v>
                </c:pt>
                <c:pt idx="33">
                  <c:v>1.6599779831395129E-5</c:v>
                </c:pt>
                <c:pt idx="34">
                  <c:v>7.9057482911247945E-6</c:v>
                </c:pt>
                <c:pt idx="35">
                  <c:v>3.55103900653996E-6</c:v>
                </c:pt>
                <c:pt idx="36">
                  <c:v>1.5053752635633148E-6</c:v>
                </c:pt>
                <c:pt idx="37">
                  <c:v>6.0141990183512955E-7</c:v>
                </c:pt>
                <c:pt idx="38">
                  <c:v>2.2572055472322633E-7</c:v>
                </c:pt>
                <c:pt idx="39">
                  <c:v>7.9913438937287255E-8</c:v>
                </c:pt>
                <c:pt idx="40">
                  <c:v>2.6573931015716297E-8</c:v>
                </c:pt>
                <c:pt idx="41">
                  <c:v>2.8735841144300773E-8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8C6-471B-8284-66CDFA395046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'Wire grass_Dead'!$AH$13:$AH$53</c:f>
              <c:numCache>
                <c:formatCode>General</c:formatCode>
                <c:ptCount val="41"/>
                <c:pt idx="0">
                  <c:v>179.607</c:v>
                </c:pt>
                <c:pt idx="1">
                  <c:v>186.03399999999999</c:v>
                </c:pt>
                <c:pt idx="2">
                  <c:v>192.46199999999999</c:v>
                </c:pt>
                <c:pt idx="3">
                  <c:v>198.887</c:v>
                </c:pt>
                <c:pt idx="4">
                  <c:v>205.28700000000001</c:v>
                </c:pt>
                <c:pt idx="5">
                  <c:v>211.68899999999999</c:v>
                </c:pt>
                <c:pt idx="6">
                  <c:v>218.09</c:v>
                </c:pt>
                <c:pt idx="7">
                  <c:v>224.459</c:v>
                </c:pt>
                <c:pt idx="8">
                  <c:v>230.83699999999999</c:v>
                </c:pt>
                <c:pt idx="9">
                  <c:v>237.21</c:v>
                </c:pt>
                <c:pt idx="10">
                  <c:v>243.59</c:v>
                </c:pt>
                <c:pt idx="11">
                  <c:v>249.96899999999999</c:v>
                </c:pt>
                <c:pt idx="12">
                  <c:v>256.34100000000001</c:v>
                </c:pt>
                <c:pt idx="13">
                  <c:v>262.69299999999998</c:v>
                </c:pt>
                <c:pt idx="14">
                  <c:v>269.05599999999998</c:v>
                </c:pt>
                <c:pt idx="15">
                  <c:v>275.43099999999998</c:v>
                </c:pt>
                <c:pt idx="16">
                  <c:v>281.79700000000003</c:v>
                </c:pt>
                <c:pt idx="17">
                  <c:v>288.17500000000001</c:v>
                </c:pt>
                <c:pt idx="18">
                  <c:v>294.52199999999999</c:v>
                </c:pt>
                <c:pt idx="19">
                  <c:v>300.87</c:v>
                </c:pt>
                <c:pt idx="20">
                  <c:v>307.19400000000002</c:v>
                </c:pt>
                <c:pt idx="21">
                  <c:v>313.52800000000002</c:v>
                </c:pt>
                <c:pt idx="22">
                  <c:v>319.858</c:v>
                </c:pt>
                <c:pt idx="23">
                  <c:v>326.19499999999999</c:v>
                </c:pt>
                <c:pt idx="24">
                  <c:v>332.53800000000001</c:v>
                </c:pt>
                <c:pt idx="25">
                  <c:v>338.86399999999998</c:v>
                </c:pt>
                <c:pt idx="26">
                  <c:v>345.17399999999998</c:v>
                </c:pt>
                <c:pt idx="27">
                  <c:v>351.48599999999999</c:v>
                </c:pt>
                <c:pt idx="28">
                  <c:v>357.81</c:v>
                </c:pt>
                <c:pt idx="29">
                  <c:v>364.17200000000003</c:v>
                </c:pt>
                <c:pt idx="30">
                  <c:v>370.56099999999998</c:v>
                </c:pt>
                <c:pt idx="31">
                  <c:v>376.95</c:v>
                </c:pt>
                <c:pt idx="32">
                  <c:v>383.34100000000001</c:v>
                </c:pt>
                <c:pt idx="33">
                  <c:v>389.69900000000001</c:v>
                </c:pt>
                <c:pt idx="34">
                  <c:v>396.04300000000001</c:v>
                </c:pt>
                <c:pt idx="35">
                  <c:v>402.387</c:v>
                </c:pt>
                <c:pt idx="36">
                  <c:v>408.71699999999998</c:v>
                </c:pt>
                <c:pt idx="37">
                  <c:v>415.03699999999998</c:v>
                </c:pt>
                <c:pt idx="38">
                  <c:v>421.35199999999998</c:v>
                </c:pt>
                <c:pt idx="39">
                  <c:v>427.65499999999997</c:v>
                </c:pt>
                <c:pt idx="40">
                  <c:v>433.97</c:v>
                </c:pt>
              </c:numCache>
            </c:numRef>
          </c:xVal>
          <c:yVal>
            <c:numRef>
              <c:f>'Wire grass_Dead'!$AM$13:$AM$53</c:f>
              <c:numCache>
                <c:formatCode>General</c:formatCode>
                <c:ptCount val="41"/>
                <c:pt idx="0">
                  <c:v>4.605917683038474E-5</c:v>
                </c:pt>
                <c:pt idx="1">
                  <c:v>5.1240834223816034E-5</c:v>
                </c:pt>
                <c:pt idx="2">
                  <c:v>5.8725450458749218E-5</c:v>
                </c:pt>
                <c:pt idx="3">
                  <c:v>7.0240244666341933E-5</c:v>
                </c:pt>
                <c:pt idx="4">
                  <c:v>8.1179299163569585E-5</c:v>
                </c:pt>
                <c:pt idx="5">
                  <c:v>9.4421312502299126E-5</c:v>
                </c:pt>
                <c:pt idx="6">
                  <c:v>1.0996628468257219E-4</c:v>
                </c:pt>
                <c:pt idx="7">
                  <c:v>1.260869965731895E-4</c:v>
                </c:pt>
                <c:pt idx="8">
                  <c:v>1.4566214672610822E-4</c:v>
                </c:pt>
                <c:pt idx="9">
                  <c:v>1.7675209108664047E-4</c:v>
                </c:pt>
                <c:pt idx="10">
                  <c:v>2.1820535023397286E-4</c:v>
                </c:pt>
                <c:pt idx="11">
                  <c:v>2.7865801982387278E-4</c:v>
                </c:pt>
                <c:pt idx="12">
                  <c:v>3.5523140130439695E-4</c:v>
                </c:pt>
                <c:pt idx="13">
                  <c:v>4.5944028888315891E-4</c:v>
                </c:pt>
                <c:pt idx="14">
                  <c:v>6.0625391503003195E-4</c:v>
                </c:pt>
                <c:pt idx="15">
                  <c:v>8.2445926526401175E-4</c:v>
                </c:pt>
                <c:pt idx="16">
                  <c:v>1.1685213161870336E-3</c:v>
                </c:pt>
                <c:pt idx="17">
                  <c:v>1.6290555105199084E-3</c:v>
                </c:pt>
                <c:pt idx="18">
                  <c:v>2.0770385791665166E-3</c:v>
                </c:pt>
                <c:pt idx="19">
                  <c:v>2.3489028704079054E-3</c:v>
                </c:pt>
                <c:pt idx="20">
                  <c:v>2.3961135266590411E-3</c:v>
                </c:pt>
                <c:pt idx="21">
                  <c:v>2.2744597258557916E-3</c:v>
                </c:pt>
                <c:pt idx="22">
                  <c:v>2.1245946792438838E-3</c:v>
                </c:pt>
                <c:pt idx="23">
                  <c:v>2.0993197059582178E-3</c:v>
                </c:pt>
                <c:pt idx="24">
                  <c:v>2.2849957625557318E-3</c:v>
                </c:pt>
                <c:pt idx="25">
                  <c:v>2.706322082611741E-3</c:v>
                </c:pt>
                <c:pt idx="26">
                  <c:v>3.2119366962673618E-3</c:v>
                </c:pt>
                <c:pt idx="27">
                  <c:v>3.3675591399830451E-3</c:v>
                </c:pt>
                <c:pt idx="28">
                  <c:v>2.8230820958767833E-3</c:v>
                </c:pt>
                <c:pt idx="29">
                  <c:v>1.786750617192967E-3</c:v>
                </c:pt>
                <c:pt idx="30">
                  <c:v>9.4818572902465731E-4</c:v>
                </c:pt>
                <c:pt idx="31">
                  <c:v>5.7677604185858017E-4</c:v>
                </c:pt>
                <c:pt idx="32">
                  <c:v>4.4118934006411037E-4</c:v>
                </c:pt>
                <c:pt idx="33">
                  <c:v>3.7872158148789803E-4</c:v>
                </c:pt>
                <c:pt idx="34">
                  <c:v>3.5252542466561454E-4</c:v>
                </c:pt>
                <c:pt idx="35">
                  <c:v>3.3513808541213441E-4</c:v>
                </c:pt>
                <c:pt idx="36">
                  <c:v>3.2512021445152417E-4</c:v>
                </c:pt>
                <c:pt idx="37">
                  <c:v>3.1786589410074534E-4</c:v>
                </c:pt>
                <c:pt idx="38">
                  <c:v>3.1251151479420175E-4</c:v>
                </c:pt>
                <c:pt idx="39">
                  <c:v>3.0571778621173162E-4</c:v>
                </c:pt>
                <c:pt idx="40">
                  <c:v>2.9702411658498462E-4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8C6-471B-8284-66CDFA395046}"/>
            </c:ext>
          </c:extLst>
        </c:ser>
        <c:ser>
          <c:idx val="5"/>
          <c:order val="5"/>
          <c:tx>
            <c:v>30-model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'Wire grass_live'!$AH$12:$AH$54</c:f>
              <c:numCache>
                <c:formatCode>General</c:formatCode>
                <c:ptCount val="43"/>
                <c:pt idx="0">
                  <c:v>175.90100000000001</c:v>
                </c:pt>
                <c:pt idx="1">
                  <c:v>183.92099999999999</c:v>
                </c:pt>
                <c:pt idx="2">
                  <c:v>191.875</c:v>
                </c:pt>
                <c:pt idx="3">
                  <c:v>199.786</c:v>
                </c:pt>
                <c:pt idx="4">
                  <c:v>207.69499999999999</c:v>
                </c:pt>
                <c:pt idx="5">
                  <c:v>215.59899999999999</c:v>
                </c:pt>
                <c:pt idx="6">
                  <c:v>223.482</c:v>
                </c:pt>
                <c:pt idx="7">
                  <c:v>231.35300000000001</c:v>
                </c:pt>
                <c:pt idx="8">
                  <c:v>239.21</c:v>
                </c:pt>
                <c:pt idx="9">
                  <c:v>247.05799999999999</c:v>
                </c:pt>
                <c:pt idx="10">
                  <c:v>254.90199999999999</c:v>
                </c:pt>
                <c:pt idx="11">
                  <c:v>262.75200000000001</c:v>
                </c:pt>
                <c:pt idx="12">
                  <c:v>270.59800000000001</c:v>
                </c:pt>
                <c:pt idx="13">
                  <c:v>278.41899999999998</c:v>
                </c:pt>
                <c:pt idx="14">
                  <c:v>286.24700000000001</c:v>
                </c:pt>
                <c:pt idx="15">
                  <c:v>294.06</c:v>
                </c:pt>
                <c:pt idx="16">
                  <c:v>301.86200000000002</c:v>
                </c:pt>
                <c:pt idx="17">
                  <c:v>309.66399999999999</c:v>
                </c:pt>
                <c:pt idx="18">
                  <c:v>317.476</c:v>
                </c:pt>
                <c:pt idx="19">
                  <c:v>325.298</c:v>
                </c:pt>
                <c:pt idx="20">
                  <c:v>333.096</c:v>
                </c:pt>
                <c:pt idx="21">
                  <c:v>340.86200000000002</c:v>
                </c:pt>
                <c:pt idx="22">
                  <c:v>348.64</c:v>
                </c:pt>
                <c:pt idx="23">
                  <c:v>356.416</c:v>
                </c:pt>
                <c:pt idx="24">
                  <c:v>364.20299999999997</c:v>
                </c:pt>
                <c:pt idx="25">
                  <c:v>372.03199999999998</c:v>
                </c:pt>
                <c:pt idx="26">
                  <c:v>379.86799999999999</c:v>
                </c:pt>
                <c:pt idx="27">
                  <c:v>387.68599999999998</c:v>
                </c:pt>
                <c:pt idx="28">
                  <c:v>395.47399999999999</c:v>
                </c:pt>
                <c:pt idx="29">
                  <c:v>403.24200000000002</c:v>
                </c:pt>
                <c:pt idx="30">
                  <c:v>411.13499999999999</c:v>
                </c:pt>
                <c:pt idx="31">
                  <c:v>419.02699999999999</c:v>
                </c:pt>
                <c:pt idx="32">
                  <c:v>426.84199999999998</c:v>
                </c:pt>
                <c:pt idx="33">
                  <c:v>434.63299999999998</c:v>
                </c:pt>
                <c:pt idx="34">
                  <c:v>442.41199999999998</c:v>
                </c:pt>
                <c:pt idx="35">
                  <c:v>450.16500000000002</c:v>
                </c:pt>
                <c:pt idx="36">
                  <c:v>457.89100000000002</c:v>
                </c:pt>
                <c:pt idx="37">
                  <c:v>465.63499999999999</c:v>
                </c:pt>
                <c:pt idx="38">
                  <c:v>473.36099999999999</c:v>
                </c:pt>
                <c:pt idx="39">
                  <c:v>481.09800000000001</c:v>
                </c:pt>
                <c:pt idx="40">
                  <c:v>488.84199999999998</c:v>
                </c:pt>
                <c:pt idx="41">
                  <c:v>496.58300000000003</c:v>
                </c:pt>
                <c:pt idx="42">
                  <c:v>504.31</c:v>
                </c:pt>
              </c:numCache>
            </c:numRef>
          </c:xVal>
          <c:yVal>
            <c:numRef>
              <c:f>'Wire grass_live'!$AQ$13:$AQ$53</c:f>
              <c:numCache>
                <c:formatCode>General</c:formatCode>
                <c:ptCount val="41"/>
                <c:pt idx="0">
                  <c:v>3.4607894645759719E-5</c:v>
                </c:pt>
                <c:pt idx="1">
                  <c:v>5.2827316189195927E-5</c:v>
                </c:pt>
                <c:pt idx="2">
                  <c:v>7.7510492243818103E-5</c:v>
                </c:pt>
                <c:pt idx="3">
                  <c:v>1.1151184672486391E-4</c:v>
                </c:pt>
                <c:pt idx="4">
                  <c:v>1.5767623781322453E-4</c:v>
                </c:pt>
                <c:pt idx="5">
                  <c:v>2.1895440288113304E-4</c:v>
                </c:pt>
                <c:pt idx="6">
                  <c:v>2.9909330303493965E-4</c:v>
                </c:pt>
                <c:pt idx="7">
                  <c:v>4.0170064862849028E-4</c:v>
                </c:pt>
                <c:pt idx="8">
                  <c:v>5.3053864121188914E-4</c:v>
                </c:pt>
                <c:pt idx="9">
                  <c:v>6.8891431428875312E-4</c:v>
                </c:pt>
                <c:pt idx="10">
                  <c:v>8.7954701500003556E-4</c:v>
                </c:pt>
                <c:pt idx="11">
                  <c:v>1.1017549481514219E-3</c:v>
                </c:pt>
                <c:pt idx="12">
                  <c:v>1.350806753676195E-3</c:v>
                </c:pt>
                <c:pt idx="13">
                  <c:v>1.6254704164804532E-3</c:v>
                </c:pt>
                <c:pt idx="14">
                  <c:v>1.9128362877383197E-3</c:v>
                </c:pt>
                <c:pt idx="15">
                  <c:v>2.2014460193638102E-3</c:v>
                </c:pt>
                <c:pt idx="16">
                  <c:v>2.4787439884379437E-3</c:v>
                </c:pt>
                <c:pt idx="17">
                  <c:v>2.7315222018197919E-3</c:v>
                </c:pt>
                <c:pt idx="18">
                  <c:v>2.9488464175591407E-3</c:v>
                </c:pt>
                <c:pt idx="19">
                  <c:v>3.136375577446341E-3</c:v>
                </c:pt>
                <c:pt idx="20">
                  <c:v>3.3349266226149646E-3</c:v>
                </c:pt>
                <c:pt idx="21">
                  <c:v>3.0714362592319782E-3</c:v>
                </c:pt>
                <c:pt idx="22">
                  <c:v>2.7096488847667718E-3</c:v>
                </c:pt>
                <c:pt idx="23">
                  <c:v>2.3359687876897636E-3</c:v>
                </c:pt>
                <c:pt idx="24">
                  <c:v>1.9666062906333439E-3</c:v>
                </c:pt>
                <c:pt idx="25">
                  <c:v>1.6029016234591336E-3</c:v>
                </c:pt>
                <c:pt idx="26">
                  <c:v>1.2598848460570352E-3</c:v>
                </c:pt>
                <c:pt idx="27">
                  <c:v>9.5388309725413204E-4</c:v>
                </c:pt>
                <c:pt idx="28">
                  <c:v>6.9619981496693681E-4</c:v>
                </c:pt>
                <c:pt idx="29">
                  <c:v>4.9401456788202317E-4</c:v>
                </c:pt>
                <c:pt idx="30">
                  <c:v>3.3414215887985225E-4</c:v>
                </c:pt>
                <c:pt idx="31">
                  <c:v>2.1513813849784115E-4</c:v>
                </c:pt>
                <c:pt idx="32">
                  <c:v>1.3328057910854074E-4</c:v>
                </c:pt>
                <c:pt idx="33">
                  <c:v>7.9412569180489542E-5</c:v>
                </c:pt>
                <c:pt idx="34">
                  <c:v>4.5397387532855814E-5</c:v>
                </c:pt>
                <c:pt idx="35">
                  <c:v>2.4912592977820158E-5</c:v>
                </c:pt>
                <c:pt idx="36">
                  <c:v>1.3164163607870979E-5</c:v>
                </c:pt>
                <c:pt idx="37">
                  <c:v>6.65499559848973E-6</c:v>
                </c:pt>
                <c:pt idx="38">
                  <c:v>3.2300638784206491E-6</c:v>
                </c:pt>
                <c:pt idx="39">
                  <c:v>1.5010639624915491E-6</c:v>
                </c:pt>
                <c:pt idx="40">
                  <c:v>6.6703895230682443E-7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8C6-471B-8284-66CDFA395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266992"/>
        <c:axId val="1797268624"/>
      </c:scatterChart>
      <c:valAx>
        <c:axId val="1797266992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68624"/>
        <c:crosses val="autoZero"/>
        <c:crossBetween val="midCat"/>
      </c:valAx>
      <c:valAx>
        <c:axId val="1797268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669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'Wire grass_Dead'!$B$13:$B$62</c:f>
              <c:numCache>
                <c:formatCode>General</c:formatCode>
                <c:ptCount val="50"/>
                <c:pt idx="0">
                  <c:v>166.15299999999999</c:v>
                </c:pt>
                <c:pt idx="1">
                  <c:v>174.04400000000001</c:v>
                </c:pt>
                <c:pt idx="2">
                  <c:v>181.92599999999999</c:v>
                </c:pt>
                <c:pt idx="3">
                  <c:v>189.80600000000001</c:v>
                </c:pt>
                <c:pt idx="4">
                  <c:v>197.678</c:v>
                </c:pt>
                <c:pt idx="5">
                  <c:v>205.553</c:v>
                </c:pt>
                <c:pt idx="6">
                  <c:v>213.41800000000001</c:v>
                </c:pt>
                <c:pt idx="7">
                  <c:v>221.28899999999999</c:v>
                </c:pt>
                <c:pt idx="8">
                  <c:v>229.16800000000001</c:v>
                </c:pt>
                <c:pt idx="9">
                  <c:v>237.00299999999999</c:v>
                </c:pt>
                <c:pt idx="10">
                  <c:v>244.86500000000001</c:v>
                </c:pt>
                <c:pt idx="11">
                  <c:v>252.68899999999999</c:v>
                </c:pt>
                <c:pt idx="12">
                  <c:v>260.51799999999997</c:v>
                </c:pt>
                <c:pt idx="13">
                  <c:v>268.30700000000002</c:v>
                </c:pt>
                <c:pt idx="14">
                  <c:v>276.041</c:v>
                </c:pt>
                <c:pt idx="15">
                  <c:v>283.82400000000001</c:v>
                </c:pt>
                <c:pt idx="16">
                  <c:v>291.62</c:v>
                </c:pt>
                <c:pt idx="17">
                  <c:v>299.42</c:v>
                </c:pt>
                <c:pt idx="18">
                  <c:v>307.21100000000001</c:v>
                </c:pt>
                <c:pt idx="19">
                  <c:v>314.995</c:v>
                </c:pt>
                <c:pt idx="20">
                  <c:v>322.78699999999998</c:v>
                </c:pt>
                <c:pt idx="21">
                  <c:v>330.53199999999998</c:v>
                </c:pt>
                <c:pt idx="22">
                  <c:v>338.322</c:v>
                </c:pt>
                <c:pt idx="23">
                  <c:v>346.113</c:v>
                </c:pt>
                <c:pt idx="24">
                  <c:v>353.85300000000001</c:v>
                </c:pt>
                <c:pt idx="25">
                  <c:v>361.61500000000001</c:v>
                </c:pt>
                <c:pt idx="26">
                  <c:v>369.53100000000001</c:v>
                </c:pt>
                <c:pt idx="27">
                  <c:v>377.29700000000003</c:v>
                </c:pt>
                <c:pt idx="28">
                  <c:v>385.02300000000002</c:v>
                </c:pt>
                <c:pt idx="29">
                  <c:v>392.755</c:v>
                </c:pt>
                <c:pt idx="30">
                  <c:v>400.471</c:v>
                </c:pt>
                <c:pt idx="31">
                  <c:v>408.178</c:v>
                </c:pt>
                <c:pt idx="32">
                  <c:v>415.875</c:v>
                </c:pt>
                <c:pt idx="33">
                  <c:v>423.58300000000003</c:v>
                </c:pt>
                <c:pt idx="34">
                  <c:v>431.28</c:v>
                </c:pt>
                <c:pt idx="35">
                  <c:v>438.98</c:v>
                </c:pt>
                <c:pt idx="36">
                  <c:v>446.67700000000002</c:v>
                </c:pt>
                <c:pt idx="37">
                  <c:v>454.36500000000001</c:v>
                </c:pt>
                <c:pt idx="38">
                  <c:v>462.04399999999998</c:v>
                </c:pt>
                <c:pt idx="39">
                  <c:v>469.72500000000002</c:v>
                </c:pt>
                <c:pt idx="40">
                  <c:v>477.39400000000001</c:v>
                </c:pt>
                <c:pt idx="41">
                  <c:v>485.07</c:v>
                </c:pt>
                <c:pt idx="42">
                  <c:v>492.75599999999997</c:v>
                </c:pt>
                <c:pt idx="43">
                  <c:v>500.40699999999998</c:v>
                </c:pt>
              </c:numCache>
            </c:numRef>
          </c:xVal>
          <c:yVal>
            <c:numRef>
              <c:f>'Wire grass_Dead'!$F$13:$F$62</c:f>
              <c:numCache>
                <c:formatCode>General</c:formatCode>
                <c:ptCount val="50"/>
                <c:pt idx="0">
                  <c:v>1.2076310427857617E-3</c:v>
                </c:pt>
                <c:pt idx="1">
                  <c:v>2.0596406741989481E-3</c:v>
                </c:pt>
                <c:pt idx="2">
                  <c:v>3.0746434524913102E-3</c:v>
                </c:pt>
                <c:pt idx="3">
                  <c:v>4.2822744952769609E-3</c:v>
                </c:pt>
                <c:pt idx="4">
                  <c:v>5.7714391553991273E-3</c:v>
                </c:pt>
                <c:pt idx="5">
                  <c:v>7.616225226893869E-3</c:v>
                </c:pt>
                <c:pt idx="6">
                  <c:v>9.8684941655862168E-3</c:v>
                </c:pt>
                <c:pt idx="7">
                  <c:v>1.2631968883126565E-2</c:v>
                </c:pt>
                <c:pt idx="8">
                  <c:v>1.6165956658640623E-2</c:v>
                </c:pt>
                <c:pt idx="9">
                  <c:v>2.0870531579922247E-2</c:v>
                </c:pt>
                <c:pt idx="10">
                  <c:v>2.7264308205223187E-2</c:v>
                </c:pt>
                <c:pt idx="11">
                  <c:v>3.6051120577884843E-2</c:v>
                </c:pt>
                <c:pt idx="12">
                  <c:v>4.8408964623078421E-2</c:v>
                </c:pt>
                <c:pt idx="13">
                  <c:v>6.6553065382478294E-2</c:v>
                </c:pt>
                <c:pt idx="14">
                  <c:v>9.3854417484719344E-2</c:v>
                </c:pt>
                <c:pt idx="15">
                  <c:v>0.13126134469346185</c:v>
                </c:pt>
                <c:pt idx="16">
                  <c:v>0.17500277829227628</c:v>
                </c:pt>
                <c:pt idx="17">
                  <c:v>0.21994443415447307</c:v>
                </c:pt>
                <c:pt idx="18">
                  <c:v>0.26208260789035009</c:v>
                </c:pt>
                <c:pt idx="19">
                  <c:v>0.30289609186886468</c:v>
                </c:pt>
                <c:pt idx="20">
                  <c:v>0.34823634006297455</c:v>
                </c:pt>
                <c:pt idx="21">
                  <c:v>0.40519133172809785</c:v>
                </c:pt>
                <c:pt idx="22">
                  <c:v>0.4733572883867383</c:v>
                </c:pt>
                <c:pt idx="23">
                  <c:v>0.53389590664937958</c:v>
                </c:pt>
                <c:pt idx="24">
                  <c:v>0.56818744211891092</c:v>
                </c:pt>
                <c:pt idx="25">
                  <c:v>0.58437636599370246</c:v>
                </c:pt>
                <c:pt idx="26">
                  <c:v>0.5948316354880534</c:v>
                </c:pt>
                <c:pt idx="27">
                  <c:v>0.60328134839785141</c:v>
                </c:pt>
                <c:pt idx="28">
                  <c:v>0.61087016114095205</c:v>
                </c:pt>
                <c:pt idx="29">
                  <c:v>0.61802111502130019</c:v>
                </c:pt>
                <c:pt idx="30">
                  <c:v>0.62489275791813292</c:v>
                </c:pt>
                <c:pt idx="31">
                  <c:v>0.63158066308575667</c:v>
                </c:pt>
                <c:pt idx="32">
                  <c:v>0.63809075754769395</c:v>
                </c:pt>
                <c:pt idx="33">
                  <c:v>0.64436895721429899</c:v>
                </c:pt>
                <c:pt idx="34">
                  <c:v>0.6503922948694203</c:v>
                </c:pt>
                <c:pt idx="35">
                  <c:v>0.65610594554547141</c:v>
                </c:pt>
                <c:pt idx="36">
                  <c:v>0.66152769031302094</c:v>
                </c:pt>
                <c:pt idx="37">
                  <c:v>0.66661604000740882</c:v>
                </c:pt>
                <c:pt idx="38">
                  <c:v>0.67135765882570841</c:v>
                </c:pt>
                <c:pt idx="39">
                  <c:v>0.67570661233561768</c:v>
                </c:pt>
                <c:pt idx="40">
                  <c:v>0.67968957214298942</c:v>
                </c:pt>
                <c:pt idx="41">
                  <c:v>0.68331765141692902</c:v>
                </c:pt>
                <c:pt idx="42">
                  <c:v>0.68661381737358762</c:v>
                </c:pt>
                <c:pt idx="43">
                  <c:v>0.68960992776440078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F60-4321-B350-19397A85D0F2}"/>
            </c:ext>
          </c:extLst>
        </c:ser>
        <c:ser>
          <c:idx val="1"/>
          <c:order val="1"/>
          <c:tx>
            <c:v>10-model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'Wire grass_Dead'!$B$13:$B$62</c:f>
              <c:numCache>
                <c:formatCode>General</c:formatCode>
                <c:ptCount val="50"/>
                <c:pt idx="0">
                  <c:v>166.15299999999999</c:v>
                </c:pt>
                <c:pt idx="1">
                  <c:v>174.04400000000001</c:v>
                </c:pt>
                <c:pt idx="2">
                  <c:v>181.92599999999999</c:v>
                </c:pt>
                <c:pt idx="3">
                  <c:v>189.80600000000001</c:v>
                </c:pt>
                <c:pt idx="4">
                  <c:v>197.678</c:v>
                </c:pt>
                <c:pt idx="5">
                  <c:v>205.553</c:v>
                </c:pt>
                <c:pt idx="6">
                  <c:v>213.41800000000001</c:v>
                </c:pt>
                <c:pt idx="7">
                  <c:v>221.28899999999999</c:v>
                </c:pt>
                <c:pt idx="8">
                  <c:v>229.16800000000001</c:v>
                </c:pt>
                <c:pt idx="9">
                  <c:v>237.00299999999999</c:v>
                </c:pt>
                <c:pt idx="10">
                  <c:v>244.86500000000001</c:v>
                </c:pt>
                <c:pt idx="11">
                  <c:v>252.68899999999999</c:v>
                </c:pt>
                <c:pt idx="12">
                  <c:v>260.51799999999997</c:v>
                </c:pt>
                <c:pt idx="13">
                  <c:v>268.30700000000002</c:v>
                </c:pt>
                <c:pt idx="14">
                  <c:v>276.041</c:v>
                </c:pt>
                <c:pt idx="15">
                  <c:v>283.82400000000001</c:v>
                </c:pt>
                <c:pt idx="16">
                  <c:v>291.62</c:v>
                </c:pt>
                <c:pt idx="17">
                  <c:v>299.42</c:v>
                </c:pt>
                <c:pt idx="18">
                  <c:v>307.21100000000001</c:v>
                </c:pt>
                <c:pt idx="19">
                  <c:v>314.995</c:v>
                </c:pt>
                <c:pt idx="20">
                  <c:v>322.78699999999998</c:v>
                </c:pt>
                <c:pt idx="21">
                  <c:v>330.53199999999998</c:v>
                </c:pt>
                <c:pt idx="22">
                  <c:v>338.322</c:v>
                </c:pt>
                <c:pt idx="23">
                  <c:v>346.113</c:v>
                </c:pt>
                <c:pt idx="24">
                  <c:v>353.85300000000001</c:v>
                </c:pt>
                <c:pt idx="25">
                  <c:v>361.61500000000001</c:v>
                </c:pt>
                <c:pt idx="26">
                  <c:v>369.53100000000001</c:v>
                </c:pt>
                <c:pt idx="27">
                  <c:v>377.29700000000003</c:v>
                </c:pt>
                <c:pt idx="28">
                  <c:v>385.02300000000002</c:v>
                </c:pt>
                <c:pt idx="29">
                  <c:v>392.755</c:v>
                </c:pt>
                <c:pt idx="30">
                  <c:v>400.471</c:v>
                </c:pt>
                <c:pt idx="31">
                  <c:v>408.178</c:v>
                </c:pt>
                <c:pt idx="32">
                  <c:v>415.875</c:v>
                </c:pt>
                <c:pt idx="33">
                  <c:v>423.58300000000003</c:v>
                </c:pt>
                <c:pt idx="34">
                  <c:v>431.28</c:v>
                </c:pt>
                <c:pt idx="35">
                  <c:v>438.98</c:v>
                </c:pt>
                <c:pt idx="36">
                  <c:v>446.67700000000002</c:v>
                </c:pt>
                <c:pt idx="37">
                  <c:v>454.36500000000001</c:v>
                </c:pt>
                <c:pt idx="38">
                  <c:v>462.04399999999998</c:v>
                </c:pt>
                <c:pt idx="39">
                  <c:v>469.72500000000002</c:v>
                </c:pt>
                <c:pt idx="40">
                  <c:v>477.39400000000001</c:v>
                </c:pt>
                <c:pt idx="41">
                  <c:v>485.07</c:v>
                </c:pt>
                <c:pt idx="42">
                  <c:v>492.75599999999997</c:v>
                </c:pt>
                <c:pt idx="43">
                  <c:v>500.40699999999998</c:v>
                </c:pt>
              </c:numCache>
            </c:numRef>
          </c:xVal>
          <c:yVal>
            <c:numRef>
              <c:f>'Wire grass_Dead'!$J$13:$J$62</c:f>
              <c:numCache>
                <c:formatCode>General</c:formatCode>
                <c:ptCount val="50"/>
                <c:pt idx="0">
                  <c:v>8.7905041829754562E-4</c:v>
                </c:pt>
                <c:pt idx="1">
                  <c:v>1.1557315410773107E-3</c:v>
                </c:pt>
                <c:pt idx="2">
                  <c:v>1.6402711649717895E-3</c:v>
                </c:pt>
                <c:pt idx="3">
                  <c:v>2.4207397209685465E-3</c:v>
                </c:pt>
                <c:pt idx="4">
                  <c:v>3.6092722498397029E-3</c:v>
                </c:pt>
                <c:pt idx="5">
                  <c:v>5.3558441334919746E-3</c:v>
                </c:pt>
                <c:pt idx="6">
                  <c:v>7.8628895224275019E-3</c:v>
                </c:pt>
                <c:pt idx="7">
                  <c:v>1.139005084696856E-2</c:v>
                </c:pt>
                <c:pt idx="8">
                  <c:v>1.6270282710271738E-2</c:v>
                </c:pt>
                <c:pt idx="9">
                  <c:v>2.2913117612605109E-2</c:v>
                </c:pt>
                <c:pt idx="10">
                  <c:v>3.1769633640162415E-2</c:v>
                </c:pt>
                <c:pt idx="11">
                  <c:v>4.3408305563679736E-2</c:v>
                </c:pt>
                <c:pt idx="12">
                  <c:v>5.838238953221199E-2</c:v>
                </c:pt>
                <c:pt idx="13">
                  <c:v>7.7309153114521065E-2</c:v>
                </c:pt>
                <c:pt idx="14">
                  <c:v>0.10070180790344822</c:v>
                </c:pt>
                <c:pt idx="15">
                  <c:v>0.12894447404653295</c:v>
                </c:pt>
                <c:pt idx="16">
                  <c:v>0.16249820360335052</c:v>
                </c:pt>
                <c:pt idx="17">
                  <c:v>0.20152386276876028</c:v>
                </c:pt>
                <c:pt idx="18">
                  <c:v>0.24593853468119831</c:v>
                </c:pt>
                <c:pt idx="19">
                  <c:v>0.29549496610225501</c:v>
                </c:pt>
                <c:pt idx="20">
                  <c:v>0.35031242696675519</c:v>
                </c:pt>
                <c:pt idx="21">
                  <c:v>0.41273139712383783</c:v>
                </c:pt>
                <c:pt idx="22">
                  <c:v>0.4706805965326582</c:v>
                </c:pt>
                <c:pt idx="23">
                  <c:v>0.51904851711429467</c:v>
                </c:pt>
                <c:pt idx="24">
                  <c:v>0.55777977059342054</c:v>
                </c:pt>
                <c:pt idx="25">
                  <c:v>0.58777184633620416</c:v>
                </c:pt>
                <c:pt idx="26">
                  <c:v>0.61030707713246424</c:v>
                </c:pt>
                <c:pt idx="27">
                  <c:v>0.62673316416708169</c:v>
                </c:pt>
                <c:pt idx="28">
                  <c:v>0.63799422835124875</c:v>
                </c:pt>
                <c:pt idx="29">
                  <c:v>0.64536522522205053</c:v>
                </c:pt>
                <c:pt idx="30">
                  <c:v>0.6499726064968292</c:v>
                </c:pt>
                <c:pt idx="31">
                  <c:v>0.65270628387445939</c:v>
                </c:pt>
                <c:pt idx="32">
                  <c:v>0.65424398458483868</c:v>
                </c:pt>
                <c:pt idx="33">
                  <c:v>0.65506248718105531</c:v>
                </c:pt>
                <c:pt idx="34">
                  <c:v>0.65547469739262332</c:v>
                </c:pt>
                <c:pt idx="35">
                  <c:v>0.65567032309186057</c:v>
                </c:pt>
                <c:pt idx="36">
                  <c:v>0.65575788506672128</c:v>
                </c:pt>
                <c:pt idx="37">
                  <c:v>0.65579477911219508</c:v>
                </c:pt>
                <c:pt idx="38">
                  <c:v>0.65580940124054132</c:v>
                </c:pt>
                <c:pt idx="39">
                  <c:v>0.65581485343660462</c:v>
                </c:pt>
                <c:pt idx="40">
                  <c:v>0.65581676699561509</c:v>
                </c:pt>
                <c:pt idx="41">
                  <c:v>0.65581739769969905</c:v>
                </c:pt>
                <c:pt idx="42">
                  <c:v>0.65581809778969502</c:v>
                </c:pt>
                <c:pt idx="43">
                  <c:v>0.65581655104050229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F60-4321-B350-19397A85D0F2}"/>
            </c:ext>
          </c:extLst>
        </c:ser>
        <c:ser>
          <c:idx val="2"/>
          <c:order val="2"/>
          <c:tx>
            <c:v>20-exp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'Wire grass_Dead'!$R$13:$R$54</c:f>
              <c:numCache>
                <c:formatCode>General</c:formatCode>
                <c:ptCount val="42"/>
                <c:pt idx="0">
                  <c:v>176.32400000000001</c:v>
                </c:pt>
                <c:pt idx="1">
                  <c:v>184.30699999999999</c:v>
                </c:pt>
                <c:pt idx="2">
                  <c:v>192.28299999999999</c:v>
                </c:pt>
                <c:pt idx="3">
                  <c:v>200.27199999999999</c:v>
                </c:pt>
                <c:pt idx="4">
                  <c:v>208.24600000000001</c:v>
                </c:pt>
                <c:pt idx="5">
                  <c:v>216.21700000000001</c:v>
                </c:pt>
                <c:pt idx="6">
                  <c:v>224.17400000000001</c:v>
                </c:pt>
                <c:pt idx="7">
                  <c:v>232.136</c:v>
                </c:pt>
                <c:pt idx="8">
                  <c:v>240.084</c:v>
                </c:pt>
                <c:pt idx="9">
                  <c:v>248.036</c:v>
                </c:pt>
                <c:pt idx="10">
                  <c:v>255.97200000000001</c:v>
                </c:pt>
                <c:pt idx="11">
                  <c:v>263.90699999999998</c:v>
                </c:pt>
                <c:pt idx="12">
                  <c:v>271.83100000000002</c:v>
                </c:pt>
                <c:pt idx="13">
                  <c:v>279.767</c:v>
                </c:pt>
                <c:pt idx="14">
                  <c:v>287.68799999999999</c:v>
                </c:pt>
                <c:pt idx="15">
                  <c:v>295.57100000000003</c:v>
                </c:pt>
                <c:pt idx="16">
                  <c:v>303.43400000000003</c:v>
                </c:pt>
                <c:pt idx="17">
                  <c:v>311.32499999999999</c:v>
                </c:pt>
                <c:pt idx="18">
                  <c:v>319.20699999999999</c:v>
                </c:pt>
                <c:pt idx="19">
                  <c:v>327.05</c:v>
                </c:pt>
                <c:pt idx="20">
                  <c:v>334.86399999999998</c:v>
                </c:pt>
                <c:pt idx="21">
                  <c:v>342.714</c:v>
                </c:pt>
                <c:pt idx="22">
                  <c:v>350.608</c:v>
                </c:pt>
                <c:pt idx="23">
                  <c:v>358.54700000000003</c:v>
                </c:pt>
                <c:pt idx="24">
                  <c:v>366.471</c:v>
                </c:pt>
                <c:pt idx="25">
                  <c:v>374.38499999999999</c:v>
                </c:pt>
                <c:pt idx="26">
                  <c:v>382.267</c:v>
                </c:pt>
                <c:pt idx="27">
                  <c:v>390.11900000000003</c:v>
                </c:pt>
                <c:pt idx="28">
                  <c:v>397.94400000000002</c:v>
                </c:pt>
                <c:pt idx="29">
                  <c:v>405.75299999999999</c:v>
                </c:pt>
                <c:pt idx="30">
                  <c:v>413.57400000000001</c:v>
                </c:pt>
                <c:pt idx="31">
                  <c:v>421.38900000000001</c:v>
                </c:pt>
                <c:pt idx="32">
                  <c:v>429.20400000000001</c:v>
                </c:pt>
                <c:pt idx="33">
                  <c:v>437.01900000000001</c:v>
                </c:pt>
                <c:pt idx="34">
                  <c:v>444.82400000000001</c:v>
                </c:pt>
                <c:pt idx="35">
                  <c:v>452.61599999999999</c:v>
                </c:pt>
                <c:pt idx="36">
                  <c:v>460.41</c:v>
                </c:pt>
                <c:pt idx="37">
                  <c:v>468.21199999999999</c:v>
                </c:pt>
                <c:pt idx="38">
                  <c:v>475.99299999999999</c:v>
                </c:pt>
                <c:pt idx="39">
                  <c:v>483.79399999999998</c:v>
                </c:pt>
                <c:pt idx="40">
                  <c:v>491.61200000000002</c:v>
                </c:pt>
                <c:pt idx="41">
                  <c:v>499.37900000000002</c:v>
                </c:pt>
              </c:numCache>
            </c:numRef>
          </c:xVal>
          <c:yVal>
            <c:numRef>
              <c:f>'Wire grass_Dead'!$V$13:$V$54</c:f>
              <c:numCache>
                <c:formatCode>General</c:formatCode>
                <c:ptCount val="42"/>
                <c:pt idx="0">
                  <c:v>1.3265426980930695E-3</c:v>
                </c:pt>
                <c:pt idx="1">
                  <c:v>2.2266966717990888E-3</c:v>
                </c:pt>
                <c:pt idx="2">
                  <c:v>3.2847723952782459E-3</c:v>
                </c:pt>
                <c:pt idx="3">
                  <c:v>4.571834655928031E-3</c:v>
                </c:pt>
                <c:pt idx="4">
                  <c:v>6.1589482411466001E-3</c:v>
                </c:pt>
                <c:pt idx="5">
                  <c:v>8.1092818508429199E-3</c:v>
                </c:pt>
                <c:pt idx="6">
                  <c:v>1.0478108097437655E-2</c:v>
                </c:pt>
                <c:pt idx="7">
                  <c:v>1.338386829326077E-2</c:v>
                </c:pt>
                <c:pt idx="8">
                  <c:v>1.7079237237948575E-2</c:v>
                </c:pt>
                <c:pt idx="9">
                  <c:v>2.2037980180820371E-2</c:v>
                </c:pt>
                <c:pt idx="10">
                  <c:v>2.8749654546172398E-2</c:v>
                </c:pt>
                <c:pt idx="11">
                  <c:v>3.804334952031263E-2</c:v>
                </c:pt>
                <c:pt idx="12">
                  <c:v>5.1364049113664212E-2</c:v>
                </c:pt>
                <c:pt idx="13">
                  <c:v>7.1317462197481141E-2</c:v>
                </c:pt>
                <c:pt idx="14">
                  <c:v>0.10143313987918989</c:v>
                </c:pt>
                <c:pt idx="15">
                  <c:v>0.1420032373958704</c:v>
                </c:pt>
                <c:pt idx="16">
                  <c:v>0.18802953136720746</c:v>
                </c:pt>
                <c:pt idx="17">
                  <c:v>0.23364285996288847</c:v>
                </c:pt>
                <c:pt idx="18">
                  <c:v>0.27568478818745312</c:v>
                </c:pt>
                <c:pt idx="19">
                  <c:v>0.31691420900943579</c:v>
                </c:pt>
                <c:pt idx="20">
                  <c:v>0.36356271467487866</c:v>
                </c:pt>
                <c:pt idx="21">
                  <c:v>0.42219906036558885</c:v>
                </c:pt>
                <c:pt idx="22">
                  <c:v>0.49006909076552563</c:v>
                </c:pt>
                <c:pt idx="23">
                  <c:v>0.54745311698053611</c:v>
                </c:pt>
                <c:pt idx="24">
                  <c:v>0.57895771645149829</c:v>
                </c:pt>
                <c:pt idx="25">
                  <c:v>0.59372103122902598</c:v>
                </c:pt>
                <c:pt idx="26">
                  <c:v>0.60328793083027366</c:v>
                </c:pt>
                <c:pt idx="27">
                  <c:v>0.61111690157526943</c:v>
                </c:pt>
                <c:pt idx="28">
                  <c:v>0.61818705831260612</c:v>
                </c:pt>
                <c:pt idx="29">
                  <c:v>0.62488294050298077</c:v>
                </c:pt>
                <c:pt idx="30">
                  <c:v>0.63133483358995623</c:v>
                </c:pt>
                <c:pt idx="31">
                  <c:v>0.6376130127521813</c:v>
                </c:pt>
                <c:pt idx="32">
                  <c:v>0.6437087922934186</c:v>
                </c:pt>
                <c:pt idx="33">
                  <c:v>0.64959295668996009</c:v>
                </c:pt>
                <c:pt idx="34">
                  <c:v>0.65521339176438076</c:v>
                </c:pt>
                <c:pt idx="35">
                  <c:v>0.66053930277547468</c:v>
                </c:pt>
                <c:pt idx="36">
                  <c:v>0.6655383157645387</c:v>
                </c:pt>
                <c:pt idx="37">
                  <c:v>0.67018753207785542</c:v>
                </c:pt>
                <c:pt idx="38">
                  <c:v>0.67451695684788193</c:v>
                </c:pt>
                <c:pt idx="39">
                  <c:v>0.67851158750838958</c:v>
                </c:pt>
                <c:pt idx="40">
                  <c:v>0.68220537723557984</c:v>
                </c:pt>
                <c:pt idx="41">
                  <c:v>0.68561411820442975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F60-4321-B350-19397A85D0F2}"/>
            </c:ext>
          </c:extLst>
        </c:ser>
        <c:ser>
          <c:idx val="3"/>
          <c:order val="3"/>
          <c:tx>
            <c:v>20-model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'Wire grass_Dead'!$R$13:$R$54</c:f>
              <c:numCache>
                <c:formatCode>General</c:formatCode>
                <c:ptCount val="42"/>
                <c:pt idx="0">
                  <c:v>176.32400000000001</c:v>
                </c:pt>
                <c:pt idx="1">
                  <c:v>184.30699999999999</c:v>
                </c:pt>
                <c:pt idx="2">
                  <c:v>192.28299999999999</c:v>
                </c:pt>
                <c:pt idx="3">
                  <c:v>200.27199999999999</c:v>
                </c:pt>
                <c:pt idx="4">
                  <c:v>208.24600000000001</c:v>
                </c:pt>
                <c:pt idx="5">
                  <c:v>216.21700000000001</c:v>
                </c:pt>
                <c:pt idx="6">
                  <c:v>224.17400000000001</c:v>
                </c:pt>
                <c:pt idx="7">
                  <c:v>232.136</c:v>
                </c:pt>
                <c:pt idx="8">
                  <c:v>240.084</c:v>
                </c:pt>
                <c:pt idx="9">
                  <c:v>248.036</c:v>
                </c:pt>
                <c:pt idx="10">
                  <c:v>255.97200000000001</c:v>
                </c:pt>
                <c:pt idx="11">
                  <c:v>263.90699999999998</c:v>
                </c:pt>
                <c:pt idx="12">
                  <c:v>271.83100000000002</c:v>
                </c:pt>
                <c:pt idx="13">
                  <c:v>279.767</c:v>
                </c:pt>
                <c:pt idx="14">
                  <c:v>287.68799999999999</c:v>
                </c:pt>
                <c:pt idx="15">
                  <c:v>295.57100000000003</c:v>
                </c:pt>
                <c:pt idx="16">
                  <c:v>303.43400000000003</c:v>
                </c:pt>
                <c:pt idx="17">
                  <c:v>311.32499999999999</c:v>
                </c:pt>
                <c:pt idx="18">
                  <c:v>319.20699999999999</c:v>
                </c:pt>
                <c:pt idx="19">
                  <c:v>327.05</c:v>
                </c:pt>
                <c:pt idx="20">
                  <c:v>334.86399999999998</c:v>
                </c:pt>
                <c:pt idx="21">
                  <c:v>342.714</c:v>
                </c:pt>
                <c:pt idx="22">
                  <c:v>350.608</c:v>
                </c:pt>
                <c:pt idx="23">
                  <c:v>358.54700000000003</c:v>
                </c:pt>
                <c:pt idx="24">
                  <c:v>366.471</c:v>
                </c:pt>
                <c:pt idx="25">
                  <c:v>374.38499999999999</c:v>
                </c:pt>
                <c:pt idx="26">
                  <c:v>382.267</c:v>
                </c:pt>
                <c:pt idx="27">
                  <c:v>390.11900000000003</c:v>
                </c:pt>
                <c:pt idx="28">
                  <c:v>397.94400000000002</c:v>
                </c:pt>
                <c:pt idx="29">
                  <c:v>405.75299999999999</c:v>
                </c:pt>
                <c:pt idx="30">
                  <c:v>413.57400000000001</c:v>
                </c:pt>
                <c:pt idx="31">
                  <c:v>421.38900000000001</c:v>
                </c:pt>
                <c:pt idx="32">
                  <c:v>429.20400000000001</c:v>
                </c:pt>
                <c:pt idx="33">
                  <c:v>437.01900000000001</c:v>
                </c:pt>
                <c:pt idx="34">
                  <c:v>444.82400000000001</c:v>
                </c:pt>
                <c:pt idx="35">
                  <c:v>452.61599999999999</c:v>
                </c:pt>
                <c:pt idx="36">
                  <c:v>460.41</c:v>
                </c:pt>
                <c:pt idx="37">
                  <c:v>468.21199999999999</c:v>
                </c:pt>
                <c:pt idx="38">
                  <c:v>475.99299999999999</c:v>
                </c:pt>
                <c:pt idx="39">
                  <c:v>483.79399999999998</c:v>
                </c:pt>
                <c:pt idx="40">
                  <c:v>491.61200000000002</c:v>
                </c:pt>
                <c:pt idx="41">
                  <c:v>499.37900000000002</c:v>
                </c:pt>
              </c:numCache>
            </c:numRef>
          </c:xVal>
          <c:yVal>
            <c:numRef>
              <c:f>'Wire grass_Dead'!$Z$13:$Z$54</c:f>
              <c:numCache>
                <c:formatCode>General</c:formatCode>
                <c:ptCount val="42"/>
                <c:pt idx="0">
                  <c:v>1.1599043780194879E-3</c:v>
                </c:pt>
                <c:pt idx="1">
                  <c:v>1.4663468701312465E-3</c:v>
                </c:pt>
                <c:pt idx="2">
                  <c:v>2.0067362384378583E-3</c:v>
                </c:pt>
                <c:pt idx="3">
                  <c:v>2.8826618439547103E-3</c:v>
                </c:pt>
                <c:pt idx="4">
                  <c:v>4.2190749263793705E-3</c:v>
                </c:pt>
                <c:pt idx="5">
                  <c:v>6.1749274197324565E-3</c:v>
                </c:pt>
                <c:pt idx="6">
                  <c:v>8.9615924680355088E-3</c:v>
                </c:pt>
                <c:pt idx="7">
                  <c:v>1.2847811175475139E-2</c:v>
                </c:pt>
                <c:pt idx="8">
                  <c:v>1.8175792298470994E-2</c:v>
                </c:pt>
                <c:pt idx="9">
                  <c:v>2.5350099580514689E-2</c:v>
                </c:pt>
                <c:pt idx="10">
                  <c:v>3.4854614972502793E-2</c:v>
                </c:pt>
                <c:pt idx="11">
                  <c:v>4.7216581211965071E-2</c:v>
                </c:pt>
                <c:pt idx="12">
                  <c:v>6.3014808076940113E-2</c:v>
                </c:pt>
                <c:pt idx="13">
                  <c:v>8.2819406516456459E-2</c:v>
                </c:pt>
                <c:pt idx="14">
                  <c:v>0.10719385643278742</c:v>
                </c:pt>
                <c:pt idx="15">
                  <c:v>0.13655130295543294</c:v>
                </c:pt>
                <c:pt idx="16">
                  <c:v>0.17109005180795359</c:v>
                </c:pt>
                <c:pt idx="17">
                  <c:v>0.21084879509350773</c:v>
                </c:pt>
                <c:pt idx="18">
                  <c:v>0.2558007993798162</c:v>
                </c:pt>
                <c:pt idx="19">
                  <c:v>0.30571285961040406</c:v>
                </c:pt>
                <c:pt idx="20">
                  <c:v>0.36081645595411249</c:v>
                </c:pt>
                <c:pt idx="21">
                  <c:v>0.42224616935030507</c:v>
                </c:pt>
                <c:pt idx="22">
                  <c:v>0.47803216060951892</c:v>
                </c:pt>
                <c:pt idx="23">
                  <c:v>0.52450265741858482</c:v>
                </c:pt>
                <c:pt idx="24">
                  <c:v>0.56182580140091942</c:v>
                </c:pt>
                <c:pt idx="25">
                  <c:v>0.59079130028732818</c:v>
                </c:pt>
                <c:pt idx="26">
                  <c:v>0.612479682068227</c:v>
                </c:pt>
                <c:pt idx="27">
                  <c:v>0.62806138118631771</c:v>
                </c:pt>
                <c:pt idx="28">
                  <c:v>0.63877356192082413</c:v>
                </c:pt>
                <c:pt idx="29">
                  <c:v>0.64580371351434585</c:v>
                </c:pt>
                <c:pt idx="30">
                  <c:v>0.65020067263418035</c:v>
                </c:pt>
                <c:pt idx="31">
                  <c:v>0.65281892354596194</c:v>
                </c:pt>
                <c:pt idx="32">
                  <c:v>0.65429633028234047</c:v>
                </c:pt>
                <c:pt idx="33">
                  <c:v>0.65508549931388471</c:v>
                </c:pt>
                <c:pt idx="34">
                  <c:v>0.6554838940298382</c:v>
                </c:pt>
                <c:pt idx="35">
                  <c:v>0.65567363198882522</c:v>
                </c:pt>
                <c:pt idx="36">
                  <c:v>0.65575885692498215</c:v>
                </c:pt>
                <c:pt idx="37">
                  <c:v>0.65579498593130769</c:v>
                </c:pt>
                <c:pt idx="38">
                  <c:v>0.6558094200089517</c:v>
                </c:pt>
                <c:pt idx="39">
                  <c:v>0.65581483730226509</c:v>
                </c:pt>
                <c:pt idx="40">
                  <c:v>0.65581675522479954</c:v>
                </c:pt>
                <c:pt idx="41">
                  <c:v>0.65581739299914388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F60-4321-B350-19397A85D0F2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'Wire grass_Dead'!$AH$13:$AH$53</c:f>
              <c:numCache>
                <c:formatCode>General</c:formatCode>
                <c:ptCount val="41"/>
                <c:pt idx="0">
                  <c:v>179.607</c:v>
                </c:pt>
                <c:pt idx="1">
                  <c:v>186.03399999999999</c:v>
                </c:pt>
                <c:pt idx="2">
                  <c:v>192.46199999999999</c:v>
                </c:pt>
                <c:pt idx="3">
                  <c:v>198.887</c:v>
                </c:pt>
                <c:pt idx="4">
                  <c:v>205.28700000000001</c:v>
                </c:pt>
                <c:pt idx="5">
                  <c:v>211.68899999999999</c:v>
                </c:pt>
                <c:pt idx="6">
                  <c:v>218.09</c:v>
                </c:pt>
                <c:pt idx="7">
                  <c:v>224.459</c:v>
                </c:pt>
                <c:pt idx="8">
                  <c:v>230.83699999999999</c:v>
                </c:pt>
                <c:pt idx="9">
                  <c:v>237.21</c:v>
                </c:pt>
                <c:pt idx="10">
                  <c:v>243.59</c:v>
                </c:pt>
                <c:pt idx="11">
                  <c:v>249.96899999999999</c:v>
                </c:pt>
                <c:pt idx="12">
                  <c:v>256.34100000000001</c:v>
                </c:pt>
                <c:pt idx="13">
                  <c:v>262.69299999999998</c:v>
                </c:pt>
                <c:pt idx="14">
                  <c:v>269.05599999999998</c:v>
                </c:pt>
                <c:pt idx="15">
                  <c:v>275.43099999999998</c:v>
                </c:pt>
                <c:pt idx="16">
                  <c:v>281.79700000000003</c:v>
                </c:pt>
                <c:pt idx="17">
                  <c:v>288.17500000000001</c:v>
                </c:pt>
                <c:pt idx="18">
                  <c:v>294.52199999999999</c:v>
                </c:pt>
                <c:pt idx="19">
                  <c:v>300.87</c:v>
                </c:pt>
                <c:pt idx="20">
                  <c:v>307.19400000000002</c:v>
                </c:pt>
                <c:pt idx="21">
                  <c:v>313.52800000000002</c:v>
                </c:pt>
                <c:pt idx="22">
                  <c:v>319.858</c:v>
                </c:pt>
                <c:pt idx="23">
                  <c:v>326.19499999999999</c:v>
                </c:pt>
                <c:pt idx="24">
                  <c:v>332.53800000000001</c:v>
                </c:pt>
                <c:pt idx="25">
                  <c:v>338.86399999999998</c:v>
                </c:pt>
                <c:pt idx="26">
                  <c:v>345.17399999999998</c:v>
                </c:pt>
                <c:pt idx="27">
                  <c:v>351.48599999999999</c:v>
                </c:pt>
                <c:pt idx="28">
                  <c:v>357.81</c:v>
                </c:pt>
                <c:pt idx="29">
                  <c:v>364.17200000000003</c:v>
                </c:pt>
                <c:pt idx="30">
                  <c:v>370.56099999999998</c:v>
                </c:pt>
                <c:pt idx="31">
                  <c:v>376.95</c:v>
                </c:pt>
                <c:pt idx="32">
                  <c:v>383.34100000000001</c:v>
                </c:pt>
                <c:pt idx="33">
                  <c:v>389.69900000000001</c:v>
                </c:pt>
                <c:pt idx="34">
                  <c:v>396.04300000000001</c:v>
                </c:pt>
                <c:pt idx="35">
                  <c:v>402.387</c:v>
                </c:pt>
                <c:pt idx="36">
                  <c:v>408.71699999999998</c:v>
                </c:pt>
                <c:pt idx="37">
                  <c:v>415.03699999999998</c:v>
                </c:pt>
                <c:pt idx="38">
                  <c:v>421.35199999999998</c:v>
                </c:pt>
                <c:pt idx="39">
                  <c:v>427.65499999999997</c:v>
                </c:pt>
                <c:pt idx="40">
                  <c:v>433.97</c:v>
                </c:pt>
              </c:numCache>
            </c:numRef>
          </c:xVal>
          <c:yVal>
            <c:numRef>
              <c:f>'Wire grass_Dead'!$AL$13:$AL$53</c:f>
              <c:numCache>
                <c:formatCode>General</c:formatCode>
                <c:ptCount val="41"/>
                <c:pt idx="0">
                  <c:v>1.2251741036884978E-3</c:v>
                </c:pt>
                <c:pt idx="1">
                  <c:v>1.9621209329746536E-3</c:v>
                </c:pt>
                <c:pt idx="2">
                  <c:v>2.7819742805557102E-3</c:v>
                </c:pt>
                <c:pt idx="3">
                  <c:v>3.7215814878956976E-3</c:v>
                </c:pt>
                <c:pt idx="4">
                  <c:v>4.8454254025571686E-3</c:v>
                </c:pt>
                <c:pt idx="5">
                  <c:v>6.1442941891742819E-3</c:v>
                </c:pt>
                <c:pt idx="6">
                  <c:v>7.655035189211068E-3</c:v>
                </c:pt>
                <c:pt idx="7">
                  <c:v>9.414495744132223E-3</c:v>
                </c:pt>
                <c:pt idx="8">
                  <c:v>1.1431887689303255E-2</c:v>
                </c:pt>
                <c:pt idx="9">
                  <c:v>1.3762482036920987E-2</c:v>
                </c:pt>
                <c:pt idx="10">
                  <c:v>1.6590515494307234E-2</c:v>
                </c:pt>
                <c:pt idx="11">
                  <c:v>2.00818010980508E-2</c:v>
                </c:pt>
                <c:pt idx="12">
                  <c:v>2.4540329415232764E-2</c:v>
                </c:pt>
                <c:pt idx="13">
                  <c:v>3.0224031836103116E-2</c:v>
                </c:pt>
                <c:pt idx="14">
                  <c:v>3.7575076458233658E-2</c:v>
                </c:pt>
                <c:pt idx="15">
                  <c:v>4.727513909871417E-2</c:v>
                </c:pt>
                <c:pt idx="16">
                  <c:v>6.0466487342938358E-2</c:v>
                </c:pt>
                <c:pt idx="17">
                  <c:v>7.9162828401930896E-2</c:v>
                </c:pt>
                <c:pt idx="18">
                  <c:v>0.10522771657024943</c:v>
                </c:pt>
                <c:pt idx="19">
                  <c:v>0.1384603338369137</c:v>
                </c:pt>
                <c:pt idx="20">
                  <c:v>0.17604277976344018</c:v>
                </c:pt>
                <c:pt idx="21">
                  <c:v>0.21438059618998484</c:v>
                </c:pt>
                <c:pt idx="22">
                  <c:v>0.25077195180367751</c:v>
                </c:pt>
                <c:pt idx="23">
                  <c:v>0.28476546667157965</c:v>
                </c:pt>
                <c:pt idx="24">
                  <c:v>0.31835458196691113</c:v>
                </c:pt>
                <c:pt idx="25">
                  <c:v>0.35491451416780284</c:v>
                </c:pt>
                <c:pt idx="26">
                  <c:v>0.3982156674895907</c:v>
                </c:pt>
                <c:pt idx="27">
                  <c:v>0.44960665462986849</c:v>
                </c:pt>
                <c:pt idx="28">
                  <c:v>0.50348760086959721</c:v>
                </c:pt>
                <c:pt idx="29">
                  <c:v>0.54865691440362574</c:v>
                </c:pt>
                <c:pt idx="30">
                  <c:v>0.57724492427871321</c:v>
                </c:pt>
                <c:pt idx="31">
                  <c:v>0.59241589594310773</c:v>
                </c:pt>
                <c:pt idx="32">
                  <c:v>0.60164431261284501</c:v>
                </c:pt>
                <c:pt idx="33">
                  <c:v>0.60870334205387078</c:v>
                </c:pt>
                <c:pt idx="34">
                  <c:v>0.61476288735767715</c:v>
                </c:pt>
                <c:pt idx="35">
                  <c:v>0.62040329415232698</c:v>
                </c:pt>
                <c:pt idx="36">
                  <c:v>0.62576550351892113</c:v>
                </c:pt>
                <c:pt idx="37">
                  <c:v>0.63096742695014552</c:v>
                </c:pt>
                <c:pt idx="38">
                  <c:v>0.63605328125575744</c:v>
                </c:pt>
                <c:pt idx="39">
                  <c:v>0.64105346549246467</c:v>
                </c:pt>
                <c:pt idx="40">
                  <c:v>0.64594495007185238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1F60-4321-B350-19397A85D0F2}"/>
            </c:ext>
          </c:extLst>
        </c:ser>
        <c:ser>
          <c:idx val="5"/>
          <c:order val="5"/>
          <c:tx>
            <c:v>30-model</c:v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'Wire grass_Dead'!$R$13:$R$54</c:f>
              <c:numCache>
                <c:formatCode>General</c:formatCode>
                <c:ptCount val="42"/>
                <c:pt idx="0">
                  <c:v>176.32400000000001</c:v>
                </c:pt>
                <c:pt idx="1">
                  <c:v>184.30699999999999</c:v>
                </c:pt>
                <c:pt idx="2">
                  <c:v>192.28299999999999</c:v>
                </c:pt>
                <c:pt idx="3">
                  <c:v>200.27199999999999</c:v>
                </c:pt>
                <c:pt idx="4">
                  <c:v>208.24600000000001</c:v>
                </c:pt>
                <c:pt idx="5">
                  <c:v>216.21700000000001</c:v>
                </c:pt>
                <c:pt idx="6">
                  <c:v>224.17400000000001</c:v>
                </c:pt>
                <c:pt idx="7">
                  <c:v>232.136</c:v>
                </c:pt>
                <c:pt idx="8">
                  <c:v>240.084</c:v>
                </c:pt>
                <c:pt idx="9">
                  <c:v>248.036</c:v>
                </c:pt>
                <c:pt idx="10">
                  <c:v>255.97200000000001</c:v>
                </c:pt>
                <c:pt idx="11">
                  <c:v>263.90699999999998</c:v>
                </c:pt>
                <c:pt idx="12">
                  <c:v>271.83100000000002</c:v>
                </c:pt>
                <c:pt idx="13">
                  <c:v>279.767</c:v>
                </c:pt>
                <c:pt idx="14">
                  <c:v>287.68799999999999</c:v>
                </c:pt>
                <c:pt idx="15">
                  <c:v>295.57100000000003</c:v>
                </c:pt>
                <c:pt idx="16">
                  <c:v>303.43400000000003</c:v>
                </c:pt>
                <c:pt idx="17">
                  <c:v>311.32499999999999</c:v>
                </c:pt>
                <c:pt idx="18">
                  <c:v>319.20699999999999</c:v>
                </c:pt>
                <c:pt idx="19">
                  <c:v>327.05</c:v>
                </c:pt>
                <c:pt idx="20">
                  <c:v>334.86399999999998</c:v>
                </c:pt>
                <c:pt idx="21">
                  <c:v>342.714</c:v>
                </c:pt>
                <c:pt idx="22">
                  <c:v>350.608</c:v>
                </c:pt>
                <c:pt idx="23">
                  <c:v>358.54700000000003</c:v>
                </c:pt>
                <c:pt idx="24">
                  <c:v>366.471</c:v>
                </c:pt>
                <c:pt idx="25">
                  <c:v>374.38499999999999</c:v>
                </c:pt>
                <c:pt idx="26">
                  <c:v>382.267</c:v>
                </c:pt>
                <c:pt idx="27">
                  <c:v>390.11900000000003</c:v>
                </c:pt>
                <c:pt idx="28">
                  <c:v>397.94400000000002</c:v>
                </c:pt>
                <c:pt idx="29">
                  <c:v>405.75299999999999</c:v>
                </c:pt>
                <c:pt idx="30">
                  <c:v>413.57400000000001</c:v>
                </c:pt>
                <c:pt idx="31">
                  <c:v>421.38900000000001</c:v>
                </c:pt>
                <c:pt idx="32">
                  <c:v>429.20400000000001</c:v>
                </c:pt>
                <c:pt idx="33">
                  <c:v>437.01900000000001</c:v>
                </c:pt>
                <c:pt idx="34">
                  <c:v>444.82400000000001</c:v>
                </c:pt>
                <c:pt idx="35">
                  <c:v>452.61599999999999</c:v>
                </c:pt>
                <c:pt idx="36">
                  <c:v>460.41</c:v>
                </c:pt>
                <c:pt idx="37">
                  <c:v>468.21199999999999</c:v>
                </c:pt>
                <c:pt idx="38">
                  <c:v>475.99299999999999</c:v>
                </c:pt>
                <c:pt idx="39">
                  <c:v>483.79399999999998</c:v>
                </c:pt>
                <c:pt idx="40">
                  <c:v>491.61200000000002</c:v>
                </c:pt>
                <c:pt idx="41">
                  <c:v>499.37900000000002</c:v>
                </c:pt>
              </c:numCache>
            </c:numRef>
          </c:xVal>
          <c:yVal>
            <c:numRef>
              <c:f>'Wire grass_Dead'!$Z$13:$Z$54</c:f>
              <c:numCache>
                <c:formatCode>General</c:formatCode>
                <c:ptCount val="42"/>
                <c:pt idx="0">
                  <c:v>1.1599043780194879E-3</c:v>
                </c:pt>
                <c:pt idx="1">
                  <c:v>1.4663468701312465E-3</c:v>
                </c:pt>
                <c:pt idx="2">
                  <c:v>2.0067362384378583E-3</c:v>
                </c:pt>
                <c:pt idx="3">
                  <c:v>2.8826618439547103E-3</c:v>
                </c:pt>
                <c:pt idx="4">
                  <c:v>4.2190749263793705E-3</c:v>
                </c:pt>
                <c:pt idx="5">
                  <c:v>6.1749274197324565E-3</c:v>
                </c:pt>
                <c:pt idx="6">
                  <c:v>8.9615924680355088E-3</c:v>
                </c:pt>
                <c:pt idx="7">
                  <c:v>1.2847811175475139E-2</c:v>
                </c:pt>
                <c:pt idx="8">
                  <c:v>1.8175792298470994E-2</c:v>
                </c:pt>
                <c:pt idx="9">
                  <c:v>2.5350099580514689E-2</c:v>
                </c:pt>
                <c:pt idx="10">
                  <c:v>3.4854614972502793E-2</c:v>
                </c:pt>
                <c:pt idx="11">
                  <c:v>4.7216581211965071E-2</c:v>
                </c:pt>
                <c:pt idx="12">
                  <c:v>6.3014808076940113E-2</c:v>
                </c:pt>
                <c:pt idx="13">
                  <c:v>8.2819406516456459E-2</c:v>
                </c:pt>
                <c:pt idx="14">
                  <c:v>0.10719385643278742</c:v>
                </c:pt>
                <c:pt idx="15">
                  <c:v>0.13655130295543294</c:v>
                </c:pt>
                <c:pt idx="16">
                  <c:v>0.17109005180795359</c:v>
                </c:pt>
                <c:pt idx="17">
                  <c:v>0.21084879509350773</c:v>
                </c:pt>
                <c:pt idx="18">
                  <c:v>0.2558007993798162</c:v>
                </c:pt>
                <c:pt idx="19">
                  <c:v>0.30571285961040406</c:v>
                </c:pt>
                <c:pt idx="20">
                  <c:v>0.36081645595411249</c:v>
                </c:pt>
                <c:pt idx="21">
                  <c:v>0.42224616935030507</c:v>
                </c:pt>
                <c:pt idx="22">
                  <c:v>0.47803216060951892</c:v>
                </c:pt>
                <c:pt idx="23">
                  <c:v>0.52450265741858482</c:v>
                </c:pt>
                <c:pt idx="24">
                  <c:v>0.56182580140091942</c:v>
                </c:pt>
                <c:pt idx="25">
                  <c:v>0.59079130028732818</c:v>
                </c:pt>
                <c:pt idx="26">
                  <c:v>0.612479682068227</c:v>
                </c:pt>
                <c:pt idx="27">
                  <c:v>0.62806138118631771</c:v>
                </c:pt>
                <c:pt idx="28">
                  <c:v>0.63877356192082413</c:v>
                </c:pt>
                <c:pt idx="29">
                  <c:v>0.64580371351434585</c:v>
                </c:pt>
                <c:pt idx="30">
                  <c:v>0.65020067263418035</c:v>
                </c:pt>
                <c:pt idx="31">
                  <c:v>0.65281892354596194</c:v>
                </c:pt>
                <c:pt idx="32">
                  <c:v>0.65429633028234047</c:v>
                </c:pt>
                <c:pt idx="33">
                  <c:v>0.65508549931388471</c:v>
                </c:pt>
                <c:pt idx="34">
                  <c:v>0.6554838940298382</c:v>
                </c:pt>
                <c:pt idx="35">
                  <c:v>0.65567363198882522</c:v>
                </c:pt>
                <c:pt idx="36">
                  <c:v>0.65575885692498215</c:v>
                </c:pt>
                <c:pt idx="37">
                  <c:v>0.65579498593130769</c:v>
                </c:pt>
                <c:pt idx="38">
                  <c:v>0.6558094200089517</c:v>
                </c:pt>
                <c:pt idx="39">
                  <c:v>0.65581483730226509</c:v>
                </c:pt>
                <c:pt idx="40">
                  <c:v>0.65581675522479954</c:v>
                </c:pt>
                <c:pt idx="41">
                  <c:v>0.65581739299914388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1F60-4321-B350-19397A85D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270256"/>
        <c:axId val="1797270800"/>
      </c:scatterChart>
      <c:valAx>
        <c:axId val="1797270256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70800"/>
        <c:crosses val="autoZero"/>
        <c:crossBetween val="midCat"/>
      </c:valAx>
      <c:valAx>
        <c:axId val="1797270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702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Fetterbush_live!$B$13:$B$55</c:f>
              <c:numCache>
                <c:formatCode>General</c:formatCode>
                <c:ptCount val="43"/>
                <c:pt idx="0">
                  <c:v>166.137</c:v>
                </c:pt>
                <c:pt idx="1">
                  <c:v>174.01599999999999</c:v>
                </c:pt>
                <c:pt idx="2">
                  <c:v>181.88200000000001</c:v>
                </c:pt>
                <c:pt idx="3">
                  <c:v>189.744</c:v>
                </c:pt>
                <c:pt idx="4">
                  <c:v>197.61</c:v>
                </c:pt>
                <c:pt idx="5">
                  <c:v>205.495</c:v>
                </c:pt>
                <c:pt idx="6">
                  <c:v>213.37</c:v>
                </c:pt>
                <c:pt idx="7">
                  <c:v>221.245</c:v>
                </c:pt>
                <c:pt idx="8">
                  <c:v>229.095</c:v>
                </c:pt>
                <c:pt idx="9">
                  <c:v>236.94399999999999</c:v>
                </c:pt>
                <c:pt idx="10">
                  <c:v>244.78</c:v>
                </c:pt>
                <c:pt idx="11">
                  <c:v>252.61799999999999</c:v>
                </c:pt>
                <c:pt idx="12">
                  <c:v>260.45100000000002</c:v>
                </c:pt>
                <c:pt idx="13">
                  <c:v>268.27199999999999</c:v>
                </c:pt>
                <c:pt idx="14">
                  <c:v>276.08600000000001</c:v>
                </c:pt>
                <c:pt idx="15">
                  <c:v>283.899</c:v>
                </c:pt>
                <c:pt idx="16">
                  <c:v>291.67599999999999</c:v>
                </c:pt>
                <c:pt idx="17">
                  <c:v>299.46499999999997</c:v>
                </c:pt>
                <c:pt idx="18">
                  <c:v>307.233</c:v>
                </c:pt>
                <c:pt idx="19">
                  <c:v>314.98200000000003</c:v>
                </c:pt>
                <c:pt idx="20">
                  <c:v>322.74700000000001</c:v>
                </c:pt>
                <c:pt idx="21">
                  <c:v>330.53800000000001</c:v>
                </c:pt>
                <c:pt idx="22">
                  <c:v>338.35899999999998</c:v>
                </c:pt>
                <c:pt idx="23">
                  <c:v>346.13200000000001</c:v>
                </c:pt>
                <c:pt idx="24">
                  <c:v>353.87799999999999</c:v>
                </c:pt>
                <c:pt idx="25">
                  <c:v>361.60700000000003</c:v>
                </c:pt>
                <c:pt idx="26">
                  <c:v>369.24900000000002</c:v>
                </c:pt>
                <c:pt idx="27">
                  <c:v>376.86200000000002</c:v>
                </c:pt>
                <c:pt idx="28">
                  <c:v>384.52800000000002</c:v>
                </c:pt>
                <c:pt idx="29">
                  <c:v>392.22699999999998</c:v>
                </c:pt>
                <c:pt idx="30">
                  <c:v>399.947</c:v>
                </c:pt>
                <c:pt idx="31">
                  <c:v>407.65300000000002</c:v>
                </c:pt>
                <c:pt idx="32">
                  <c:v>415.358</c:v>
                </c:pt>
                <c:pt idx="33">
                  <c:v>423.05700000000002</c:v>
                </c:pt>
                <c:pt idx="34">
                  <c:v>430.88200000000001</c:v>
                </c:pt>
                <c:pt idx="35">
                  <c:v>438.57600000000002</c:v>
                </c:pt>
                <c:pt idx="36">
                  <c:v>446.25799999999998</c:v>
                </c:pt>
                <c:pt idx="37">
                  <c:v>453.92200000000003</c:v>
                </c:pt>
                <c:pt idx="38">
                  <c:v>461.60899999999998</c:v>
                </c:pt>
                <c:pt idx="39">
                  <c:v>469.27</c:v>
                </c:pt>
                <c:pt idx="40">
                  <c:v>476.94</c:v>
                </c:pt>
                <c:pt idx="41">
                  <c:v>484.58499999999998</c:v>
                </c:pt>
                <c:pt idx="42">
                  <c:v>492.24799999999999</c:v>
                </c:pt>
              </c:numCache>
            </c:numRef>
          </c:xVal>
          <c:yVal>
            <c:numRef>
              <c:f>Fetterbush_live!$G$13:$G$55</c:f>
              <c:numCache>
                <c:formatCode>General</c:formatCode>
                <c:ptCount val="43"/>
                <c:pt idx="0">
                  <c:v>3.3345944230292289E-5</c:v>
                </c:pt>
                <c:pt idx="1">
                  <c:v>4.2374829462086355E-5</c:v>
                </c:pt>
                <c:pt idx="2">
                  <c:v>5.7275259691233893E-5</c:v>
                </c:pt>
                <c:pt idx="3">
                  <c:v>9.1562866798460552E-5</c:v>
                </c:pt>
                <c:pt idx="4">
                  <c:v>1.472317604055134E-4</c:v>
                </c:pt>
                <c:pt idx="5">
                  <c:v>2.2306331796576571E-4</c:v>
                </c:pt>
                <c:pt idx="6">
                  <c:v>3.0526494792881121E-4</c:v>
                </c:pt>
                <c:pt idx="7">
                  <c:v>3.9018078265479325E-4</c:v>
                </c:pt>
                <c:pt idx="8">
                  <c:v>4.8395932681074823E-4</c:v>
                </c:pt>
                <c:pt idx="9">
                  <c:v>5.6593938903804636E-4</c:v>
                </c:pt>
                <c:pt idx="10">
                  <c:v>6.1396419576174128E-4</c:v>
                </c:pt>
                <c:pt idx="11">
                  <c:v>6.1595830538348597E-4</c:v>
                </c:pt>
                <c:pt idx="12">
                  <c:v>5.9031183997048731E-4</c:v>
                </c:pt>
                <c:pt idx="13">
                  <c:v>5.5325463616639331E-4</c:v>
                </c:pt>
                <c:pt idx="14">
                  <c:v>5.2422926278321139E-4</c:v>
                </c:pt>
                <c:pt idx="15">
                  <c:v>5.1342783566542466E-4</c:v>
                </c:pt>
                <c:pt idx="16">
                  <c:v>5.2710964334795488E-4</c:v>
                </c:pt>
                <c:pt idx="17">
                  <c:v>5.6893055347066355E-4</c:v>
                </c:pt>
                <c:pt idx="18">
                  <c:v>6.3706263221362453E-4</c:v>
                </c:pt>
                <c:pt idx="19">
                  <c:v>6.9727366440353749E-4</c:v>
                </c:pt>
                <c:pt idx="20">
                  <c:v>7.0984763340731704E-4</c:v>
                </c:pt>
                <c:pt idx="21">
                  <c:v>6.3667488867606324E-4</c:v>
                </c:pt>
                <c:pt idx="22">
                  <c:v>4.907171427511051E-4</c:v>
                </c:pt>
                <c:pt idx="23">
                  <c:v>3.6647303492959895E-4</c:v>
                </c:pt>
                <c:pt idx="24">
                  <c:v>3.1058257358680116E-4</c:v>
                </c:pt>
                <c:pt idx="25">
                  <c:v>2.8781648873854121E-4</c:v>
                </c:pt>
                <c:pt idx="26">
                  <c:v>2.7618418261169612E-4</c:v>
                </c:pt>
                <c:pt idx="27">
                  <c:v>2.6931558280346316E-4</c:v>
                </c:pt>
                <c:pt idx="28">
                  <c:v>2.6671216190840975E-4</c:v>
                </c:pt>
                <c:pt idx="29">
                  <c:v>2.6599206676722038E-4</c:v>
                </c:pt>
                <c:pt idx="30">
                  <c:v>2.6150532011829351E-4</c:v>
                </c:pt>
                <c:pt idx="31">
                  <c:v>2.4832203984120302E-4</c:v>
                </c:pt>
                <c:pt idx="32">
                  <c:v>2.2860251135950056E-4</c:v>
                </c:pt>
                <c:pt idx="33">
                  <c:v>2.0760896839724043E-4</c:v>
                </c:pt>
                <c:pt idx="34">
                  <c:v>1.8949580599972139E-4</c:v>
                </c:pt>
                <c:pt idx="35">
                  <c:v>1.7221352261126541E-4</c:v>
                </c:pt>
                <c:pt idx="36">
                  <c:v>1.6468021959578107E-4</c:v>
                </c:pt>
                <c:pt idx="37">
                  <c:v>1.5975033747535959E-4</c:v>
                </c:pt>
                <c:pt idx="38">
                  <c:v>1.4058472833303017E-4</c:v>
                </c:pt>
                <c:pt idx="39">
                  <c:v>1.2152990305857438E-4</c:v>
                </c:pt>
                <c:pt idx="40">
                  <c:v>1.0862358245117158E-4</c:v>
                </c:pt>
                <c:pt idx="41">
                  <c:v>9.9871656889067561E-5</c:v>
                </c:pt>
                <c:pt idx="42">
                  <c:v>9.0953555525149517E-5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02B-4289-91F6-13931D000F62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4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AE9-4ECC-8417-AB5A4F5B0F96}"/>
              </c:ext>
            </c:extLst>
          </c:dPt>
          <c:xVal>
            <c:numRef>
              <c:f>Fetterbush_live!$B$13:$B$55</c:f>
              <c:numCache>
                <c:formatCode>General</c:formatCode>
                <c:ptCount val="43"/>
                <c:pt idx="0">
                  <c:v>166.137</c:v>
                </c:pt>
                <c:pt idx="1">
                  <c:v>174.01599999999999</c:v>
                </c:pt>
                <c:pt idx="2">
                  <c:v>181.88200000000001</c:v>
                </c:pt>
                <c:pt idx="3">
                  <c:v>189.744</c:v>
                </c:pt>
                <c:pt idx="4">
                  <c:v>197.61</c:v>
                </c:pt>
                <c:pt idx="5">
                  <c:v>205.495</c:v>
                </c:pt>
                <c:pt idx="6">
                  <c:v>213.37</c:v>
                </c:pt>
                <c:pt idx="7">
                  <c:v>221.245</c:v>
                </c:pt>
                <c:pt idx="8">
                  <c:v>229.095</c:v>
                </c:pt>
                <c:pt idx="9">
                  <c:v>236.94399999999999</c:v>
                </c:pt>
                <c:pt idx="10">
                  <c:v>244.78</c:v>
                </c:pt>
                <c:pt idx="11">
                  <c:v>252.61799999999999</c:v>
                </c:pt>
                <c:pt idx="12">
                  <c:v>260.45100000000002</c:v>
                </c:pt>
                <c:pt idx="13">
                  <c:v>268.27199999999999</c:v>
                </c:pt>
                <c:pt idx="14">
                  <c:v>276.08600000000001</c:v>
                </c:pt>
                <c:pt idx="15">
                  <c:v>283.899</c:v>
                </c:pt>
                <c:pt idx="16">
                  <c:v>291.67599999999999</c:v>
                </c:pt>
                <c:pt idx="17">
                  <c:v>299.46499999999997</c:v>
                </c:pt>
                <c:pt idx="18">
                  <c:v>307.233</c:v>
                </c:pt>
                <c:pt idx="19">
                  <c:v>314.98200000000003</c:v>
                </c:pt>
                <c:pt idx="20">
                  <c:v>322.74700000000001</c:v>
                </c:pt>
                <c:pt idx="21">
                  <c:v>330.53800000000001</c:v>
                </c:pt>
                <c:pt idx="22">
                  <c:v>338.35899999999998</c:v>
                </c:pt>
                <c:pt idx="23">
                  <c:v>346.13200000000001</c:v>
                </c:pt>
                <c:pt idx="24">
                  <c:v>353.87799999999999</c:v>
                </c:pt>
                <c:pt idx="25">
                  <c:v>361.60700000000003</c:v>
                </c:pt>
                <c:pt idx="26">
                  <c:v>369.24900000000002</c:v>
                </c:pt>
                <c:pt idx="27">
                  <c:v>376.86200000000002</c:v>
                </c:pt>
                <c:pt idx="28">
                  <c:v>384.52800000000002</c:v>
                </c:pt>
                <c:pt idx="29">
                  <c:v>392.22699999999998</c:v>
                </c:pt>
                <c:pt idx="30">
                  <c:v>399.947</c:v>
                </c:pt>
                <c:pt idx="31">
                  <c:v>407.65300000000002</c:v>
                </c:pt>
                <c:pt idx="32">
                  <c:v>415.358</c:v>
                </c:pt>
                <c:pt idx="33">
                  <c:v>423.05700000000002</c:v>
                </c:pt>
                <c:pt idx="34">
                  <c:v>430.88200000000001</c:v>
                </c:pt>
                <c:pt idx="35">
                  <c:v>438.57600000000002</c:v>
                </c:pt>
                <c:pt idx="36">
                  <c:v>446.25799999999998</c:v>
                </c:pt>
                <c:pt idx="37">
                  <c:v>453.92200000000003</c:v>
                </c:pt>
                <c:pt idx="38">
                  <c:v>461.60899999999998</c:v>
                </c:pt>
                <c:pt idx="39">
                  <c:v>469.27</c:v>
                </c:pt>
                <c:pt idx="40">
                  <c:v>476.94</c:v>
                </c:pt>
                <c:pt idx="41">
                  <c:v>484.58499999999998</c:v>
                </c:pt>
                <c:pt idx="42">
                  <c:v>492.24799999999999</c:v>
                </c:pt>
              </c:numCache>
            </c:numRef>
          </c:xVal>
          <c:yVal>
            <c:numRef>
              <c:f>Fetterbush_live!$K$13:$K$55</c:f>
              <c:numCache>
                <c:formatCode>General</c:formatCode>
                <c:ptCount val="43"/>
                <c:pt idx="0">
                  <c:v>4.7769842850621209E-5</c:v>
                </c:pt>
                <c:pt idx="1">
                  <c:v>7.9392105561488859E-5</c:v>
                </c:pt>
                <c:pt idx="2">
                  <c:v>1.1203205106813658E-4</c:v>
                </c:pt>
                <c:pt idx="3">
                  <c:v>1.4418978271419155E-4</c:v>
                </c:pt>
                <c:pt idx="4">
                  <c:v>1.7843867619105516E-4</c:v>
                </c:pt>
                <c:pt idx="5">
                  <c:v>2.1671404401133571E-4</c:v>
                </c:pt>
                <c:pt idx="6">
                  <c:v>2.5867234297291151E-4</c:v>
                </c:pt>
                <c:pt idx="7">
                  <c:v>3.0448897941906414E-4</c:v>
                </c:pt>
                <c:pt idx="8">
                  <c:v>3.5258553567468732E-4</c:v>
                </c:pt>
                <c:pt idx="9">
                  <c:v>4.0292494266177978E-4</c:v>
                </c:pt>
                <c:pt idx="10">
                  <c:v>4.5331469927928705E-4</c:v>
                </c:pt>
                <c:pt idx="11">
                  <c:v>5.0267477137215793E-4</c:v>
                </c:pt>
                <c:pt idx="12">
                  <c:v>5.4831537111313172E-4</c:v>
                </c:pt>
                <c:pt idx="13">
                  <c:v>5.8755440325466036E-4</c:v>
                </c:pt>
                <c:pt idx="14">
                  <c:v>6.1826356418531465E-4</c:v>
                </c:pt>
                <c:pt idx="15">
                  <c:v>6.3787765419769354E-4</c:v>
                </c:pt>
                <c:pt idx="16">
                  <c:v>6.4083052786347667E-4</c:v>
                </c:pt>
                <c:pt idx="17">
                  <c:v>6.2421455585163013E-4</c:v>
                </c:pt>
                <c:pt idx="18">
                  <c:v>5.4110133462595314E-4</c:v>
                </c:pt>
                <c:pt idx="19">
                  <c:v>5.4518241671235154E-4</c:v>
                </c:pt>
                <c:pt idx="20">
                  <c:v>5.7030486247866584E-4</c:v>
                </c:pt>
                <c:pt idx="21">
                  <c:v>5.8288455243190576E-4</c:v>
                </c:pt>
                <c:pt idx="22">
                  <c:v>5.7905593079532437E-4</c:v>
                </c:pt>
                <c:pt idx="23">
                  <c:v>5.5655407308009711E-4</c:v>
                </c:pt>
                <c:pt idx="24">
                  <c:v>5.2140591817215773E-4</c:v>
                </c:pt>
                <c:pt idx="25">
                  <c:v>4.7768065409140378E-4</c:v>
                </c:pt>
                <c:pt idx="26">
                  <c:v>4.2635008799342422E-4</c:v>
                </c:pt>
                <c:pt idx="27">
                  <c:v>3.7390431542422959E-4</c:v>
                </c:pt>
                <c:pt idx="28">
                  <c:v>3.2379486214160488E-4</c:v>
                </c:pt>
                <c:pt idx="29">
                  <c:v>2.752898170943804E-4</c:v>
                </c:pt>
                <c:pt idx="30">
                  <c:v>2.2937151885364462E-4</c:v>
                </c:pt>
                <c:pt idx="31">
                  <c:v>1.8688449474926064E-4</c:v>
                </c:pt>
                <c:pt idx="32">
                  <c:v>1.4931552996968911E-4</c:v>
                </c:pt>
                <c:pt idx="33">
                  <c:v>1.169704001194319E-4</c:v>
                </c:pt>
                <c:pt idx="34">
                  <c:v>9.0630004923779678E-5</c:v>
                </c:pt>
                <c:pt idx="35">
                  <c:v>6.7832282992034453E-5</c:v>
                </c:pt>
                <c:pt idx="36">
                  <c:v>4.9973557255243988E-5</c:v>
                </c:pt>
                <c:pt idx="37">
                  <c:v>3.6167417467832772E-5</c:v>
                </c:pt>
                <c:pt idx="38">
                  <c:v>2.5769829119031868E-5</c:v>
                </c:pt>
                <c:pt idx="39">
                  <c:v>1.7977289729954405E-5</c:v>
                </c:pt>
                <c:pt idx="40">
                  <c:v>1.2326381811354353E-5</c:v>
                </c:pt>
                <c:pt idx="41">
                  <c:v>8.2796308399616908E-6</c:v>
                </c:pt>
                <c:pt idx="42">
                  <c:v>5.470177109722827E-6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02B-4289-91F6-13931D000F62}"/>
            </c:ext>
          </c:extLst>
        </c:ser>
        <c:ser>
          <c:idx val="3"/>
          <c:order val="2"/>
          <c:tx>
            <c:v>20_exp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Fetterbush_live!$R$13:$R$53</c:f>
              <c:numCache>
                <c:formatCode>General</c:formatCode>
                <c:ptCount val="41"/>
                <c:pt idx="0">
                  <c:v>176.56800000000001</c:v>
                </c:pt>
                <c:pt idx="1">
                  <c:v>184.51900000000001</c:v>
                </c:pt>
                <c:pt idx="2">
                  <c:v>192.46199999999999</c:v>
                </c:pt>
                <c:pt idx="3">
                  <c:v>200.422</c:v>
                </c:pt>
                <c:pt idx="4">
                  <c:v>208.374</c:v>
                </c:pt>
                <c:pt idx="5">
                  <c:v>216.346</c:v>
                </c:pt>
                <c:pt idx="6">
                  <c:v>224.29</c:v>
                </c:pt>
                <c:pt idx="7">
                  <c:v>232.226</c:v>
                </c:pt>
                <c:pt idx="8">
                  <c:v>240.16200000000001</c:v>
                </c:pt>
                <c:pt idx="9">
                  <c:v>248.083</c:v>
                </c:pt>
                <c:pt idx="10">
                  <c:v>256.012</c:v>
                </c:pt>
                <c:pt idx="11">
                  <c:v>263.93299999999999</c:v>
                </c:pt>
                <c:pt idx="12">
                  <c:v>271.84500000000003</c:v>
                </c:pt>
                <c:pt idx="13">
                  <c:v>279.74400000000003</c:v>
                </c:pt>
                <c:pt idx="14">
                  <c:v>287.65300000000002</c:v>
                </c:pt>
                <c:pt idx="15">
                  <c:v>295.54500000000002</c:v>
                </c:pt>
                <c:pt idx="16">
                  <c:v>303.44200000000001</c:v>
                </c:pt>
                <c:pt idx="17">
                  <c:v>311.31200000000001</c:v>
                </c:pt>
                <c:pt idx="18">
                  <c:v>319.19499999999999</c:v>
                </c:pt>
                <c:pt idx="19">
                  <c:v>327.06900000000002</c:v>
                </c:pt>
                <c:pt idx="20">
                  <c:v>334.92399999999998</c:v>
                </c:pt>
                <c:pt idx="21">
                  <c:v>342.779</c:v>
                </c:pt>
                <c:pt idx="22">
                  <c:v>350.63900000000001</c:v>
                </c:pt>
                <c:pt idx="23">
                  <c:v>358.48700000000002</c:v>
                </c:pt>
                <c:pt idx="24">
                  <c:v>366.34100000000001</c:v>
                </c:pt>
                <c:pt idx="25">
                  <c:v>374.178</c:v>
                </c:pt>
                <c:pt idx="26">
                  <c:v>382.00299999999999</c:v>
                </c:pt>
                <c:pt idx="27">
                  <c:v>389.83499999999998</c:v>
                </c:pt>
                <c:pt idx="28">
                  <c:v>397.64400000000001</c:v>
                </c:pt>
                <c:pt idx="29">
                  <c:v>405.46</c:v>
                </c:pt>
                <c:pt idx="30">
                  <c:v>413.27300000000002</c:v>
                </c:pt>
                <c:pt idx="31">
                  <c:v>421.07600000000002</c:v>
                </c:pt>
                <c:pt idx="32">
                  <c:v>428.86799999999999</c:v>
                </c:pt>
                <c:pt idx="33">
                  <c:v>436.68099999999998</c:v>
                </c:pt>
                <c:pt idx="34">
                  <c:v>444.46899999999999</c:v>
                </c:pt>
                <c:pt idx="35">
                  <c:v>452.26100000000002</c:v>
                </c:pt>
                <c:pt idx="36">
                  <c:v>460.06400000000002</c:v>
                </c:pt>
                <c:pt idx="37">
                  <c:v>467.85199999999998</c:v>
                </c:pt>
                <c:pt idx="38">
                  <c:v>475.62099999999998</c:v>
                </c:pt>
                <c:pt idx="39">
                  <c:v>483.39800000000002</c:v>
                </c:pt>
                <c:pt idx="40">
                  <c:v>491.19099999999997</c:v>
                </c:pt>
              </c:numCache>
            </c:numRef>
          </c:xVal>
          <c:yVal>
            <c:numRef>
              <c:f>Fetterbush_live!$W$13:$W$53</c:f>
              <c:numCache>
                <c:formatCode>General</c:formatCode>
                <c:ptCount val="41"/>
                <c:pt idx="0">
                  <c:v>6.8677036736857392E-5</c:v>
                </c:pt>
                <c:pt idx="1">
                  <c:v>9.4978880593528839E-5</c:v>
                </c:pt>
                <c:pt idx="2">
                  <c:v>1.4271185648155141E-4</c:v>
                </c:pt>
                <c:pt idx="3">
                  <c:v>2.3866487944014062E-4</c:v>
                </c:pt>
                <c:pt idx="4">
                  <c:v>3.7325888287951153E-4</c:v>
                </c:pt>
                <c:pt idx="5">
                  <c:v>5.2684866243758732E-4</c:v>
                </c:pt>
                <c:pt idx="6">
                  <c:v>6.692358047974597E-4</c:v>
                </c:pt>
                <c:pt idx="7">
                  <c:v>8.4685442936039323E-4</c:v>
                </c:pt>
                <c:pt idx="8">
                  <c:v>1.0204141274022342E-3</c:v>
                </c:pt>
                <c:pt idx="9">
                  <c:v>1.1785499046639326E-3</c:v>
                </c:pt>
                <c:pt idx="10">
                  <c:v>1.2475516555224785E-3</c:v>
                </c:pt>
                <c:pt idx="11">
                  <c:v>1.2408950160278931E-3</c:v>
                </c:pt>
                <c:pt idx="12">
                  <c:v>1.1847194729759879E-3</c:v>
                </c:pt>
                <c:pt idx="13">
                  <c:v>1.1238355751596273E-3</c:v>
                </c:pt>
                <c:pt idx="14">
                  <c:v>1.0822721675836644E-3</c:v>
                </c:pt>
                <c:pt idx="15">
                  <c:v>1.0812980252185949E-3</c:v>
                </c:pt>
                <c:pt idx="16">
                  <c:v>1.1175036497867302E-3</c:v>
                </c:pt>
                <c:pt idx="17">
                  <c:v>1.2007928219995116E-3</c:v>
                </c:pt>
                <c:pt idx="18">
                  <c:v>1.29284927549785E-3</c:v>
                </c:pt>
                <c:pt idx="19">
                  <c:v>1.3347373971955105E-3</c:v>
                </c:pt>
                <c:pt idx="20">
                  <c:v>1.2645991469110579E-3</c:v>
                </c:pt>
                <c:pt idx="21">
                  <c:v>1.0816227393402832E-3</c:v>
                </c:pt>
                <c:pt idx="22">
                  <c:v>8.2753393912000006E-4</c:v>
                </c:pt>
                <c:pt idx="23">
                  <c:v>6.4731760158356444E-4</c:v>
                </c:pt>
                <c:pt idx="24">
                  <c:v>5.7409456714308893E-4</c:v>
                </c:pt>
                <c:pt idx="25">
                  <c:v>5.4665622386051071E-4</c:v>
                </c:pt>
                <c:pt idx="26">
                  <c:v>5.4616915267798516E-4</c:v>
                </c:pt>
                <c:pt idx="27">
                  <c:v>5.3756422845326979E-4</c:v>
                </c:pt>
                <c:pt idx="28">
                  <c:v>5.4097372673098576E-4</c:v>
                </c:pt>
                <c:pt idx="29">
                  <c:v>5.3772658551411634E-4</c:v>
                </c:pt>
                <c:pt idx="30">
                  <c:v>5.2311445003818313E-4</c:v>
                </c:pt>
                <c:pt idx="31">
                  <c:v>4.9453960732970259E-4</c:v>
                </c:pt>
                <c:pt idx="32">
                  <c:v>4.4641697449565587E-4</c:v>
                </c:pt>
                <c:pt idx="33">
                  <c:v>4.0146030434805763E-4</c:v>
                </c:pt>
                <c:pt idx="34">
                  <c:v>3.5817591192713327E-4</c:v>
                </c:pt>
                <c:pt idx="35">
                  <c:v>3.2891916956311978E-4</c:v>
                </c:pt>
                <c:pt idx="36">
                  <c:v>3.1584942616520728E-4</c:v>
                </c:pt>
                <c:pt idx="37">
                  <c:v>2.9149586703865654E-4</c:v>
                </c:pt>
                <c:pt idx="38">
                  <c:v>2.5045200205738488E-4</c:v>
                </c:pt>
                <c:pt idx="39">
                  <c:v>2.1843518965902753E-4</c:v>
                </c:pt>
                <c:pt idx="40">
                  <c:v>1.9466611595151764E-4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02B-4289-91F6-13931D000F62}"/>
            </c:ext>
          </c:extLst>
        </c:ser>
        <c:ser>
          <c:idx val="2"/>
          <c:order val="3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Fetterbush_live!$R$12:$R$55</c:f>
              <c:numCache>
                <c:formatCode>General</c:formatCode>
                <c:ptCount val="44"/>
                <c:pt idx="0">
                  <c:v>168.578</c:v>
                </c:pt>
                <c:pt idx="1">
                  <c:v>176.56800000000001</c:v>
                </c:pt>
                <c:pt idx="2">
                  <c:v>184.51900000000001</c:v>
                </c:pt>
                <c:pt idx="3">
                  <c:v>192.46199999999999</c:v>
                </c:pt>
                <c:pt idx="4">
                  <c:v>200.422</c:v>
                </c:pt>
                <c:pt idx="5">
                  <c:v>208.374</c:v>
                </c:pt>
                <c:pt idx="6">
                  <c:v>216.346</c:v>
                </c:pt>
                <c:pt idx="7">
                  <c:v>224.29</c:v>
                </c:pt>
                <c:pt idx="8">
                  <c:v>232.226</c:v>
                </c:pt>
                <c:pt idx="9">
                  <c:v>240.16200000000001</c:v>
                </c:pt>
                <c:pt idx="10">
                  <c:v>248.083</c:v>
                </c:pt>
                <c:pt idx="11">
                  <c:v>256.012</c:v>
                </c:pt>
                <c:pt idx="12">
                  <c:v>263.93299999999999</c:v>
                </c:pt>
                <c:pt idx="13">
                  <c:v>271.84500000000003</c:v>
                </c:pt>
                <c:pt idx="14">
                  <c:v>279.74400000000003</c:v>
                </c:pt>
                <c:pt idx="15">
                  <c:v>287.65300000000002</c:v>
                </c:pt>
                <c:pt idx="16">
                  <c:v>295.54500000000002</c:v>
                </c:pt>
                <c:pt idx="17">
                  <c:v>303.44200000000001</c:v>
                </c:pt>
                <c:pt idx="18">
                  <c:v>311.31200000000001</c:v>
                </c:pt>
                <c:pt idx="19">
                  <c:v>319.19499999999999</c:v>
                </c:pt>
                <c:pt idx="20">
                  <c:v>327.06900000000002</c:v>
                </c:pt>
                <c:pt idx="21">
                  <c:v>334.92399999999998</c:v>
                </c:pt>
                <c:pt idx="22">
                  <c:v>342.779</c:v>
                </c:pt>
                <c:pt idx="23">
                  <c:v>350.63900000000001</c:v>
                </c:pt>
                <c:pt idx="24">
                  <c:v>358.48700000000002</c:v>
                </c:pt>
                <c:pt idx="25">
                  <c:v>366.34100000000001</c:v>
                </c:pt>
                <c:pt idx="26">
                  <c:v>374.178</c:v>
                </c:pt>
                <c:pt idx="27">
                  <c:v>382.00299999999999</c:v>
                </c:pt>
                <c:pt idx="28">
                  <c:v>389.83499999999998</c:v>
                </c:pt>
                <c:pt idx="29">
                  <c:v>397.64400000000001</c:v>
                </c:pt>
                <c:pt idx="30">
                  <c:v>405.46</c:v>
                </c:pt>
                <c:pt idx="31">
                  <c:v>413.27300000000002</c:v>
                </c:pt>
                <c:pt idx="32">
                  <c:v>421.07600000000002</c:v>
                </c:pt>
                <c:pt idx="33">
                  <c:v>428.86799999999999</c:v>
                </c:pt>
                <c:pt idx="34">
                  <c:v>436.68099999999998</c:v>
                </c:pt>
                <c:pt idx="35">
                  <c:v>444.46899999999999</c:v>
                </c:pt>
                <c:pt idx="36">
                  <c:v>452.26100000000002</c:v>
                </c:pt>
                <c:pt idx="37">
                  <c:v>460.06400000000002</c:v>
                </c:pt>
                <c:pt idx="38">
                  <c:v>467.85199999999998</c:v>
                </c:pt>
                <c:pt idx="39">
                  <c:v>475.62099999999998</c:v>
                </c:pt>
                <c:pt idx="40">
                  <c:v>483.39800000000002</c:v>
                </c:pt>
                <c:pt idx="41">
                  <c:v>491.19099999999997</c:v>
                </c:pt>
                <c:pt idx="42">
                  <c:v>498.97199999999998</c:v>
                </c:pt>
                <c:pt idx="43">
                  <c:v>506.73599999999999</c:v>
                </c:pt>
              </c:numCache>
            </c:numRef>
          </c:xVal>
          <c:yVal>
            <c:numRef>
              <c:f>Fetterbush_live!$AA$12:$AA$55</c:f>
              <c:numCache>
                <c:formatCode>General</c:formatCode>
                <c:ptCount val="44"/>
                <c:pt idx="0">
                  <c:v>2.216932357546731E-4</c:v>
                </c:pt>
                <c:pt idx="1">
                  <c:v>1.6177011643962096E-4</c:v>
                </c:pt>
                <c:pt idx="2">
                  <c:v>2.0571093724233521E-4</c:v>
                </c:pt>
                <c:pt idx="3">
                  <c:v>2.5657402714953699E-4</c:v>
                </c:pt>
                <c:pt idx="4">
                  <c:v>3.1625295682309997E-4</c:v>
                </c:pt>
                <c:pt idx="5">
                  <c:v>3.8415368821759119E-4</c:v>
                </c:pt>
                <c:pt idx="6">
                  <c:v>4.6158008749212364E-4</c:v>
                </c:pt>
                <c:pt idx="7">
                  <c:v>5.4533502759352434E-4</c:v>
                </c:pt>
                <c:pt idx="8">
                  <c:v>6.3587419258839784E-4</c:v>
                </c:pt>
                <c:pt idx="9">
                  <c:v>7.3172637008601807E-4</c:v>
                </c:pt>
                <c:pt idx="10">
                  <c:v>8.2908626349330599E-4</c:v>
                </c:pt>
                <c:pt idx="11">
                  <c:v>9.2689367183076867E-4</c:v>
                </c:pt>
                <c:pt idx="12">
                  <c:v>1.0194346183571895E-3</c:v>
                </c:pt>
                <c:pt idx="13">
                  <c:v>1.1026256017333585E-3</c:v>
                </c:pt>
                <c:pt idx="14">
                  <c:v>1.171542431980443E-3</c:v>
                </c:pt>
                <c:pt idx="15">
                  <c:v>1.2236549141388432E-3</c:v>
                </c:pt>
                <c:pt idx="16">
                  <c:v>1.2493347555026836E-3</c:v>
                </c:pt>
                <c:pt idx="17">
                  <c:v>1.2436994575338578E-3</c:v>
                </c:pt>
                <c:pt idx="18">
                  <c:v>1.1813406441300743E-3</c:v>
                </c:pt>
                <c:pt idx="19">
                  <c:v>1.0280870669529775E-3</c:v>
                </c:pt>
                <c:pt idx="20">
                  <c:v>1.0821182418629977E-3</c:v>
                </c:pt>
                <c:pt idx="21">
                  <c:v>1.1221684794840104E-3</c:v>
                </c:pt>
                <c:pt idx="22">
                  <c:v>1.1311046852143171E-3</c:v>
                </c:pt>
                <c:pt idx="23">
                  <c:v>1.1084261504024496E-3</c:v>
                </c:pt>
                <c:pt idx="24">
                  <c:v>1.0570283558985179E-3</c:v>
                </c:pt>
                <c:pt idx="25">
                  <c:v>9.8506425875785728E-4</c:v>
                </c:pt>
                <c:pt idx="26">
                  <c:v>8.966749081662233E-4</c:v>
                </c:pt>
                <c:pt idx="27">
                  <c:v>7.9910343503371718E-4</c:v>
                </c:pt>
                <c:pt idx="28">
                  <c:v>6.9872876032085643E-4</c:v>
                </c:pt>
                <c:pt idx="29">
                  <c:v>5.9802792952233161E-4</c:v>
                </c:pt>
                <c:pt idx="30">
                  <c:v>5.027035585486281E-4</c:v>
                </c:pt>
                <c:pt idx="31">
                  <c:v>4.1443087977700919E-4</c:v>
                </c:pt>
                <c:pt idx="32">
                  <c:v>3.3498600484754842E-4</c:v>
                </c:pt>
                <c:pt idx="33">
                  <c:v>2.6559423167068965E-4</c:v>
                </c:pt>
                <c:pt idx="34">
                  <c:v>2.0702542273420911E-4</c:v>
                </c:pt>
                <c:pt idx="35">
                  <c:v>1.5795411697805745E-4</c:v>
                </c:pt>
                <c:pt idx="36">
                  <c:v>1.1837919669235983E-4</c:v>
                </c:pt>
                <c:pt idx="37">
                  <c:v>8.7118284750451966E-5</c:v>
                </c:pt>
                <c:pt idx="38">
                  <c:v>6.2810286104614192E-5</c:v>
                </c:pt>
                <c:pt idx="39">
                  <c:v>4.4404360911112184E-5</c:v>
                </c:pt>
                <c:pt idx="40">
                  <c:v>3.0854359132566377E-5</c:v>
                </c:pt>
                <c:pt idx="41">
                  <c:v>2.1056183526630704E-5</c:v>
                </c:pt>
                <c:pt idx="42">
                  <c:v>1.4075293601059031E-5</c:v>
                </c:pt>
                <c:pt idx="43">
                  <c:v>9.2243625972462569E-6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02B-4289-91F6-13931D000F62}"/>
            </c:ext>
          </c:extLst>
        </c:ser>
        <c:ser>
          <c:idx val="4"/>
          <c:order val="4"/>
          <c:tx>
            <c:v>30_exp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Fetterbush_live!$AH$11:$AH$53</c:f>
              <c:numCache>
                <c:formatCode>General</c:formatCode>
                <c:ptCount val="43"/>
                <c:pt idx="0">
                  <c:v>167.197</c:v>
                </c:pt>
                <c:pt idx="1">
                  <c:v>175.44800000000001</c:v>
                </c:pt>
                <c:pt idx="2">
                  <c:v>183.56899999999999</c:v>
                </c:pt>
                <c:pt idx="3">
                  <c:v>191.58099999999999</c:v>
                </c:pt>
                <c:pt idx="4">
                  <c:v>199.55099999999999</c:v>
                </c:pt>
                <c:pt idx="5">
                  <c:v>207.47300000000001</c:v>
                </c:pt>
                <c:pt idx="6">
                  <c:v>215.387</c:v>
                </c:pt>
                <c:pt idx="7">
                  <c:v>223.28100000000001</c:v>
                </c:pt>
                <c:pt idx="8">
                  <c:v>231.148</c:v>
                </c:pt>
                <c:pt idx="9">
                  <c:v>239.012</c:v>
                </c:pt>
                <c:pt idx="10">
                  <c:v>246.87299999999999</c:v>
                </c:pt>
                <c:pt idx="11">
                  <c:v>254.73500000000001</c:v>
                </c:pt>
                <c:pt idx="12">
                  <c:v>262.584</c:v>
                </c:pt>
                <c:pt idx="13">
                  <c:v>270.435</c:v>
                </c:pt>
                <c:pt idx="14">
                  <c:v>278.279</c:v>
                </c:pt>
                <c:pt idx="15">
                  <c:v>286.14600000000002</c:v>
                </c:pt>
                <c:pt idx="16">
                  <c:v>293.98099999999999</c:v>
                </c:pt>
                <c:pt idx="17">
                  <c:v>301.81099999999998</c:v>
                </c:pt>
                <c:pt idx="18">
                  <c:v>309.62900000000002</c:v>
                </c:pt>
                <c:pt idx="19">
                  <c:v>317.43700000000001</c:v>
                </c:pt>
                <c:pt idx="20">
                  <c:v>325.24099999999999</c:v>
                </c:pt>
                <c:pt idx="21">
                  <c:v>333.02199999999999</c:v>
                </c:pt>
                <c:pt idx="22">
                  <c:v>340.80900000000003</c:v>
                </c:pt>
                <c:pt idx="23">
                  <c:v>348.572</c:v>
                </c:pt>
                <c:pt idx="24">
                  <c:v>356.339</c:v>
                </c:pt>
                <c:pt idx="25">
                  <c:v>364.13200000000001</c:v>
                </c:pt>
                <c:pt idx="26">
                  <c:v>371.93299999999999</c:v>
                </c:pt>
                <c:pt idx="27">
                  <c:v>379.73399999999998</c:v>
                </c:pt>
                <c:pt idx="28">
                  <c:v>387.51799999999997</c:v>
                </c:pt>
                <c:pt idx="29">
                  <c:v>395.298</c:v>
                </c:pt>
                <c:pt idx="30">
                  <c:v>403.05900000000003</c:v>
                </c:pt>
                <c:pt idx="31">
                  <c:v>410.83100000000002</c:v>
                </c:pt>
                <c:pt idx="32">
                  <c:v>418.59</c:v>
                </c:pt>
                <c:pt idx="33">
                  <c:v>426.35500000000002</c:v>
                </c:pt>
                <c:pt idx="34">
                  <c:v>434.13</c:v>
                </c:pt>
                <c:pt idx="35">
                  <c:v>441.875</c:v>
                </c:pt>
                <c:pt idx="36">
                  <c:v>449.62599999999998</c:v>
                </c:pt>
                <c:pt idx="37">
                  <c:v>457.36700000000002</c:v>
                </c:pt>
                <c:pt idx="38">
                  <c:v>465.12299999999999</c:v>
                </c:pt>
                <c:pt idx="39">
                  <c:v>472.86700000000002</c:v>
                </c:pt>
                <c:pt idx="40">
                  <c:v>480.60500000000002</c:v>
                </c:pt>
                <c:pt idx="41">
                  <c:v>488.346</c:v>
                </c:pt>
                <c:pt idx="42">
                  <c:v>496.07400000000001</c:v>
                </c:pt>
              </c:numCache>
            </c:numRef>
          </c:xVal>
          <c:yVal>
            <c:numRef>
              <c:f>Fetterbush_live!$AM$11:$AM$53</c:f>
              <c:numCache>
                <c:formatCode>General</c:formatCode>
                <c:ptCount val="43"/>
                <c:pt idx="0">
                  <c:v>1.0088378891358329E-4</c:v>
                </c:pt>
                <c:pt idx="1">
                  <c:v>1.0836209303362321E-4</c:v>
                </c:pt>
                <c:pt idx="2">
                  <c:v>1.1642693081014011E-4</c:v>
                </c:pt>
                <c:pt idx="3">
                  <c:v>1.4018154389736082E-4</c:v>
                </c:pt>
                <c:pt idx="4">
                  <c:v>2.0191421124126502E-4</c:v>
                </c:pt>
                <c:pt idx="5">
                  <c:v>3.1526184035492177E-4</c:v>
                </c:pt>
                <c:pt idx="6">
                  <c:v>4.7655859588534299E-4</c:v>
                </c:pt>
                <c:pt idx="7">
                  <c:v>6.6982143569362107E-4</c:v>
                </c:pt>
                <c:pt idx="8">
                  <c:v>8.7672118301493351E-4</c:v>
                </c:pt>
                <c:pt idx="9">
                  <c:v>1.1040029748987032E-3</c:v>
                </c:pt>
                <c:pt idx="10">
                  <c:v>1.3578254147379454E-3</c:v>
                </c:pt>
                <c:pt idx="11">
                  <c:v>1.6016767824171343E-3</c:v>
                </c:pt>
                <c:pt idx="12">
                  <c:v>1.7672259069569929E-3</c:v>
                </c:pt>
                <c:pt idx="13">
                  <c:v>1.828958574300911E-3</c:v>
                </c:pt>
                <c:pt idx="14">
                  <c:v>1.7962593229524579E-3</c:v>
                </c:pt>
                <c:pt idx="15">
                  <c:v>1.7104787756931153E-3</c:v>
                </c:pt>
                <c:pt idx="16">
                  <c:v>1.6317366323114341E-3</c:v>
                </c:pt>
                <c:pt idx="17">
                  <c:v>1.5919989770852988E-3</c:v>
                </c:pt>
                <c:pt idx="18">
                  <c:v>1.6182463582125259E-3</c:v>
                </c:pt>
                <c:pt idx="19">
                  <c:v>1.7154643117731419E-3</c:v>
                </c:pt>
                <c:pt idx="20">
                  <c:v>1.8754413665764968E-3</c:v>
                </c:pt>
                <c:pt idx="21">
                  <c:v>2.0556538325282175E-3</c:v>
                </c:pt>
                <c:pt idx="22">
                  <c:v>2.1823451023266632E-3</c:v>
                </c:pt>
                <c:pt idx="23">
                  <c:v>2.083220914382504E-3</c:v>
                </c:pt>
                <c:pt idx="24">
                  <c:v>1.6920029655141666E-3</c:v>
                </c:pt>
                <c:pt idx="25">
                  <c:v>1.2441845187960571E-3</c:v>
                </c:pt>
                <c:pt idx="26">
                  <c:v>9.5047779031656732E-4</c:v>
                </c:pt>
                <c:pt idx="27">
                  <c:v>8.0941644593449796E-4</c:v>
                </c:pt>
                <c:pt idx="28">
                  <c:v>7.5252268125650112E-4</c:v>
                </c:pt>
                <c:pt idx="29">
                  <c:v>7.2964786865399589E-4</c:v>
                </c:pt>
                <c:pt idx="30">
                  <c:v>7.2055659697865121E-4</c:v>
                </c:pt>
                <c:pt idx="31">
                  <c:v>7.1351819310095516E-4</c:v>
                </c:pt>
                <c:pt idx="32">
                  <c:v>6.9944138534556999E-4</c:v>
                </c:pt>
                <c:pt idx="33">
                  <c:v>6.6351619888652819E-4</c:v>
                </c:pt>
                <c:pt idx="34">
                  <c:v>6.0559600030968969E-4</c:v>
                </c:pt>
                <c:pt idx="35">
                  <c:v>5.4210373199634759E-4</c:v>
                </c:pt>
                <c:pt idx="36">
                  <c:v>4.8081096489478725E-4</c:v>
                </c:pt>
                <c:pt idx="37">
                  <c:v>4.456189455063278E-4</c:v>
                </c:pt>
                <c:pt idx="38">
                  <c:v>4.2039799827793545E-4</c:v>
                </c:pt>
                <c:pt idx="39">
                  <c:v>3.8769874692950318E-4</c:v>
                </c:pt>
                <c:pt idx="40">
                  <c:v>3.4664139097629471E-4</c:v>
                </c:pt>
                <c:pt idx="41">
                  <c:v>3.1614164083963725E-4</c:v>
                </c:pt>
                <c:pt idx="42">
                  <c:v>2.8960099288417168E-4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02B-4289-91F6-13931D000F62}"/>
            </c:ext>
          </c:extLst>
        </c:ser>
        <c:ser>
          <c:idx val="5"/>
          <c:order val="5"/>
          <c:tx>
            <c:v>30-model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Fetterbush_live!$AH$12:$AH$54</c:f>
              <c:numCache>
                <c:formatCode>General</c:formatCode>
                <c:ptCount val="43"/>
                <c:pt idx="0">
                  <c:v>175.44800000000001</c:v>
                </c:pt>
                <c:pt idx="1">
                  <c:v>183.56899999999999</c:v>
                </c:pt>
                <c:pt idx="2">
                  <c:v>191.58099999999999</c:v>
                </c:pt>
                <c:pt idx="3">
                  <c:v>199.55099999999999</c:v>
                </c:pt>
                <c:pt idx="4">
                  <c:v>207.47300000000001</c:v>
                </c:pt>
                <c:pt idx="5">
                  <c:v>215.387</c:v>
                </c:pt>
                <c:pt idx="6">
                  <c:v>223.28100000000001</c:v>
                </c:pt>
                <c:pt idx="7">
                  <c:v>231.148</c:v>
                </c:pt>
                <c:pt idx="8">
                  <c:v>239.012</c:v>
                </c:pt>
                <c:pt idx="9">
                  <c:v>246.87299999999999</c:v>
                </c:pt>
                <c:pt idx="10">
                  <c:v>254.73500000000001</c:v>
                </c:pt>
                <c:pt idx="11">
                  <c:v>262.584</c:v>
                </c:pt>
                <c:pt idx="12">
                  <c:v>270.435</c:v>
                </c:pt>
                <c:pt idx="13">
                  <c:v>278.279</c:v>
                </c:pt>
                <c:pt idx="14">
                  <c:v>286.14600000000002</c:v>
                </c:pt>
                <c:pt idx="15">
                  <c:v>293.98099999999999</c:v>
                </c:pt>
                <c:pt idx="16">
                  <c:v>301.81099999999998</c:v>
                </c:pt>
                <c:pt idx="17">
                  <c:v>309.62900000000002</c:v>
                </c:pt>
                <c:pt idx="18">
                  <c:v>317.43700000000001</c:v>
                </c:pt>
                <c:pt idx="19">
                  <c:v>325.24099999999999</c:v>
                </c:pt>
                <c:pt idx="20">
                  <c:v>333.02199999999999</c:v>
                </c:pt>
                <c:pt idx="21">
                  <c:v>340.80900000000003</c:v>
                </c:pt>
                <c:pt idx="22">
                  <c:v>348.572</c:v>
                </c:pt>
                <c:pt idx="23">
                  <c:v>356.339</c:v>
                </c:pt>
                <c:pt idx="24">
                  <c:v>364.13200000000001</c:v>
                </c:pt>
                <c:pt idx="25">
                  <c:v>371.93299999999999</c:v>
                </c:pt>
                <c:pt idx="26">
                  <c:v>379.73399999999998</c:v>
                </c:pt>
                <c:pt idx="27">
                  <c:v>387.51799999999997</c:v>
                </c:pt>
                <c:pt idx="28">
                  <c:v>395.298</c:v>
                </c:pt>
                <c:pt idx="29">
                  <c:v>403.05900000000003</c:v>
                </c:pt>
                <c:pt idx="30">
                  <c:v>410.83100000000002</c:v>
                </c:pt>
                <c:pt idx="31">
                  <c:v>418.59</c:v>
                </c:pt>
                <c:pt idx="32">
                  <c:v>426.35500000000002</c:v>
                </c:pt>
                <c:pt idx="33">
                  <c:v>434.13</c:v>
                </c:pt>
                <c:pt idx="34">
                  <c:v>441.875</c:v>
                </c:pt>
                <c:pt idx="35">
                  <c:v>449.62599999999998</c:v>
                </c:pt>
                <c:pt idx="36">
                  <c:v>457.36700000000002</c:v>
                </c:pt>
                <c:pt idx="37">
                  <c:v>465.12299999999999</c:v>
                </c:pt>
                <c:pt idx="38">
                  <c:v>472.86700000000002</c:v>
                </c:pt>
                <c:pt idx="39">
                  <c:v>480.60500000000002</c:v>
                </c:pt>
                <c:pt idx="40">
                  <c:v>488.346</c:v>
                </c:pt>
                <c:pt idx="41">
                  <c:v>496.07400000000001</c:v>
                </c:pt>
                <c:pt idx="42">
                  <c:v>503.79500000000002</c:v>
                </c:pt>
              </c:numCache>
            </c:numRef>
          </c:xVal>
          <c:yVal>
            <c:numRef>
              <c:f>Fetterbush_live!$AQ$13:$AQ$53</c:f>
              <c:numCache>
                <c:formatCode>General</c:formatCode>
                <c:ptCount val="41"/>
                <c:pt idx="0">
                  <c:v>2.7841965577162398E-4</c:v>
                </c:pt>
                <c:pt idx="1">
                  <c:v>3.3953636540451332E-4</c:v>
                </c:pt>
                <c:pt idx="2">
                  <c:v>4.1612964418307066E-4</c:v>
                </c:pt>
                <c:pt idx="3">
                  <c:v>5.0500961292244159E-4</c:v>
                </c:pt>
                <c:pt idx="4">
                  <c:v>6.0748594544510843E-4</c:v>
                </c:pt>
                <c:pt idx="5">
                  <c:v>7.214114403422667E-4</c:v>
                </c:pt>
                <c:pt idx="6">
                  <c:v>8.4490497886842593E-4</c:v>
                </c:pt>
                <c:pt idx="7">
                  <c:v>9.7807026768235408E-4</c:v>
                </c:pt>
                <c:pt idx="8">
                  <c:v>1.117500808780731E-3</c:v>
                </c:pt>
                <c:pt idx="9">
                  <c:v>1.259667857171411E-3</c:v>
                </c:pt>
                <c:pt idx="10">
                  <c:v>1.3980477646431996E-3</c:v>
                </c:pt>
                <c:pt idx="11">
                  <c:v>1.5295863657227246E-3</c:v>
                </c:pt>
                <c:pt idx="12">
                  <c:v>1.6464103213024903E-3</c:v>
                </c:pt>
                <c:pt idx="13">
                  <c:v>1.7463350965209944E-3</c:v>
                </c:pt>
                <c:pt idx="14">
                  <c:v>1.8121500002922426E-3</c:v>
                </c:pt>
                <c:pt idx="15">
                  <c:v>1.8426633809106093E-3</c:v>
                </c:pt>
                <c:pt idx="16">
                  <c:v>1.8236119936859158E-3</c:v>
                </c:pt>
                <c:pt idx="17">
                  <c:v>1.7173197157581898E-3</c:v>
                </c:pt>
                <c:pt idx="18">
                  <c:v>1.5151252458963072E-3</c:v>
                </c:pt>
                <c:pt idx="19">
                  <c:v>1.5943709926774467E-3</c:v>
                </c:pt>
                <c:pt idx="20">
                  <c:v>1.6510827898803565E-3</c:v>
                </c:pt>
                <c:pt idx="21">
                  <c:v>1.659449628454817E-3</c:v>
                </c:pt>
                <c:pt idx="22">
                  <c:v>1.6246125896352014E-3</c:v>
                </c:pt>
                <c:pt idx="23">
                  <c:v>1.5542898045565914E-3</c:v>
                </c:pt>
                <c:pt idx="24">
                  <c:v>1.4525174082037778E-3</c:v>
                </c:pt>
                <c:pt idx="25">
                  <c:v>1.327438226828647E-3</c:v>
                </c:pt>
                <c:pt idx="26">
                  <c:v>1.186733166645577E-3</c:v>
                </c:pt>
                <c:pt idx="27">
                  <c:v>1.0404990733511297E-3</c:v>
                </c:pt>
                <c:pt idx="28">
                  <c:v>8.9411904723309501E-4</c:v>
                </c:pt>
                <c:pt idx="29">
                  <c:v>7.5521812377708482E-4</c:v>
                </c:pt>
                <c:pt idx="30">
                  <c:v>6.2546601272323661E-4</c:v>
                </c:pt>
                <c:pt idx="31">
                  <c:v>5.0891073530452647E-4</c:v>
                </c:pt>
                <c:pt idx="32">
                  <c:v>4.066756986885461E-4</c:v>
                </c:pt>
                <c:pt idx="33">
                  <c:v>3.1824086188632611E-4</c:v>
                </c:pt>
                <c:pt idx="34">
                  <c:v>2.4485803283014467E-4</c:v>
                </c:pt>
                <c:pt idx="35">
                  <c:v>1.8488026356958419E-4</c:v>
                </c:pt>
                <c:pt idx="36">
                  <c:v>1.3724399426961946E-4</c:v>
                </c:pt>
                <c:pt idx="37">
                  <c:v>9.9892634506475463E-5</c:v>
                </c:pt>
                <c:pt idx="38">
                  <c:v>7.1375962447707984E-5</c:v>
                </c:pt>
                <c:pt idx="39">
                  <c:v>5.0098149013477319E-5</c:v>
                </c:pt>
                <c:pt idx="40">
                  <c:v>3.4494966298376003E-5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C02B-4289-91F6-13931D00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271344"/>
        <c:axId val="1797265904"/>
      </c:scatterChart>
      <c:valAx>
        <c:axId val="1797271344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65904"/>
        <c:crosses val="autoZero"/>
        <c:crossBetween val="midCat"/>
      </c:valAx>
      <c:valAx>
        <c:axId val="179726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71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Fetterbush_live!$B$13:$B$62</c:f>
              <c:numCache>
                <c:formatCode>General</c:formatCode>
                <c:ptCount val="50"/>
                <c:pt idx="0">
                  <c:v>166.137</c:v>
                </c:pt>
                <c:pt idx="1">
                  <c:v>174.01599999999999</c:v>
                </c:pt>
                <c:pt idx="2">
                  <c:v>181.88200000000001</c:v>
                </c:pt>
                <c:pt idx="3">
                  <c:v>189.744</c:v>
                </c:pt>
                <c:pt idx="4">
                  <c:v>197.61</c:v>
                </c:pt>
                <c:pt idx="5">
                  <c:v>205.495</c:v>
                </c:pt>
                <c:pt idx="6">
                  <c:v>213.37</c:v>
                </c:pt>
                <c:pt idx="7">
                  <c:v>221.245</c:v>
                </c:pt>
                <c:pt idx="8">
                  <c:v>229.095</c:v>
                </c:pt>
                <c:pt idx="9">
                  <c:v>236.94399999999999</c:v>
                </c:pt>
                <c:pt idx="10">
                  <c:v>244.78</c:v>
                </c:pt>
                <c:pt idx="11">
                  <c:v>252.61799999999999</c:v>
                </c:pt>
                <c:pt idx="12">
                  <c:v>260.45100000000002</c:v>
                </c:pt>
                <c:pt idx="13">
                  <c:v>268.27199999999999</c:v>
                </c:pt>
                <c:pt idx="14">
                  <c:v>276.08600000000001</c:v>
                </c:pt>
                <c:pt idx="15">
                  <c:v>283.899</c:v>
                </c:pt>
                <c:pt idx="16">
                  <c:v>291.67599999999999</c:v>
                </c:pt>
                <c:pt idx="17">
                  <c:v>299.46499999999997</c:v>
                </c:pt>
                <c:pt idx="18">
                  <c:v>307.233</c:v>
                </c:pt>
                <c:pt idx="19">
                  <c:v>314.98200000000003</c:v>
                </c:pt>
                <c:pt idx="20">
                  <c:v>322.74700000000001</c:v>
                </c:pt>
                <c:pt idx="21">
                  <c:v>330.53800000000001</c:v>
                </c:pt>
                <c:pt idx="22">
                  <c:v>338.35899999999998</c:v>
                </c:pt>
                <c:pt idx="23">
                  <c:v>346.13200000000001</c:v>
                </c:pt>
                <c:pt idx="24">
                  <c:v>353.87799999999999</c:v>
                </c:pt>
                <c:pt idx="25">
                  <c:v>361.60700000000003</c:v>
                </c:pt>
                <c:pt idx="26">
                  <c:v>369.24900000000002</c:v>
                </c:pt>
                <c:pt idx="27">
                  <c:v>376.86200000000002</c:v>
                </c:pt>
                <c:pt idx="28">
                  <c:v>384.52800000000002</c:v>
                </c:pt>
                <c:pt idx="29">
                  <c:v>392.22699999999998</c:v>
                </c:pt>
                <c:pt idx="30">
                  <c:v>399.947</c:v>
                </c:pt>
                <c:pt idx="31">
                  <c:v>407.65300000000002</c:v>
                </c:pt>
                <c:pt idx="32">
                  <c:v>415.358</c:v>
                </c:pt>
                <c:pt idx="33">
                  <c:v>423.05700000000002</c:v>
                </c:pt>
                <c:pt idx="34">
                  <c:v>430.88200000000001</c:v>
                </c:pt>
                <c:pt idx="35">
                  <c:v>438.57600000000002</c:v>
                </c:pt>
                <c:pt idx="36">
                  <c:v>446.25799999999998</c:v>
                </c:pt>
                <c:pt idx="37">
                  <c:v>453.92200000000003</c:v>
                </c:pt>
                <c:pt idx="38">
                  <c:v>461.60899999999998</c:v>
                </c:pt>
                <c:pt idx="39">
                  <c:v>469.27</c:v>
                </c:pt>
                <c:pt idx="40">
                  <c:v>476.94</c:v>
                </c:pt>
                <c:pt idx="41">
                  <c:v>484.58499999999998</c:v>
                </c:pt>
                <c:pt idx="42">
                  <c:v>492.24799999999999</c:v>
                </c:pt>
                <c:pt idx="43">
                  <c:v>499.89800000000002</c:v>
                </c:pt>
              </c:numCache>
            </c:numRef>
          </c:xVal>
          <c:yVal>
            <c:numRef>
              <c:f>Fetterbush_live!$F$13:$F$62</c:f>
              <c:numCache>
                <c:formatCode>General</c:formatCode>
                <c:ptCount val="50"/>
                <c:pt idx="0">
                  <c:v>2.8897971935122335E-3</c:v>
                </c:pt>
                <c:pt idx="1">
                  <c:v>4.4570565723359712E-3</c:v>
                </c:pt>
                <c:pt idx="2">
                  <c:v>6.4486735570540299E-3</c:v>
                </c:pt>
                <c:pt idx="3">
                  <c:v>9.140610762542023E-3</c:v>
                </c:pt>
                <c:pt idx="4">
                  <c:v>1.3444065502069669E-2</c:v>
                </c:pt>
                <c:pt idx="5">
                  <c:v>2.0363958241128799E-2</c:v>
                </c:pt>
                <c:pt idx="6">
                  <c:v>3.0847934185519787E-2</c:v>
                </c:pt>
                <c:pt idx="7">
                  <c:v>4.5195386738173915E-2</c:v>
                </c:pt>
                <c:pt idx="8">
                  <c:v>6.3533883522949197E-2</c:v>
                </c:pt>
                <c:pt idx="9">
                  <c:v>8.6279971883054363E-2</c:v>
                </c:pt>
                <c:pt idx="10">
                  <c:v>0.11287912316784254</c:v>
                </c:pt>
                <c:pt idx="11">
                  <c:v>0.14173544036864438</c:v>
                </c:pt>
                <c:pt idx="12">
                  <c:v>0.17068548072166823</c:v>
                </c:pt>
                <c:pt idx="13">
                  <c:v>0.19843013720028113</c:v>
                </c:pt>
                <c:pt idx="14">
                  <c:v>0.22443310510010162</c:v>
                </c:pt>
                <c:pt idx="15">
                  <c:v>0.24907188045091255</c:v>
                </c:pt>
                <c:pt idx="16">
                  <c:v>0.27320298872718751</c:v>
                </c:pt>
                <c:pt idx="17">
                  <c:v>0.29797714196454139</c:v>
                </c:pt>
                <c:pt idx="18">
                  <c:v>0.32471687797766258</c:v>
                </c:pt>
                <c:pt idx="19">
                  <c:v>0.35465882169170293</c:v>
                </c:pt>
                <c:pt idx="20">
                  <c:v>0.38743068391866919</c:v>
                </c:pt>
                <c:pt idx="21">
                  <c:v>0.42079352268881309</c:v>
                </c:pt>
                <c:pt idx="22">
                  <c:v>0.45071724245658806</c:v>
                </c:pt>
                <c:pt idx="23">
                  <c:v>0.47378094816589</c:v>
                </c:pt>
                <c:pt idx="24">
                  <c:v>0.49100518080758115</c:v>
                </c:pt>
                <c:pt idx="25">
                  <c:v>0.50560256176616081</c:v>
                </c:pt>
                <c:pt idx="26">
                  <c:v>0.51912993673687224</c:v>
                </c:pt>
                <c:pt idx="27">
                  <c:v>0.53211059331962196</c:v>
                </c:pt>
                <c:pt idx="28">
                  <c:v>0.54476842571138473</c:v>
                </c:pt>
                <c:pt idx="29">
                  <c:v>0.55730389732107999</c:v>
                </c:pt>
                <c:pt idx="30">
                  <c:v>0.56980552445913935</c:v>
                </c:pt>
                <c:pt idx="31">
                  <c:v>0.58209627450469914</c:v>
                </c:pt>
                <c:pt idx="32">
                  <c:v>0.59376741037723568</c:v>
                </c:pt>
                <c:pt idx="33">
                  <c:v>0.60451172841113221</c:v>
                </c:pt>
                <c:pt idx="34">
                  <c:v>0.61426934992580251</c:v>
                </c:pt>
                <c:pt idx="35">
                  <c:v>0.62317565280778942</c:v>
                </c:pt>
                <c:pt idx="36">
                  <c:v>0.63126968837051889</c:v>
                </c:pt>
                <c:pt idx="37">
                  <c:v>0.6390096586915206</c:v>
                </c:pt>
                <c:pt idx="38">
                  <c:v>0.6465179245528625</c:v>
                </c:pt>
                <c:pt idx="39">
                  <c:v>0.65312540678451492</c:v>
                </c:pt>
                <c:pt idx="40">
                  <c:v>0.65883731222826791</c:v>
                </c:pt>
                <c:pt idx="41">
                  <c:v>0.66394262060347298</c:v>
                </c:pt>
                <c:pt idx="42">
                  <c:v>0.66863658847725915</c:v>
                </c:pt>
                <c:pt idx="43">
                  <c:v>0.67291140558694118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0C6-4D03-9CA0-4E5E84B062BA}"/>
            </c:ext>
          </c:extLst>
        </c:ser>
        <c:ser>
          <c:idx val="1"/>
          <c:order val="1"/>
          <c:tx>
            <c:v>10-model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Fetterbush_live!$B$13:$B$62</c:f>
              <c:numCache>
                <c:formatCode>General</c:formatCode>
                <c:ptCount val="50"/>
                <c:pt idx="0">
                  <c:v>166.137</c:v>
                </c:pt>
                <c:pt idx="1">
                  <c:v>174.01599999999999</c:v>
                </c:pt>
                <c:pt idx="2">
                  <c:v>181.88200000000001</c:v>
                </c:pt>
                <c:pt idx="3">
                  <c:v>189.744</c:v>
                </c:pt>
                <c:pt idx="4">
                  <c:v>197.61</c:v>
                </c:pt>
                <c:pt idx="5">
                  <c:v>205.495</c:v>
                </c:pt>
                <c:pt idx="6">
                  <c:v>213.37</c:v>
                </c:pt>
                <c:pt idx="7">
                  <c:v>221.245</c:v>
                </c:pt>
                <c:pt idx="8">
                  <c:v>229.095</c:v>
                </c:pt>
                <c:pt idx="9">
                  <c:v>236.94399999999999</c:v>
                </c:pt>
                <c:pt idx="10">
                  <c:v>244.78</c:v>
                </c:pt>
                <c:pt idx="11">
                  <c:v>252.61799999999999</c:v>
                </c:pt>
                <c:pt idx="12">
                  <c:v>260.45100000000002</c:v>
                </c:pt>
                <c:pt idx="13">
                  <c:v>268.27199999999999</c:v>
                </c:pt>
                <c:pt idx="14">
                  <c:v>276.08600000000001</c:v>
                </c:pt>
                <c:pt idx="15">
                  <c:v>283.899</c:v>
                </c:pt>
                <c:pt idx="16">
                  <c:v>291.67599999999999</c:v>
                </c:pt>
                <c:pt idx="17">
                  <c:v>299.46499999999997</c:v>
                </c:pt>
                <c:pt idx="18">
                  <c:v>307.233</c:v>
                </c:pt>
                <c:pt idx="19">
                  <c:v>314.98200000000003</c:v>
                </c:pt>
                <c:pt idx="20">
                  <c:v>322.74700000000001</c:v>
                </c:pt>
                <c:pt idx="21">
                  <c:v>330.53800000000001</c:v>
                </c:pt>
                <c:pt idx="22">
                  <c:v>338.35899999999998</c:v>
                </c:pt>
                <c:pt idx="23">
                  <c:v>346.13200000000001</c:v>
                </c:pt>
                <c:pt idx="24">
                  <c:v>353.87799999999999</c:v>
                </c:pt>
                <c:pt idx="25">
                  <c:v>361.60700000000003</c:v>
                </c:pt>
                <c:pt idx="26">
                  <c:v>369.24900000000002</c:v>
                </c:pt>
                <c:pt idx="27">
                  <c:v>376.86200000000002</c:v>
                </c:pt>
                <c:pt idx="28">
                  <c:v>384.52800000000002</c:v>
                </c:pt>
                <c:pt idx="29">
                  <c:v>392.22699999999998</c:v>
                </c:pt>
                <c:pt idx="30">
                  <c:v>399.947</c:v>
                </c:pt>
                <c:pt idx="31">
                  <c:v>407.65300000000002</c:v>
                </c:pt>
                <c:pt idx="32">
                  <c:v>415.358</c:v>
                </c:pt>
                <c:pt idx="33">
                  <c:v>423.05700000000002</c:v>
                </c:pt>
                <c:pt idx="34">
                  <c:v>430.88200000000001</c:v>
                </c:pt>
                <c:pt idx="35">
                  <c:v>438.57600000000002</c:v>
                </c:pt>
                <c:pt idx="36">
                  <c:v>446.25799999999998</c:v>
                </c:pt>
                <c:pt idx="37">
                  <c:v>453.92200000000003</c:v>
                </c:pt>
                <c:pt idx="38">
                  <c:v>461.60899999999998</c:v>
                </c:pt>
                <c:pt idx="39">
                  <c:v>469.27</c:v>
                </c:pt>
                <c:pt idx="40">
                  <c:v>476.94</c:v>
                </c:pt>
                <c:pt idx="41">
                  <c:v>484.58499999999998</c:v>
                </c:pt>
                <c:pt idx="42">
                  <c:v>492.24799999999999</c:v>
                </c:pt>
                <c:pt idx="43">
                  <c:v>499.89800000000002</c:v>
                </c:pt>
              </c:numCache>
            </c:numRef>
          </c:xVal>
          <c:yVal>
            <c:numRef>
              <c:f>Fetterbush_live!$J$13:$J$62</c:f>
              <c:numCache>
                <c:formatCode>General</c:formatCode>
                <c:ptCount val="50"/>
                <c:pt idx="0">
                  <c:v>1.2837691363660159E-2</c:v>
                </c:pt>
                <c:pt idx="1">
                  <c:v>1.5082873977639357E-2</c:v>
                </c:pt>
                <c:pt idx="2">
                  <c:v>1.8814302939029331E-2</c:v>
                </c:pt>
                <c:pt idx="3">
                  <c:v>2.4079809339231751E-2</c:v>
                </c:pt>
                <c:pt idx="4">
                  <c:v>3.0856729126798755E-2</c:v>
                </c:pt>
                <c:pt idx="5">
                  <c:v>3.9243346907778351E-2</c:v>
                </c:pt>
                <c:pt idx="6">
                  <c:v>4.9428906976311131E-2</c:v>
                </c:pt>
                <c:pt idx="7">
                  <c:v>6.1586507096037968E-2</c:v>
                </c:pt>
                <c:pt idx="8">
                  <c:v>7.589748912873398E-2</c:v>
                </c:pt>
                <c:pt idx="9">
                  <c:v>9.2469009305444286E-2</c:v>
                </c:pt>
                <c:pt idx="10">
                  <c:v>0.11140648161054793</c:v>
                </c:pt>
                <c:pt idx="11">
                  <c:v>0.13271227247667441</c:v>
                </c:pt>
                <c:pt idx="12">
                  <c:v>0.15633798673116583</c:v>
                </c:pt>
                <c:pt idx="13">
                  <c:v>0.18210880917348302</c:v>
                </c:pt>
                <c:pt idx="14">
                  <c:v>0.20972386612645205</c:v>
                </c:pt>
                <c:pt idx="15">
                  <c:v>0.23878225364316183</c:v>
                </c:pt>
                <c:pt idx="16">
                  <c:v>0.26876250339045343</c:v>
                </c:pt>
                <c:pt idx="17">
                  <c:v>0.29888153820003682</c:v>
                </c:pt>
                <c:pt idx="18">
                  <c:v>0.32821962232506341</c:v>
                </c:pt>
                <c:pt idx="19">
                  <c:v>0.35365138505248322</c:v>
                </c:pt>
                <c:pt idx="20">
                  <c:v>0.37927495863796373</c:v>
                </c:pt>
                <c:pt idx="21">
                  <c:v>0.40607928717446101</c:v>
                </c:pt>
                <c:pt idx="22">
                  <c:v>0.4334748611387606</c:v>
                </c:pt>
                <c:pt idx="23">
                  <c:v>0.46069048988614086</c:v>
                </c:pt>
                <c:pt idx="24">
                  <c:v>0.48684853132090544</c:v>
                </c:pt>
                <c:pt idx="25">
                  <c:v>0.51135460947499689</c:v>
                </c:pt>
                <c:pt idx="26">
                  <c:v>0.53380560021729284</c:v>
                </c:pt>
                <c:pt idx="27">
                  <c:v>0.55384405435298378</c:v>
                </c:pt>
                <c:pt idx="28">
                  <c:v>0.57141755717792253</c:v>
                </c:pt>
                <c:pt idx="29">
                  <c:v>0.58663591569857798</c:v>
                </c:pt>
                <c:pt idx="30">
                  <c:v>0.5995745371020138</c:v>
                </c:pt>
                <c:pt idx="31">
                  <c:v>0.61035499848813513</c:v>
                </c:pt>
                <c:pt idx="32">
                  <c:v>0.6191385697413504</c:v>
                </c:pt>
                <c:pt idx="33">
                  <c:v>0.62615639964992575</c:v>
                </c:pt>
                <c:pt idx="34">
                  <c:v>0.6316540084555391</c:v>
                </c:pt>
                <c:pt idx="35">
                  <c:v>0.63591361868695673</c:v>
                </c:pt>
                <c:pt idx="36">
                  <c:v>0.63910173598758235</c:v>
                </c:pt>
                <c:pt idx="37">
                  <c:v>0.64145049317857883</c:v>
                </c:pt>
                <c:pt idx="38">
                  <c:v>0.64315036179956697</c:v>
                </c:pt>
                <c:pt idx="39">
                  <c:v>0.64436154376816146</c:v>
                </c:pt>
                <c:pt idx="40">
                  <c:v>0.64520647638546935</c:v>
                </c:pt>
                <c:pt idx="41">
                  <c:v>0.64578581633060306</c:v>
                </c:pt>
                <c:pt idx="42">
                  <c:v>0.64617495898008126</c:v>
                </c:pt>
                <c:pt idx="43">
                  <c:v>0.64643205730423825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0C6-4D03-9CA0-4E5E84B062BA}"/>
            </c:ext>
          </c:extLst>
        </c:ser>
        <c:ser>
          <c:idx val="2"/>
          <c:order val="2"/>
          <c:tx>
            <c:v>20-exp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Fetterbush_live!$R$13:$R$54</c:f>
              <c:numCache>
                <c:formatCode>General</c:formatCode>
                <c:ptCount val="42"/>
                <c:pt idx="0">
                  <c:v>176.56800000000001</c:v>
                </c:pt>
                <c:pt idx="1">
                  <c:v>184.51900000000001</c:v>
                </c:pt>
                <c:pt idx="2">
                  <c:v>192.46199999999999</c:v>
                </c:pt>
                <c:pt idx="3">
                  <c:v>200.422</c:v>
                </c:pt>
                <c:pt idx="4">
                  <c:v>208.374</c:v>
                </c:pt>
                <c:pt idx="5">
                  <c:v>216.346</c:v>
                </c:pt>
                <c:pt idx="6">
                  <c:v>224.29</c:v>
                </c:pt>
                <c:pt idx="7">
                  <c:v>232.226</c:v>
                </c:pt>
                <c:pt idx="8">
                  <c:v>240.16200000000001</c:v>
                </c:pt>
                <c:pt idx="9">
                  <c:v>248.083</c:v>
                </c:pt>
                <c:pt idx="10">
                  <c:v>256.012</c:v>
                </c:pt>
                <c:pt idx="11">
                  <c:v>263.93299999999999</c:v>
                </c:pt>
                <c:pt idx="12">
                  <c:v>271.84500000000003</c:v>
                </c:pt>
                <c:pt idx="13">
                  <c:v>279.74400000000003</c:v>
                </c:pt>
                <c:pt idx="14">
                  <c:v>287.65300000000002</c:v>
                </c:pt>
                <c:pt idx="15">
                  <c:v>295.54500000000002</c:v>
                </c:pt>
                <c:pt idx="16">
                  <c:v>303.44200000000001</c:v>
                </c:pt>
                <c:pt idx="17">
                  <c:v>311.31200000000001</c:v>
                </c:pt>
                <c:pt idx="18">
                  <c:v>319.19499999999999</c:v>
                </c:pt>
                <c:pt idx="19">
                  <c:v>327.06900000000002</c:v>
                </c:pt>
                <c:pt idx="20">
                  <c:v>334.92399999999998</c:v>
                </c:pt>
                <c:pt idx="21">
                  <c:v>342.779</c:v>
                </c:pt>
                <c:pt idx="22">
                  <c:v>350.63900000000001</c:v>
                </c:pt>
                <c:pt idx="23">
                  <c:v>358.48700000000002</c:v>
                </c:pt>
                <c:pt idx="24">
                  <c:v>366.34100000000001</c:v>
                </c:pt>
                <c:pt idx="25">
                  <c:v>374.178</c:v>
                </c:pt>
                <c:pt idx="26">
                  <c:v>382.00299999999999</c:v>
                </c:pt>
                <c:pt idx="27">
                  <c:v>389.83499999999998</c:v>
                </c:pt>
                <c:pt idx="28">
                  <c:v>397.64400000000001</c:v>
                </c:pt>
                <c:pt idx="29">
                  <c:v>405.46</c:v>
                </c:pt>
                <c:pt idx="30">
                  <c:v>413.27300000000002</c:v>
                </c:pt>
                <c:pt idx="31">
                  <c:v>421.07600000000002</c:v>
                </c:pt>
                <c:pt idx="32">
                  <c:v>428.86799999999999</c:v>
                </c:pt>
                <c:pt idx="33">
                  <c:v>436.68099999999998</c:v>
                </c:pt>
                <c:pt idx="34">
                  <c:v>444.46899999999999</c:v>
                </c:pt>
                <c:pt idx="35">
                  <c:v>452.26100000000002</c:v>
                </c:pt>
                <c:pt idx="36">
                  <c:v>460.06400000000002</c:v>
                </c:pt>
                <c:pt idx="37">
                  <c:v>467.85199999999998</c:v>
                </c:pt>
                <c:pt idx="38">
                  <c:v>475.62099999999998</c:v>
                </c:pt>
                <c:pt idx="39">
                  <c:v>483.39800000000002</c:v>
                </c:pt>
                <c:pt idx="40">
                  <c:v>491.19099999999997</c:v>
                </c:pt>
                <c:pt idx="41">
                  <c:v>498.97199999999998</c:v>
                </c:pt>
              </c:numCache>
            </c:numRef>
          </c:xVal>
          <c:yVal>
            <c:numRef>
              <c:f>Fetterbush_live!$V$13:$V$54</c:f>
              <c:numCache>
                <c:formatCode>General</c:formatCode>
                <c:ptCount val="42"/>
                <c:pt idx="0">
                  <c:v>3.210773235243658E-3</c:v>
                </c:pt>
                <c:pt idx="1">
                  <c:v>4.8590221169282355E-3</c:v>
                </c:pt>
                <c:pt idx="2">
                  <c:v>7.1385152511729277E-3</c:v>
                </c:pt>
                <c:pt idx="3">
                  <c:v>1.0563599806730162E-2</c:v>
                </c:pt>
                <c:pt idx="4">
                  <c:v>1.6291556913293537E-2</c:v>
                </c:pt>
                <c:pt idx="5">
                  <c:v>2.5249770102401814E-2</c:v>
                </c:pt>
                <c:pt idx="6">
                  <c:v>3.789413800090391E-2</c:v>
                </c:pt>
                <c:pt idx="7">
                  <c:v>5.3955797316042942E-2</c:v>
                </c:pt>
                <c:pt idx="8">
                  <c:v>7.4280303620692378E-2</c:v>
                </c:pt>
                <c:pt idx="9">
                  <c:v>9.8770242678345999E-2</c:v>
                </c:pt>
                <c:pt idx="10">
                  <c:v>0.12705544039028038</c:v>
                </c:pt>
                <c:pt idx="11">
                  <c:v>0.15699668012281986</c:v>
                </c:pt>
                <c:pt idx="12">
                  <c:v>0.1867781605074893</c:v>
                </c:pt>
                <c:pt idx="13">
                  <c:v>0.21521142785891301</c:v>
                </c:pt>
                <c:pt idx="14">
                  <c:v>0.24218348166274406</c:v>
                </c:pt>
                <c:pt idx="15">
                  <c:v>0.26815801368475201</c:v>
                </c:pt>
                <c:pt idx="16">
                  <c:v>0.29410916628999828</c:v>
                </c:pt>
                <c:pt idx="17">
                  <c:v>0.32092925388487981</c:v>
                </c:pt>
                <c:pt idx="18">
                  <c:v>0.34974828161286808</c:v>
                </c:pt>
                <c:pt idx="19">
                  <c:v>0.38077666422481649</c:v>
                </c:pt>
                <c:pt idx="20">
                  <c:v>0.41281036175750874</c:v>
                </c:pt>
                <c:pt idx="21">
                  <c:v>0.44316074128337413</c:v>
                </c:pt>
                <c:pt idx="22">
                  <c:v>0.46911968702754092</c:v>
                </c:pt>
                <c:pt idx="23">
                  <c:v>0.48898050156642092</c:v>
                </c:pt>
                <c:pt idx="24">
                  <c:v>0.50451612400442647</c:v>
                </c:pt>
                <c:pt idx="25">
                  <c:v>0.5182943936158606</c:v>
                </c:pt>
                <c:pt idx="26">
                  <c:v>0.53141414298851286</c:v>
                </c:pt>
                <c:pt idx="27">
                  <c:v>0.5445222026527845</c:v>
                </c:pt>
                <c:pt idx="28">
                  <c:v>0.55742374413566298</c:v>
                </c:pt>
                <c:pt idx="29">
                  <c:v>0.57040711357720664</c:v>
                </c:pt>
                <c:pt idx="30">
                  <c:v>0.58331255162954543</c:v>
                </c:pt>
                <c:pt idx="31">
                  <c:v>0.59586729843046182</c:v>
                </c:pt>
                <c:pt idx="32">
                  <c:v>0.60773624900637468</c:v>
                </c:pt>
                <c:pt idx="33">
                  <c:v>0.61845025639427043</c:v>
                </c:pt>
                <c:pt idx="34">
                  <c:v>0.62808530369862381</c:v>
                </c:pt>
                <c:pt idx="35">
                  <c:v>0.63668152558487501</c:v>
                </c:pt>
                <c:pt idx="36">
                  <c:v>0.64457558565438988</c:v>
                </c:pt>
                <c:pt idx="37">
                  <c:v>0.65215597188235486</c:v>
                </c:pt>
                <c:pt idx="38">
                  <c:v>0.65915187269128261</c:v>
                </c:pt>
                <c:pt idx="39">
                  <c:v>0.66516272074065985</c:v>
                </c:pt>
                <c:pt idx="40">
                  <c:v>0.67040516529247651</c:v>
                </c:pt>
                <c:pt idx="41">
                  <c:v>0.67507715207531294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0C6-4D03-9CA0-4E5E84B062BA}"/>
            </c:ext>
          </c:extLst>
        </c:ser>
        <c:ser>
          <c:idx val="3"/>
          <c:order val="3"/>
          <c:tx>
            <c:v>20-model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Fetterbush_live!$R$13:$R$54</c:f>
              <c:numCache>
                <c:formatCode>General</c:formatCode>
                <c:ptCount val="42"/>
                <c:pt idx="0">
                  <c:v>176.56800000000001</c:v>
                </c:pt>
                <c:pt idx="1">
                  <c:v>184.51900000000001</c:v>
                </c:pt>
                <c:pt idx="2">
                  <c:v>192.46199999999999</c:v>
                </c:pt>
                <c:pt idx="3">
                  <c:v>200.422</c:v>
                </c:pt>
                <c:pt idx="4">
                  <c:v>208.374</c:v>
                </c:pt>
                <c:pt idx="5">
                  <c:v>216.346</c:v>
                </c:pt>
                <c:pt idx="6">
                  <c:v>224.29</c:v>
                </c:pt>
                <c:pt idx="7">
                  <c:v>232.226</c:v>
                </c:pt>
                <c:pt idx="8">
                  <c:v>240.16200000000001</c:v>
                </c:pt>
                <c:pt idx="9">
                  <c:v>248.083</c:v>
                </c:pt>
                <c:pt idx="10">
                  <c:v>256.012</c:v>
                </c:pt>
                <c:pt idx="11">
                  <c:v>263.93299999999999</c:v>
                </c:pt>
                <c:pt idx="12">
                  <c:v>271.84500000000003</c:v>
                </c:pt>
                <c:pt idx="13">
                  <c:v>279.74400000000003</c:v>
                </c:pt>
                <c:pt idx="14">
                  <c:v>287.65300000000002</c:v>
                </c:pt>
                <c:pt idx="15">
                  <c:v>295.54500000000002</c:v>
                </c:pt>
                <c:pt idx="16">
                  <c:v>303.44200000000001</c:v>
                </c:pt>
                <c:pt idx="17">
                  <c:v>311.31200000000001</c:v>
                </c:pt>
                <c:pt idx="18">
                  <c:v>319.19499999999999</c:v>
                </c:pt>
                <c:pt idx="19">
                  <c:v>327.06900000000002</c:v>
                </c:pt>
                <c:pt idx="20">
                  <c:v>334.92399999999998</c:v>
                </c:pt>
                <c:pt idx="21">
                  <c:v>342.779</c:v>
                </c:pt>
                <c:pt idx="22">
                  <c:v>350.63900000000001</c:v>
                </c:pt>
                <c:pt idx="23">
                  <c:v>358.48700000000002</c:v>
                </c:pt>
                <c:pt idx="24">
                  <c:v>366.34100000000001</c:v>
                </c:pt>
                <c:pt idx="25">
                  <c:v>374.178</c:v>
                </c:pt>
                <c:pt idx="26">
                  <c:v>382.00299999999999</c:v>
                </c:pt>
                <c:pt idx="27">
                  <c:v>389.83499999999998</c:v>
                </c:pt>
                <c:pt idx="28">
                  <c:v>397.64400000000001</c:v>
                </c:pt>
                <c:pt idx="29">
                  <c:v>405.46</c:v>
                </c:pt>
                <c:pt idx="30">
                  <c:v>413.27300000000002</c:v>
                </c:pt>
                <c:pt idx="31">
                  <c:v>421.07600000000002</c:v>
                </c:pt>
                <c:pt idx="32">
                  <c:v>428.86799999999999</c:v>
                </c:pt>
                <c:pt idx="33">
                  <c:v>436.68099999999998</c:v>
                </c:pt>
                <c:pt idx="34">
                  <c:v>444.46899999999999</c:v>
                </c:pt>
                <c:pt idx="35">
                  <c:v>452.26100000000002</c:v>
                </c:pt>
                <c:pt idx="36">
                  <c:v>460.06400000000002</c:v>
                </c:pt>
                <c:pt idx="37">
                  <c:v>467.85199999999998</c:v>
                </c:pt>
                <c:pt idx="38">
                  <c:v>475.62099999999998</c:v>
                </c:pt>
                <c:pt idx="39">
                  <c:v>483.39800000000002</c:v>
                </c:pt>
                <c:pt idx="40">
                  <c:v>491.19099999999997</c:v>
                </c:pt>
                <c:pt idx="41">
                  <c:v>498.97199999999998</c:v>
                </c:pt>
              </c:numCache>
            </c:numRef>
          </c:xVal>
          <c:yVal>
            <c:numRef>
              <c:f>Fetterbush_live!$Z$13:$Z$54</c:f>
              <c:numCache>
                <c:formatCode>General</c:formatCode>
                <c:ptCount val="42"/>
                <c:pt idx="0">
                  <c:v>1.2328170579986515E-2</c:v>
                </c:pt>
                <c:pt idx="1">
                  <c:v>1.6210653374537417E-2</c:v>
                </c:pt>
                <c:pt idx="2">
                  <c:v>2.1147715868353463E-2</c:v>
                </c:pt>
                <c:pt idx="3">
                  <c:v>2.730549251994235E-2</c:v>
                </c:pt>
                <c:pt idx="4">
                  <c:v>3.4895563483696747E-2</c:v>
                </c:pt>
                <c:pt idx="5">
                  <c:v>4.4115252000918939E-2</c:v>
                </c:pt>
                <c:pt idx="6">
                  <c:v>5.5193174100729908E-2</c:v>
                </c:pt>
                <c:pt idx="7">
                  <c:v>6.8281214762974496E-2</c:v>
                </c:pt>
                <c:pt idx="8">
                  <c:v>8.3542195385096052E-2</c:v>
                </c:pt>
                <c:pt idx="9">
                  <c:v>0.10110362826716049</c:v>
                </c:pt>
                <c:pt idx="10">
                  <c:v>0.12100169859099984</c:v>
                </c:pt>
                <c:pt idx="11">
                  <c:v>0.14324714671493829</c:v>
                </c:pt>
                <c:pt idx="12">
                  <c:v>0.16771357755551083</c:v>
                </c:pt>
                <c:pt idx="13">
                  <c:v>0.19417659199711143</c:v>
                </c:pt>
                <c:pt idx="14">
                  <c:v>0.22229361036464207</c:v>
                </c:pt>
                <c:pt idx="15">
                  <c:v>0.25166132830397431</c:v>
                </c:pt>
                <c:pt idx="16">
                  <c:v>0.28164536243603872</c:v>
                </c:pt>
                <c:pt idx="17">
                  <c:v>0.31149414941685127</c:v>
                </c:pt>
                <c:pt idx="18">
                  <c:v>0.33984632487597305</c:v>
                </c:pt>
                <c:pt idx="19">
                  <c:v>0.3645204144828445</c:v>
                </c:pt>
                <c:pt idx="20">
                  <c:v>0.39049125228755643</c:v>
                </c:pt>
                <c:pt idx="21">
                  <c:v>0.41742329579517268</c:v>
                </c:pt>
                <c:pt idx="22">
                  <c:v>0.44456980824031628</c:v>
                </c:pt>
                <c:pt idx="23">
                  <c:v>0.47117203584997508</c:v>
                </c:pt>
                <c:pt idx="24">
                  <c:v>0.49654071639153952</c:v>
                </c:pt>
                <c:pt idx="25">
                  <c:v>0.52018225860172806</c:v>
                </c:pt>
                <c:pt idx="26">
                  <c:v>0.54170245639771741</c:v>
                </c:pt>
                <c:pt idx="27">
                  <c:v>0.56088093883852663</c:v>
                </c:pt>
                <c:pt idx="28">
                  <c:v>0.57765042908622721</c:v>
                </c:pt>
                <c:pt idx="29">
                  <c:v>0.59200309939476314</c:v>
                </c:pt>
                <c:pt idx="30">
                  <c:v>0.60406798479993018</c:v>
                </c:pt>
                <c:pt idx="31">
                  <c:v>0.61401432591457838</c:v>
                </c:pt>
                <c:pt idx="32">
                  <c:v>0.62205399003091955</c:v>
                </c:pt>
                <c:pt idx="33">
                  <c:v>0.62842825159101612</c:v>
                </c:pt>
                <c:pt idx="34">
                  <c:v>0.63339686173663712</c:v>
                </c:pt>
                <c:pt idx="35">
                  <c:v>0.63718776054411053</c:v>
                </c:pt>
                <c:pt idx="36">
                  <c:v>0.64002886126472713</c:v>
                </c:pt>
                <c:pt idx="37">
                  <c:v>0.64211970009873798</c:v>
                </c:pt>
                <c:pt idx="38">
                  <c:v>0.6436271469652487</c:v>
                </c:pt>
                <c:pt idx="39">
                  <c:v>0.64469285162711543</c:v>
                </c:pt>
                <c:pt idx="40">
                  <c:v>0.64543335624629705</c:v>
                </c:pt>
                <c:pt idx="41">
                  <c:v>0.64593870465093617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0C6-4D03-9CA0-4E5E84B062BA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Fetterbush_live!$AH$13:$AH$53</c:f>
              <c:numCache>
                <c:formatCode>General</c:formatCode>
                <c:ptCount val="41"/>
                <c:pt idx="0">
                  <c:v>183.56899999999999</c:v>
                </c:pt>
                <c:pt idx="1">
                  <c:v>191.58099999999999</c:v>
                </c:pt>
                <c:pt idx="2">
                  <c:v>199.55099999999999</c:v>
                </c:pt>
                <c:pt idx="3">
                  <c:v>207.47300000000001</c:v>
                </c:pt>
                <c:pt idx="4">
                  <c:v>215.387</c:v>
                </c:pt>
                <c:pt idx="5">
                  <c:v>223.28100000000001</c:v>
                </c:pt>
                <c:pt idx="6">
                  <c:v>231.148</c:v>
                </c:pt>
                <c:pt idx="7">
                  <c:v>239.012</c:v>
                </c:pt>
                <c:pt idx="8">
                  <c:v>246.87299999999999</c:v>
                </c:pt>
                <c:pt idx="9">
                  <c:v>254.73500000000001</c:v>
                </c:pt>
                <c:pt idx="10">
                  <c:v>262.584</c:v>
                </c:pt>
                <c:pt idx="11">
                  <c:v>270.435</c:v>
                </c:pt>
                <c:pt idx="12">
                  <c:v>278.279</c:v>
                </c:pt>
                <c:pt idx="13">
                  <c:v>286.14600000000002</c:v>
                </c:pt>
                <c:pt idx="14">
                  <c:v>293.98099999999999</c:v>
                </c:pt>
                <c:pt idx="15">
                  <c:v>301.81099999999998</c:v>
                </c:pt>
                <c:pt idx="16">
                  <c:v>309.62900000000002</c:v>
                </c:pt>
                <c:pt idx="17">
                  <c:v>317.43700000000001</c:v>
                </c:pt>
                <c:pt idx="18">
                  <c:v>325.24099999999999</c:v>
                </c:pt>
                <c:pt idx="19">
                  <c:v>333.02199999999999</c:v>
                </c:pt>
                <c:pt idx="20">
                  <c:v>340.80900000000003</c:v>
                </c:pt>
                <c:pt idx="21">
                  <c:v>348.572</c:v>
                </c:pt>
                <c:pt idx="22">
                  <c:v>356.339</c:v>
                </c:pt>
                <c:pt idx="23">
                  <c:v>364.13200000000001</c:v>
                </c:pt>
                <c:pt idx="24">
                  <c:v>371.93299999999999</c:v>
                </c:pt>
                <c:pt idx="25">
                  <c:v>379.73399999999998</c:v>
                </c:pt>
                <c:pt idx="26">
                  <c:v>387.51799999999997</c:v>
                </c:pt>
                <c:pt idx="27">
                  <c:v>395.298</c:v>
                </c:pt>
                <c:pt idx="28">
                  <c:v>403.05900000000003</c:v>
                </c:pt>
                <c:pt idx="29">
                  <c:v>410.83100000000002</c:v>
                </c:pt>
                <c:pt idx="30">
                  <c:v>418.59</c:v>
                </c:pt>
                <c:pt idx="31">
                  <c:v>426.35500000000002</c:v>
                </c:pt>
                <c:pt idx="32">
                  <c:v>434.13</c:v>
                </c:pt>
                <c:pt idx="33">
                  <c:v>441.875</c:v>
                </c:pt>
                <c:pt idx="34">
                  <c:v>449.62599999999998</c:v>
                </c:pt>
                <c:pt idx="35">
                  <c:v>457.36700000000002</c:v>
                </c:pt>
                <c:pt idx="36">
                  <c:v>465.12299999999999</c:v>
                </c:pt>
                <c:pt idx="37">
                  <c:v>472.86700000000002</c:v>
                </c:pt>
                <c:pt idx="38">
                  <c:v>480.60500000000002</c:v>
                </c:pt>
                <c:pt idx="39">
                  <c:v>488.346</c:v>
                </c:pt>
                <c:pt idx="40">
                  <c:v>496.07400000000001</c:v>
                </c:pt>
              </c:numCache>
            </c:numRef>
          </c:xVal>
          <c:yVal>
            <c:numRef>
              <c:f>Fetterbush_live!$AL$13:$AL$53</c:f>
              <c:numCache>
                <c:formatCode>General</c:formatCode>
                <c:ptCount val="41"/>
                <c:pt idx="0">
                  <c:v>3.347934111155304E-3</c:v>
                </c:pt>
                <c:pt idx="1">
                  <c:v>5.2107650041175457E-3</c:v>
                </c:pt>
                <c:pt idx="2">
                  <c:v>7.4536697064753188E-3</c:v>
                </c:pt>
                <c:pt idx="3">
                  <c:v>1.0684297086335559E-2</c:v>
                </c:pt>
                <c:pt idx="4">
                  <c:v>1.5728486532014307E-2</c:v>
                </c:pt>
                <c:pt idx="5">
                  <c:v>2.3353424066179795E-2</c:v>
                </c:pt>
                <c:pt idx="6">
                  <c:v>3.4070567037277733E-2</c:v>
                </c:pt>
                <c:pt idx="7">
                  <c:v>4.8098105965516669E-2</c:v>
                </c:pt>
                <c:pt idx="8">
                  <c:v>6.576215356389592E-2</c:v>
                </c:pt>
                <c:pt idx="9">
                  <c:v>8.7487360199703046E-2</c:v>
                </c:pt>
                <c:pt idx="10">
                  <c:v>0.1131141887183772</c:v>
                </c:pt>
                <c:pt idx="11">
                  <c:v>0.14138980322968908</c:v>
                </c:pt>
                <c:pt idx="12">
                  <c:v>0.17065314041850366</c:v>
                </c:pt>
                <c:pt idx="13">
                  <c:v>0.19939328958574298</c:v>
                </c:pt>
                <c:pt idx="14">
                  <c:v>0.22676094999683283</c:v>
                </c:pt>
                <c:pt idx="15">
                  <c:v>0.25286873611381577</c:v>
                </c:pt>
                <c:pt idx="16">
                  <c:v>0.27834071974718055</c:v>
                </c:pt>
                <c:pt idx="17">
                  <c:v>0.30423266147858097</c:v>
                </c:pt>
                <c:pt idx="18">
                  <c:v>0.33168009046695124</c:v>
                </c:pt>
                <c:pt idx="19">
                  <c:v>0.36168715233217519</c:v>
                </c:pt>
                <c:pt idx="20">
                  <c:v>0.39457761365262667</c:v>
                </c:pt>
                <c:pt idx="21">
                  <c:v>0.42949513528985328</c:v>
                </c:pt>
                <c:pt idx="22">
                  <c:v>0.46282666991997334</c:v>
                </c:pt>
                <c:pt idx="23">
                  <c:v>0.48989871736820001</c:v>
                </c:pt>
                <c:pt idx="24">
                  <c:v>0.50980566966893692</c:v>
                </c:pt>
                <c:pt idx="25">
                  <c:v>0.525013314314002</c:v>
                </c:pt>
                <c:pt idx="26">
                  <c:v>0.53796397744895397</c:v>
                </c:pt>
                <c:pt idx="27">
                  <c:v>0.55000434034905799</c:v>
                </c:pt>
                <c:pt idx="28">
                  <c:v>0.56167870624752192</c:v>
                </c:pt>
                <c:pt idx="29">
                  <c:v>0.57320761179918034</c:v>
                </c:pt>
                <c:pt idx="30">
                  <c:v>0.58462390288879562</c:v>
                </c:pt>
                <c:pt idx="31">
                  <c:v>0.59581496505432474</c:v>
                </c:pt>
                <c:pt idx="32">
                  <c:v>0.60643122423650919</c:v>
                </c:pt>
                <c:pt idx="33">
                  <c:v>0.61612076024146423</c:v>
                </c:pt>
                <c:pt idx="34">
                  <c:v>0.62479441995340579</c:v>
                </c:pt>
                <c:pt idx="35">
                  <c:v>0.63248739539172238</c:v>
                </c:pt>
                <c:pt idx="36">
                  <c:v>0.63961729851982363</c:v>
                </c:pt>
                <c:pt idx="37">
                  <c:v>0.6463436664922706</c:v>
                </c:pt>
                <c:pt idx="38">
                  <c:v>0.65254684644314265</c:v>
                </c:pt>
                <c:pt idx="39">
                  <c:v>0.65809310869876336</c:v>
                </c:pt>
                <c:pt idx="40">
                  <c:v>0.66315137495219756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0C6-4D03-9CA0-4E5E84B062BA}"/>
            </c:ext>
          </c:extLst>
        </c:ser>
        <c:ser>
          <c:idx val="5"/>
          <c:order val="5"/>
          <c:tx>
            <c:v>30-model</c:v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Fetterbush_live!$R$13:$R$54</c:f>
              <c:numCache>
                <c:formatCode>General</c:formatCode>
                <c:ptCount val="42"/>
                <c:pt idx="0">
                  <c:v>176.56800000000001</c:v>
                </c:pt>
                <c:pt idx="1">
                  <c:v>184.51900000000001</c:v>
                </c:pt>
                <c:pt idx="2">
                  <c:v>192.46199999999999</c:v>
                </c:pt>
                <c:pt idx="3">
                  <c:v>200.422</c:v>
                </c:pt>
                <c:pt idx="4">
                  <c:v>208.374</c:v>
                </c:pt>
                <c:pt idx="5">
                  <c:v>216.346</c:v>
                </c:pt>
                <c:pt idx="6">
                  <c:v>224.29</c:v>
                </c:pt>
                <c:pt idx="7">
                  <c:v>232.226</c:v>
                </c:pt>
                <c:pt idx="8">
                  <c:v>240.16200000000001</c:v>
                </c:pt>
                <c:pt idx="9">
                  <c:v>248.083</c:v>
                </c:pt>
                <c:pt idx="10">
                  <c:v>256.012</c:v>
                </c:pt>
                <c:pt idx="11">
                  <c:v>263.93299999999999</c:v>
                </c:pt>
                <c:pt idx="12">
                  <c:v>271.84500000000003</c:v>
                </c:pt>
                <c:pt idx="13">
                  <c:v>279.74400000000003</c:v>
                </c:pt>
                <c:pt idx="14">
                  <c:v>287.65300000000002</c:v>
                </c:pt>
                <c:pt idx="15">
                  <c:v>295.54500000000002</c:v>
                </c:pt>
                <c:pt idx="16">
                  <c:v>303.44200000000001</c:v>
                </c:pt>
                <c:pt idx="17">
                  <c:v>311.31200000000001</c:v>
                </c:pt>
                <c:pt idx="18">
                  <c:v>319.19499999999999</c:v>
                </c:pt>
                <c:pt idx="19">
                  <c:v>327.06900000000002</c:v>
                </c:pt>
                <c:pt idx="20">
                  <c:v>334.92399999999998</c:v>
                </c:pt>
                <c:pt idx="21">
                  <c:v>342.779</c:v>
                </c:pt>
                <c:pt idx="22">
                  <c:v>350.63900000000001</c:v>
                </c:pt>
                <c:pt idx="23">
                  <c:v>358.48700000000002</c:v>
                </c:pt>
                <c:pt idx="24">
                  <c:v>366.34100000000001</c:v>
                </c:pt>
                <c:pt idx="25">
                  <c:v>374.178</c:v>
                </c:pt>
                <c:pt idx="26">
                  <c:v>382.00299999999999</c:v>
                </c:pt>
                <c:pt idx="27">
                  <c:v>389.83499999999998</c:v>
                </c:pt>
                <c:pt idx="28">
                  <c:v>397.64400000000001</c:v>
                </c:pt>
                <c:pt idx="29">
                  <c:v>405.46</c:v>
                </c:pt>
                <c:pt idx="30">
                  <c:v>413.27300000000002</c:v>
                </c:pt>
                <c:pt idx="31">
                  <c:v>421.07600000000002</c:v>
                </c:pt>
                <c:pt idx="32">
                  <c:v>428.86799999999999</c:v>
                </c:pt>
                <c:pt idx="33">
                  <c:v>436.68099999999998</c:v>
                </c:pt>
                <c:pt idx="34">
                  <c:v>444.46899999999999</c:v>
                </c:pt>
                <c:pt idx="35">
                  <c:v>452.26100000000002</c:v>
                </c:pt>
                <c:pt idx="36">
                  <c:v>460.06400000000002</c:v>
                </c:pt>
                <c:pt idx="37">
                  <c:v>467.85199999999998</c:v>
                </c:pt>
                <c:pt idx="38">
                  <c:v>475.62099999999998</c:v>
                </c:pt>
                <c:pt idx="39">
                  <c:v>483.39800000000002</c:v>
                </c:pt>
                <c:pt idx="40">
                  <c:v>491.19099999999997</c:v>
                </c:pt>
                <c:pt idx="41">
                  <c:v>498.97199999999998</c:v>
                </c:pt>
              </c:numCache>
            </c:numRef>
          </c:xVal>
          <c:yVal>
            <c:numRef>
              <c:f>Fetterbush_live!$Z$13:$Z$54</c:f>
              <c:numCache>
                <c:formatCode>General</c:formatCode>
                <c:ptCount val="42"/>
                <c:pt idx="0">
                  <c:v>1.2328170579986515E-2</c:v>
                </c:pt>
                <c:pt idx="1">
                  <c:v>1.6210653374537417E-2</c:v>
                </c:pt>
                <c:pt idx="2">
                  <c:v>2.1147715868353463E-2</c:v>
                </c:pt>
                <c:pt idx="3">
                  <c:v>2.730549251994235E-2</c:v>
                </c:pt>
                <c:pt idx="4">
                  <c:v>3.4895563483696747E-2</c:v>
                </c:pt>
                <c:pt idx="5">
                  <c:v>4.4115252000918939E-2</c:v>
                </c:pt>
                <c:pt idx="6">
                  <c:v>5.5193174100729908E-2</c:v>
                </c:pt>
                <c:pt idx="7">
                  <c:v>6.8281214762974496E-2</c:v>
                </c:pt>
                <c:pt idx="8">
                  <c:v>8.3542195385096052E-2</c:v>
                </c:pt>
                <c:pt idx="9">
                  <c:v>0.10110362826716049</c:v>
                </c:pt>
                <c:pt idx="10">
                  <c:v>0.12100169859099984</c:v>
                </c:pt>
                <c:pt idx="11">
                  <c:v>0.14324714671493829</c:v>
                </c:pt>
                <c:pt idx="12">
                  <c:v>0.16771357755551083</c:v>
                </c:pt>
                <c:pt idx="13">
                  <c:v>0.19417659199711143</c:v>
                </c:pt>
                <c:pt idx="14">
                  <c:v>0.22229361036464207</c:v>
                </c:pt>
                <c:pt idx="15">
                  <c:v>0.25166132830397431</c:v>
                </c:pt>
                <c:pt idx="16">
                  <c:v>0.28164536243603872</c:v>
                </c:pt>
                <c:pt idx="17">
                  <c:v>0.31149414941685127</c:v>
                </c:pt>
                <c:pt idx="18">
                  <c:v>0.33984632487597305</c:v>
                </c:pt>
                <c:pt idx="19">
                  <c:v>0.3645204144828445</c:v>
                </c:pt>
                <c:pt idx="20">
                  <c:v>0.39049125228755643</c:v>
                </c:pt>
                <c:pt idx="21">
                  <c:v>0.41742329579517268</c:v>
                </c:pt>
                <c:pt idx="22">
                  <c:v>0.44456980824031628</c:v>
                </c:pt>
                <c:pt idx="23">
                  <c:v>0.47117203584997508</c:v>
                </c:pt>
                <c:pt idx="24">
                  <c:v>0.49654071639153952</c:v>
                </c:pt>
                <c:pt idx="25">
                  <c:v>0.52018225860172806</c:v>
                </c:pt>
                <c:pt idx="26">
                  <c:v>0.54170245639771741</c:v>
                </c:pt>
                <c:pt idx="27">
                  <c:v>0.56088093883852663</c:v>
                </c:pt>
                <c:pt idx="28">
                  <c:v>0.57765042908622721</c:v>
                </c:pt>
                <c:pt idx="29">
                  <c:v>0.59200309939476314</c:v>
                </c:pt>
                <c:pt idx="30">
                  <c:v>0.60406798479993018</c:v>
                </c:pt>
                <c:pt idx="31">
                  <c:v>0.61401432591457838</c:v>
                </c:pt>
                <c:pt idx="32">
                  <c:v>0.62205399003091955</c:v>
                </c:pt>
                <c:pt idx="33">
                  <c:v>0.62842825159101612</c:v>
                </c:pt>
                <c:pt idx="34">
                  <c:v>0.63339686173663712</c:v>
                </c:pt>
                <c:pt idx="35">
                  <c:v>0.63718776054411053</c:v>
                </c:pt>
                <c:pt idx="36">
                  <c:v>0.64002886126472713</c:v>
                </c:pt>
                <c:pt idx="37">
                  <c:v>0.64211970009873798</c:v>
                </c:pt>
                <c:pt idx="38">
                  <c:v>0.6436271469652487</c:v>
                </c:pt>
                <c:pt idx="39">
                  <c:v>0.64469285162711543</c:v>
                </c:pt>
                <c:pt idx="40">
                  <c:v>0.64543335624629705</c:v>
                </c:pt>
                <c:pt idx="41">
                  <c:v>0.64593870465093617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0C6-4D03-9CA0-4E5E84B06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272432"/>
        <c:axId val="1797272976"/>
      </c:scatterChart>
      <c:valAx>
        <c:axId val="1797272432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72976"/>
        <c:crosses val="autoZero"/>
        <c:crossBetween val="midCat"/>
      </c:valAx>
      <c:valAx>
        <c:axId val="1797272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724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Fetterbush_dead!$B$13:$B$55</c:f>
              <c:numCache>
                <c:formatCode>General</c:formatCode>
                <c:ptCount val="43"/>
                <c:pt idx="0">
                  <c:v>166.078</c:v>
                </c:pt>
                <c:pt idx="1">
                  <c:v>173.96899999999999</c:v>
                </c:pt>
                <c:pt idx="2">
                  <c:v>181.834</c:v>
                </c:pt>
                <c:pt idx="3">
                  <c:v>189.69</c:v>
                </c:pt>
                <c:pt idx="4">
                  <c:v>197.56100000000001</c:v>
                </c:pt>
                <c:pt idx="5">
                  <c:v>205.417</c:v>
                </c:pt>
                <c:pt idx="6">
                  <c:v>213.28399999999999</c:v>
                </c:pt>
                <c:pt idx="7">
                  <c:v>221.143</c:v>
                </c:pt>
                <c:pt idx="8">
                  <c:v>228.99100000000001</c:v>
                </c:pt>
                <c:pt idx="9">
                  <c:v>236.833</c:v>
                </c:pt>
                <c:pt idx="10">
                  <c:v>244.666</c:v>
                </c:pt>
                <c:pt idx="11">
                  <c:v>252.494</c:v>
                </c:pt>
                <c:pt idx="12">
                  <c:v>260.30700000000002</c:v>
                </c:pt>
                <c:pt idx="13">
                  <c:v>268.13099999999997</c:v>
                </c:pt>
                <c:pt idx="14">
                  <c:v>275.94900000000001</c:v>
                </c:pt>
                <c:pt idx="15">
                  <c:v>283.74200000000002</c:v>
                </c:pt>
                <c:pt idx="16">
                  <c:v>291.54399999999998</c:v>
                </c:pt>
                <c:pt idx="17">
                  <c:v>299.33300000000003</c:v>
                </c:pt>
                <c:pt idx="18">
                  <c:v>307.10500000000002</c:v>
                </c:pt>
                <c:pt idx="19">
                  <c:v>314.88900000000001</c:v>
                </c:pt>
                <c:pt idx="20">
                  <c:v>322.661</c:v>
                </c:pt>
                <c:pt idx="21">
                  <c:v>330.41800000000001</c:v>
                </c:pt>
                <c:pt idx="22">
                  <c:v>338.161</c:v>
                </c:pt>
                <c:pt idx="23">
                  <c:v>345.91399999999999</c:v>
                </c:pt>
                <c:pt idx="24">
                  <c:v>353.66899999999998</c:v>
                </c:pt>
                <c:pt idx="25">
                  <c:v>361.41500000000002</c:v>
                </c:pt>
                <c:pt idx="26">
                  <c:v>369.15199999999999</c:v>
                </c:pt>
                <c:pt idx="27">
                  <c:v>376.86500000000001</c:v>
                </c:pt>
                <c:pt idx="28">
                  <c:v>384.59699999999998</c:v>
                </c:pt>
                <c:pt idx="29">
                  <c:v>392.30799999999999</c:v>
                </c:pt>
                <c:pt idx="30">
                  <c:v>400.02300000000002</c:v>
                </c:pt>
                <c:pt idx="31">
                  <c:v>407.709</c:v>
                </c:pt>
                <c:pt idx="32">
                  <c:v>415.41199999999998</c:v>
                </c:pt>
                <c:pt idx="33">
                  <c:v>423.108</c:v>
                </c:pt>
                <c:pt idx="34">
                  <c:v>430.79700000000003</c:v>
                </c:pt>
                <c:pt idx="35">
                  <c:v>438.49599999999998</c:v>
                </c:pt>
                <c:pt idx="36">
                  <c:v>446.17399999999998</c:v>
                </c:pt>
                <c:pt idx="37">
                  <c:v>453.84</c:v>
                </c:pt>
                <c:pt idx="38">
                  <c:v>461.52100000000002</c:v>
                </c:pt>
                <c:pt idx="39">
                  <c:v>469.18599999999998</c:v>
                </c:pt>
                <c:pt idx="40">
                  <c:v>476.83600000000001</c:v>
                </c:pt>
                <c:pt idx="41">
                  <c:v>484.49200000000002</c:v>
                </c:pt>
                <c:pt idx="42">
                  <c:v>492.15899999999999</c:v>
                </c:pt>
              </c:numCache>
            </c:numRef>
          </c:xVal>
          <c:yVal>
            <c:numRef>
              <c:f>Fetterbush_dead!$G$13:$G$55</c:f>
              <c:numCache>
                <c:formatCode>General</c:formatCode>
                <c:ptCount val="43"/>
                <c:pt idx="0">
                  <c:v>4.0470090593404425E-5</c:v>
                </c:pt>
                <c:pt idx="1">
                  <c:v>5.01256259062159E-5</c:v>
                </c:pt>
                <c:pt idx="2">
                  <c:v>7.1377043341112157E-5</c:v>
                </c:pt>
                <c:pt idx="3">
                  <c:v>1.0514831756917007E-4</c:v>
                </c:pt>
                <c:pt idx="4">
                  <c:v>1.503306789850974E-4</c:v>
                </c:pt>
                <c:pt idx="5">
                  <c:v>2.0867967946394496E-4</c:v>
                </c:pt>
                <c:pt idx="6">
                  <c:v>2.6693628247568955E-4</c:v>
                </c:pt>
                <c:pt idx="7">
                  <c:v>3.198338323951527E-4</c:v>
                </c:pt>
                <c:pt idx="8">
                  <c:v>3.6857349629474849E-4</c:v>
                </c:pt>
                <c:pt idx="9">
                  <c:v>4.2017748167469214E-4</c:v>
                </c:pt>
                <c:pt idx="10">
                  <c:v>4.681779658374241E-4</c:v>
                </c:pt>
                <c:pt idx="11">
                  <c:v>5.0804747289462501E-4</c:v>
                </c:pt>
                <c:pt idx="12">
                  <c:v>5.3516612949089382E-4</c:v>
                </c:pt>
                <c:pt idx="13">
                  <c:v>5.4865615968869446E-4</c:v>
                </c:pt>
                <c:pt idx="14">
                  <c:v>5.4625382554387807E-4</c:v>
                </c:pt>
                <c:pt idx="15">
                  <c:v>5.3650589276396123E-4</c:v>
                </c:pt>
                <c:pt idx="16">
                  <c:v>5.2906789666175085E-4</c:v>
                </c:pt>
                <c:pt idx="17">
                  <c:v>5.3373396875071159E-4</c:v>
                </c:pt>
                <c:pt idx="18">
                  <c:v>5.5600175832380195E-4</c:v>
                </c:pt>
                <c:pt idx="19">
                  <c:v>6.0409463995363447E-4</c:v>
                </c:pt>
                <c:pt idx="20">
                  <c:v>6.9473655518681216E-4</c:v>
                </c:pt>
                <c:pt idx="21">
                  <c:v>8.2589475974694936E-4</c:v>
                </c:pt>
                <c:pt idx="22">
                  <c:v>8.9251333353199071E-4</c:v>
                </c:pt>
                <c:pt idx="23">
                  <c:v>7.3899494193165548E-4</c:v>
                </c:pt>
                <c:pt idx="24">
                  <c:v>4.7681712901204154E-4</c:v>
                </c:pt>
                <c:pt idx="25">
                  <c:v>3.2117359566822244E-4</c:v>
                </c:pt>
                <c:pt idx="26">
                  <c:v>2.6998539889026222E-4</c:v>
                </c:pt>
                <c:pt idx="27">
                  <c:v>2.5478601555095387E-4</c:v>
                </c:pt>
                <c:pt idx="28">
                  <c:v>2.4896497512313871E-4</c:v>
                </c:pt>
                <c:pt idx="29">
                  <c:v>2.461468523763341E-4</c:v>
                </c:pt>
                <c:pt idx="30">
                  <c:v>2.4235855622489755E-4</c:v>
                </c:pt>
                <c:pt idx="31">
                  <c:v>2.3399658545160317E-4</c:v>
                </c:pt>
                <c:pt idx="32">
                  <c:v>2.2073754892157289E-4</c:v>
                </c:pt>
                <c:pt idx="33">
                  <c:v>2.0563056304937464E-4</c:v>
                </c:pt>
                <c:pt idx="34">
                  <c:v>1.9227912905223432E-4</c:v>
                </c:pt>
                <c:pt idx="35">
                  <c:v>1.8091424059792468E-4</c:v>
                </c:pt>
                <c:pt idx="36">
                  <c:v>1.6968794834427064E-4</c:v>
                </c:pt>
                <c:pt idx="37">
                  <c:v>1.5823066242285096E-4</c:v>
                </c:pt>
                <c:pt idx="38">
                  <c:v>1.4229209934668114E-4</c:v>
                </c:pt>
                <c:pt idx="39">
                  <c:v>1.2644593373761662E-4</c:v>
                </c:pt>
                <c:pt idx="40">
                  <c:v>1.1424946807933305E-4</c:v>
                </c:pt>
                <c:pt idx="41">
                  <c:v>1.0708866437844338E-4</c:v>
                </c:pt>
                <c:pt idx="42">
                  <c:v>1.0773544664819957E-4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386-4379-B57B-47A2BE6184B4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4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D386-4379-B57B-47A2BE6184B4}"/>
              </c:ext>
            </c:extLst>
          </c:dPt>
          <c:xVal>
            <c:numRef>
              <c:f>Fetterbush_dead!$B$13:$B$55</c:f>
              <c:numCache>
                <c:formatCode>General</c:formatCode>
                <c:ptCount val="43"/>
                <c:pt idx="0">
                  <c:v>166.078</c:v>
                </c:pt>
                <c:pt idx="1">
                  <c:v>173.96899999999999</c:v>
                </c:pt>
                <c:pt idx="2">
                  <c:v>181.834</c:v>
                </c:pt>
                <c:pt idx="3">
                  <c:v>189.69</c:v>
                </c:pt>
                <c:pt idx="4">
                  <c:v>197.56100000000001</c:v>
                </c:pt>
                <c:pt idx="5">
                  <c:v>205.417</c:v>
                </c:pt>
                <c:pt idx="6">
                  <c:v>213.28399999999999</c:v>
                </c:pt>
                <c:pt idx="7">
                  <c:v>221.143</c:v>
                </c:pt>
                <c:pt idx="8">
                  <c:v>228.99100000000001</c:v>
                </c:pt>
                <c:pt idx="9">
                  <c:v>236.833</c:v>
                </c:pt>
                <c:pt idx="10">
                  <c:v>244.666</c:v>
                </c:pt>
                <c:pt idx="11">
                  <c:v>252.494</c:v>
                </c:pt>
                <c:pt idx="12">
                  <c:v>260.30700000000002</c:v>
                </c:pt>
                <c:pt idx="13">
                  <c:v>268.13099999999997</c:v>
                </c:pt>
                <c:pt idx="14">
                  <c:v>275.94900000000001</c:v>
                </c:pt>
                <c:pt idx="15">
                  <c:v>283.74200000000002</c:v>
                </c:pt>
                <c:pt idx="16">
                  <c:v>291.54399999999998</c:v>
                </c:pt>
                <c:pt idx="17">
                  <c:v>299.33300000000003</c:v>
                </c:pt>
                <c:pt idx="18">
                  <c:v>307.10500000000002</c:v>
                </c:pt>
                <c:pt idx="19">
                  <c:v>314.88900000000001</c:v>
                </c:pt>
                <c:pt idx="20">
                  <c:v>322.661</c:v>
                </c:pt>
                <c:pt idx="21">
                  <c:v>330.41800000000001</c:v>
                </c:pt>
                <c:pt idx="22">
                  <c:v>338.161</c:v>
                </c:pt>
                <c:pt idx="23">
                  <c:v>345.91399999999999</c:v>
                </c:pt>
                <c:pt idx="24">
                  <c:v>353.66899999999998</c:v>
                </c:pt>
                <c:pt idx="25">
                  <c:v>361.41500000000002</c:v>
                </c:pt>
                <c:pt idx="26">
                  <c:v>369.15199999999999</c:v>
                </c:pt>
                <c:pt idx="27">
                  <c:v>376.86500000000001</c:v>
                </c:pt>
                <c:pt idx="28">
                  <c:v>384.59699999999998</c:v>
                </c:pt>
                <c:pt idx="29">
                  <c:v>392.30799999999999</c:v>
                </c:pt>
                <c:pt idx="30">
                  <c:v>400.02300000000002</c:v>
                </c:pt>
                <c:pt idx="31">
                  <c:v>407.709</c:v>
                </c:pt>
                <c:pt idx="32">
                  <c:v>415.41199999999998</c:v>
                </c:pt>
                <c:pt idx="33">
                  <c:v>423.108</c:v>
                </c:pt>
                <c:pt idx="34">
                  <c:v>430.79700000000003</c:v>
                </c:pt>
                <c:pt idx="35">
                  <c:v>438.49599999999998</c:v>
                </c:pt>
                <c:pt idx="36">
                  <c:v>446.17399999999998</c:v>
                </c:pt>
                <c:pt idx="37">
                  <c:v>453.84</c:v>
                </c:pt>
                <c:pt idx="38">
                  <c:v>461.52100000000002</c:v>
                </c:pt>
                <c:pt idx="39">
                  <c:v>469.18599999999998</c:v>
                </c:pt>
                <c:pt idx="40">
                  <c:v>476.83600000000001</c:v>
                </c:pt>
                <c:pt idx="41">
                  <c:v>484.49200000000002</c:v>
                </c:pt>
                <c:pt idx="42">
                  <c:v>492.15899999999999</c:v>
                </c:pt>
              </c:numCache>
            </c:numRef>
          </c:xVal>
          <c:yVal>
            <c:numRef>
              <c:f>Fetterbush_dead!$K$13:$K$55</c:f>
              <c:numCache>
                <c:formatCode>General</c:formatCode>
                <c:ptCount val="43"/>
                <c:pt idx="0">
                  <c:v>1.2668273970471775E-5</c:v>
                </c:pt>
                <c:pt idx="1">
                  <c:v>3.3046798094893702E-5</c:v>
                </c:pt>
                <c:pt idx="2">
                  <c:v>7.0449934524417665E-5</c:v>
                </c:pt>
                <c:pt idx="3">
                  <c:v>1.1406230716672949E-4</c:v>
                </c:pt>
                <c:pt idx="4">
                  <c:v>1.5028900655839755E-4</c:v>
                </c:pt>
                <c:pt idx="5">
                  <c:v>1.8359667785489963E-4</c:v>
                </c:pt>
                <c:pt idx="6">
                  <c:v>2.2018114663352459E-4</c:v>
                </c:pt>
                <c:pt idx="7">
                  <c:v>2.6009391752541896E-4</c:v>
                </c:pt>
                <c:pt idx="8">
                  <c:v>3.0316036533915126E-4</c:v>
                </c:pt>
                <c:pt idx="9">
                  <c:v>3.4897793790798846E-4</c:v>
                </c:pt>
                <c:pt idx="10">
                  <c:v>3.9638850237405269E-4</c:v>
                </c:pt>
                <c:pt idx="11">
                  <c:v>4.4443668492263633E-4</c:v>
                </c:pt>
                <c:pt idx="12">
                  <c:v>4.9108849066906949E-4</c:v>
                </c:pt>
                <c:pt idx="13">
                  <c:v>5.3647973337472225E-4</c:v>
                </c:pt>
                <c:pt idx="14">
                  <c:v>5.7709969782898305E-4</c:v>
                </c:pt>
                <c:pt idx="15">
                  <c:v>6.1041649150846697E-4</c:v>
                </c:pt>
                <c:pt idx="16">
                  <c:v>6.377177895997018E-4</c:v>
                </c:pt>
                <c:pt idx="17">
                  <c:v>6.5453372884894648E-4</c:v>
                </c:pt>
                <c:pt idx="18">
                  <c:v>6.5907668979174974E-4</c:v>
                </c:pt>
                <c:pt idx="19">
                  <c:v>6.463262771446703E-4</c:v>
                </c:pt>
                <c:pt idx="20">
                  <c:v>6.2843174778731171E-4</c:v>
                </c:pt>
                <c:pt idx="21">
                  <c:v>6.3082963466748183E-4</c:v>
                </c:pt>
                <c:pt idx="22">
                  <c:v>6.1796152392293183E-4</c:v>
                </c:pt>
                <c:pt idx="23">
                  <c:v>5.9378223936402388E-4</c:v>
                </c:pt>
                <c:pt idx="24">
                  <c:v>5.5980585906363178E-4</c:v>
                </c:pt>
                <c:pt idx="25">
                  <c:v>5.1810444257642313E-4</c:v>
                </c:pt>
                <c:pt idx="26">
                  <c:v>4.7143274455504472E-4</c:v>
                </c:pt>
                <c:pt idx="27">
                  <c:v>4.2144695053035903E-4</c:v>
                </c:pt>
                <c:pt idx="28">
                  <c:v>3.7201746382162237E-4</c:v>
                </c:pt>
                <c:pt idx="29">
                  <c:v>3.222996991695614E-4</c:v>
                </c:pt>
                <c:pt idx="30">
                  <c:v>2.7520415483467679E-4</c:v>
                </c:pt>
                <c:pt idx="31">
                  <c:v>2.3071322545443695E-4</c:v>
                </c:pt>
                <c:pt idx="32">
                  <c:v>1.910013396639148E-4</c:v>
                </c:pt>
                <c:pt idx="33">
                  <c:v>1.5542548082967921E-4</c:v>
                </c:pt>
                <c:pt idx="34">
                  <c:v>1.2442825362341708E-4</c:v>
                </c:pt>
                <c:pt idx="35">
                  <c:v>9.8157684824955372E-5</c:v>
                </c:pt>
                <c:pt idx="36">
                  <c:v>7.6028527842981629E-5</c:v>
                </c:pt>
                <c:pt idx="37">
                  <c:v>5.7973334459818831E-5</c:v>
                </c:pt>
                <c:pt idx="38">
                  <c:v>4.3606852722333807E-5</c:v>
                </c:pt>
                <c:pt idx="39">
                  <c:v>3.2213958333118927E-5</c:v>
                </c:pt>
                <c:pt idx="40">
                  <c:v>2.3413571367511932E-5</c:v>
                </c:pt>
                <c:pt idx="41">
                  <c:v>1.6777102001435502E-5</c:v>
                </c:pt>
                <c:pt idx="42">
                  <c:v>1.1838800877843082E-5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386-4379-B57B-47A2BE6184B4}"/>
            </c:ext>
          </c:extLst>
        </c:ser>
        <c:ser>
          <c:idx val="3"/>
          <c:order val="2"/>
          <c:tx>
            <c:v>20_exp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Fetterbush_dead!$R$13:$R$53</c:f>
              <c:numCache>
                <c:formatCode>General</c:formatCode>
                <c:ptCount val="41"/>
                <c:pt idx="0">
                  <c:v>176.58799999999999</c:v>
                </c:pt>
                <c:pt idx="1">
                  <c:v>184.54400000000001</c:v>
                </c:pt>
                <c:pt idx="2">
                  <c:v>192.51</c:v>
                </c:pt>
                <c:pt idx="3">
                  <c:v>200.452</c:v>
                </c:pt>
                <c:pt idx="4">
                  <c:v>208.41</c:v>
                </c:pt>
                <c:pt idx="5">
                  <c:v>216.35</c:v>
                </c:pt>
                <c:pt idx="6">
                  <c:v>224.30199999999999</c:v>
                </c:pt>
                <c:pt idx="7">
                  <c:v>232.24199999999999</c:v>
                </c:pt>
                <c:pt idx="8">
                  <c:v>240.16499999999999</c:v>
                </c:pt>
                <c:pt idx="9">
                  <c:v>248.09700000000001</c:v>
                </c:pt>
                <c:pt idx="10">
                  <c:v>256.01100000000002</c:v>
                </c:pt>
                <c:pt idx="11">
                  <c:v>263.92200000000003</c:v>
                </c:pt>
                <c:pt idx="12">
                  <c:v>271.82299999999998</c:v>
                </c:pt>
                <c:pt idx="13">
                  <c:v>279.73599999999999</c:v>
                </c:pt>
                <c:pt idx="14">
                  <c:v>287.64</c:v>
                </c:pt>
                <c:pt idx="15">
                  <c:v>295.517</c:v>
                </c:pt>
                <c:pt idx="16">
                  <c:v>303.411</c:v>
                </c:pt>
                <c:pt idx="17">
                  <c:v>311.28300000000002</c:v>
                </c:pt>
                <c:pt idx="18">
                  <c:v>319.11200000000002</c:v>
                </c:pt>
                <c:pt idx="19">
                  <c:v>326.911</c:v>
                </c:pt>
                <c:pt idx="20">
                  <c:v>334.77199999999999</c:v>
                </c:pt>
                <c:pt idx="21">
                  <c:v>342.60199999999998</c:v>
                </c:pt>
                <c:pt idx="22">
                  <c:v>350.39</c:v>
                </c:pt>
                <c:pt idx="23">
                  <c:v>358.19799999999998</c:v>
                </c:pt>
                <c:pt idx="24">
                  <c:v>366.01499999999999</c:v>
                </c:pt>
                <c:pt idx="25">
                  <c:v>373.83199999999999</c:v>
                </c:pt>
                <c:pt idx="26">
                  <c:v>381.65300000000002</c:v>
                </c:pt>
                <c:pt idx="27">
                  <c:v>389.471</c:v>
                </c:pt>
                <c:pt idx="28">
                  <c:v>397.29</c:v>
                </c:pt>
                <c:pt idx="29">
                  <c:v>405.09300000000002</c:v>
                </c:pt>
                <c:pt idx="30">
                  <c:v>412.88400000000001</c:v>
                </c:pt>
                <c:pt idx="31">
                  <c:v>420.67200000000003</c:v>
                </c:pt>
                <c:pt idx="32">
                  <c:v>428.45600000000002</c:v>
                </c:pt>
                <c:pt idx="33">
                  <c:v>436.24599999999998</c:v>
                </c:pt>
                <c:pt idx="34">
                  <c:v>444.02600000000001</c:v>
                </c:pt>
                <c:pt idx="35">
                  <c:v>451.78500000000003</c:v>
                </c:pt>
                <c:pt idx="36">
                  <c:v>459.54500000000002</c:v>
                </c:pt>
                <c:pt idx="37">
                  <c:v>467.298</c:v>
                </c:pt>
                <c:pt idx="38">
                  <c:v>475.04399999999998</c:v>
                </c:pt>
                <c:pt idx="39">
                  <c:v>482.798</c:v>
                </c:pt>
                <c:pt idx="40">
                  <c:v>490.55399999999997</c:v>
                </c:pt>
              </c:numCache>
            </c:numRef>
          </c:xVal>
          <c:yVal>
            <c:numRef>
              <c:f>Fetterbush_dead!$W$13:$W$53</c:f>
              <c:numCache>
                <c:formatCode>General</c:formatCode>
                <c:ptCount val="41"/>
                <c:pt idx="0">
                  <c:v>8.449433806429392E-5</c:v>
                </c:pt>
                <c:pt idx="1">
                  <c:v>1.0813101784433454E-4</c:v>
                </c:pt>
                <c:pt idx="2">
                  <c:v>1.5522325342142798E-4</c:v>
                </c:pt>
                <c:pt idx="3">
                  <c:v>2.2903127648938223E-4</c:v>
                </c:pt>
                <c:pt idx="4">
                  <c:v>3.2801553319278254E-4</c:v>
                </c:pt>
                <c:pt idx="5">
                  <c:v>4.424858904417267E-4</c:v>
                </c:pt>
                <c:pt idx="6">
                  <c:v>5.4717555260927009E-4</c:v>
                </c:pt>
                <c:pt idx="7">
                  <c:v>6.4788048715106372E-4</c:v>
                </c:pt>
                <c:pt idx="8">
                  <c:v>7.5275127330159952E-4</c:v>
                </c:pt>
                <c:pt idx="9">
                  <c:v>8.6513870474617483E-4</c:v>
                </c:pt>
                <c:pt idx="10">
                  <c:v>9.7163960674360539E-4</c:v>
                </c:pt>
                <c:pt idx="11">
                  <c:v>1.0602092344251524E-3</c:v>
                </c:pt>
                <c:pt idx="12">
                  <c:v>1.1131879994493814E-3</c:v>
                </c:pt>
                <c:pt idx="13">
                  <c:v>1.1260478022415931E-3</c:v>
                </c:pt>
                <c:pt idx="14">
                  <c:v>1.1053091061893662E-3</c:v>
                </c:pt>
                <c:pt idx="15">
                  <c:v>1.0750614010302344E-3</c:v>
                </c:pt>
                <c:pt idx="16">
                  <c:v>1.0559528208249115E-3</c:v>
                </c:pt>
                <c:pt idx="17">
                  <c:v>1.062473284212509E-3</c:v>
                </c:pt>
                <c:pt idx="18">
                  <c:v>1.1066675360617839E-3</c:v>
                </c:pt>
                <c:pt idx="19">
                  <c:v>1.2102704543314007E-3</c:v>
                </c:pt>
                <c:pt idx="20">
                  <c:v>1.4016279423591006E-3</c:v>
                </c:pt>
                <c:pt idx="21">
                  <c:v>1.6382664261340163E-3</c:v>
                </c:pt>
                <c:pt idx="22">
                  <c:v>1.6782042643830551E-3</c:v>
                </c:pt>
                <c:pt idx="23">
                  <c:v>1.3424909619132498E-3</c:v>
                </c:pt>
                <c:pt idx="24">
                  <c:v>8.9429966600737543E-4</c:v>
                </c:pt>
                <c:pt idx="25">
                  <c:v>6.2904359292022727E-4</c:v>
                </c:pt>
                <c:pt idx="26">
                  <c:v>5.1901077325451162E-4</c:v>
                </c:pt>
                <c:pt idx="27">
                  <c:v>4.8668014229099704E-4</c:v>
                </c:pt>
                <c:pt idx="28">
                  <c:v>4.7780506712454912E-4</c:v>
                </c:pt>
                <c:pt idx="29">
                  <c:v>4.7572214132017565E-4</c:v>
                </c:pt>
                <c:pt idx="30">
                  <c:v>4.6965448789005232E-4</c:v>
                </c:pt>
                <c:pt idx="31">
                  <c:v>4.5271939548059231E-4</c:v>
                </c:pt>
                <c:pt idx="32">
                  <c:v>4.2772428582813399E-4</c:v>
                </c:pt>
                <c:pt idx="33">
                  <c:v>3.9548421685612251E-4</c:v>
                </c:pt>
                <c:pt idx="34">
                  <c:v>3.6396864381606681E-4</c:v>
                </c:pt>
                <c:pt idx="35">
                  <c:v>3.3942634412107803E-4</c:v>
                </c:pt>
                <c:pt idx="36">
                  <c:v>3.1660472226448705E-4</c:v>
                </c:pt>
                <c:pt idx="37">
                  <c:v>2.9124736464604395E-4</c:v>
                </c:pt>
                <c:pt idx="38">
                  <c:v>2.6081853550391959E-4</c:v>
                </c:pt>
                <c:pt idx="39">
                  <c:v>2.3211038420019778E-4</c:v>
                </c:pt>
                <c:pt idx="40">
                  <c:v>2.1309236598636427E-4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386-4379-B57B-47A2BE6184B4}"/>
            </c:ext>
          </c:extLst>
        </c:ser>
        <c:ser>
          <c:idx val="2"/>
          <c:order val="3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Fetterbush_dead!$R$12:$R$55</c:f>
              <c:numCache>
                <c:formatCode>General</c:formatCode>
                <c:ptCount val="44"/>
                <c:pt idx="0">
                  <c:v>168.613</c:v>
                </c:pt>
                <c:pt idx="1">
                  <c:v>176.58799999999999</c:v>
                </c:pt>
                <c:pt idx="2">
                  <c:v>184.54400000000001</c:v>
                </c:pt>
                <c:pt idx="3">
                  <c:v>192.51</c:v>
                </c:pt>
                <c:pt idx="4">
                  <c:v>200.452</c:v>
                </c:pt>
                <c:pt idx="5">
                  <c:v>208.41</c:v>
                </c:pt>
                <c:pt idx="6">
                  <c:v>216.35</c:v>
                </c:pt>
                <c:pt idx="7">
                  <c:v>224.30199999999999</c:v>
                </c:pt>
                <c:pt idx="8">
                  <c:v>232.24199999999999</c:v>
                </c:pt>
                <c:pt idx="9">
                  <c:v>240.16499999999999</c:v>
                </c:pt>
                <c:pt idx="10">
                  <c:v>248.09700000000001</c:v>
                </c:pt>
                <c:pt idx="11">
                  <c:v>256.01100000000002</c:v>
                </c:pt>
                <c:pt idx="12">
                  <c:v>263.92200000000003</c:v>
                </c:pt>
                <c:pt idx="13">
                  <c:v>271.82299999999998</c:v>
                </c:pt>
                <c:pt idx="14">
                  <c:v>279.73599999999999</c:v>
                </c:pt>
                <c:pt idx="15">
                  <c:v>287.64</c:v>
                </c:pt>
                <c:pt idx="16">
                  <c:v>295.517</c:v>
                </c:pt>
                <c:pt idx="17">
                  <c:v>303.411</c:v>
                </c:pt>
                <c:pt idx="18">
                  <c:v>311.28300000000002</c:v>
                </c:pt>
                <c:pt idx="19">
                  <c:v>319.11200000000002</c:v>
                </c:pt>
                <c:pt idx="20">
                  <c:v>326.911</c:v>
                </c:pt>
                <c:pt idx="21">
                  <c:v>334.77199999999999</c:v>
                </c:pt>
                <c:pt idx="22">
                  <c:v>342.60199999999998</c:v>
                </c:pt>
                <c:pt idx="23">
                  <c:v>350.39</c:v>
                </c:pt>
                <c:pt idx="24">
                  <c:v>358.19799999999998</c:v>
                </c:pt>
                <c:pt idx="25">
                  <c:v>366.01499999999999</c:v>
                </c:pt>
                <c:pt idx="26">
                  <c:v>373.83199999999999</c:v>
                </c:pt>
                <c:pt idx="27">
                  <c:v>381.65300000000002</c:v>
                </c:pt>
                <c:pt idx="28">
                  <c:v>389.471</c:v>
                </c:pt>
                <c:pt idx="29">
                  <c:v>397.29</c:v>
                </c:pt>
                <c:pt idx="30">
                  <c:v>405.09300000000002</c:v>
                </c:pt>
                <c:pt idx="31">
                  <c:v>412.88400000000001</c:v>
                </c:pt>
                <c:pt idx="32">
                  <c:v>420.67200000000003</c:v>
                </c:pt>
                <c:pt idx="33">
                  <c:v>428.45600000000002</c:v>
                </c:pt>
                <c:pt idx="34">
                  <c:v>436.24599999999998</c:v>
                </c:pt>
                <c:pt idx="35">
                  <c:v>444.02600000000001</c:v>
                </c:pt>
                <c:pt idx="36">
                  <c:v>451.78500000000003</c:v>
                </c:pt>
                <c:pt idx="37">
                  <c:v>459.54500000000002</c:v>
                </c:pt>
                <c:pt idx="38">
                  <c:v>467.298</c:v>
                </c:pt>
                <c:pt idx="39">
                  <c:v>475.04399999999998</c:v>
                </c:pt>
                <c:pt idx="40">
                  <c:v>482.798</c:v>
                </c:pt>
                <c:pt idx="41">
                  <c:v>490.55399999999997</c:v>
                </c:pt>
                <c:pt idx="42">
                  <c:v>498.28800000000001</c:v>
                </c:pt>
                <c:pt idx="43">
                  <c:v>506.03399999999999</c:v>
                </c:pt>
              </c:numCache>
            </c:numRef>
          </c:xVal>
          <c:yVal>
            <c:numRef>
              <c:f>Fetterbush_dead!$AA$12:$AA$55</c:f>
              <c:numCache>
                <c:formatCode>General</c:formatCode>
                <c:ptCount val="44"/>
                <c:pt idx="0">
                  <c:v>1.4525638811526339E-4</c:v>
                </c:pt>
                <c:pt idx="1">
                  <c:v>1.4235800154273023E-4</c:v>
                </c:pt>
                <c:pt idx="2">
                  <c:v>1.8149678640190907E-4</c:v>
                </c:pt>
                <c:pt idx="3">
                  <c:v>2.2641497316301537E-4</c:v>
                </c:pt>
                <c:pt idx="4">
                  <c:v>2.7781112426047966E-4</c:v>
                </c:pt>
                <c:pt idx="5">
                  <c:v>3.3814122562719984E-4</c:v>
                </c:pt>
                <c:pt idx="6">
                  <c:v>4.053226143677997E-4</c:v>
                </c:pt>
                <c:pt idx="7">
                  <c:v>4.8127887476166227E-4</c:v>
                </c:pt>
                <c:pt idx="8">
                  <c:v>5.6321562349419393E-4</c:v>
                </c:pt>
                <c:pt idx="9">
                  <c:v>6.5016729103823973E-4</c:v>
                </c:pt>
                <c:pt idx="10">
                  <c:v>7.4279193882351364E-4</c:v>
                </c:pt>
                <c:pt idx="11">
                  <c:v>8.3560023677203626E-4</c:v>
                </c:pt>
                <c:pt idx="12">
                  <c:v>9.2844183609285468E-4</c:v>
                </c:pt>
                <c:pt idx="13">
                  <c:v>1.0170457055865036E-3</c:v>
                </c:pt>
                <c:pt idx="14">
                  <c:v>1.1008981361329607E-3</c:v>
                </c:pt>
                <c:pt idx="15">
                  <c:v>1.1727426765748299E-3</c:v>
                </c:pt>
                <c:pt idx="16">
                  <c:v>1.2281077944611869E-3</c:v>
                </c:pt>
                <c:pt idx="17">
                  <c:v>1.2707582121416264E-3</c:v>
                </c:pt>
                <c:pt idx="18">
                  <c:v>1.2887417572327625E-3</c:v>
                </c:pt>
                <c:pt idx="19">
                  <c:v>1.2749722069163767E-3</c:v>
                </c:pt>
                <c:pt idx="20">
                  <c:v>1.2201602693481827E-3</c:v>
                </c:pt>
                <c:pt idx="21">
                  <c:v>1.2351884099657941E-3</c:v>
                </c:pt>
                <c:pt idx="22">
                  <c:v>1.2196347378952979E-3</c:v>
                </c:pt>
                <c:pt idx="23">
                  <c:v>1.1754253393077476E-3</c:v>
                </c:pt>
                <c:pt idx="24">
                  <c:v>1.1167348079423078E-3</c:v>
                </c:pt>
                <c:pt idx="25">
                  <c:v>1.0428138657940884E-3</c:v>
                </c:pt>
                <c:pt idx="26">
                  <c:v>9.568491876225417E-4</c:v>
                </c:pt>
                <c:pt idx="27">
                  <c:v>8.6378022684447243E-4</c:v>
                </c:pt>
                <c:pt idx="28">
                  <c:v>7.6675864424721317E-4</c:v>
                </c:pt>
                <c:pt idx="29">
                  <c:v>6.6986049170948355E-4</c:v>
                </c:pt>
                <c:pt idx="30">
                  <c:v>5.7508982055637099E-4</c:v>
                </c:pt>
                <c:pt idx="31">
                  <c:v>4.8592545592082275E-4</c:v>
                </c:pt>
                <c:pt idx="32">
                  <c:v>4.0443461105891008E-4</c:v>
                </c:pt>
                <c:pt idx="33">
                  <c:v>3.3134552167495305E-4</c:v>
                </c:pt>
                <c:pt idx="34">
                  <c:v>2.6739292910363081E-4</c:v>
                </c:pt>
                <c:pt idx="35">
                  <c:v>2.1212165177084434E-4</c:v>
                </c:pt>
                <c:pt idx="36">
                  <c:v>1.6543115469895797E-4</c:v>
                </c:pt>
                <c:pt idx="37">
                  <c:v>1.2718964818228071E-4</c:v>
                </c:pt>
                <c:pt idx="38">
                  <c:v>9.6227933796818501E-5</c:v>
                </c:pt>
                <c:pt idx="39">
                  <c:v>7.165465116250059E-5</c:v>
                </c:pt>
                <c:pt idx="40">
                  <c:v>5.2575188255397732E-5</c:v>
                </c:pt>
                <c:pt idx="41">
                  <c:v>3.7952233381209478E-5</c:v>
                </c:pt>
                <c:pt idx="42">
                  <c:v>2.6908940540468934E-5</c:v>
                </c:pt>
                <c:pt idx="43">
                  <c:v>1.8819215110069589E-5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D386-4379-B57B-47A2BE6184B4}"/>
            </c:ext>
          </c:extLst>
        </c:ser>
        <c:ser>
          <c:idx val="4"/>
          <c:order val="4"/>
          <c:tx>
            <c:v>30_exp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Fetterbush_dead!$AH$11:$AH$53</c:f>
              <c:numCache>
                <c:formatCode>General</c:formatCode>
                <c:ptCount val="43"/>
                <c:pt idx="0">
                  <c:v>168.238</c:v>
                </c:pt>
                <c:pt idx="1">
                  <c:v>176.185</c:v>
                </c:pt>
                <c:pt idx="2">
                  <c:v>184.09299999999999</c:v>
                </c:pt>
                <c:pt idx="3">
                  <c:v>191.982</c:v>
                </c:pt>
                <c:pt idx="4">
                  <c:v>199.87799999999999</c:v>
                </c:pt>
                <c:pt idx="5">
                  <c:v>207.76300000000001</c:v>
                </c:pt>
                <c:pt idx="6">
                  <c:v>215.636</c:v>
                </c:pt>
                <c:pt idx="7">
                  <c:v>223.524</c:v>
                </c:pt>
                <c:pt idx="8">
                  <c:v>231.381</c:v>
                </c:pt>
                <c:pt idx="9">
                  <c:v>239.24100000000001</c:v>
                </c:pt>
                <c:pt idx="10">
                  <c:v>247.09100000000001</c:v>
                </c:pt>
                <c:pt idx="11">
                  <c:v>254.94800000000001</c:v>
                </c:pt>
                <c:pt idx="12">
                  <c:v>262.8</c:v>
                </c:pt>
                <c:pt idx="13">
                  <c:v>270.61500000000001</c:v>
                </c:pt>
                <c:pt idx="14">
                  <c:v>278.48500000000001</c:v>
                </c:pt>
                <c:pt idx="15">
                  <c:v>286.32100000000003</c:v>
                </c:pt>
                <c:pt idx="16">
                  <c:v>294.13799999999998</c:v>
                </c:pt>
                <c:pt idx="17">
                  <c:v>301.96100000000001</c:v>
                </c:pt>
                <c:pt idx="18">
                  <c:v>309.767</c:v>
                </c:pt>
                <c:pt idx="19">
                  <c:v>317.57400000000001</c:v>
                </c:pt>
                <c:pt idx="20">
                  <c:v>325.38200000000001</c:v>
                </c:pt>
                <c:pt idx="21">
                  <c:v>333.17700000000002</c:v>
                </c:pt>
                <c:pt idx="22">
                  <c:v>340.98399999999998</c:v>
                </c:pt>
                <c:pt idx="23">
                  <c:v>348.75099999999998</c:v>
                </c:pt>
                <c:pt idx="24">
                  <c:v>356.52800000000002</c:v>
                </c:pt>
                <c:pt idx="25">
                  <c:v>364.29599999999999</c:v>
                </c:pt>
                <c:pt idx="26">
                  <c:v>372.08699999999999</c:v>
                </c:pt>
                <c:pt idx="27">
                  <c:v>379.86099999999999</c:v>
                </c:pt>
                <c:pt idx="28">
                  <c:v>387.64</c:v>
                </c:pt>
                <c:pt idx="29">
                  <c:v>395.4</c:v>
                </c:pt>
                <c:pt idx="30">
                  <c:v>403.15800000000002</c:v>
                </c:pt>
                <c:pt idx="31">
                  <c:v>410.90800000000002</c:v>
                </c:pt>
                <c:pt idx="32">
                  <c:v>418.64800000000002</c:v>
                </c:pt>
                <c:pt idx="33">
                  <c:v>426.40199999999999</c:v>
                </c:pt>
                <c:pt idx="34">
                  <c:v>434.16300000000001</c:v>
                </c:pt>
                <c:pt idx="35">
                  <c:v>441.899</c:v>
                </c:pt>
                <c:pt idx="36">
                  <c:v>449.62900000000002</c:v>
                </c:pt>
                <c:pt idx="37">
                  <c:v>457.34699999999998</c:v>
                </c:pt>
                <c:pt idx="38">
                  <c:v>465.07600000000002</c:v>
                </c:pt>
                <c:pt idx="39">
                  <c:v>472.78300000000002</c:v>
                </c:pt>
                <c:pt idx="40">
                  <c:v>480.495</c:v>
                </c:pt>
                <c:pt idx="41">
                  <c:v>488.20499999999998</c:v>
                </c:pt>
                <c:pt idx="42">
                  <c:v>495.92099999999999</c:v>
                </c:pt>
              </c:numCache>
            </c:numRef>
          </c:xVal>
          <c:yVal>
            <c:numRef>
              <c:f>Fetterbush_dead!$AM$11:$AM$53</c:f>
              <c:numCache>
                <c:formatCode>General</c:formatCode>
                <c:ptCount val="43"/>
                <c:pt idx="0">
                  <c:v>1.3652001696773386E-4</c:v>
                </c:pt>
                <c:pt idx="1">
                  <c:v>1.4409489811095799E-4</c:v>
                </c:pt>
                <c:pt idx="2">
                  <c:v>1.6337641374827849E-4</c:v>
                </c:pt>
                <c:pt idx="3">
                  <c:v>2.0899785699725337E-4</c:v>
                </c:pt>
                <c:pt idx="4">
                  <c:v>2.9352664430011555E-4</c:v>
                </c:pt>
                <c:pt idx="5">
                  <c:v>4.1799571399452756E-4</c:v>
                </c:pt>
                <c:pt idx="6">
                  <c:v>5.7276430826184999E-4</c:v>
                </c:pt>
                <c:pt idx="7">
                  <c:v>7.4061678814021231E-4</c:v>
                </c:pt>
                <c:pt idx="8">
                  <c:v>8.9951713575839309E-4</c:v>
                </c:pt>
                <c:pt idx="9">
                  <c:v>1.0551465119738243E-3</c:v>
                </c:pt>
                <c:pt idx="10">
                  <c:v>1.2264421196445593E-3</c:v>
                </c:pt>
                <c:pt idx="11">
                  <c:v>1.4070341723547153E-3</c:v>
                </c:pt>
                <c:pt idx="12">
                  <c:v>1.5657623635832799E-3</c:v>
                </c:pt>
                <c:pt idx="13">
                  <c:v>1.6848945851995062E-3</c:v>
                </c:pt>
                <c:pt idx="14">
                  <c:v>1.7441163832283904E-3</c:v>
                </c:pt>
                <c:pt idx="15">
                  <c:v>1.7391238479294371E-3</c:v>
                </c:pt>
                <c:pt idx="16">
                  <c:v>1.6855832107579849E-3</c:v>
                </c:pt>
                <c:pt idx="17">
                  <c:v>1.6218853465990099E-3</c:v>
                </c:pt>
                <c:pt idx="18">
                  <c:v>1.5778133108566017E-3</c:v>
                </c:pt>
                <c:pt idx="19">
                  <c:v>1.5736815575057433E-3</c:v>
                </c:pt>
                <c:pt idx="20">
                  <c:v>1.6172371240793099E-3</c:v>
                </c:pt>
                <c:pt idx="21">
                  <c:v>1.7475595110207631E-3</c:v>
                </c:pt>
                <c:pt idx="22">
                  <c:v>2.0080321285140534E-3</c:v>
                </c:pt>
                <c:pt idx="23">
                  <c:v>2.3521727513621041E-3</c:v>
                </c:pt>
                <c:pt idx="24">
                  <c:v>2.4167313974691601E-3</c:v>
                </c:pt>
                <c:pt idx="25">
                  <c:v>1.8926873474694392E-3</c:v>
                </c:pt>
                <c:pt idx="26">
                  <c:v>1.2217938971248454E-3</c:v>
                </c:pt>
                <c:pt idx="27">
                  <c:v>8.5682235113293537E-4</c:v>
                </c:pt>
                <c:pt idx="28">
                  <c:v>7.4440422871182438E-4</c:v>
                </c:pt>
                <c:pt idx="29">
                  <c:v>7.0652982299568984E-4</c:v>
                </c:pt>
                <c:pt idx="30">
                  <c:v>6.9637259600817403E-4</c:v>
                </c:pt>
                <c:pt idx="31">
                  <c:v>6.9241299904694575E-4</c:v>
                </c:pt>
                <c:pt idx="32">
                  <c:v>6.8363302317638042E-4</c:v>
                </c:pt>
                <c:pt idx="33">
                  <c:v>6.6021975418821544E-4</c:v>
                </c:pt>
                <c:pt idx="34">
                  <c:v>6.192465334589406E-4</c:v>
                </c:pt>
                <c:pt idx="35">
                  <c:v>5.6932118046947727E-4</c:v>
                </c:pt>
                <c:pt idx="36">
                  <c:v>5.2111739137620378E-4</c:v>
                </c:pt>
                <c:pt idx="37">
                  <c:v>4.7842260675073217E-4</c:v>
                </c:pt>
                <c:pt idx="38">
                  <c:v>4.4054820103459069E-4</c:v>
                </c:pt>
                <c:pt idx="39">
                  <c:v>4.0508398477311081E-4</c:v>
                </c:pt>
                <c:pt idx="40">
                  <c:v>3.6531585877117023E-4</c:v>
                </c:pt>
                <c:pt idx="41">
                  <c:v>3.3243398835396121E-4</c:v>
                </c:pt>
                <c:pt idx="42">
                  <c:v>3.0247877656028321E-4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D386-4379-B57B-47A2BE6184B4}"/>
            </c:ext>
          </c:extLst>
        </c:ser>
        <c:ser>
          <c:idx val="5"/>
          <c:order val="5"/>
          <c:tx>
            <c:v>30-model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Fetterbush_dead!$AH$12:$AH$54</c:f>
              <c:numCache>
                <c:formatCode>General</c:formatCode>
                <c:ptCount val="43"/>
                <c:pt idx="0">
                  <c:v>176.185</c:v>
                </c:pt>
                <c:pt idx="1">
                  <c:v>184.09299999999999</c:v>
                </c:pt>
                <c:pt idx="2">
                  <c:v>191.982</c:v>
                </c:pt>
                <c:pt idx="3">
                  <c:v>199.87799999999999</c:v>
                </c:pt>
                <c:pt idx="4">
                  <c:v>207.76300000000001</c:v>
                </c:pt>
                <c:pt idx="5">
                  <c:v>215.636</c:v>
                </c:pt>
                <c:pt idx="6">
                  <c:v>223.524</c:v>
                </c:pt>
                <c:pt idx="7">
                  <c:v>231.381</c:v>
                </c:pt>
                <c:pt idx="8">
                  <c:v>239.24100000000001</c:v>
                </c:pt>
                <c:pt idx="9">
                  <c:v>247.09100000000001</c:v>
                </c:pt>
                <c:pt idx="10">
                  <c:v>254.94800000000001</c:v>
                </c:pt>
                <c:pt idx="11">
                  <c:v>262.8</c:v>
                </c:pt>
                <c:pt idx="12">
                  <c:v>270.61500000000001</c:v>
                </c:pt>
                <c:pt idx="13">
                  <c:v>278.48500000000001</c:v>
                </c:pt>
                <c:pt idx="14">
                  <c:v>286.32100000000003</c:v>
                </c:pt>
                <c:pt idx="15">
                  <c:v>294.13799999999998</c:v>
                </c:pt>
                <c:pt idx="16">
                  <c:v>301.96100000000001</c:v>
                </c:pt>
                <c:pt idx="17">
                  <c:v>309.767</c:v>
                </c:pt>
                <c:pt idx="18">
                  <c:v>317.57400000000001</c:v>
                </c:pt>
                <c:pt idx="19">
                  <c:v>325.38200000000001</c:v>
                </c:pt>
                <c:pt idx="20">
                  <c:v>333.17700000000002</c:v>
                </c:pt>
                <c:pt idx="21">
                  <c:v>340.98399999999998</c:v>
                </c:pt>
                <c:pt idx="22">
                  <c:v>348.75099999999998</c:v>
                </c:pt>
                <c:pt idx="23">
                  <c:v>356.52800000000002</c:v>
                </c:pt>
                <c:pt idx="24">
                  <c:v>364.29599999999999</c:v>
                </c:pt>
                <c:pt idx="25">
                  <c:v>372.08699999999999</c:v>
                </c:pt>
                <c:pt idx="26">
                  <c:v>379.86099999999999</c:v>
                </c:pt>
                <c:pt idx="27">
                  <c:v>387.64</c:v>
                </c:pt>
                <c:pt idx="28">
                  <c:v>395.4</c:v>
                </c:pt>
                <c:pt idx="29">
                  <c:v>403.15800000000002</c:v>
                </c:pt>
                <c:pt idx="30">
                  <c:v>410.90800000000002</c:v>
                </c:pt>
                <c:pt idx="31">
                  <c:v>418.64800000000002</c:v>
                </c:pt>
                <c:pt idx="32">
                  <c:v>426.40199999999999</c:v>
                </c:pt>
                <c:pt idx="33">
                  <c:v>434.16300000000001</c:v>
                </c:pt>
                <c:pt idx="34">
                  <c:v>441.899</c:v>
                </c:pt>
                <c:pt idx="35">
                  <c:v>449.62900000000002</c:v>
                </c:pt>
                <c:pt idx="36">
                  <c:v>457.34699999999998</c:v>
                </c:pt>
                <c:pt idx="37">
                  <c:v>465.07600000000002</c:v>
                </c:pt>
                <c:pt idx="38">
                  <c:v>472.78300000000002</c:v>
                </c:pt>
                <c:pt idx="39">
                  <c:v>480.495</c:v>
                </c:pt>
                <c:pt idx="40">
                  <c:v>488.20499999999998</c:v>
                </c:pt>
                <c:pt idx="41">
                  <c:v>495.92099999999999</c:v>
                </c:pt>
                <c:pt idx="42">
                  <c:v>503.64100000000002</c:v>
                </c:pt>
              </c:numCache>
            </c:numRef>
          </c:xVal>
          <c:yVal>
            <c:numRef>
              <c:f>Fetterbush_dead!$AQ$13:$AQ$53</c:f>
              <c:numCache>
                <c:formatCode>General</c:formatCode>
                <c:ptCount val="41"/>
                <c:pt idx="0">
                  <c:v>1.617074888396088E-4</c:v>
                </c:pt>
                <c:pt idx="1">
                  <c:v>2.7071917421700117E-4</c:v>
                </c:pt>
                <c:pt idx="2">
                  <c:v>3.6571737596713085E-4</c:v>
                </c:pt>
                <c:pt idx="3">
                  <c:v>4.5214981876509392E-4</c:v>
                </c:pt>
                <c:pt idx="4">
                  <c:v>5.4491302379243304E-4</c:v>
                </c:pt>
                <c:pt idx="5">
                  <c:v>6.4969595077487934E-4</c:v>
                </c:pt>
                <c:pt idx="6">
                  <c:v>7.618281605451079E-4</c:v>
                </c:pt>
                <c:pt idx="7">
                  <c:v>8.8486185431185512E-4</c:v>
                </c:pt>
                <c:pt idx="8">
                  <c:v>1.0142972036713183E-3</c:v>
                </c:pt>
                <c:pt idx="9">
                  <c:v>1.1500032607724448E-3</c:v>
                </c:pt>
                <c:pt idx="10">
                  <c:v>1.2862201611851377E-3</c:v>
                </c:pt>
                <c:pt idx="11">
                  <c:v>1.4149892075866603E-3</c:v>
                </c:pt>
                <c:pt idx="12">
                  <c:v>1.5488989268443506E-3</c:v>
                </c:pt>
                <c:pt idx="13">
                  <c:v>1.661299394607568E-3</c:v>
                </c:pt>
                <c:pt idx="14">
                  <c:v>1.756529126388808E-3</c:v>
                </c:pt>
                <c:pt idx="15">
                  <c:v>1.8344602811701423E-3</c:v>
                </c:pt>
                <c:pt idx="16">
                  <c:v>1.8833255272977865E-3</c:v>
                </c:pt>
                <c:pt idx="17">
                  <c:v>1.9025594724470611E-3</c:v>
                </c:pt>
                <c:pt idx="18">
                  <c:v>1.8745961872535701E-3</c:v>
                </c:pt>
                <c:pt idx="19">
                  <c:v>1.8118593672834581E-3</c:v>
                </c:pt>
                <c:pt idx="20">
                  <c:v>1.8251258427355659E-3</c:v>
                </c:pt>
                <c:pt idx="21">
                  <c:v>1.7912598355625275E-3</c:v>
                </c:pt>
                <c:pt idx="22">
                  <c:v>1.7273841592289588E-3</c:v>
                </c:pt>
                <c:pt idx="23">
                  <c:v>1.6341879687376164E-3</c:v>
                </c:pt>
                <c:pt idx="24">
                  <c:v>1.5238312345817876E-3</c:v>
                </c:pt>
                <c:pt idx="25">
                  <c:v>1.3940661968298944E-3</c:v>
                </c:pt>
                <c:pt idx="26">
                  <c:v>1.2565639940143136E-3</c:v>
                </c:pt>
                <c:pt idx="27">
                  <c:v>1.1130278527734091E-3</c:v>
                </c:pt>
                <c:pt idx="28">
                  <c:v>9.7158981994728642E-4</c:v>
                </c:pt>
                <c:pt idx="29">
                  <c:v>8.3488401923647508E-4</c:v>
                </c:pt>
                <c:pt idx="30">
                  <c:v>7.0625388069012977E-4</c:v>
                </c:pt>
                <c:pt idx="31">
                  <c:v>5.8937869737362119E-4</c:v>
                </c:pt>
                <c:pt idx="32">
                  <c:v>4.8416710505656135E-4</c:v>
                </c:pt>
                <c:pt idx="33">
                  <c:v>3.9053825191231301E-4</c:v>
                </c:pt>
                <c:pt idx="34">
                  <c:v>3.1044240603821983E-4</c:v>
                </c:pt>
                <c:pt idx="35">
                  <c:v>2.4294920695707402E-4</c:v>
                </c:pt>
                <c:pt idx="36">
                  <c:v>1.8754640431040452E-4</c:v>
                </c:pt>
                <c:pt idx="37">
                  <c:v>1.4224692734147881E-4</c:v>
                </c:pt>
                <c:pt idx="38">
                  <c:v>1.0640249934869209E-4</c:v>
                </c:pt>
                <c:pt idx="39">
                  <c:v>7.8353314473491071E-5</c:v>
                </c:pt>
                <c:pt idx="40">
                  <c:v>5.6835169024391807E-5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D386-4379-B57B-47A2BE618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259376"/>
        <c:axId val="1797263728"/>
      </c:scatterChart>
      <c:valAx>
        <c:axId val="1797259376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63728"/>
        <c:crosses val="autoZero"/>
        <c:crossBetween val="midCat"/>
      </c:valAx>
      <c:valAx>
        <c:axId val="179726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593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Fetterbush_dead!$B$13:$B$62</c:f>
              <c:numCache>
                <c:formatCode>General</c:formatCode>
                <c:ptCount val="50"/>
                <c:pt idx="0">
                  <c:v>166.078</c:v>
                </c:pt>
                <c:pt idx="1">
                  <c:v>173.96899999999999</c:v>
                </c:pt>
                <c:pt idx="2">
                  <c:v>181.834</c:v>
                </c:pt>
                <c:pt idx="3">
                  <c:v>189.69</c:v>
                </c:pt>
                <c:pt idx="4">
                  <c:v>197.56100000000001</c:v>
                </c:pt>
                <c:pt idx="5">
                  <c:v>205.417</c:v>
                </c:pt>
                <c:pt idx="6">
                  <c:v>213.28399999999999</c:v>
                </c:pt>
                <c:pt idx="7">
                  <c:v>221.143</c:v>
                </c:pt>
                <c:pt idx="8">
                  <c:v>228.99100000000001</c:v>
                </c:pt>
                <c:pt idx="9">
                  <c:v>236.833</c:v>
                </c:pt>
                <c:pt idx="10">
                  <c:v>244.666</c:v>
                </c:pt>
                <c:pt idx="11">
                  <c:v>252.494</c:v>
                </c:pt>
                <c:pt idx="12">
                  <c:v>260.30700000000002</c:v>
                </c:pt>
                <c:pt idx="13">
                  <c:v>268.13099999999997</c:v>
                </c:pt>
                <c:pt idx="14">
                  <c:v>275.94900000000001</c:v>
                </c:pt>
                <c:pt idx="15">
                  <c:v>283.74200000000002</c:v>
                </c:pt>
                <c:pt idx="16">
                  <c:v>291.54399999999998</c:v>
                </c:pt>
                <c:pt idx="17">
                  <c:v>299.33300000000003</c:v>
                </c:pt>
                <c:pt idx="18">
                  <c:v>307.10500000000002</c:v>
                </c:pt>
                <c:pt idx="19">
                  <c:v>314.88900000000001</c:v>
                </c:pt>
                <c:pt idx="20">
                  <c:v>322.661</c:v>
                </c:pt>
                <c:pt idx="21">
                  <c:v>330.41800000000001</c:v>
                </c:pt>
                <c:pt idx="22">
                  <c:v>338.161</c:v>
                </c:pt>
                <c:pt idx="23">
                  <c:v>345.91399999999999</c:v>
                </c:pt>
                <c:pt idx="24">
                  <c:v>353.66899999999998</c:v>
                </c:pt>
                <c:pt idx="25">
                  <c:v>361.41500000000002</c:v>
                </c:pt>
                <c:pt idx="26">
                  <c:v>369.15199999999999</c:v>
                </c:pt>
                <c:pt idx="27">
                  <c:v>376.86500000000001</c:v>
                </c:pt>
                <c:pt idx="28">
                  <c:v>384.59699999999998</c:v>
                </c:pt>
                <c:pt idx="29">
                  <c:v>392.30799999999999</c:v>
                </c:pt>
                <c:pt idx="30">
                  <c:v>400.02300000000002</c:v>
                </c:pt>
                <c:pt idx="31">
                  <c:v>407.709</c:v>
                </c:pt>
                <c:pt idx="32">
                  <c:v>415.41199999999998</c:v>
                </c:pt>
                <c:pt idx="33">
                  <c:v>423.108</c:v>
                </c:pt>
                <c:pt idx="34">
                  <c:v>430.79700000000003</c:v>
                </c:pt>
                <c:pt idx="35">
                  <c:v>438.49599999999998</c:v>
                </c:pt>
                <c:pt idx="36">
                  <c:v>446.17399999999998</c:v>
                </c:pt>
                <c:pt idx="37">
                  <c:v>453.84</c:v>
                </c:pt>
                <c:pt idx="38">
                  <c:v>461.52100000000002</c:v>
                </c:pt>
                <c:pt idx="39">
                  <c:v>469.18599999999998</c:v>
                </c:pt>
                <c:pt idx="40">
                  <c:v>476.83600000000001</c:v>
                </c:pt>
                <c:pt idx="41">
                  <c:v>484.49200000000002</c:v>
                </c:pt>
                <c:pt idx="42">
                  <c:v>492.15899999999999</c:v>
                </c:pt>
                <c:pt idx="43">
                  <c:v>499.79700000000003</c:v>
                </c:pt>
              </c:numCache>
            </c:numRef>
          </c:xVal>
          <c:yVal>
            <c:numRef>
              <c:f>Fetterbush_dead!$F$13:$F$62</c:f>
              <c:numCache>
                <c:formatCode>General</c:formatCode>
                <c:ptCount val="50"/>
                <c:pt idx="0">
                  <c:v>3.5675124037826134E-3</c:v>
                </c:pt>
                <c:pt idx="1">
                  <c:v>5.4696066616726213E-3</c:v>
                </c:pt>
                <c:pt idx="2">
                  <c:v>7.8255110792647686E-3</c:v>
                </c:pt>
                <c:pt idx="3">
                  <c:v>1.118023211629704E-2</c:v>
                </c:pt>
                <c:pt idx="4">
                  <c:v>1.6122203042048033E-2</c:v>
                </c:pt>
                <c:pt idx="5">
                  <c:v>2.3187744954347611E-2</c:v>
                </c:pt>
                <c:pt idx="6">
                  <c:v>3.2995689889153024E-2</c:v>
                </c:pt>
                <c:pt idx="7">
                  <c:v>4.5541695165510432E-2</c:v>
                </c:pt>
                <c:pt idx="8">
                  <c:v>6.0573885288082607E-2</c:v>
                </c:pt>
                <c:pt idx="9">
                  <c:v>7.7896839613935787E-2</c:v>
                </c:pt>
                <c:pt idx="10">
                  <c:v>9.7645181252646318E-2</c:v>
                </c:pt>
                <c:pt idx="11">
                  <c:v>0.11964954564700525</c:v>
                </c:pt>
                <c:pt idx="12">
                  <c:v>0.14352777687305263</c:v>
                </c:pt>
                <c:pt idx="13">
                  <c:v>0.16868058495912464</c:v>
                </c:pt>
                <c:pt idx="14">
                  <c:v>0.19446742446449328</c:v>
                </c:pt>
                <c:pt idx="15">
                  <c:v>0.22014135426505554</c:v>
                </c:pt>
                <c:pt idx="16">
                  <c:v>0.24535713122496172</c:v>
                </c:pt>
                <c:pt idx="17">
                  <c:v>0.27022332236806401</c:v>
                </c:pt>
                <c:pt idx="18">
                  <c:v>0.29530881889934746</c:v>
                </c:pt>
                <c:pt idx="19">
                  <c:v>0.32144090154056615</c:v>
                </c:pt>
                <c:pt idx="20">
                  <c:v>0.34983334961838697</c:v>
                </c:pt>
                <c:pt idx="21">
                  <c:v>0.38248596771216714</c:v>
                </c:pt>
                <c:pt idx="22">
                  <c:v>0.42130302142027376</c:v>
                </c:pt>
                <c:pt idx="23">
                  <c:v>0.46325114809627732</c:v>
                </c:pt>
                <c:pt idx="24">
                  <c:v>0.49798391036706513</c:v>
                </c:pt>
                <c:pt idx="25">
                  <c:v>0.52039431543063108</c:v>
                </c:pt>
                <c:pt idx="26">
                  <c:v>0.53548947442703754</c:v>
                </c:pt>
                <c:pt idx="27">
                  <c:v>0.54817878817487986</c:v>
                </c:pt>
                <c:pt idx="28">
                  <c:v>0.56015373090577469</c:v>
                </c:pt>
                <c:pt idx="29">
                  <c:v>0.57185508473656221</c:v>
                </c:pt>
                <c:pt idx="30">
                  <c:v>0.58342398679824992</c:v>
                </c:pt>
                <c:pt idx="31">
                  <c:v>0.5948148389408201</c:v>
                </c:pt>
                <c:pt idx="32">
                  <c:v>0.60581267845704545</c:v>
                </c:pt>
                <c:pt idx="33">
                  <c:v>0.61618734325635938</c:v>
                </c:pt>
                <c:pt idx="34">
                  <c:v>0.62585197971967998</c:v>
                </c:pt>
                <c:pt idx="35">
                  <c:v>0.634889098785135</c:v>
                </c:pt>
                <c:pt idx="36">
                  <c:v>0.64339206809323746</c:v>
                </c:pt>
                <c:pt idx="37">
                  <c:v>0.65136740166541818</c:v>
                </c:pt>
                <c:pt idx="38">
                  <c:v>0.65880424279929217</c:v>
                </c:pt>
                <c:pt idx="39">
                  <c:v>0.66549197146858619</c:v>
                </c:pt>
                <c:pt idx="40">
                  <c:v>0.67143493035425417</c:v>
                </c:pt>
                <c:pt idx="41">
                  <c:v>0.67680465535398282</c:v>
                </c:pt>
                <c:pt idx="42">
                  <c:v>0.68183782257976966</c:v>
                </c:pt>
                <c:pt idx="43">
                  <c:v>0.68690138857223504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F50-421C-8CB8-51F27148B626}"/>
            </c:ext>
          </c:extLst>
        </c:ser>
        <c:ser>
          <c:idx val="1"/>
          <c:order val="1"/>
          <c:tx>
            <c:v>10-model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Fetterbush_dead!$B$13:$B$62</c:f>
              <c:numCache>
                <c:formatCode>General</c:formatCode>
                <c:ptCount val="50"/>
                <c:pt idx="0">
                  <c:v>166.078</c:v>
                </c:pt>
                <c:pt idx="1">
                  <c:v>173.96899999999999</c:v>
                </c:pt>
                <c:pt idx="2">
                  <c:v>181.834</c:v>
                </c:pt>
                <c:pt idx="3">
                  <c:v>189.69</c:v>
                </c:pt>
                <c:pt idx="4">
                  <c:v>197.56100000000001</c:v>
                </c:pt>
                <c:pt idx="5">
                  <c:v>205.417</c:v>
                </c:pt>
                <c:pt idx="6">
                  <c:v>213.28399999999999</c:v>
                </c:pt>
                <c:pt idx="7">
                  <c:v>221.143</c:v>
                </c:pt>
                <c:pt idx="8">
                  <c:v>228.99100000000001</c:v>
                </c:pt>
                <c:pt idx="9">
                  <c:v>236.833</c:v>
                </c:pt>
                <c:pt idx="10">
                  <c:v>244.666</c:v>
                </c:pt>
                <c:pt idx="11">
                  <c:v>252.494</c:v>
                </c:pt>
                <c:pt idx="12">
                  <c:v>260.30700000000002</c:v>
                </c:pt>
                <c:pt idx="13">
                  <c:v>268.13099999999997</c:v>
                </c:pt>
                <c:pt idx="14">
                  <c:v>275.94900000000001</c:v>
                </c:pt>
                <c:pt idx="15">
                  <c:v>283.74200000000002</c:v>
                </c:pt>
                <c:pt idx="16">
                  <c:v>291.54399999999998</c:v>
                </c:pt>
                <c:pt idx="17">
                  <c:v>299.33300000000003</c:v>
                </c:pt>
                <c:pt idx="18">
                  <c:v>307.10500000000002</c:v>
                </c:pt>
                <c:pt idx="19">
                  <c:v>314.88900000000001</c:v>
                </c:pt>
                <c:pt idx="20">
                  <c:v>322.661</c:v>
                </c:pt>
                <c:pt idx="21">
                  <c:v>330.41800000000001</c:v>
                </c:pt>
                <c:pt idx="22">
                  <c:v>338.161</c:v>
                </c:pt>
                <c:pt idx="23">
                  <c:v>345.91399999999999</c:v>
                </c:pt>
                <c:pt idx="24">
                  <c:v>353.66899999999998</c:v>
                </c:pt>
                <c:pt idx="25">
                  <c:v>361.41500000000002</c:v>
                </c:pt>
                <c:pt idx="26">
                  <c:v>369.15199999999999</c:v>
                </c:pt>
                <c:pt idx="27">
                  <c:v>376.86500000000001</c:v>
                </c:pt>
                <c:pt idx="28">
                  <c:v>384.59699999999998</c:v>
                </c:pt>
                <c:pt idx="29">
                  <c:v>392.30799999999999</c:v>
                </c:pt>
                <c:pt idx="30">
                  <c:v>400.02300000000002</c:v>
                </c:pt>
                <c:pt idx="31">
                  <c:v>407.709</c:v>
                </c:pt>
                <c:pt idx="32">
                  <c:v>415.41199999999998</c:v>
                </c:pt>
                <c:pt idx="33">
                  <c:v>423.108</c:v>
                </c:pt>
                <c:pt idx="34">
                  <c:v>430.79700000000003</c:v>
                </c:pt>
                <c:pt idx="35">
                  <c:v>438.49599999999998</c:v>
                </c:pt>
                <c:pt idx="36">
                  <c:v>446.17399999999998</c:v>
                </c:pt>
                <c:pt idx="37">
                  <c:v>453.84</c:v>
                </c:pt>
                <c:pt idx="38">
                  <c:v>461.52100000000002</c:v>
                </c:pt>
                <c:pt idx="39">
                  <c:v>469.18599999999998</c:v>
                </c:pt>
                <c:pt idx="40">
                  <c:v>476.83600000000001</c:v>
                </c:pt>
                <c:pt idx="41">
                  <c:v>484.49200000000002</c:v>
                </c:pt>
                <c:pt idx="42">
                  <c:v>492.15899999999999</c:v>
                </c:pt>
                <c:pt idx="43">
                  <c:v>499.79700000000003</c:v>
                </c:pt>
              </c:numCache>
            </c:numRef>
          </c:xVal>
          <c:yVal>
            <c:numRef>
              <c:f>Fetterbush_dead!$J$13:$J$62</c:f>
              <c:numCache>
                <c:formatCode>General</c:formatCode>
                <c:ptCount val="50"/>
                <c:pt idx="0">
                  <c:v>1.5473255311123502E-2</c:v>
                </c:pt>
                <c:pt idx="1">
                  <c:v>1.6068664187735674E-2</c:v>
                </c:pt>
                <c:pt idx="2">
                  <c:v>1.7621863698195676E-2</c:v>
                </c:pt>
                <c:pt idx="3">
                  <c:v>2.0933010620843306E-2</c:v>
                </c:pt>
                <c:pt idx="4">
                  <c:v>2.6293939057679593E-2</c:v>
                </c:pt>
                <c:pt idx="5">
                  <c:v>3.3357522365924278E-2</c:v>
                </c:pt>
                <c:pt idx="6">
                  <c:v>4.1986566225104563E-2</c:v>
                </c:pt>
                <c:pt idx="7">
                  <c:v>5.233508011688022E-2</c:v>
                </c:pt>
                <c:pt idx="8">
                  <c:v>6.4559494240574916E-2</c:v>
                </c:pt>
                <c:pt idx="9">
                  <c:v>7.8808031411515031E-2</c:v>
                </c:pt>
                <c:pt idx="10">
                  <c:v>9.5209994493190481E-2</c:v>
                </c:pt>
                <c:pt idx="11">
                  <c:v>0.11384025410477096</c:v>
                </c:pt>
                <c:pt idx="12">
                  <c:v>0.13472877829613486</c:v>
                </c:pt>
                <c:pt idx="13">
                  <c:v>0.15780993735758111</c:v>
                </c:pt>
                <c:pt idx="14">
                  <c:v>0.18302448482619305</c:v>
                </c:pt>
                <c:pt idx="15">
                  <c:v>0.21014817062415525</c:v>
                </c:pt>
                <c:pt idx="16">
                  <c:v>0.2388377457250532</c:v>
                </c:pt>
                <c:pt idx="17">
                  <c:v>0.26881048183623918</c:v>
                </c:pt>
                <c:pt idx="18">
                  <c:v>0.29957356709213967</c:v>
                </c:pt>
                <c:pt idx="19">
                  <c:v>0.33055017151235189</c:v>
                </c:pt>
                <c:pt idx="20">
                  <c:v>0.36092750653815137</c:v>
                </c:pt>
                <c:pt idx="21">
                  <c:v>0.39046379868415504</c:v>
                </c:pt>
                <c:pt idx="22">
                  <c:v>0.42011279151352671</c:v>
                </c:pt>
                <c:pt idx="23">
                  <c:v>0.44915698313790453</c:v>
                </c:pt>
                <c:pt idx="24">
                  <c:v>0.47706474838801366</c:v>
                </c:pt>
                <c:pt idx="25">
                  <c:v>0.50337562376400435</c:v>
                </c:pt>
                <c:pt idx="26">
                  <c:v>0.52772653256509627</c:v>
                </c:pt>
                <c:pt idx="27">
                  <c:v>0.54988387155918339</c:v>
                </c:pt>
                <c:pt idx="28">
                  <c:v>0.56969187823411027</c:v>
                </c:pt>
                <c:pt idx="29">
                  <c:v>0.58717669903372649</c:v>
                </c:pt>
                <c:pt idx="30">
                  <c:v>0.60232478489469587</c:v>
                </c:pt>
                <c:pt idx="31">
                  <c:v>0.61525938017192572</c:v>
                </c:pt>
                <c:pt idx="32">
                  <c:v>0.6261029017682842</c:v>
                </c:pt>
                <c:pt idx="33">
                  <c:v>0.63507996473248818</c:v>
                </c:pt>
                <c:pt idx="34">
                  <c:v>0.64238496233148312</c:v>
                </c:pt>
                <c:pt idx="35">
                  <c:v>0.64823309025178377</c:v>
                </c:pt>
                <c:pt idx="36">
                  <c:v>0.65284650143855671</c:v>
                </c:pt>
                <c:pt idx="37">
                  <c:v>0.65641984224717687</c:v>
                </c:pt>
                <c:pt idx="38">
                  <c:v>0.6591445889667884</c:v>
                </c:pt>
                <c:pt idx="39">
                  <c:v>0.66119411104473813</c:v>
                </c:pt>
                <c:pt idx="40">
                  <c:v>0.66270816708639468</c:v>
                </c:pt>
                <c:pt idx="41">
                  <c:v>0.66380860494066773</c:v>
                </c:pt>
                <c:pt idx="42">
                  <c:v>0.6645971287347352</c:v>
                </c:pt>
                <c:pt idx="43">
                  <c:v>0.66515355237599383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F50-421C-8CB8-51F27148B626}"/>
            </c:ext>
          </c:extLst>
        </c:ser>
        <c:ser>
          <c:idx val="2"/>
          <c:order val="2"/>
          <c:tx>
            <c:v>20-exp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Fetterbush_dead!$R$13:$R$54</c:f>
              <c:numCache>
                <c:formatCode>General</c:formatCode>
                <c:ptCount val="42"/>
                <c:pt idx="0">
                  <c:v>176.58799999999999</c:v>
                </c:pt>
                <c:pt idx="1">
                  <c:v>184.54400000000001</c:v>
                </c:pt>
                <c:pt idx="2">
                  <c:v>192.51</c:v>
                </c:pt>
                <c:pt idx="3">
                  <c:v>200.452</c:v>
                </c:pt>
                <c:pt idx="4">
                  <c:v>208.41</c:v>
                </c:pt>
                <c:pt idx="5">
                  <c:v>216.35</c:v>
                </c:pt>
                <c:pt idx="6">
                  <c:v>224.30199999999999</c:v>
                </c:pt>
                <c:pt idx="7">
                  <c:v>232.24199999999999</c:v>
                </c:pt>
                <c:pt idx="8">
                  <c:v>240.16499999999999</c:v>
                </c:pt>
                <c:pt idx="9">
                  <c:v>248.09700000000001</c:v>
                </c:pt>
                <c:pt idx="10">
                  <c:v>256.01100000000002</c:v>
                </c:pt>
                <c:pt idx="11">
                  <c:v>263.92200000000003</c:v>
                </c:pt>
                <c:pt idx="12">
                  <c:v>271.82299999999998</c:v>
                </c:pt>
                <c:pt idx="13">
                  <c:v>279.73599999999999</c:v>
                </c:pt>
                <c:pt idx="14">
                  <c:v>287.64</c:v>
                </c:pt>
                <c:pt idx="15">
                  <c:v>295.517</c:v>
                </c:pt>
                <c:pt idx="16">
                  <c:v>303.411</c:v>
                </c:pt>
                <c:pt idx="17">
                  <c:v>311.28300000000002</c:v>
                </c:pt>
                <c:pt idx="18">
                  <c:v>319.11200000000002</c:v>
                </c:pt>
                <c:pt idx="19">
                  <c:v>326.911</c:v>
                </c:pt>
                <c:pt idx="20">
                  <c:v>334.77199999999999</c:v>
                </c:pt>
                <c:pt idx="21">
                  <c:v>342.60199999999998</c:v>
                </c:pt>
                <c:pt idx="22">
                  <c:v>350.39</c:v>
                </c:pt>
                <c:pt idx="23">
                  <c:v>358.19799999999998</c:v>
                </c:pt>
                <c:pt idx="24">
                  <c:v>366.01499999999999</c:v>
                </c:pt>
                <c:pt idx="25">
                  <c:v>373.83199999999999</c:v>
                </c:pt>
                <c:pt idx="26">
                  <c:v>381.65300000000002</c:v>
                </c:pt>
                <c:pt idx="27">
                  <c:v>389.471</c:v>
                </c:pt>
                <c:pt idx="28">
                  <c:v>397.29</c:v>
                </c:pt>
                <c:pt idx="29">
                  <c:v>405.09300000000002</c:v>
                </c:pt>
                <c:pt idx="30">
                  <c:v>412.88400000000001</c:v>
                </c:pt>
                <c:pt idx="31">
                  <c:v>420.67200000000003</c:v>
                </c:pt>
                <c:pt idx="32">
                  <c:v>428.45600000000002</c:v>
                </c:pt>
                <c:pt idx="33">
                  <c:v>436.24599999999998</c:v>
                </c:pt>
                <c:pt idx="34">
                  <c:v>444.02600000000001</c:v>
                </c:pt>
                <c:pt idx="35">
                  <c:v>451.78500000000003</c:v>
                </c:pt>
                <c:pt idx="36">
                  <c:v>459.54500000000002</c:v>
                </c:pt>
                <c:pt idx="37">
                  <c:v>467.298</c:v>
                </c:pt>
                <c:pt idx="38">
                  <c:v>475.04399999999998</c:v>
                </c:pt>
                <c:pt idx="39">
                  <c:v>482.798</c:v>
                </c:pt>
                <c:pt idx="40">
                  <c:v>490.55399999999997</c:v>
                </c:pt>
                <c:pt idx="41">
                  <c:v>498.28800000000001</c:v>
                </c:pt>
              </c:numCache>
            </c:numRef>
          </c:xVal>
          <c:yVal>
            <c:numRef>
              <c:f>Fetterbush_dead!$V$13:$V$54</c:f>
              <c:numCache>
                <c:formatCode>General</c:formatCode>
                <c:ptCount val="42"/>
                <c:pt idx="0">
                  <c:v>3.6188571801170077E-3</c:v>
                </c:pt>
                <c:pt idx="1">
                  <c:v>5.6467212936600619E-3</c:v>
                </c:pt>
                <c:pt idx="2">
                  <c:v>8.2418657219240909E-3</c:v>
                </c:pt>
                <c:pt idx="3">
                  <c:v>1.1967223804038363E-2</c:v>
                </c:pt>
                <c:pt idx="4">
                  <c:v>1.7463974439783536E-2</c:v>
                </c:pt>
                <c:pt idx="5">
                  <c:v>2.5336347236410317E-2</c:v>
                </c:pt>
                <c:pt idx="6">
                  <c:v>3.5956008607011758E-2</c:v>
                </c:pt>
                <c:pt idx="7">
                  <c:v>4.9088221869634241E-2</c:v>
                </c:pt>
                <c:pt idx="8">
                  <c:v>6.4637353561259769E-2</c:v>
                </c:pt>
                <c:pt idx="9">
                  <c:v>8.2703384120498158E-2</c:v>
                </c:pt>
                <c:pt idx="10">
                  <c:v>0.10346671303440635</c:v>
                </c:pt>
                <c:pt idx="11">
                  <c:v>0.12678606359625288</c:v>
                </c:pt>
                <c:pt idx="12">
                  <c:v>0.15223108522245654</c:v>
                </c:pt>
                <c:pt idx="13">
                  <c:v>0.17894759720924169</c:v>
                </c:pt>
                <c:pt idx="14">
                  <c:v>0.20597274446303993</c:v>
                </c:pt>
                <c:pt idx="15">
                  <c:v>0.23250016301158472</c:v>
                </c:pt>
                <c:pt idx="16">
                  <c:v>0.25830163663631034</c:v>
                </c:pt>
                <c:pt idx="17">
                  <c:v>0.28364450433610822</c:v>
                </c:pt>
                <c:pt idx="18">
                  <c:v>0.30914386315720843</c:v>
                </c:pt>
                <c:pt idx="19">
                  <c:v>0.33570388402269125</c:v>
                </c:pt>
                <c:pt idx="20">
                  <c:v>0.36475037492664486</c:v>
                </c:pt>
                <c:pt idx="21">
                  <c:v>0.39838944554326328</c:v>
                </c:pt>
                <c:pt idx="22">
                  <c:v>0.43770783977047967</c:v>
                </c:pt>
                <c:pt idx="23">
                  <c:v>0.47798474211567299</c:v>
                </c:pt>
                <c:pt idx="24">
                  <c:v>0.51020452520159099</c:v>
                </c:pt>
                <c:pt idx="25">
                  <c:v>0.531667717185768</c:v>
                </c:pt>
                <c:pt idx="26">
                  <c:v>0.54676476341585345</c:v>
                </c:pt>
                <c:pt idx="27">
                  <c:v>0.55922102197396173</c:v>
                </c:pt>
                <c:pt idx="28">
                  <c:v>0.57090134538894566</c:v>
                </c:pt>
                <c:pt idx="29">
                  <c:v>0.58236866699993484</c:v>
                </c:pt>
                <c:pt idx="30">
                  <c:v>0.59378599839161905</c:v>
                </c:pt>
                <c:pt idx="31">
                  <c:v>0.60505770610098031</c:v>
                </c:pt>
                <c:pt idx="32">
                  <c:v>0.61592297159251452</c:v>
                </c:pt>
                <c:pt idx="33">
                  <c:v>0.62618835445238974</c:v>
                </c:pt>
                <c:pt idx="34">
                  <c:v>0.63567997565693668</c:v>
                </c:pt>
                <c:pt idx="35">
                  <c:v>0.64441522310852228</c:v>
                </c:pt>
                <c:pt idx="36">
                  <c:v>0.65256145536742816</c:v>
                </c:pt>
                <c:pt idx="37">
                  <c:v>0.66015996870177585</c:v>
                </c:pt>
                <c:pt idx="38">
                  <c:v>0.6671499054532809</c:v>
                </c:pt>
                <c:pt idx="39">
                  <c:v>0.67340955030537497</c:v>
                </c:pt>
                <c:pt idx="40">
                  <c:v>0.67898019952617972</c:v>
                </c:pt>
                <c:pt idx="41">
                  <c:v>0.68409441630985246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F50-421C-8CB8-51F27148B626}"/>
            </c:ext>
          </c:extLst>
        </c:ser>
        <c:ser>
          <c:idx val="3"/>
          <c:order val="3"/>
          <c:tx>
            <c:v>20-model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Fetterbush_dead!$R$13:$R$54</c:f>
              <c:numCache>
                <c:formatCode>General</c:formatCode>
                <c:ptCount val="42"/>
                <c:pt idx="0">
                  <c:v>176.58799999999999</c:v>
                </c:pt>
                <c:pt idx="1">
                  <c:v>184.54400000000001</c:v>
                </c:pt>
                <c:pt idx="2">
                  <c:v>192.51</c:v>
                </c:pt>
                <c:pt idx="3">
                  <c:v>200.452</c:v>
                </c:pt>
                <c:pt idx="4">
                  <c:v>208.41</c:v>
                </c:pt>
                <c:pt idx="5">
                  <c:v>216.35</c:v>
                </c:pt>
                <c:pt idx="6">
                  <c:v>224.30199999999999</c:v>
                </c:pt>
                <c:pt idx="7">
                  <c:v>232.24199999999999</c:v>
                </c:pt>
                <c:pt idx="8">
                  <c:v>240.16499999999999</c:v>
                </c:pt>
                <c:pt idx="9">
                  <c:v>248.09700000000001</c:v>
                </c:pt>
                <c:pt idx="10">
                  <c:v>256.01100000000002</c:v>
                </c:pt>
                <c:pt idx="11">
                  <c:v>263.92200000000003</c:v>
                </c:pt>
                <c:pt idx="12">
                  <c:v>271.82299999999998</c:v>
                </c:pt>
                <c:pt idx="13">
                  <c:v>279.73599999999999</c:v>
                </c:pt>
                <c:pt idx="14">
                  <c:v>287.64</c:v>
                </c:pt>
                <c:pt idx="15">
                  <c:v>295.517</c:v>
                </c:pt>
                <c:pt idx="16">
                  <c:v>303.411</c:v>
                </c:pt>
                <c:pt idx="17">
                  <c:v>311.28300000000002</c:v>
                </c:pt>
                <c:pt idx="18">
                  <c:v>319.11200000000002</c:v>
                </c:pt>
                <c:pt idx="19">
                  <c:v>326.911</c:v>
                </c:pt>
                <c:pt idx="20">
                  <c:v>334.77199999999999</c:v>
                </c:pt>
                <c:pt idx="21">
                  <c:v>342.60199999999998</c:v>
                </c:pt>
                <c:pt idx="22">
                  <c:v>350.39</c:v>
                </c:pt>
                <c:pt idx="23">
                  <c:v>358.19799999999998</c:v>
                </c:pt>
                <c:pt idx="24">
                  <c:v>366.01499999999999</c:v>
                </c:pt>
                <c:pt idx="25">
                  <c:v>373.83199999999999</c:v>
                </c:pt>
                <c:pt idx="26">
                  <c:v>381.65300000000002</c:v>
                </c:pt>
                <c:pt idx="27">
                  <c:v>389.471</c:v>
                </c:pt>
                <c:pt idx="28">
                  <c:v>397.29</c:v>
                </c:pt>
                <c:pt idx="29">
                  <c:v>405.09300000000002</c:v>
                </c:pt>
                <c:pt idx="30">
                  <c:v>412.88400000000001</c:v>
                </c:pt>
                <c:pt idx="31">
                  <c:v>420.67200000000003</c:v>
                </c:pt>
                <c:pt idx="32">
                  <c:v>428.45600000000002</c:v>
                </c:pt>
                <c:pt idx="33">
                  <c:v>436.24599999999998</c:v>
                </c:pt>
                <c:pt idx="34">
                  <c:v>444.02600000000001</c:v>
                </c:pt>
                <c:pt idx="35">
                  <c:v>451.78500000000003</c:v>
                </c:pt>
                <c:pt idx="36">
                  <c:v>459.54500000000002</c:v>
                </c:pt>
                <c:pt idx="37">
                  <c:v>467.298</c:v>
                </c:pt>
                <c:pt idx="38">
                  <c:v>475.04399999999998</c:v>
                </c:pt>
                <c:pt idx="39">
                  <c:v>482.798</c:v>
                </c:pt>
                <c:pt idx="40">
                  <c:v>490.55399999999997</c:v>
                </c:pt>
                <c:pt idx="41">
                  <c:v>498.28800000000001</c:v>
                </c:pt>
              </c:numCache>
            </c:numRef>
          </c:xVal>
          <c:yVal>
            <c:numRef>
              <c:f>Fetterbush_dead!$Z$13:$Z$54</c:f>
              <c:numCache>
                <c:formatCode>General</c:formatCode>
                <c:ptCount val="42"/>
                <c:pt idx="0">
                  <c:v>1.0992070741156861E-2</c:v>
                </c:pt>
                <c:pt idx="1">
                  <c:v>1.4408662778182386E-2</c:v>
                </c:pt>
                <c:pt idx="2">
                  <c:v>1.8764585651828203E-2</c:v>
                </c:pt>
                <c:pt idx="3">
                  <c:v>2.4198545007740574E-2</c:v>
                </c:pt>
                <c:pt idx="4">
                  <c:v>3.0866011989992087E-2</c:v>
                </c:pt>
                <c:pt idx="5">
                  <c:v>3.8981401405044885E-2</c:v>
                </c:pt>
                <c:pt idx="6">
                  <c:v>4.8709144149872076E-2</c:v>
                </c:pt>
                <c:pt idx="7">
                  <c:v>6.0259837144151972E-2</c:v>
                </c:pt>
                <c:pt idx="8">
                  <c:v>7.377701210801263E-2</c:v>
                </c:pt>
                <c:pt idx="9">
                  <c:v>8.9381027092930387E-2</c:v>
                </c:pt>
                <c:pt idx="10">
                  <c:v>0.10720803362469472</c:v>
                </c:pt>
                <c:pt idx="11">
                  <c:v>0.12726243930722358</c:v>
                </c:pt>
                <c:pt idx="12">
                  <c:v>0.14954504337345209</c:v>
                </c:pt>
                <c:pt idx="13">
                  <c:v>0.17395414030752818</c:v>
                </c:pt>
                <c:pt idx="14">
                  <c:v>0.20037569557471924</c:v>
                </c:pt>
                <c:pt idx="15">
                  <c:v>0.22852151981251514</c:v>
                </c:pt>
                <c:pt idx="16">
                  <c:v>0.25799610687958363</c:v>
                </c:pt>
                <c:pt idx="17">
                  <c:v>0.28849430397098264</c:v>
                </c:pt>
                <c:pt idx="18">
                  <c:v>0.31942410614456895</c:v>
                </c:pt>
                <c:pt idx="19">
                  <c:v>0.350023439110562</c:v>
                </c:pt>
                <c:pt idx="20">
                  <c:v>0.37930728557491838</c:v>
                </c:pt>
                <c:pt idx="21">
                  <c:v>0.40895180741409742</c:v>
                </c:pt>
                <c:pt idx="22">
                  <c:v>0.43822304112358457</c:v>
                </c:pt>
                <c:pt idx="23">
                  <c:v>0.4664332492669705</c:v>
                </c:pt>
                <c:pt idx="24">
                  <c:v>0.49323488465758586</c:v>
                </c:pt>
                <c:pt idx="25">
                  <c:v>0.51826241743664403</c:v>
                </c:pt>
                <c:pt idx="26">
                  <c:v>0.54122679793958506</c:v>
                </c:pt>
                <c:pt idx="27">
                  <c:v>0.56195752338385241</c:v>
                </c:pt>
                <c:pt idx="28">
                  <c:v>0.58035973084578552</c:v>
                </c:pt>
                <c:pt idx="29">
                  <c:v>0.59643638264681309</c:v>
                </c:pt>
                <c:pt idx="30">
                  <c:v>0.61023853834016595</c:v>
                </c:pt>
                <c:pt idx="31">
                  <c:v>0.62190074928226569</c:v>
                </c:pt>
                <c:pt idx="32">
                  <c:v>0.63160717994767956</c:v>
                </c:pt>
                <c:pt idx="33">
                  <c:v>0.63955947246787848</c:v>
                </c:pt>
                <c:pt idx="34">
                  <c:v>0.64597690276636566</c:v>
                </c:pt>
                <c:pt idx="35">
                  <c:v>0.65106782240886596</c:v>
                </c:pt>
                <c:pt idx="36">
                  <c:v>0.65503817012164101</c:v>
                </c:pt>
                <c:pt idx="37">
                  <c:v>0.65809072167801574</c:v>
                </c:pt>
                <c:pt idx="38">
                  <c:v>0.66040019208913936</c:v>
                </c:pt>
                <c:pt idx="39">
                  <c:v>0.66211990371703933</c:v>
                </c:pt>
                <c:pt idx="40">
                  <c:v>0.66338170823516884</c:v>
                </c:pt>
                <c:pt idx="41">
                  <c:v>0.66429256183631791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F50-421C-8CB8-51F27148B626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Fetterbush_dead!$AH$13:$AH$53</c:f>
              <c:numCache>
                <c:formatCode>General</c:formatCode>
                <c:ptCount val="41"/>
                <c:pt idx="0">
                  <c:v>184.09299999999999</c:v>
                </c:pt>
                <c:pt idx="1">
                  <c:v>191.982</c:v>
                </c:pt>
                <c:pt idx="2">
                  <c:v>199.87799999999999</c:v>
                </c:pt>
                <c:pt idx="3">
                  <c:v>207.76300000000001</c:v>
                </c:pt>
                <c:pt idx="4">
                  <c:v>215.636</c:v>
                </c:pt>
                <c:pt idx="5">
                  <c:v>223.524</c:v>
                </c:pt>
                <c:pt idx="6">
                  <c:v>231.381</c:v>
                </c:pt>
                <c:pt idx="7">
                  <c:v>239.24100000000001</c:v>
                </c:pt>
                <c:pt idx="8">
                  <c:v>247.09100000000001</c:v>
                </c:pt>
                <c:pt idx="9">
                  <c:v>254.94800000000001</c:v>
                </c:pt>
                <c:pt idx="10">
                  <c:v>262.8</c:v>
                </c:pt>
                <c:pt idx="11">
                  <c:v>270.61500000000001</c:v>
                </c:pt>
                <c:pt idx="12">
                  <c:v>278.48500000000001</c:v>
                </c:pt>
                <c:pt idx="13">
                  <c:v>286.32100000000003</c:v>
                </c:pt>
                <c:pt idx="14">
                  <c:v>294.13799999999998</c:v>
                </c:pt>
                <c:pt idx="15">
                  <c:v>301.96100000000001</c:v>
                </c:pt>
                <c:pt idx="16">
                  <c:v>309.767</c:v>
                </c:pt>
                <c:pt idx="17">
                  <c:v>317.57400000000001</c:v>
                </c:pt>
                <c:pt idx="18">
                  <c:v>325.38200000000001</c:v>
                </c:pt>
                <c:pt idx="19">
                  <c:v>333.17700000000002</c:v>
                </c:pt>
                <c:pt idx="20">
                  <c:v>340.98399999999998</c:v>
                </c:pt>
                <c:pt idx="21">
                  <c:v>348.75099999999998</c:v>
                </c:pt>
                <c:pt idx="22">
                  <c:v>356.52800000000002</c:v>
                </c:pt>
                <c:pt idx="23">
                  <c:v>364.29599999999999</c:v>
                </c:pt>
                <c:pt idx="24">
                  <c:v>372.08699999999999</c:v>
                </c:pt>
                <c:pt idx="25">
                  <c:v>379.86099999999999</c:v>
                </c:pt>
                <c:pt idx="26">
                  <c:v>387.64</c:v>
                </c:pt>
                <c:pt idx="27">
                  <c:v>395.4</c:v>
                </c:pt>
                <c:pt idx="28">
                  <c:v>403.15800000000002</c:v>
                </c:pt>
                <c:pt idx="29">
                  <c:v>410.90800000000002</c:v>
                </c:pt>
                <c:pt idx="30">
                  <c:v>418.64800000000002</c:v>
                </c:pt>
                <c:pt idx="31">
                  <c:v>426.40199999999999</c:v>
                </c:pt>
                <c:pt idx="32">
                  <c:v>434.16300000000001</c:v>
                </c:pt>
                <c:pt idx="33">
                  <c:v>441.899</c:v>
                </c:pt>
                <c:pt idx="34">
                  <c:v>449.62900000000002</c:v>
                </c:pt>
                <c:pt idx="35">
                  <c:v>457.34699999999998</c:v>
                </c:pt>
                <c:pt idx="36">
                  <c:v>465.07600000000002</c:v>
                </c:pt>
                <c:pt idx="37">
                  <c:v>472.78300000000002</c:v>
                </c:pt>
                <c:pt idx="38">
                  <c:v>480.495</c:v>
                </c:pt>
                <c:pt idx="39">
                  <c:v>488.20499999999998</c:v>
                </c:pt>
                <c:pt idx="40">
                  <c:v>495.92099999999999</c:v>
                </c:pt>
              </c:numCache>
            </c:numRef>
          </c:xVal>
          <c:yVal>
            <c:numRef>
              <c:f>Fetterbush_dead!$AL$13:$AL$53</c:f>
              <c:numCache>
                <c:formatCode>General</c:formatCode>
                <c:ptCount val="41"/>
                <c:pt idx="0">
                  <c:v>4.4898386412590696E-3</c:v>
                </c:pt>
                <c:pt idx="1">
                  <c:v>7.1038612612315255E-3</c:v>
                </c:pt>
                <c:pt idx="2">
                  <c:v>1.0447826973187579E-2</c:v>
                </c:pt>
                <c:pt idx="3">
                  <c:v>1.5144253281989428E-2</c:v>
                </c:pt>
                <c:pt idx="4">
                  <c:v>2.1832184705901869E-2</c:v>
                </c:pt>
                <c:pt idx="5">
                  <c:v>3.0996413638091469E-2</c:v>
                </c:pt>
                <c:pt idx="6">
                  <c:v>4.2846282248334866E-2</c:v>
                </c:pt>
                <c:pt idx="7">
                  <c:v>5.7238556420469155E-2</c:v>
                </c:pt>
                <c:pt idx="8">
                  <c:v>7.4120900612050344E-2</c:v>
                </c:pt>
                <c:pt idx="9">
                  <c:v>9.3743974526363294E-2</c:v>
                </c:pt>
                <c:pt idx="10">
                  <c:v>0.11625652128403874</c:v>
                </c:pt>
                <c:pt idx="11">
                  <c:v>0.14130871910137122</c:v>
                </c:pt>
                <c:pt idx="12">
                  <c:v>0.16826703246456332</c:v>
                </c:pt>
                <c:pt idx="13">
                  <c:v>0.19617289459621756</c:v>
                </c:pt>
                <c:pt idx="14">
                  <c:v>0.22399887616308856</c:v>
                </c:pt>
                <c:pt idx="15">
                  <c:v>0.25096820753521631</c:v>
                </c:pt>
                <c:pt idx="16">
                  <c:v>0.27691837308080047</c:v>
                </c:pt>
                <c:pt idx="17">
                  <c:v>0.3021633860545061</c:v>
                </c:pt>
                <c:pt idx="18">
                  <c:v>0.32734229097459799</c:v>
                </c:pt>
                <c:pt idx="19">
                  <c:v>0.35321808495986695</c:v>
                </c:pt>
                <c:pt idx="20">
                  <c:v>0.38117903713619916</c:v>
                </c:pt>
                <c:pt idx="21">
                  <c:v>0.41330755119242402</c:v>
                </c:pt>
                <c:pt idx="22">
                  <c:v>0.45094231521421768</c:v>
                </c:pt>
                <c:pt idx="23">
                  <c:v>0.48961001757372424</c:v>
                </c:pt>
                <c:pt idx="24">
                  <c:v>0.51989301513323527</c:v>
                </c:pt>
                <c:pt idx="25">
                  <c:v>0.5394417174872328</c:v>
                </c:pt>
                <c:pt idx="26">
                  <c:v>0.55315087510535976</c:v>
                </c:pt>
                <c:pt idx="27">
                  <c:v>0.56506134276474895</c:v>
                </c:pt>
                <c:pt idx="28">
                  <c:v>0.57636581993267999</c:v>
                </c:pt>
                <c:pt idx="29">
                  <c:v>0.58750778146881077</c:v>
                </c:pt>
                <c:pt idx="30">
                  <c:v>0.59858638945356191</c:v>
                </c:pt>
                <c:pt idx="31">
                  <c:v>0.60952451782438399</c:v>
                </c:pt>
                <c:pt idx="32">
                  <c:v>0.62008803389139544</c:v>
                </c:pt>
                <c:pt idx="33">
                  <c:v>0.62999597842673849</c:v>
                </c:pt>
                <c:pt idx="34">
                  <c:v>0.63910511731425013</c:v>
                </c:pt>
                <c:pt idx="35">
                  <c:v>0.64744299557626939</c:v>
                </c:pt>
                <c:pt idx="36">
                  <c:v>0.6550977572842811</c:v>
                </c:pt>
                <c:pt idx="37">
                  <c:v>0.66214652850083455</c:v>
                </c:pt>
                <c:pt idx="38">
                  <c:v>0.66862787225720433</c:v>
                </c:pt>
                <c:pt idx="39">
                  <c:v>0.67447292599754305</c:v>
                </c:pt>
                <c:pt idx="40">
                  <c:v>0.67979186981120643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F50-421C-8CB8-51F27148B626}"/>
            </c:ext>
          </c:extLst>
        </c:ser>
        <c:ser>
          <c:idx val="5"/>
          <c:order val="5"/>
          <c:tx>
            <c:v>30-model</c:v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Fetterbush_live!$R$13:$R$54</c:f>
              <c:numCache>
                <c:formatCode>General</c:formatCode>
                <c:ptCount val="42"/>
                <c:pt idx="0">
                  <c:v>176.56800000000001</c:v>
                </c:pt>
                <c:pt idx="1">
                  <c:v>184.51900000000001</c:v>
                </c:pt>
                <c:pt idx="2">
                  <c:v>192.46199999999999</c:v>
                </c:pt>
                <c:pt idx="3">
                  <c:v>200.422</c:v>
                </c:pt>
                <c:pt idx="4">
                  <c:v>208.374</c:v>
                </c:pt>
                <c:pt idx="5">
                  <c:v>216.346</c:v>
                </c:pt>
                <c:pt idx="6">
                  <c:v>224.29</c:v>
                </c:pt>
                <c:pt idx="7">
                  <c:v>232.226</c:v>
                </c:pt>
                <c:pt idx="8">
                  <c:v>240.16200000000001</c:v>
                </c:pt>
                <c:pt idx="9">
                  <c:v>248.083</c:v>
                </c:pt>
                <c:pt idx="10">
                  <c:v>256.012</c:v>
                </c:pt>
                <c:pt idx="11">
                  <c:v>263.93299999999999</c:v>
                </c:pt>
                <c:pt idx="12">
                  <c:v>271.84500000000003</c:v>
                </c:pt>
                <c:pt idx="13">
                  <c:v>279.74400000000003</c:v>
                </c:pt>
                <c:pt idx="14">
                  <c:v>287.65300000000002</c:v>
                </c:pt>
                <c:pt idx="15">
                  <c:v>295.54500000000002</c:v>
                </c:pt>
                <c:pt idx="16">
                  <c:v>303.44200000000001</c:v>
                </c:pt>
                <c:pt idx="17">
                  <c:v>311.31200000000001</c:v>
                </c:pt>
                <c:pt idx="18">
                  <c:v>319.19499999999999</c:v>
                </c:pt>
                <c:pt idx="19">
                  <c:v>327.06900000000002</c:v>
                </c:pt>
                <c:pt idx="20">
                  <c:v>334.92399999999998</c:v>
                </c:pt>
                <c:pt idx="21">
                  <c:v>342.779</c:v>
                </c:pt>
                <c:pt idx="22">
                  <c:v>350.63900000000001</c:v>
                </c:pt>
                <c:pt idx="23">
                  <c:v>358.48700000000002</c:v>
                </c:pt>
                <c:pt idx="24">
                  <c:v>366.34100000000001</c:v>
                </c:pt>
                <c:pt idx="25">
                  <c:v>374.178</c:v>
                </c:pt>
                <c:pt idx="26">
                  <c:v>382.00299999999999</c:v>
                </c:pt>
                <c:pt idx="27">
                  <c:v>389.83499999999998</c:v>
                </c:pt>
                <c:pt idx="28">
                  <c:v>397.64400000000001</c:v>
                </c:pt>
                <c:pt idx="29">
                  <c:v>405.46</c:v>
                </c:pt>
                <c:pt idx="30">
                  <c:v>413.27300000000002</c:v>
                </c:pt>
                <c:pt idx="31">
                  <c:v>421.07600000000002</c:v>
                </c:pt>
                <c:pt idx="32">
                  <c:v>428.86799999999999</c:v>
                </c:pt>
                <c:pt idx="33">
                  <c:v>436.68099999999998</c:v>
                </c:pt>
                <c:pt idx="34">
                  <c:v>444.46899999999999</c:v>
                </c:pt>
                <c:pt idx="35">
                  <c:v>452.26100000000002</c:v>
                </c:pt>
                <c:pt idx="36">
                  <c:v>460.06400000000002</c:v>
                </c:pt>
                <c:pt idx="37">
                  <c:v>467.85199999999998</c:v>
                </c:pt>
                <c:pt idx="38">
                  <c:v>475.62099999999998</c:v>
                </c:pt>
                <c:pt idx="39">
                  <c:v>483.39800000000002</c:v>
                </c:pt>
                <c:pt idx="40">
                  <c:v>491.19099999999997</c:v>
                </c:pt>
                <c:pt idx="41">
                  <c:v>498.97199999999998</c:v>
                </c:pt>
              </c:numCache>
            </c:numRef>
          </c:xVal>
          <c:yVal>
            <c:numRef>
              <c:f>Fetterbush_live!$Z$13:$Z$54</c:f>
              <c:numCache>
                <c:formatCode>General</c:formatCode>
                <c:ptCount val="42"/>
                <c:pt idx="0">
                  <c:v>1.2328170579986515E-2</c:v>
                </c:pt>
                <c:pt idx="1">
                  <c:v>1.6210653374537417E-2</c:v>
                </c:pt>
                <c:pt idx="2">
                  <c:v>2.1147715868353463E-2</c:v>
                </c:pt>
                <c:pt idx="3">
                  <c:v>2.730549251994235E-2</c:v>
                </c:pt>
                <c:pt idx="4">
                  <c:v>3.4895563483696747E-2</c:v>
                </c:pt>
                <c:pt idx="5">
                  <c:v>4.4115252000918939E-2</c:v>
                </c:pt>
                <c:pt idx="6">
                  <c:v>5.5193174100729908E-2</c:v>
                </c:pt>
                <c:pt idx="7">
                  <c:v>6.8281214762974496E-2</c:v>
                </c:pt>
                <c:pt idx="8">
                  <c:v>8.3542195385096052E-2</c:v>
                </c:pt>
                <c:pt idx="9">
                  <c:v>0.10110362826716049</c:v>
                </c:pt>
                <c:pt idx="10">
                  <c:v>0.12100169859099984</c:v>
                </c:pt>
                <c:pt idx="11">
                  <c:v>0.14324714671493829</c:v>
                </c:pt>
                <c:pt idx="12">
                  <c:v>0.16771357755551083</c:v>
                </c:pt>
                <c:pt idx="13">
                  <c:v>0.19417659199711143</c:v>
                </c:pt>
                <c:pt idx="14">
                  <c:v>0.22229361036464207</c:v>
                </c:pt>
                <c:pt idx="15">
                  <c:v>0.25166132830397431</c:v>
                </c:pt>
                <c:pt idx="16">
                  <c:v>0.28164536243603872</c:v>
                </c:pt>
                <c:pt idx="17">
                  <c:v>0.31149414941685127</c:v>
                </c:pt>
                <c:pt idx="18">
                  <c:v>0.33984632487597305</c:v>
                </c:pt>
                <c:pt idx="19">
                  <c:v>0.3645204144828445</c:v>
                </c:pt>
                <c:pt idx="20">
                  <c:v>0.39049125228755643</c:v>
                </c:pt>
                <c:pt idx="21">
                  <c:v>0.41742329579517268</c:v>
                </c:pt>
                <c:pt idx="22">
                  <c:v>0.44456980824031628</c:v>
                </c:pt>
                <c:pt idx="23">
                  <c:v>0.47117203584997508</c:v>
                </c:pt>
                <c:pt idx="24">
                  <c:v>0.49654071639153952</c:v>
                </c:pt>
                <c:pt idx="25">
                  <c:v>0.52018225860172806</c:v>
                </c:pt>
                <c:pt idx="26">
                  <c:v>0.54170245639771741</c:v>
                </c:pt>
                <c:pt idx="27">
                  <c:v>0.56088093883852663</c:v>
                </c:pt>
                <c:pt idx="28">
                  <c:v>0.57765042908622721</c:v>
                </c:pt>
                <c:pt idx="29">
                  <c:v>0.59200309939476314</c:v>
                </c:pt>
                <c:pt idx="30">
                  <c:v>0.60406798479993018</c:v>
                </c:pt>
                <c:pt idx="31">
                  <c:v>0.61401432591457838</c:v>
                </c:pt>
                <c:pt idx="32">
                  <c:v>0.62205399003091955</c:v>
                </c:pt>
                <c:pt idx="33">
                  <c:v>0.62842825159101612</c:v>
                </c:pt>
                <c:pt idx="34">
                  <c:v>0.63339686173663712</c:v>
                </c:pt>
                <c:pt idx="35">
                  <c:v>0.63718776054411053</c:v>
                </c:pt>
                <c:pt idx="36">
                  <c:v>0.64002886126472713</c:v>
                </c:pt>
                <c:pt idx="37">
                  <c:v>0.64211970009873798</c:v>
                </c:pt>
                <c:pt idx="38">
                  <c:v>0.6436271469652487</c:v>
                </c:pt>
                <c:pt idx="39">
                  <c:v>0.64469285162711543</c:v>
                </c:pt>
                <c:pt idx="40">
                  <c:v>0.64543335624629705</c:v>
                </c:pt>
                <c:pt idx="41">
                  <c:v>0.64593870465093617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F50-421C-8CB8-51F27148B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264272"/>
        <c:axId val="1797259920"/>
      </c:scatterChart>
      <c:valAx>
        <c:axId val="1797264272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59920"/>
        <c:crosses val="autoZero"/>
        <c:crossBetween val="midCat"/>
      </c:valAx>
      <c:valAx>
        <c:axId val="179725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2642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Sparkleberry_live!$B$13:$B$55</c:f>
              <c:numCache>
                <c:formatCode>General</c:formatCode>
                <c:ptCount val="43"/>
                <c:pt idx="0">
                  <c:v>166.20500000000001</c:v>
                </c:pt>
                <c:pt idx="1">
                  <c:v>174.07300000000001</c:v>
                </c:pt>
                <c:pt idx="2">
                  <c:v>181.94200000000001</c:v>
                </c:pt>
                <c:pt idx="3">
                  <c:v>189.791</c:v>
                </c:pt>
                <c:pt idx="4">
                  <c:v>197.65199999999999</c:v>
                </c:pt>
                <c:pt idx="5">
                  <c:v>205.506</c:v>
                </c:pt>
                <c:pt idx="6">
                  <c:v>213.35599999999999</c:v>
                </c:pt>
                <c:pt idx="7">
                  <c:v>221.21600000000001</c:v>
                </c:pt>
                <c:pt idx="8">
                  <c:v>229.059</c:v>
                </c:pt>
                <c:pt idx="9">
                  <c:v>236.96799999999999</c:v>
                </c:pt>
                <c:pt idx="10">
                  <c:v>244.84299999999999</c:v>
                </c:pt>
                <c:pt idx="11">
                  <c:v>252.67599999999999</c:v>
                </c:pt>
                <c:pt idx="12">
                  <c:v>260.459</c:v>
                </c:pt>
                <c:pt idx="13">
                  <c:v>268.23</c:v>
                </c:pt>
                <c:pt idx="14">
                  <c:v>276.005</c:v>
                </c:pt>
                <c:pt idx="15">
                  <c:v>283.755</c:v>
                </c:pt>
                <c:pt idx="16">
                  <c:v>291.51900000000001</c:v>
                </c:pt>
                <c:pt idx="17">
                  <c:v>299.30700000000002</c:v>
                </c:pt>
                <c:pt idx="18">
                  <c:v>307.06700000000001</c:v>
                </c:pt>
                <c:pt idx="19">
                  <c:v>314.82400000000001</c:v>
                </c:pt>
                <c:pt idx="20">
                  <c:v>322.59800000000001</c:v>
                </c:pt>
                <c:pt idx="21">
                  <c:v>330.34399999999999</c:v>
                </c:pt>
                <c:pt idx="22">
                  <c:v>338.27800000000002</c:v>
                </c:pt>
                <c:pt idx="23">
                  <c:v>346.08100000000002</c:v>
                </c:pt>
                <c:pt idx="24">
                  <c:v>353.81</c:v>
                </c:pt>
                <c:pt idx="25">
                  <c:v>361.54500000000002</c:v>
                </c:pt>
                <c:pt idx="26">
                  <c:v>369.23700000000002</c:v>
                </c:pt>
                <c:pt idx="27">
                  <c:v>376.93299999999999</c:v>
                </c:pt>
                <c:pt idx="28">
                  <c:v>384.66</c:v>
                </c:pt>
                <c:pt idx="29">
                  <c:v>392.36599999999999</c:v>
                </c:pt>
                <c:pt idx="30">
                  <c:v>400.07</c:v>
                </c:pt>
                <c:pt idx="31">
                  <c:v>407.77</c:v>
                </c:pt>
                <c:pt idx="32">
                  <c:v>415.46899999999999</c:v>
                </c:pt>
                <c:pt idx="33">
                  <c:v>423.16300000000001</c:v>
                </c:pt>
                <c:pt idx="34">
                  <c:v>430.85</c:v>
                </c:pt>
                <c:pt idx="35">
                  <c:v>438.53800000000001</c:v>
                </c:pt>
                <c:pt idx="36">
                  <c:v>446.202</c:v>
                </c:pt>
                <c:pt idx="37">
                  <c:v>453.89400000000001</c:v>
                </c:pt>
                <c:pt idx="38">
                  <c:v>461.54399999999998</c:v>
                </c:pt>
                <c:pt idx="39">
                  <c:v>469.22500000000002</c:v>
                </c:pt>
                <c:pt idx="40">
                  <c:v>476.88400000000001</c:v>
                </c:pt>
                <c:pt idx="41">
                  <c:v>484.54599999999999</c:v>
                </c:pt>
                <c:pt idx="42">
                  <c:v>492.19900000000001</c:v>
                </c:pt>
              </c:numCache>
            </c:numRef>
          </c:xVal>
          <c:yVal>
            <c:numRef>
              <c:f>Sparkleberry_live!$G$13:$G$55</c:f>
              <c:numCache>
                <c:formatCode>General</c:formatCode>
                <c:ptCount val="43"/>
                <c:pt idx="0">
                  <c:v>3.898932609101344E-5</c:v>
                </c:pt>
                <c:pt idx="1">
                  <c:v>5.2200941002652747E-5</c:v>
                </c:pt>
                <c:pt idx="2">
                  <c:v>6.3562069135130698E-5</c:v>
                </c:pt>
                <c:pt idx="3">
                  <c:v>7.7376168114400804E-5</c:v>
                </c:pt>
                <c:pt idx="4">
                  <c:v>9.4676067770677172E-5</c:v>
                </c:pt>
                <c:pt idx="5">
                  <c:v>1.1946398369609435E-4</c:v>
                </c:pt>
                <c:pt idx="6">
                  <c:v>1.5591426978780369E-4</c:v>
                </c:pt>
                <c:pt idx="7">
                  <c:v>2.1465646638188331E-4</c:v>
                </c:pt>
                <c:pt idx="8">
                  <c:v>2.8265109687173657E-4</c:v>
                </c:pt>
                <c:pt idx="9">
                  <c:v>3.3498114160316077E-4</c:v>
                </c:pt>
                <c:pt idx="10">
                  <c:v>3.7818785616760165E-4</c:v>
                </c:pt>
                <c:pt idx="11">
                  <c:v>4.1541276463198456E-4</c:v>
                </c:pt>
                <c:pt idx="12">
                  <c:v>4.3856536665954032E-4</c:v>
                </c:pt>
                <c:pt idx="13">
                  <c:v>4.5466029818055269E-4</c:v>
                </c:pt>
                <c:pt idx="14">
                  <c:v>4.7875966088581768E-4</c:v>
                </c:pt>
                <c:pt idx="15">
                  <c:v>5.1193931918181368E-4</c:v>
                </c:pt>
                <c:pt idx="16">
                  <c:v>5.5178933679801733E-4</c:v>
                </c:pt>
                <c:pt idx="17">
                  <c:v>5.8621699780553674E-4</c:v>
                </c:pt>
                <c:pt idx="18">
                  <c:v>6.0429151983448662E-4</c:v>
                </c:pt>
                <c:pt idx="19">
                  <c:v>6.0498007305463642E-4</c:v>
                </c:pt>
                <c:pt idx="20">
                  <c:v>6.0067661542869712E-4</c:v>
                </c:pt>
                <c:pt idx="21">
                  <c:v>6.2344190626991726E-4</c:v>
                </c:pt>
                <c:pt idx="22">
                  <c:v>6.8997336116694951E-4</c:v>
                </c:pt>
                <c:pt idx="23">
                  <c:v>6.8988729201443285E-4</c:v>
                </c:pt>
                <c:pt idx="24">
                  <c:v>5.372866845985997E-4</c:v>
                </c:pt>
                <c:pt idx="25">
                  <c:v>3.5516435786882441E-4</c:v>
                </c:pt>
                <c:pt idx="26">
                  <c:v>2.6199450026722309E-4</c:v>
                </c:pt>
                <c:pt idx="27">
                  <c:v>2.3449540603746611E-4</c:v>
                </c:pt>
                <c:pt idx="28">
                  <c:v>2.2580242163306843E-4</c:v>
                </c:pt>
                <c:pt idx="29">
                  <c:v>2.2145592943086957E-4</c:v>
                </c:pt>
                <c:pt idx="30">
                  <c:v>2.1870171655026792E-4</c:v>
                </c:pt>
                <c:pt idx="31">
                  <c:v>2.1310722163654324E-4</c:v>
                </c:pt>
                <c:pt idx="32">
                  <c:v>2.0368264943573623E-4</c:v>
                </c:pt>
                <c:pt idx="33">
                  <c:v>1.887496514737259E-4</c:v>
                </c:pt>
                <c:pt idx="34">
                  <c:v>1.7381665351171559E-4</c:v>
                </c:pt>
                <c:pt idx="35">
                  <c:v>1.5991648537992881E-4</c:v>
                </c:pt>
                <c:pt idx="36">
                  <c:v>1.5118046639926925E-4</c:v>
                </c:pt>
                <c:pt idx="37">
                  <c:v>1.4403672674020925E-4</c:v>
                </c:pt>
                <c:pt idx="38">
                  <c:v>1.3340718640413826E-4</c:v>
                </c:pt>
                <c:pt idx="39">
                  <c:v>1.1929184539105395E-4</c:v>
                </c:pt>
                <c:pt idx="40">
                  <c:v>1.0935085827513514E-4</c:v>
                </c:pt>
                <c:pt idx="41">
                  <c:v>1.0216408403981327E-4</c:v>
                </c:pt>
                <c:pt idx="42">
                  <c:v>1.022931877685918E-4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9E-4613-ABF8-F4C37EBB37B9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4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E9E-4613-ABF8-F4C37EBB37B9}"/>
              </c:ext>
            </c:extLst>
          </c:dPt>
          <c:xVal>
            <c:numRef>
              <c:f>Sparkleberry_live!$B$13:$B$55</c:f>
              <c:numCache>
                <c:formatCode>General</c:formatCode>
                <c:ptCount val="43"/>
                <c:pt idx="0">
                  <c:v>166.20500000000001</c:v>
                </c:pt>
                <c:pt idx="1">
                  <c:v>174.07300000000001</c:v>
                </c:pt>
                <c:pt idx="2">
                  <c:v>181.94200000000001</c:v>
                </c:pt>
                <c:pt idx="3">
                  <c:v>189.791</c:v>
                </c:pt>
                <c:pt idx="4">
                  <c:v>197.65199999999999</c:v>
                </c:pt>
                <c:pt idx="5">
                  <c:v>205.506</c:v>
                </c:pt>
                <c:pt idx="6">
                  <c:v>213.35599999999999</c:v>
                </c:pt>
                <c:pt idx="7">
                  <c:v>221.21600000000001</c:v>
                </c:pt>
                <c:pt idx="8">
                  <c:v>229.059</c:v>
                </c:pt>
                <c:pt idx="9">
                  <c:v>236.96799999999999</c:v>
                </c:pt>
                <c:pt idx="10">
                  <c:v>244.84299999999999</c:v>
                </c:pt>
                <c:pt idx="11">
                  <c:v>252.67599999999999</c:v>
                </c:pt>
                <c:pt idx="12">
                  <c:v>260.459</c:v>
                </c:pt>
                <c:pt idx="13">
                  <c:v>268.23</c:v>
                </c:pt>
                <c:pt idx="14">
                  <c:v>276.005</c:v>
                </c:pt>
                <c:pt idx="15">
                  <c:v>283.755</c:v>
                </c:pt>
                <c:pt idx="16">
                  <c:v>291.51900000000001</c:v>
                </c:pt>
                <c:pt idx="17">
                  <c:v>299.30700000000002</c:v>
                </c:pt>
                <c:pt idx="18">
                  <c:v>307.06700000000001</c:v>
                </c:pt>
                <c:pt idx="19">
                  <c:v>314.82400000000001</c:v>
                </c:pt>
                <c:pt idx="20">
                  <c:v>322.59800000000001</c:v>
                </c:pt>
                <c:pt idx="21">
                  <c:v>330.34399999999999</c:v>
                </c:pt>
                <c:pt idx="22">
                  <c:v>338.27800000000002</c:v>
                </c:pt>
                <c:pt idx="23">
                  <c:v>346.08100000000002</c:v>
                </c:pt>
                <c:pt idx="24">
                  <c:v>353.81</c:v>
                </c:pt>
                <c:pt idx="25">
                  <c:v>361.54500000000002</c:v>
                </c:pt>
                <c:pt idx="26">
                  <c:v>369.23700000000002</c:v>
                </c:pt>
                <c:pt idx="27">
                  <c:v>376.93299999999999</c:v>
                </c:pt>
                <c:pt idx="28">
                  <c:v>384.66</c:v>
                </c:pt>
                <c:pt idx="29">
                  <c:v>392.36599999999999</c:v>
                </c:pt>
                <c:pt idx="30">
                  <c:v>400.07</c:v>
                </c:pt>
                <c:pt idx="31">
                  <c:v>407.77</c:v>
                </c:pt>
                <c:pt idx="32">
                  <c:v>415.46899999999999</c:v>
                </c:pt>
                <c:pt idx="33">
                  <c:v>423.16300000000001</c:v>
                </c:pt>
                <c:pt idx="34">
                  <c:v>430.85</c:v>
                </c:pt>
                <c:pt idx="35">
                  <c:v>438.53800000000001</c:v>
                </c:pt>
                <c:pt idx="36">
                  <c:v>446.202</c:v>
                </c:pt>
                <c:pt idx="37">
                  <c:v>453.89400000000001</c:v>
                </c:pt>
                <c:pt idx="38">
                  <c:v>461.54399999999998</c:v>
                </c:pt>
                <c:pt idx="39">
                  <c:v>469.22500000000002</c:v>
                </c:pt>
                <c:pt idx="40">
                  <c:v>476.88400000000001</c:v>
                </c:pt>
                <c:pt idx="41">
                  <c:v>484.54599999999999</c:v>
                </c:pt>
                <c:pt idx="42">
                  <c:v>492.19900000000001</c:v>
                </c:pt>
              </c:numCache>
            </c:numRef>
          </c:xVal>
          <c:yVal>
            <c:numRef>
              <c:f>Sparkleberry_live!$K$13:$K$55</c:f>
              <c:numCache>
                <c:formatCode>General</c:formatCode>
                <c:ptCount val="43"/>
                <c:pt idx="0">
                  <c:v>4.9477985028560984E-5</c:v>
                </c:pt>
                <c:pt idx="1">
                  <c:v>6.4897133459756049E-5</c:v>
                </c:pt>
                <c:pt idx="2">
                  <c:v>8.2147124363653176E-5</c:v>
                </c:pt>
                <c:pt idx="3">
                  <c:v>1.016977523103968E-4</c:v>
                </c:pt>
                <c:pt idx="4">
                  <c:v>1.2431680566139209E-4</c:v>
                </c:pt>
                <c:pt idx="5">
                  <c:v>1.5002639346820969E-4</c:v>
                </c:pt>
                <c:pt idx="6">
                  <c:v>1.7897840829332435E-4</c:v>
                </c:pt>
                <c:pt idx="7">
                  <c:v>2.1133990995230115E-4</c:v>
                </c:pt>
                <c:pt idx="8">
                  <c:v>2.463644504609235E-4</c:v>
                </c:pt>
                <c:pt idx="9">
                  <c:v>2.8542489478666593E-4</c:v>
                </c:pt>
                <c:pt idx="10">
                  <c:v>3.253443346071182E-4</c:v>
                </c:pt>
                <c:pt idx="11">
                  <c:v>3.6535142894375864E-4</c:v>
                </c:pt>
                <c:pt idx="12">
                  <c:v>4.0435696272427338E-4</c:v>
                </c:pt>
                <c:pt idx="13">
                  <c:v>4.4246254672722027E-4</c:v>
                </c:pt>
                <c:pt idx="14">
                  <c:v>4.7864164314673625E-4</c:v>
                </c:pt>
                <c:pt idx="15">
                  <c:v>5.1021424104336901E-4</c:v>
                </c:pt>
                <c:pt idx="16">
                  <c:v>5.3724992142758663E-4</c:v>
                </c:pt>
                <c:pt idx="17">
                  <c:v>5.5816418451562824E-4</c:v>
                </c:pt>
                <c:pt idx="18">
                  <c:v>5.6893356545925026E-4</c:v>
                </c:pt>
                <c:pt idx="19">
                  <c:v>5.6838112338524816E-4</c:v>
                </c:pt>
                <c:pt idx="20">
                  <c:v>5.4499928158825131E-4</c:v>
                </c:pt>
                <c:pt idx="21">
                  <c:v>5.4074566149770083E-4</c:v>
                </c:pt>
                <c:pt idx="22">
                  <c:v>5.4351451843556145E-4</c:v>
                </c:pt>
                <c:pt idx="23">
                  <c:v>5.3134732834544626E-4</c:v>
                </c:pt>
                <c:pt idx="24">
                  <c:v>5.086218847341746E-4</c:v>
                </c:pt>
                <c:pt idx="25">
                  <c:v>4.7958342858396189E-4</c:v>
                </c:pt>
                <c:pt idx="26">
                  <c:v>4.4368105774966369E-4</c:v>
                </c:pt>
                <c:pt idx="27">
                  <c:v>4.0423802988560914E-4</c:v>
                </c:pt>
                <c:pt idx="28">
                  <c:v>3.6297324604571906E-4</c:v>
                </c:pt>
                <c:pt idx="29">
                  <c:v>3.1989023363541503E-4</c:v>
                </c:pt>
                <c:pt idx="30">
                  <c:v>2.7725438176824527E-4</c:v>
                </c:pt>
                <c:pt idx="31">
                  <c:v>2.3628175851218988E-4</c:v>
                </c:pt>
                <c:pt idx="32">
                  <c:v>1.9802991988366534E-4</c:v>
                </c:pt>
                <c:pt idx="33">
                  <c:v>1.6317126414725294E-4</c:v>
                </c:pt>
                <c:pt idx="34">
                  <c:v>1.3217557563446658E-4</c:v>
                </c:pt>
                <c:pt idx="35">
                  <c:v>1.0530961794161098E-4</c:v>
                </c:pt>
                <c:pt idx="36">
                  <c:v>8.2404574814577141E-5</c:v>
                </c:pt>
                <c:pt idx="37">
                  <c:v>6.3538380520618149E-5</c:v>
                </c:pt>
                <c:pt idx="38">
                  <c:v>4.8040372652282141E-5</c:v>
                </c:pt>
                <c:pt idx="39">
                  <c:v>3.5804063767748621E-5</c:v>
                </c:pt>
                <c:pt idx="40">
                  <c:v>2.6191585045116093E-5</c:v>
                </c:pt>
                <c:pt idx="41">
                  <c:v>1.8846485234339866E-5</c:v>
                </c:pt>
                <c:pt idx="42">
                  <c:v>1.3326767827530926E-5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E9E-4613-ABF8-F4C37EBB37B9}"/>
            </c:ext>
          </c:extLst>
        </c:ser>
        <c:ser>
          <c:idx val="3"/>
          <c:order val="2"/>
          <c:tx>
            <c:v>20_exp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Sparkleberry_live!$R$13:$R$53</c:f>
              <c:numCache>
                <c:formatCode>General</c:formatCode>
                <c:ptCount val="41"/>
                <c:pt idx="0">
                  <c:v>176.60599999999999</c:v>
                </c:pt>
                <c:pt idx="1">
                  <c:v>184.55799999999999</c:v>
                </c:pt>
                <c:pt idx="2">
                  <c:v>192.49799999999999</c:v>
                </c:pt>
                <c:pt idx="3">
                  <c:v>200.45599999999999</c:v>
                </c:pt>
                <c:pt idx="4">
                  <c:v>208.399</c:v>
                </c:pt>
                <c:pt idx="5">
                  <c:v>216.345</c:v>
                </c:pt>
                <c:pt idx="6">
                  <c:v>224.28200000000001</c:v>
                </c:pt>
                <c:pt idx="7">
                  <c:v>232.21899999999999</c:v>
                </c:pt>
                <c:pt idx="8">
                  <c:v>240.131</c:v>
                </c:pt>
                <c:pt idx="9">
                  <c:v>248.04</c:v>
                </c:pt>
                <c:pt idx="10">
                  <c:v>255.94499999999999</c:v>
                </c:pt>
                <c:pt idx="11">
                  <c:v>263.86200000000002</c:v>
                </c:pt>
                <c:pt idx="12">
                  <c:v>271.76900000000001</c:v>
                </c:pt>
                <c:pt idx="13">
                  <c:v>279.66199999999998</c:v>
                </c:pt>
                <c:pt idx="14">
                  <c:v>287.56</c:v>
                </c:pt>
                <c:pt idx="15">
                  <c:v>295.43799999999999</c:v>
                </c:pt>
                <c:pt idx="16">
                  <c:v>303.32600000000002</c:v>
                </c:pt>
                <c:pt idx="17">
                  <c:v>311.19</c:v>
                </c:pt>
                <c:pt idx="18">
                  <c:v>319.05</c:v>
                </c:pt>
                <c:pt idx="19">
                  <c:v>326.91300000000001</c:v>
                </c:pt>
                <c:pt idx="20">
                  <c:v>334.755</c:v>
                </c:pt>
                <c:pt idx="21">
                  <c:v>342.63099999999997</c:v>
                </c:pt>
                <c:pt idx="22">
                  <c:v>350.49200000000002</c:v>
                </c:pt>
                <c:pt idx="23">
                  <c:v>358.32299999999998</c:v>
                </c:pt>
                <c:pt idx="24">
                  <c:v>366.15300000000002</c:v>
                </c:pt>
                <c:pt idx="25">
                  <c:v>373.97800000000001</c:v>
                </c:pt>
                <c:pt idx="26">
                  <c:v>381.82400000000001</c:v>
                </c:pt>
                <c:pt idx="27">
                  <c:v>389.65899999999999</c:v>
                </c:pt>
                <c:pt idx="28">
                  <c:v>397.48200000000003</c:v>
                </c:pt>
                <c:pt idx="29">
                  <c:v>405.30099999999999</c:v>
                </c:pt>
                <c:pt idx="30">
                  <c:v>413.113</c:v>
                </c:pt>
                <c:pt idx="31">
                  <c:v>420.92500000000001</c:v>
                </c:pt>
                <c:pt idx="32">
                  <c:v>428.73200000000003</c:v>
                </c:pt>
                <c:pt idx="33">
                  <c:v>436.53300000000002</c:v>
                </c:pt>
                <c:pt idx="34">
                  <c:v>444.33699999999999</c:v>
                </c:pt>
                <c:pt idx="35">
                  <c:v>452.108</c:v>
                </c:pt>
                <c:pt idx="36">
                  <c:v>459.88200000000001</c:v>
                </c:pt>
                <c:pt idx="37">
                  <c:v>467.654</c:v>
                </c:pt>
                <c:pt idx="38">
                  <c:v>475.43900000000002</c:v>
                </c:pt>
                <c:pt idx="39">
                  <c:v>483.209</c:v>
                </c:pt>
                <c:pt idx="40">
                  <c:v>490.99900000000002</c:v>
                </c:pt>
              </c:numCache>
            </c:numRef>
          </c:xVal>
          <c:yVal>
            <c:numRef>
              <c:f>Sparkleberry_live!$W$13:$W$53</c:f>
              <c:numCache>
                <c:formatCode>General</c:formatCode>
                <c:ptCount val="41"/>
                <c:pt idx="0">
                  <c:v>9.1498793855745067E-5</c:v>
                </c:pt>
                <c:pt idx="1">
                  <c:v>1.1836402598879488E-4</c:v>
                </c:pt>
                <c:pt idx="2">
                  <c:v>1.433103129694959E-4</c:v>
                </c:pt>
                <c:pt idx="3">
                  <c:v>1.7174559113628438E-4</c:v>
                </c:pt>
                <c:pt idx="4">
                  <c:v>2.1064784286141391E-4</c:v>
                </c:pt>
                <c:pt idx="5">
                  <c:v>2.6158711417863706E-4</c:v>
                </c:pt>
                <c:pt idx="6">
                  <c:v>3.3537927776486343E-4</c:v>
                </c:pt>
                <c:pt idx="7">
                  <c:v>4.4467192666978089E-4</c:v>
                </c:pt>
                <c:pt idx="8">
                  <c:v>5.7516019703030918E-4</c:v>
                </c:pt>
                <c:pt idx="9">
                  <c:v>6.8602289196897004E-4</c:v>
                </c:pt>
                <c:pt idx="10">
                  <c:v>7.7726001148576329E-4</c:v>
                </c:pt>
                <c:pt idx="11">
                  <c:v>8.5462839103775856E-4</c:v>
                </c:pt>
                <c:pt idx="12">
                  <c:v>9.0155532249094428E-4</c:v>
                </c:pt>
                <c:pt idx="13">
                  <c:v>9.1961085187905933E-4</c:v>
                </c:pt>
                <c:pt idx="14">
                  <c:v>9.2667605903094807E-4</c:v>
                </c:pt>
                <c:pt idx="15">
                  <c:v>9.2693773336989527E-4</c:v>
                </c:pt>
                <c:pt idx="16">
                  <c:v>9.2475711387858073E-4</c:v>
                </c:pt>
                <c:pt idx="17">
                  <c:v>9.2196592092969043E-4</c:v>
                </c:pt>
                <c:pt idx="18">
                  <c:v>9.226637191669107E-4</c:v>
                </c:pt>
                <c:pt idx="19">
                  <c:v>9.2510601299719086E-4</c:v>
                </c:pt>
                <c:pt idx="20">
                  <c:v>9.6139152133273753E-4</c:v>
                </c:pt>
                <c:pt idx="21">
                  <c:v>1.0795810977622343E-3</c:v>
                </c:pt>
                <c:pt idx="22">
                  <c:v>1.3133435072316263E-3</c:v>
                </c:pt>
                <c:pt idx="23">
                  <c:v>1.4850018735882708E-3</c:v>
                </c:pt>
                <c:pt idx="24">
                  <c:v>1.3231126825527378E-3</c:v>
                </c:pt>
                <c:pt idx="25">
                  <c:v>9.2990337587809757E-4</c:v>
                </c:pt>
                <c:pt idx="26">
                  <c:v>6.1598139390780149E-4</c:v>
                </c:pt>
                <c:pt idx="27">
                  <c:v>5.0947993795177893E-4</c:v>
                </c:pt>
                <c:pt idx="28">
                  <c:v>4.9177330768226479E-4</c:v>
                </c:pt>
                <c:pt idx="29">
                  <c:v>4.8627814656415175E-4</c:v>
                </c:pt>
                <c:pt idx="30">
                  <c:v>4.8610369700483974E-4</c:v>
                </c:pt>
                <c:pt idx="31">
                  <c:v>4.7799179249712981E-4</c:v>
                </c:pt>
                <c:pt idx="32">
                  <c:v>4.5583669846533764E-4</c:v>
                </c:pt>
                <c:pt idx="33">
                  <c:v>4.1946396535012809E-4</c:v>
                </c:pt>
                <c:pt idx="34">
                  <c:v>3.7925334193020704E-4</c:v>
                </c:pt>
                <c:pt idx="35">
                  <c:v>3.4322950793362156E-4</c:v>
                </c:pt>
                <c:pt idx="36">
                  <c:v>3.1889379441049637E-4</c:v>
                </c:pt>
                <c:pt idx="37">
                  <c:v>2.934241587518871E-4</c:v>
                </c:pt>
                <c:pt idx="38">
                  <c:v>2.635932841106442E-4</c:v>
                </c:pt>
                <c:pt idx="39">
                  <c:v>2.3358795991009854E-4</c:v>
                </c:pt>
                <c:pt idx="40">
                  <c:v>2.1117119153933142E-4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E9E-4613-ABF8-F4C37EBB37B9}"/>
            </c:ext>
          </c:extLst>
        </c:ser>
        <c:ser>
          <c:idx val="2"/>
          <c:order val="3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Sparkleberry_live!$R$13:$R$55</c:f>
              <c:numCache>
                <c:formatCode>General</c:formatCode>
                <c:ptCount val="43"/>
                <c:pt idx="0">
                  <c:v>176.60599999999999</c:v>
                </c:pt>
                <c:pt idx="1">
                  <c:v>184.55799999999999</c:v>
                </c:pt>
                <c:pt idx="2">
                  <c:v>192.49799999999999</c:v>
                </c:pt>
                <c:pt idx="3">
                  <c:v>200.45599999999999</c:v>
                </c:pt>
                <c:pt idx="4">
                  <c:v>208.399</c:v>
                </c:pt>
                <c:pt idx="5">
                  <c:v>216.345</c:v>
                </c:pt>
                <c:pt idx="6">
                  <c:v>224.28200000000001</c:v>
                </c:pt>
                <c:pt idx="7">
                  <c:v>232.21899999999999</c:v>
                </c:pt>
                <c:pt idx="8">
                  <c:v>240.131</c:v>
                </c:pt>
                <c:pt idx="9">
                  <c:v>248.04</c:v>
                </c:pt>
                <c:pt idx="10">
                  <c:v>255.94499999999999</c:v>
                </c:pt>
                <c:pt idx="11">
                  <c:v>263.86200000000002</c:v>
                </c:pt>
                <c:pt idx="12">
                  <c:v>271.76900000000001</c:v>
                </c:pt>
                <c:pt idx="13">
                  <c:v>279.66199999999998</c:v>
                </c:pt>
                <c:pt idx="14">
                  <c:v>287.56</c:v>
                </c:pt>
                <c:pt idx="15">
                  <c:v>295.43799999999999</c:v>
                </c:pt>
                <c:pt idx="16">
                  <c:v>303.32600000000002</c:v>
                </c:pt>
                <c:pt idx="17">
                  <c:v>311.19</c:v>
                </c:pt>
                <c:pt idx="18">
                  <c:v>319.05</c:v>
                </c:pt>
                <c:pt idx="19">
                  <c:v>326.91300000000001</c:v>
                </c:pt>
                <c:pt idx="20">
                  <c:v>334.755</c:v>
                </c:pt>
                <c:pt idx="21">
                  <c:v>342.63099999999997</c:v>
                </c:pt>
                <c:pt idx="22">
                  <c:v>350.49200000000002</c:v>
                </c:pt>
                <c:pt idx="23">
                  <c:v>358.32299999999998</c:v>
                </c:pt>
                <c:pt idx="24">
                  <c:v>366.15300000000002</c:v>
                </c:pt>
                <c:pt idx="25">
                  <c:v>373.97800000000001</c:v>
                </c:pt>
                <c:pt idx="26">
                  <c:v>381.82400000000001</c:v>
                </c:pt>
                <c:pt idx="27">
                  <c:v>389.65899999999999</c:v>
                </c:pt>
                <c:pt idx="28">
                  <c:v>397.48200000000003</c:v>
                </c:pt>
                <c:pt idx="29">
                  <c:v>405.30099999999999</c:v>
                </c:pt>
                <c:pt idx="30">
                  <c:v>413.113</c:v>
                </c:pt>
                <c:pt idx="31">
                  <c:v>420.92500000000001</c:v>
                </c:pt>
                <c:pt idx="32">
                  <c:v>428.73200000000003</c:v>
                </c:pt>
                <c:pt idx="33">
                  <c:v>436.53300000000002</c:v>
                </c:pt>
                <c:pt idx="34">
                  <c:v>444.33699999999999</c:v>
                </c:pt>
                <c:pt idx="35">
                  <c:v>452.108</c:v>
                </c:pt>
                <c:pt idx="36">
                  <c:v>459.88200000000001</c:v>
                </c:pt>
                <c:pt idx="37">
                  <c:v>467.654</c:v>
                </c:pt>
                <c:pt idx="38">
                  <c:v>475.43900000000002</c:v>
                </c:pt>
                <c:pt idx="39">
                  <c:v>483.209</c:v>
                </c:pt>
                <c:pt idx="40">
                  <c:v>490.99900000000002</c:v>
                </c:pt>
                <c:pt idx="41">
                  <c:v>498.76</c:v>
                </c:pt>
                <c:pt idx="42">
                  <c:v>506.541</c:v>
                </c:pt>
              </c:numCache>
            </c:numRef>
          </c:xVal>
          <c:yVal>
            <c:numRef>
              <c:f>Sparkleberry_live!$AA$13:$AA$55</c:f>
              <c:numCache>
                <c:formatCode>General</c:formatCode>
                <c:ptCount val="43"/>
                <c:pt idx="0">
                  <c:v>1.1684691118978756E-4</c:v>
                </c:pt>
                <c:pt idx="1">
                  <c:v>1.4177373665025882E-4</c:v>
                </c:pt>
                <c:pt idx="2">
                  <c:v>1.7345550880522401E-4</c:v>
                </c:pt>
                <c:pt idx="3">
                  <c:v>2.1183119930721792E-4</c:v>
                </c:pt>
                <c:pt idx="4">
                  <c:v>2.5622690842925903E-4</c:v>
                </c:pt>
                <c:pt idx="5">
                  <c:v>3.0715216100095881E-4</c:v>
                </c:pt>
                <c:pt idx="6">
                  <c:v>3.6420474439263149E-4</c:v>
                </c:pt>
                <c:pt idx="7">
                  <c:v>4.2740598721303501E-4</c:v>
                </c:pt>
                <c:pt idx="8">
                  <c:v>4.9527361541529475E-4</c:v>
                </c:pt>
                <c:pt idx="9">
                  <c:v>5.6786386789640757E-4</c:v>
                </c:pt>
                <c:pt idx="10">
                  <c:v>6.4376897871761538E-4</c:v>
                </c:pt>
                <c:pt idx="11">
                  <c:v>7.220897667859612E-4</c:v>
                </c:pt>
                <c:pt idx="12">
                  <c:v>7.9945489267018528E-4</c:v>
                </c:pt>
                <c:pt idx="13">
                  <c:v>8.7344456330597058E-4</c:v>
                </c:pt>
                <c:pt idx="14">
                  <c:v>9.4277308501920256E-4</c:v>
                </c:pt>
                <c:pt idx="15">
                  <c:v>1.0028112384903299E-3</c:v>
                </c:pt>
                <c:pt idx="16">
                  <c:v>1.0530617962331565E-3</c:v>
                </c:pt>
                <c:pt idx="17">
                  <c:v>1.0877575145057962E-3</c:v>
                </c:pt>
                <c:pt idx="18">
                  <c:v>1.105553623299496E-3</c:v>
                </c:pt>
                <c:pt idx="19">
                  <c:v>1.1008517401085098E-3</c:v>
                </c:pt>
                <c:pt idx="20">
                  <c:v>1.0524212112841369E-3</c:v>
                </c:pt>
                <c:pt idx="21">
                  <c:v>1.0500905055428975E-3</c:v>
                </c:pt>
                <c:pt idx="22">
                  <c:v>1.0425520170937042E-3</c:v>
                </c:pt>
                <c:pt idx="23">
                  <c:v>1.0180864669694419E-3</c:v>
                </c:pt>
                <c:pt idx="24">
                  <c:v>9.7797207728916521E-4</c:v>
                </c:pt>
                <c:pt idx="25">
                  <c:v>9.2324930197506584E-4</c:v>
                </c:pt>
                <c:pt idx="26">
                  <c:v>8.5784442435292256E-4</c:v>
                </c:pt>
                <c:pt idx="27">
                  <c:v>7.8270427704235884E-4</c:v>
                </c:pt>
                <c:pt idx="28">
                  <c:v>7.0171980705490084E-4</c:v>
                </c:pt>
                <c:pt idx="29">
                  <c:v>6.1871614551085158E-4</c:v>
                </c:pt>
                <c:pt idx="30">
                  <c:v>5.3645171573378871E-4</c:v>
                </c:pt>
                <c:pt idx="31">
                  <c:v>4.575995902743125E-4</c:v>
                </c:pt>
                <c:pt idx="32">
                  <c:v>3.8386229444531059E-4</c:v>
                </c:pt>
                <c:pt idx="33">
                  <c:v>3.1666527395088253E-4</c:v>
                </c:pt>
                <c:pt idx="34">
                  <c:v>2.5702331723030978E-4</c:v>
                </c:pt>
                <c:pt idx="35">
                  <c:v>2.048399820488492E-4</c:v>
                </c:pt>
                <c:pt idx="36">
                  <c:v>1.6074265608996815E-4</c:v>
                </c:pt>
                <c:pt idx="37">
                  <c:v>1.2409588614512162E-4</c:v>
                </c:pt>
                <c:pt idx="38">
                  <c:v>9.4299150511555475E-5</c:v>
                </c:pt>
                <c:pt idx="39">
                  <c:v>7.0392765569500778E-5</c:v>
                </c:pt>
                <c:pt idx="40">
                  <c:v>5.1732226036547232E-5</c:v>
                </c:pt>
                <c:pt idx="41">
                  <c:v>3.7311042767169989E-5</c:v>
                </c:pt>
                <c:pt idx="42">
                  <c:v>2.6499664144152717E-5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4E9E-4613-ABF8-F4C37EBB37B9}"/>
            </c:ext>
          </c:extLst>
        </c:ser>
        <c:ser>
          <c:idx val="4"/>
          <c:order val="4"/>
          <c:tx>
            <c:v>30_exp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Sparkleberry_live!$AH$11:$AH$53</c:f>
              <c:numCache>
                <c:formatCode>General</c:formatCode>
                <c:ptCount val="43"/>
                <c:pt idx="0">
                  <c:v>168.1</c:v>
                </c:pt>
                <c:pt idx="1">
                  <c:v>176.155</c:v>
                </c:pt>
                <c:pt idx="2">
                  <c:v>184.13499999999999</c:v>
                </c:pt>
                <c:pt idx="3">
                  <c:v>192.06200000000001</c:v>
                </c:pt>
                <c:pt idx="4">
                  <c:v>199.982</c:v>
                </c:pt>
                <c:pt idx="5">
                  <c:v>207.85400000000001</c:v>
                </c:pt>
                <c:pt idx="6">
                  <c:v>215.755</c:v>
                </c:pt>
                <c:pt idx="7">
                  <c:v>223.64699999999999</c:v>
                </c:pt>
                <c:pt idx="8">
                  <c:v>231.51900000000001</c:v>
                </c:pt>
                <c:pt idx="9">
                  <c:v>239.37799999999999</c:v>
                </c:pt>
                <c:pt idx="10">
                  <c:v>247.24799999999999</c:v>
                </c:pt>
                <c:pt idx="11">
                  <c:v>255.1</c:v>
                </c:pt>
                <c:pt idx="12">
                  <c:v>262.92700000000002</c:v>
                </c:pt>
                <c:pt idx="13">
                  <c:v>270.77199999999999</c:v>
                </c:pt>
                <c:pt idx="14">
                  <c:v>278.60500000000002</c:v>
                </c:pt>
                <c:pt idx="15">
                  <c:v>286.43900000000002</c:v>
                </c:pt>
                <c:pt idx="16">
                  <c:v>294.279</c:v>
                </c:pt>
                <c:pt idx="17">
                  <c:v>302.10500000000002</c:v>
                </c:pt>
                <c:pt idx="18">
                  <c:v>309.91500000000002</c:v>
                </c:pt>
                <c:pt idx="19">
                  <c:v>317.71800000000002</c:v>
                </c:pt>
                <c:pt idx="20">
                  <c:v>325.52199999999999</c:v>
                </c:pt>
                <c:pt idx="21">
                  <c:v>333.32799999999997</c:v>
                </c:pt>
                <c:pt idx="22">
                  <c:v>341.12</c:v>
                </c:pt>
                <c:pt idx="23">
                  <c:v>348.90300000000002</c:v>
                </c:pt>
                <c:pt idx="24">
                  <c:v>356.68900000000002</c:v>
                </c:pt>
                <c:pt idx="25">
                  <c:v>364.46699999999998</c:v>
                </c:pt>
                <c:pt idx="26">
                  <c:v>372.25299999999999</c:v>
                </c:pt>
                <c:pt idx="27">
                  <c:v>380.041</c:v>
                </c:pt>
                <c:pt idx="28">
                  <c:v>387.80200000000002</c:v>
                </c:pt>
                <c:pt idx="29">
                  <c:v>395.6</c:v>
                </c:pt>
                <c:pt idx="30">
                  <c:v>403.37700000000001</c:v>
                </c:pt>
                <c:pt idx="31">
                  <c:v>411.154</c:v>
                </c:pt>
                <c:pt idx="32">
                  <c:v>418.92599999999999</c:v>
                </c:pt>
                <c:pt idx="33">
                  <c:v>426.685</c:v>
                </c:pt>
                <c:pt idx="34">
                  <c:v>434.44099999999997</c:v>
                </c:pt>
                <c:pt idx="35">
                  <c:v>442.19499999999999</c:v>
                </c:pt>
                <c:pt idx="36">
                  <c:v>449.94200000000001</c:v>
                </c:pt>
                <c:pt idx="37">
                  <c:v>457.68900000000002</c:v>
                </c:pt>
                <c:pt idx="38">
                  <c:v>465.42500000000001</c:v>
                </c:pt>
                <c:pt idx="39">
                  <c:v>473.137</c:v>
                </c:pt>
                <c:pt idx="40">
                  <c:v>480.86099999999999</c:v>
                </c:pt>
                <c:pt idx="41">
                  <c:v>488.59199999999998</c:v>
                </c:pt>
                <c:pt idx="42">
                  <c:v>496.32299999999998</c:v>
                </c:pt>
              </c:numCache>
            </c:numRef>
          </c:xVal>
          <c:yVal>
            <c:numRef>
              <c:f>Sparkleberry_live!$AM$11:$AM$53</c:f>
              <c:numCache>
                <c:formatCode>General</c:formatCode>
                <c:ptCount val="43"/>
                <c:pt idx="0">
                  <c:v>8.6736401369226501E-5</c:v>
                </c:pt>
                <c:pt idx="1">
                  <c:v>1.2186293875205562E-4</c:v>
                </c:pt>
                <c:pt idx="2">
                  <c:v>1.5914936031051485E-4</c:v>
                </c:pt>
                <c:pt idx="3">
                  <c:v>1.9302543843375403E-4</c:v>
                </c:pt>
                <c:pt idx="4">
                  <c:v>2.234911731217662E-4</c:v>
                </c:pt>
                <c:pt idx="5">
                  <c:v>2.7078126875688252E-4</c:v>
                </c:pt>
                <c:pt idx="6">
                  <c:v>3.4319422769817781E-4</c:v>
                </c:pt>
                <c:pt idx="7">
                  <c:v>4.5130211459481345E-4</c:v>
                </c:pt>
                <c:pt idx="8">
                  <c:v>6.1272503719547039E-4</c:v>
                </c:pt>
                <c:pt idx="9">
                  <c:v>8.4190011604262649E-4</c:v>
                </c:pt>
                <c:pt idx="10">
                  <c:v>1.0676648514545278E-3</c:v>
                </c:pt>
                <c:pt idx="11">
                  <c:v>1.2161284690013416E-3</c:v>
                </c:pt>
                <c:pt idx="12">
                  <c:v>1.3193481969741641E-3</c:v>
                </c:pt>
                <c:pt idx="13">
                  <c:v>1.3793702414341275E-3</c:v>
                </c:pt>
                <c:pt idx="14">
                  <c:v>1.3763009323424294E-3</c:v>
                </c:pt>
                <c:pt idx="15">
                  <c:v>1.3453804851963763E-3</c:v>
                </c:pt>
                <c:pt idx="16">
                  <c:v>1.3203713000047301E-3</c:v>
                </c:pt>
                <c:pt idx="17">
                  <c:v>1.312868544447239E-3</c:v>
                </c:pt>
                <c:pt idx="18">
                  <c:v>1.3107086602715812E-3</c:v>
                </c:pt>
                <c:pt idx="19">
                  <c:v>1.3269646306461741E-3</c:v>
                </c:pt>
                <c:pt idx="20">
                  <c:v>1.3400376138145292E-3</c:v>
                </c:pt>
                <c:pt idx="21">
                  <c:v>1.3556115155020504E-3</c:v>
                </c:pt>
                <c:pt idx="22">
                  <c:v>1.4091539074350956E-3</c:v>
                </c:pt>
                <c:pt idx="23">
                  <c:v>1.5792163667383285E-3</c:v>
                </c:pt>
                <c:pt idx="24">
                  <c:v>1.844313729769842E-3</c:v>
                </c:pt>
                <c:pt idx="25">
                  <c:v>1.8980834779318972E-3</c:v>
                </c:pt>
                <c:pt idx="26">
                  <c:v>1.5852413068072266E-3</c:v>
                </c:pt>
                <c:pt idx="27">
                  <c:v>1.1844122750537464E-3</c:v>
                </c:pt>
                <c:pt idx="28">
                  <c:v>8.7304791941767573E-4</c:v>
                </c:pt>
                <c:pt idx="29">
                  <c:v>7.3788464126824799E-4</c:v>
                </c:pt>
                <c:pt idx="30">
                  <c:v>7.0469063183205977E-4</c:v>
                </c:pt>
                <c:pt idx="31">
                  <c:v>6.9980247290823278E-4</c:v>
                </c:pt>
                <c:pt idx="32">
                  <c:v>6.9400488906834479E-4</c:v>
                </c:pt>
                <c:pt idx="33">
                  <c:v>6.8240972138858269E-4</c:v>
                </c:pt>
                <c:pt idx="34">
                  <c:v>6.5160295235704851E-4</c:v>
                </c:pt>
                <c:pt idx="35">
                  <c:v>6.0738216581362331E-4</c:v>
                </c:pt>
                <c:pt idx="36">
                  <c:v>5.4906529307127694E-4</c:v>
                </c:pt>
                <c:pt idx="37">
                  <c:v>4.9245359204652672E-4</c:v>
                </c:pt>
                <c:pt idx="38">
                  <c:v>4.4902855230466443E-4</c:v>
                </c:pt>
                <c:pt idx="39">
                  <c:v>4.1026431525760521E-4</c:v>
                </c:pt>
                <c:pt idx="40">
                  <c:v>3.7297789369913903E-4</c:v>
                </c:pt>
                <c:pt idx="41">
                  <c:v>3.342136566520798E-4</c:v>
                </c:pt>
                <c:pt idx="42">
                  <c:v>3.0556677179618963E-4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4E9E-4613-ABF8-F4C37EBB37B9}"/>
            </c:ext>
          </c:extLst>
        </c:ser>
        <c:ser>
          <c:idx val="5"/>
          <c:order val="5"/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Sparkleberry_live!$AH$13:$AH$54</c:f>
              <c:numCache>
                <c:formatCode>General</c:formatCode>
                <c:ptCount val="42"/>
                <c:pt idx="0">
                  <c:v>184.13499999999999</c:v>
                </c:pt>
                <c:pt idx="1">
                  <c:v>192.06200000000001</c:v>
                </c:pt>
                <c:pt idx="2">
                  <c:v>199.982</c:v>
                </c:pt>
                <c:pt idx="3">
                  <c:v>207.85400000000001</c:v>
                </c:pt>
                <c:pt idx="4">
                  <c:v>215.755</c:v>
                </c:pt>
                <c:pt idx="5">
                  <c:v>223.64699999999999</c:v>
                </c:pt>
                <c:pt idx="6">
                  <c:v>231.51900000000001</c:v>
                </c:pt>
                <c:pt idx="7">
                  <c:v>239.37799999999999</c:v>
                </c:pt>
                <c:pt idx="8">
                  <c:v>247.24799999999999</c:v>
                </c:pt>
                <c:pt idx="9">
                  <c:v>255.1</c:v>
                </c:pt>
                <c:pt idx="10">
                  <c:v>262.92700000000002</c:v>
                </c:pt>
                <c:pt idx="11">
                  <c:v>270.77199999999999</c:v>
                </c:pt>
                <c:pt idx="12">
                  <c:v>278.60500000000002</c:v>
                </c:pt>
                <c:pt idx="13">
                  <c:v>286.43900000000002</c:v>
                </c:pt>
                <c:pt idx="14">
                  <c:v>294.279</c:v>
                </c:pt>
                <c:pt idx="15">
                  <c:v>302.10500000000002</c:v>
                </c:pt>
                <c:pt idx="16">
                  <c:v>309.91500000000002</c:v>
                </c:pt>
                <c:pt idx="17">
                  <c:v>317.71800000000002</c:v>
                </c:pt>
                <c:pt idx="18">
                  <c:v>325.52199999999999</c:v>
                </c:pt>
                <c:pt idx="19">
                  <c:v>333.32799999999997</c:v>
                </c:pt>
                <c:pt idx="20">
                  <c:v>341.12</c:v>
                </c:pt>
                <c:pt idx="21">
                  <c:v>348.90300000000002</c:v>
                </c:pt>
                <c:pt idx="22">
                  <c:v>356.68900000000002</c:v>
                </c:pt>
                <c:pt idx="23">
                  <c:v>364.46699999999998</c:v>
                </c:pt>
                <c:pt idx="24">
                  <c:v>372.25299999999999</c:v>
                </c:pt>
                <c:pt idx="25">
                  <c:v>380.041</c:v>
                </c:pt>
                <c:pt idx="26">
                  <c:v>387.80200000000002</c:v>
                </c:pt>
                <c:pt idx="27">
                  <c:v>395.6</c:v>
                </c:pt>
                <c:pt idx="28">
                  <c:v>403.37700000000001</c:v>
                </c:pt>
                <c:pt idx="29">
                  <c:v>411.154</c:v>
                </c:pt>
                <c:pt idx="30">
                  <c:v>418.92599999999999</c:v>
                </c:pt>
                <c:pt idx="31">
                  <c:v>426.685</c:v>
                </c:pt>
                <c:pt idx="32">
                  <c:v>434.44099999999997</c:v>
                </c:pt>
                <c:pt idx="33">
                  <c:v>442.19499999999999</c:v>
                </c:pt>
                <c:pt idx="34">
                  <c:v>449.94200000000001</c:v>
                </c:pt>
                <c:pt idx="35">
                  <c:v>457.68900000000002</c:v>
                </c:pt>
                <c:pt idx="36">
                  <c:v>465.42500000000001</c:v>
                </c:pt>
                <c:pt idx="37">
                  <c:v>473.137</c:v>
                </c:pt>
                <c:pt idx="38">
                  <c:v>480.86099999999999</c:v>
                </c:pt>
                <c:pt idx="39">
                  <c:v>488.59199999999998</c:v>
                </c:pt>
                <c:pt idx="40">
                  <c:v>496.32299999999998</c:v>
                </c:pt>
                <c:pt idx="41">
                  <c:v>504.036</c:v>
                </c:pt>
              </c:numCache>
            </c:numRef>
          </c:xVal>
          <c:yVal>
            <c:numRef>
              <c:f>Sparkleberry_live!$AQ$13:$AQ$53</c:f>
              <c:numCache>
                <c:formatCode>General</c:formatCode>
                <c:ptCount val="41"/>
                <c:pt idx="0">
                  <c:v>1.9600146356290322E-4</c:v>
                </c:pt>
                <c:pt idx="1">
                  <c:v>2.2927368854056479E-4</c:v>
                </c:pt>
                <c:pt idx="2">
                  <c:v>2.759171636799487E-4</c:v>
                </c:pt>
                <c:pt idx="3">
                  <c:v>3.3175480803111903E-4</c:v>
                </c:pt>
                <c:pt idx="4">
                  <c:v>3.983293955247706E-4</c:v>
                </c:pt>
                <c:pt idx="5">
                  <c:v>4.7389655432380606E-4</c:v>
                </c:pt>
                <c:pt idx="6">
                  <c:v>5.5775402060334828E-4</c:v>
                </c:pt>
                <c:pt idx="7">
                  <c:v>6.4969673911729033E-4</c:v>
                </c:pt>
                <c:pt idx="8">
                  <c:v>7.5002171085826832E-4</c:v>
                </c:pt>
                <c:pt idx="9">
                  <c:v>8.5548338548851316E-4</c:v>
                </c:pt>
                <c:pt idx="10">
                  <c:v>9.6389474324723651E-4</c:v>
                </c:pt>
                <c:pt idx="11">
                  <c:v>1.0761150229127061E-3</c:v>
                </c:pt>
                <c:pt idx="12">
                  <c:v>1.1864673800588324E-3</c:v>
                </c:pt>
                <c:pt idx="13">
                  <c:v>1.292975310623942E-3</c:v>
                </c:pt>
                <c:pt idx="14">
                  <c:v>1.3923227022114037E-3</c:v>
                </c:pt>
                <c:pt idx="15">
                  <c:v>1.4785819739977222E-3</c:v>
                </c:pt>
                <c:pt idx="16">
                  <c:v>1.5480381702455588E-3</c:v>
                </c:pt>
                <c:pt idx="17">
                  <c:v>1.5978500834505115E-3</c:v>
                </c:pt>
                <c:pt idx="18">
                  <c:v>1.6240494483202863E-3</c:v>
                </c:pt>
                <c:pt idx="19">
                  <c:v>1.6182156458400456E-3</c:v>
                </c:pt>
                <c:pt idx="20">
                  <c:v>1.5497174684475702E-3</c:v>
                </c:pt>
                <c:pt idx="21">
                  <c:v>1.5415837477662842E-3</c:v>
                </c:pt>
                <c:pt idx="22">
                  <c:v>1.5311839102334301E-3</c:v>
                </c:pt>
                <c:pt idx="23">
                  <c:v>1.4996387653025392E-3</c:v>
                </c:pt>
                <c:pt idx="24">
                  <c:v>1.4460542259576207E-3</c:v>
                </c:pt>
                <c:pt idx="25">
                  <c:v>1.3712154197872814E-3</c:v>
                </c:pt>
                <c:pt idx="26">
                  <c:v>1.2767088926759133E-3</c:v>
                </c:pt>
                <c:pt idx="27">
                  <c:v>1.1722895933087491E-3</c:v>
                </c:pt>
                <c:pt idx="28">
                  <c:v>1.0571029751106789E-3</c:v>
                </c:pt>
                <c:pt idx="29">
                  <c:v>9.3807902520404152E-4</c:v>
                </c:pt>
                <c:pt idx="30">
                  <c:v>8.1900608903982906E-4</c:v>
                </c:pt>
                <c:pt idx="31">
                  <c:v>7.0331311583351195E-4</c:v>
                </c:pt>
                <c:pt idx="32">
                  <c:v>5.9453689545979486E-4</c:v>
                </c:pt>
                <c:pt idx="33">
                  <c:v>4.947058358716833E-4</c:v>
                </c:pt>
                <c:pt idx="34">
                  <c:v>4.0504115966533681E-4</c:v>
                </c:pt>
                <c:pt idx="35">
                  <c:v>3.2644647404040354E-4</c:v>
                </c:pt>
                <c:pt idx="36">
                  <c:v>2.5880884660763482E-4</c:v>
                </c:pt>
                <c:pt idx="37">
                  <c:v>2.0176364134141274E-4</c:v>
                </c:pt>
                <c:pt idx="38">
                  <c:v>1.5501395105843452E-4</c:v>
                </c:pt>
                <c:pt idx="39">
                  <c:v>1.1724426024012543E-4</c:v>
                </c:pt>
                <c:pt idx="40">
                  <c:v>8.7237239403811871E-5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4E9E-4613-ABF8-F4C37EBB3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30480"/>
        <c:axId val="2022634832"/>
      </c:scatterChart>
      <c:valAx>
        <c:axId val="2022630480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2634832"/>
        <c:crosses val="autoZero"/>
        <c:crossBetween val="midCat"/>
      </c:valAx>
      <c:valAx>
        <c:axId val="2022634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26304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Sparkleberry_live!$B$13:$B$62</c:f>
              <c:numCache>
                <c:formatCode>General</c:formatCode>
                <c:ptCount val="50"/>
                <c:pt idx="0">
                  <c:v>166.20500000000001</c:v>
                </c:pt>
                <c:pt idx="1">
                  <c:v>174.07300000000001</c:v>
                </c:pt>
                <c:pt idx="2">
                  <c:v>181.94200000000001</c:v>
                </c:pt>
                <c:pt idx="3">
                  <c:v>189.791</c:v>
                </c:pt>
                <c:pt idx="4">
                  <c:v>197.65199999999999</c:v>
                </c:pt>
                <c:pt idx="5">
                  <c:v>205.506</c:v>
                </c:pt>
                <c:pt idx="6">
                  <c:v>213.35599999999999</c:v>
                </c:pt>
                <c:pt idx="7">
                  <c:v>221.21600000000001</c:v>
                </c:pt>
                <c:pt idx="8">
                  <c:v>229.059</c:v>
                </c:pt>
                <c:pt idx="9">
                  <c:v>236.96799999999999</c:v>
                </c:pt>
                <c:pt idx="10">
                  <c:v>244.84299999999999</c:v>
                </c:pt>
                <c:pt idx="11">
                  <c:v>252.67599999999999</c:v>
                </c:pt>
                <c:pt idx="12">
                  <c:v>260.459</c:v>
                </c:pt>
                <c:pt idx="13">
                  <c:v>268.23</c:v>
                </c:pt>
                <c:pt idx="14">
                  <c:v>276.005</c:v>
                </c:pt>
                <c:pt idx="15">
                  <c:v>283.755</c:v>
                </c:pt>
                <c:pt idx="16">
                  <c:v>291.51900000000001</c:v>
                </c:pt>
                <c:pt idx="17">
                  <c:v>299.30700000000002</c:v>
                </c:pt>
                <c:pt idx="18">
                  <c:v>307.06700000000001</c:v>
                </c:pt>
                <c:pt idx="19">
                  <c:v>314.82400000000001</c:v>
                </c:pt>
                <c:pt idx="20">
                  <c:v>322.59800000000001</c:v>
                </c:pt>
                <c:pt idx="21">
                  <c:v>330.34399999999999</c:v>
                </c:pt>
                <c:pt idx="22">
                  <c:v>338.27800000000002</c:v>
                </c:pt>
                <c:pt idx="23">
                  <c:v>346.08100000000002</c:v>
                </c:pt>
                <c:pt idx="24">
                  <c:v>353.81</c:v>
                </c:pt>
                <c:pt idx="25">
                  <c:v>361.54500000000002</c:v>
                </c:pt>
                <c:pt idx="26">
                  <c:v>369.23700000000002</c:v>
                </c:pt>
                <c:pt idx="27">
                  <c:v>376.93299999999999</c:v>
                </c:pt>
                <c:pt idx="28">
                  <c:v>384.66</c:v>
                </c:pt>
                <c:pt idx="29">
                  <c:v>392.36599999999999</c:v>
                </c:pt>
                <c:pt idx="30">
                  <c:v>400.07</c:v>
                </c:pt>
                <c:pt idx="31">
                  <c:v>407.77</c:v>
                </c:pt>
                <c:pt idx="32">
                  <c:v>415.46899999999999</c:v>
                </c:pt>
                <c:pt idx="33">
                  <c:v>423.16300000000001</c:v>
                </c:pt>
                <c:pt idx="34">
                  <c:v>430.85</c:v>
                </c:pt>
                <c:pt idx="35">
                  <c:v>438.53800000000001</c:v>
                </c:pt>
                <c:pt idx="36">
                  <c:v>446.202</c:v>
                </c:pt>
                <c:pt idx="37">
                  <c:v>453.89400000000001</c:v>
                </c:pt>
                <c:pt idx="38">
                  <c:v>461.54399999999998</c:v>
                </c:pt>
                <c:pt idx="39">
                  <c:v>469.22500000000002</c:v>
                </c:pt>
                <c:pt idx="40">
                  <c:v>476.88400000000001</c:v>
                </c:pt>
                <c:pt idx="41">
                  <c:v>484.54599999999999</c:v>
                </c:pt>
                <c:pt idx="42">
                  <c:v>492.19900000000001</c:v>
                </c:pt>
                <c:pt idx="43">
                  <c:v>499.851</c:v>
                </c:pt>
              </c:numCache>
            </c:numRef>
          </c:xVal>
          <c:yVal>
            <c:numRef>
              <c:f>Sparkleberry_live!$F$13:$F$62</c:f>
              <c:numCache>
                <c:formatCode>General</c:formatCode>
                <c:ptCount val="50"/>
                <c:pt idx="0">
                  <c:v>2.1763445905904621E-3</c:v>
                </c:pt>
                <c:pt idx="1">
                  <c:v>4.0088429168680939E-3</c:v>
                </c:pt>
                <c:pt idx="2">
                  <c:v>6.4622871439927732E-3</c:v>
                </c:pt>
                <c:pt idx="3">
                  <c:v>9.4497043933439162E-3</c:v>
                </c:pt>
                <c:pt idx="4">
                  <c:v>1.3086384294720754E-2</c:v>
                </c:pt>
                <c:pt idx="5">
                  <c:v>1.7536159479942581E-2</c:v>
                </c:pt>
                <c:pt idx="6">
                  <c:v>2.3150966713659016E-2</c:v>
                </c:pt>
                <c:pt idx="7">
                  <c:v>3.047893739368579E-2</c:v>
                </c:pt>
                <c:pt idx="8">
                  <c:v>4.0567791313634305E-2</c:v>
                </c:pt>
                <c:pt idx="9">
                  <c:v>5.3852392866605925E-2</c:v>
                </c:pt>
                <c:pt idx="10">
                  <c:v>6.9596506521954482E-2</c:v>
                </c:pt>
                <c:pt idx="11">
                  <c:v>8.7371335761831759E-2</c:v>
                </c:pt>
                <c:pt idx="12">
                  <c:v>0.10689573569953503</c:v>
                </c:pt>
                <c:pt idx="13">
                  <c:v>0.12750830793253343</c:v>
                </c:pt>
                <c:pt idx="14">
                  <c:v>0.1488773419470194</c:v>
                </c:pt>
                <c:pt idx="15">
                  <c:v>0.17137904600865284</c:v>
                </c:pt>
                <c:pt idx="16">
                  <c:v>0.19544019401019808</c:v>
                </c:pt>
                <c:pt idx="17">
                  <c:v>0.22137429283970489</c:v>
                </c:pt>
                <c:pt idx="18">
                  <c:v>0.24892649173656511</c:v>
                </c:pt>
                <c:pt idx="19">
                  <c:v>0.27732819316878599</c:v>
                </c:pt>
                <c:pt idx="20">
                  <c:v>0.3057622566023539</c:v>
                </c:pt>
                <c:pt idx="21">
                  <c:v>0.33399405752750266</c:v>
                </c:pt>
                <c:pt idx="22">
                  <c:v>0.36329582712218877</c:v>
                </c:pt>
                <c:pt idx="23">
                  <c:v>0.3957245750970354</c:v>
                </c:pt>
                <c:pt idx="24">
                  <c:v>0.42814927782171375</c:v>
                </c:pt>
                <c:pt idx="25">
                  <c:v>0.45340175199784793</c:v>
                </c:pt>
                <c:pt idx="26">
                  <c:v>0.47009447681768268</c:v>
                </c:pt>
                <c:pt idx="27">
                  <c:v>0.48240821833024217</c:v>
                </c:pt>
                <c:pt idx="28">
                  <c:v>0.49342950241400307</c:v>
                </c:pt>
                <c:pt idx="29">
                  <c:v>0.50404221623075729</c:v>
                </c:pt>
                <c:pt idx="30">
                  <c:v>0.51445064491400816</c:v>
                </c:pt>
                <c:pt idx="31">
                  <c:v>0.52472962559187075</c:v>
                </c:pt>
                <c:pt idx="32">
                  <c:v>0.53474566500878828</c:v>
                </c:pt>
                <c:pt idx="33">
                  <c:v>0.54431874953226789</c:v>
                </c:pt>
                <c:pt idx="34">
                  <c:v>0.553189983151533</c:v>
                </c:pt>
                <c:pt idx="35">
                  <c:v>0.56135936586658364</c:v>
                </c:pt>
                <c:pt idx="36">
                  <c:v>0.56887544067944029</c:v>
                </c:pt>
                <c:pt idx="37">
                  <c:v>0.57598092260020595</c:v>
                </c:pt>
                <c:pt idx="38">
                  <c:v>0.58275064875699578</c:v>
                </c:pt>
                <c:pt idx="39">
                  <c:v>0.58902078651799028</c:v>
                </c:pt>
                <c:pt idx="40">
                  <c:v>0.59462750325136982</c:v>
                </c:pt>
                <c:pt idx="41">
                  <c:v>0.59976699359030117</c:v>
                </c:pt>
                <c:pt idx="42">
                  <c:v>0.60456870554017239</c:v>
                </c:pt>
                <c:pt idx="43">
                  <c:v>0.60937648536529621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E0C-470C-B3CF-8200FA3D766C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Sparkleberry_live!$B$11:$B$62</c:f>
              <c:numCache>
                <c:formatCode>General</c:formatCode>
                <c:ptCount val="52"/>
                <c:pt idx="0">
                  <c:v>150.458</c:v>
                </c:pt>
                <c:pt idx="1">
                  <c:v>158.327</c:v>
                </c:pt>
                <c:pt idx="2">
                  <c:v>166.20500000000001</c:v>
                </c:pt>
                <c:pt idx="3">
                  <c:v>174.07300000000001</c:v>
                </c:pt>
                <c:pt idx="4">
                  <c:v>181.94200000000001</c:v>
                </c:pt>
                <c:pt idx="5">
                  <c:v>189.791</c:v>
                </c:pt>
                <c:pt idx="6">
                  <c:v>197.65199999999999</c:v>
                </c:pt>
                <c:pt idx="7">
                  <c:v>205.506</c:v>
                </c:pt>
                <c:pt idx="8">
                  <c:v>213.35599999999999</c:v>
                </c:pt>
                <c:pt idx="9">
                  <c:v>221.21600000000001</c:v>
                </c:pt>
                <c:pt idx="10">
                  <c:v>229.059</c:v>
                </c:pt>
                <c:pt idx="11">
                  <c:v>236.96799999999999</c:v>
                </c:pt>
                <c:pt idx="12">
                  <c:v>244.84299999999999</c:v>
                </c:pt>
                <c:pt idx="13">
                  <c:v>252.67599999999999</c:v>
                </c:pt>
                <c:pt idx="14">
                  <c:v>260.459</c:v>
                </c:pt>
                <c:pt idx="15">
                  <c:v>268.23</c:v>
                </c:pt>
                <c:pt idx="16">
                  <c:v>276.005</c:v>
                </c:pt>
                <c:pt idx="17">
                  <c:v>283.755</c:v>
                </c:pt>
                <c:pt idx="18">
                  <c:v>291.51900000000001</c:v>
                </c:pt>
                <c:pt idx="19">
                  <c:v>299.30700000000002</c:v>
                </c:pt>
                <c:pt idx="20">
                  <c:v>307.06700000000001</c:v>
                </c:pt>
                <c:pt idx="21">
                  <c:v>314.82400000000001</c:v>
                </c:pt>
                <c:pt idx="22">
                  <c:v>322.59800000000001</c:v>
                </c:pt>
                <c:pt idx="23">
                  <c:v>330.34399999999999</c:v>
                </c:pt>
                <c:pt idx="24">
                  <c:v>338.27800000000002</c:v>
                </c:pt>
                <c:pt idx="25">
                  <c:v>346.08100000000002</c:v>
                </c:pt>
                <c:pt idx="26">
                  <c:v>353.81</c:v>
                </c:pt>
                <c:pt idx="27">
                  <c:v>361.54500000000002</c:v>
                </c:pt>
                <c:pt idx="28">
                  <c:v>369.23700000000002</c:v>
                </c:pt>
                <c:pt idx="29">
                  <c:v>376.93299999999999</c:v>
                </c:pt>
                <c:pt idx="30">
                  <c:v>384.66</c:v>
                </c:pt>
                <c:pt idx="31">
                  <c:v>392.36599999999999</c:v>
                </c:pt>
                <c:pt idx="32">
                  <c:v>400.07</c:v>
                </c:pt>
                <c:pt idx="33">
                  <c:v>407.77</c:v>
                </c:pt>
                <c:pt idx="34">
                  <c:v>415.46899999999999</c:v>
                </c:pt>
                <c:pt idx="35">
                  <c:v>423.16300000000001</c:v>
                </c:pt>
                <c:pt idx="36">
                  <c:v>430.85</c:v>
                </c:pt>
                <c:pt idx="37">
                  <c:v>438.53800000000001</c:v>
                </c:pt>
                <c:pt idx="38">
                  <c:v>446.202</c:v>
                </c:pt>
                <c:pt idx="39">
                  <c:v>453.89400000000001</c:v>
                </c:pt>
                <c:pt idx="40">
                  <c:v>461.54399999999998</c:v>
                </c:pt>
                <c:pt idx="41">
                  <c:v>469.22500000000002</c:v>
                </c:pt>
                <c:pt idx="42">
                  <c:v>476.88400000000001</c:v>
                </c:pt>
                <c:pt idx="43">
                  <c:v>484.54599999999999</c:v>
                </c:pt>
                <c:pt idx="44">
                  <c:v>492.19900000000001</c:v>
                </c:pt>
                <c:pt idx="45">
                  <c:v>499.851</c:v>
                </c:pt>
              </c:numCache>
            </c:numRef>
          </c:xVal>
          <c:yVal>
            <c:numRef>
              <c:f>Sparkleberry_live!$J$11:$J$62</c:f>
              <c:numCache>
                <c:formatCode>General</c:formatCode>
                <c:ptCount val="52"/>
                <c:pt idx="0">
                  <c:v>0</c:v>
                </c:pt>
                <c:pt idx="1">
                  <c:v>3.4151278227251098E-3</c:v>
                </c:pt>
                <c:pt idx="2">
                  <c:v>8.296685454792823E-3</c:v>
                </c:pt>
                <c:pt idx="3">
                  <c:v>1.0622150751135189E-2</c:v>
                </c:pt>
                <c:pt idx="4">
                  <c:v>1.3672316023743723E-2</c:v>
                </c:pt>
                <c:pt idx="5">
                  <c:v>1.7533230868835421E-2</c:v>
                </c:pt>
                <c:pt idx="6">
                  <c:v>2.2313025227424069E-2</c:v>
                </c:pt>
                <c:pt idx="7">
                  <c:v>2.8155915093509495E-2</c:v>
                </c:pt>
                <c:pt idx="8">
                  <c:v>3.5207155586515354E-2</c:v>
                </c:pt>
                <c:pt idx="9">
                  <c:v>4.36191407763016E-2</c:v>
                </c:pt>
                <c:pt idx="10">
                  <c:v>5.3552116544059752E-2</c:v>
                </c:pt>
                <c:pt idx="11">
                  <c:v>6.5131245715723152E-2</c:v>
                </c:pt>
                <c:pt idx="12">
                  <c:v>7.8546215770696454E-2</c:v>
                </c:pt>
                <c:pt idx="13">
                  <c:v>9.3837399497231008E-2</c:v>
                </c:pt>
                <c:pt idx="14">
                  <c:v>0.11100891665758766</c:v>
                </c:pt>
                <c:pt idx="15">
                  <c:v>0.1300136939056285</c:v>
                </c:pt>
                <c:pt idx="16">
                  <c:v>0.15080943360180785</c:v>
                </c:pt>
                <c:pt idx="17">
                  <c:v>0.17330559082970445</c:v>
                </c:pt>
                <c:pt idx="18">
                  <c:v>0.1972856601587428</c:v>
                </c:pt>
                <c:pt idx="19">
                  <c:v>0.22253640646583936</c:v>
                </c:pt>
                <c:pt idx="20">
                  <c:v>0.2487701231380739</c:v>
                </c:pt>
                <c:pt idx="21">
                  <c:v>0.27551000071465864</c:v>
                </c:pt>
                <c:pt idx="22">
                  <c:v>0.30222391351376532</c:v>
                </c:pt>
                <c:pt idx="23">
                  <c:v>0.32783887974841314</c:v>
                </c:pt>
                <c:pt idx="24">
                  <c:v>0.35325392583880511</c:v>
                </c:pt>
                <c:pt idx="25">
                  <c:v>0.37879910820527651</c:v>
                </c:pt>
                <c:pt idx="26">
                  <c:v>0.4037724326375125</c:v>
                </c:pt>
                <c:pt idx="27">
                  <c:v>0.42767766122001871</c:v>
                </c:pt>
                <c:pt idx="28">
                  <c:v>0.45021808236346494</c:v>
                </c:pt>
                <c:pt idx="29">
                  <c:v>0.47107109207769915</c:v>
                </c:pt>
                <c:pt idx="30">
                  <c:v>0.49007027948232279</c:v>
                </c:pt>
                <c:pt idx="31">
                  <c:v>0.50713002204647162</c:v>
                </c:pt>
                <c:pt idx="32">
                  <c:v>0.52216486302733611</c:v>
                </c:pt>
                <c:pt idx="33">
                  <c:v>0.53519581897044366</c:v>
                </c:pt>
                <c:pt idx="34">
                  <c:v>0.54630106162051661</c:v>
                </c:pt>
                <c:pt idx="35">
                  <c:v>0.55560846785504892</c:v>
                </c:pt>
                <c:pt idx="36">
                  <c:v>0.56327751726996977</c:v>
                </c:pt>
                <c:pt idx="37">
                  <c:v>0.56948976932478967</c:v>
                </c:pt>
                <c:pt idx="38">
                  <c:v>0.57443932136804543</c:v>
                </c:pt>
                <c:pt idx="39">
                  <c:v>0.57831233638433055</c:v>
                </c:pt>
                <c:pt idx="40">
                  <c:v>0.58129864026879963</c:v>
                </c:pt>
                <c:pt idx="41">
                  <c:v>0.58355653778345684</c:v>
                </c:pt>
                <c:pt idx="42">
                  <c:v>0.58523932878054108</c:v>
                </c:pt>
                <c:pt idx="43">
                  <c:v>0.58647033327766152</c:v>
                </c:pt>
                <c:pt idx="44">
                  <c:v>0.58735611808367549</c:v>
                </c:pt>
                <c:pt idx="45">
                  <c:v>0.5879824761715694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E0C-470C-B3CF-8200FA3D766C}"/>
            </c:ext>
          </c:extLst>
        </c:ser>
        <c:ser>
          <c:idx val="2"/>
          <c:order val="2"/>
          <c:tx>
            <c:v>20-exp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Sparkleberry_live!$R$13:$R$54</c:f>
              <c:numCache>
                <c:formatCode>General</c:formatCode>
                <c:ptCount val="42"/>
                <c:pt idx="0">
                  <c:v>176.60599999999999</c:v>
                </c:pt>
                <c:pt idx="1">
                  <c:v>184.55799999999999</c:v>
                </c:pt>
                <c:pt idx="2">
                  <c:v>192.49799999999999</c:v>
                </c:pt>
                <c:pt idx="3">
                  <c:v>200.45599999999999</c:v>
                </c:pt>
                <c:pt idx="4">
                  <c:v>208.399</c:v>
                </c:pt>
                <c:pt idx="5">
                  <c:v>216.345</c:v>
                </c:pt>
                <c:pt idx="6">
                  <c:v>224.28200000000001</c:v>
                </c:pt>
                <c:pt idx="7">
                  <c:v>232.21899999999999</c:v>
                </c:pt>
                <c:pt idx="8">
                  <c:v>240.131</c:v>
                </c:pt>
                <c:pt idx="9">
                  <c:v>248.04</c:v>
                </c:pt>
                <c:pt idx="10">
                  <c:v>255.94499999999999</c:v>
                </c:pt>
                <c:pt idx="11">
                  <c:v>263.86200000000002</c:v>
                </c:pt>
                <c:pt idx="12">
                  <c:v>271.76900000000001</c:v>
                </c:pt>
                <c:pt idx="13">
                  <c:v>279.66199999999998</c:v>
                </c:pt>
                <c:pt idx="14">
                  <c:v>287.56</c:v>
                </c:pt>
                <c:pt idx="15">
                  <c:v>295.43799999999999</c:v>
                </c:pt>
                <c:pt idx="16">
                  <c:v>303.32600000000002</c:v>
                </c:pt>
                <c:pt idx="17">
                  <c:v>311.19</c:v>
                </c:pt>
                <c:pt idx="18">
                  <c:v>319.05</c:v>
                </c:pt>
                <c:pt idx="19">
                  <c:v>326.91300000000001</c:v>
                </c:pt>
                <c:pt idx="20">
                  <c:v>334.755</c:v>
                </c:pt>
                <c:pt idx="21">
                  <c:v>342.63099999999997</c:v>
                </c:pt>
                <c:pt idx="22">
                  <c:v>350.49200000000002</c:v>
                </c:pt>
                <c:pt idx="23">
                  <c:v>358.32299999999998</c:v>
                </c:pt>
                <c:pt idx="24">
                  <c:v>366.15300000000002</c:v>
                </c:pt>
                <c:pt idx="25">
                  <c:v>373.97800000000001</c:v>
                </c:pt>
                <c:pt idx="26">
                  <c:v>381.82400000000001</c:v>
                </c:pt>
                <c:pt idx="27">
                  <c:v>389.65899999999999</c:v>
                </c:pt>
                <c:pt idx="28">
                  <c:v>397.48200000000003</c:v>
                </c:pt>
                <c:pt idx="29">
                  <c:v>405.30099999999999</c:v>
                </c:pt>
                <c:pt idx="30">
                  <c:v>413.113</c:v>
                </c:pt>
                <c:pt idx="31">
                  <c:v>420.92500000000001</c:v>
                </c:pt>
                <c:pt idx="32">
                  <c:v>428.73200000000003</c:v>
                </c:pt>
                <c:pt idx="33">
                  <c:v>436.53300000000002</c:v>
                </c:pt>
                <c:pt idx="34">
                  <c:v>444.33699999999999</c:v>
                </c:pt>
                <c:pt idx="35">
                  <c:v>452.108</c:v>
                </c:pt>
                <c:pt idx="36">
                  <c:v>459.88200000000001</c:v>
                </c:pt>
                <c:pt idx="37">
                  <c:v>467.654</c:v>
                </c:pt>
                <c:pt idx="38">
                  <c:v>475.43900000000002</c:v>
                </c:pt>
                <c:pt idx="39">
                  <c:v>483.209</c:v>
                </c:pt>
                <c:pt idx="40">
                  <c:v>490.99900000000002</c:v>
                </c:pt>
                <c:pt idx="41">
                  <c:v>498.76</c:v>
                </c:pt>
              </c:numCache>
            </c:numRef>
          </c:xVal>
          <c:yVal>
            <c:numRef>
              <c:f>Sparkleberry_live!$V$13:$V$54</c:f>
              <c:numCache>
                <c:formatCode>General</c:formatCode>
                <c:ptCount val="42"/>
                <c:pt idx="0">
                  <c:v>2.5078868645762586E-3</c:v>
                </c:pt>
                <c:pt idx="1">
                  <c:v>4.7038579171141404E-3</c:v>
                </c:pt>
                <c:pt idx="2">
                  <c:v>7.5445945408452175E-3</c:v>
                </c:pt>
                <c:pt idx="3">
                  <c:v>1.0984042052113119E-2</c:v>
                </c:pt>
                <c:pt idx="4">
                  <c:v>1.5105936239383944E-2</c:v>
                </c:pt>
                <c:pt idx="5">
                  <c:v>2.0161484468057878E-2</c:v>
                </c:pt>
                <c:pt idx="6">
                  <c:v>2.6439575208345167E-2</c:v>
                </c:pt>
                <c:pt idx="7">
                  <c:v>3.448867787470189E-2</c:v>
                </c:pt>
                <c:pt idx="8">
                  <c:v>4.5160804114776631E-2</c:v>
                </c:pt>
                <c:pt idx="9">
                  <c:v>5.8964648843504053E-2</c:v>
                </c:pt>
                <c:pt idx="10">
                  <c:v>7.5429198250759333E-2</c:v>
                </c:pt>
                <c:pt idx="11">
                  <c:v>9.4083438526417651E-2</c:v>
                </c:pt>
                <c:pt idx="12">
                  <c:v>0.11459451991132386</c:v>
                </c:pt>
                <c:pt idx="13">
                  <c:v>0.13623184765110652</c:v>
                </c:pt>
                <c:pt idx="14">
                  <c:v>0.15830250809620394</c:v>
                </c:pt>
                <c:pt idx="15">
                  <c:v>0.1805427335129467</c:v>
                </c:pt>
                <c:pt idx="16">
                  <c:v>0.20278923911382418</c:v>
                </c:pt>
                <c:pt idx="17">
                  <c:v>0.22498340984691012</c:v>
                </c:pt>
                <c:pt idx="18">
                  <c:v>0.24711059194922269</c:v>
                </c:pt>
                <c:pt idx="19">
                  <c:v>0.26925452120922855</c:v>
                </c:pt>
                <c:pt idx="20">
                  <c:v>0.29145706552116113</c:v>
                </c:pt>
                <c:pt idx="21">
                  <c:v>0.31453046203314683</c:v>
                </c:pt>
                <c:pt idx="22">
                  <c:v>0.34044040837944045</c:v>
                </c:pt>
                <c:pt idx="23">
                  <c:v>0.37196065255299948</c:v>
                </c:pt>
                <c:pt idx="24">
                  <c:v>0.40760069751911798</c:v>
                </c:pt>
                <c:pt idx="25">
                  <c:v>0.43935540190038369</c:v>
                </c:pt>
                <c:pt idx="26">
                  <c:v>0.46167308292145803</c:v>
                </c:pt>
                <c:pt idx="27">
                  <c:v>0.47645663637524527</c:v>
                </c:pt>
                <c:pt idx="28">
                  <c:v>0.48868415488608796</c:v>
                </c:pt>
                <c:pt idx="29">
                  <c:v>0.50048671427046232</c:v>
                </c:pt>
                <c:pt idx="30">
                  <c:v>0.51215738978800196</c:v>
                </c:pt>
                <c:pt idx="31">
                  <c:v>0.52382387851611811</c:v>
                </c:pt>
                <c:pt idx="32">
                  <c:v>0.53529568153604923</c:v>
                </c:pt>
                <c:pt idx="33">
                  <c:v>0.54623576229921733</c:v>
                </c:pt>
                <c:pt idx="34">
                  <c:v>0.55630289746762041</c:v>
                </c:pt>
                <c:pt idx="35">
                  <c:v>0.56540497767394537</c:v>
                </c:pt>
                <c:pt idx="36">
                  <c:v>0.57364248586435229</c:v>
                </c:pt>
                <c:pt idx="37">
                  <c:v>0.5812959369302042</c:v>
                </c:pt>
                <c:pt idx="38">
                  <c:v>0.58833811674024949</c:v>
                </c:pt>
                <c:pt idx="39">
                  <c:v>0.59466435555890496</c:v>
                </c:pt>
                <c:pt idx="40">
                  <c:v>0.60027046659674732</c:v>
                </c:pt>
                <c:pt idx="41">
                  <c:v>0.60533857519369128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E0C-470C-B3CF-8200FA3D766C}"/>
            </c:ext>
          </c:extLst>
        </c:ser>
        <c:ser>
          <c:idx val="3"/>
          <c:order val="3"/>
          <c:tx>
            <c:v>20-model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Sparkleberry_live!$R$13:$R$54</c:f>
              <c:numCache>
                <c:formatCode>General</c:formatCode>
                <c:ptCount val="42"/>
                <c:pt idx="0">
                  <c:v>176.60599999999999</c:v>
                </c:pt>
                <c:pt idx="1">
                  <c:v>184.55799999999999</c:v>
                </c:pt>
                <c:pt idx="2">
                  <c:v>192.49799999999999</c:v>
                </c:pt>
                <c:pt idx="3">
                  <c:v>200.45599999999999</c:v>
                </c:pt>
                <c:pt idx="4">
                  <c:v>208.399</c:v>
                </c:pt>
                <c:pt idx="5">
                  <c:v>216.345</c:v>
                </c:pt>
                <c:pt idx="6">
                  <c:v>224.28200000000001</c:v>
                </c:pt>
                <c:pt idx="7">
                  <c:v>232.21899999999999</c:v>
                </c:pt>
                <c:pt idx="8">
                  <c:v>240.131</c:v>
                </c:pt>
                <c:pt idx="9">
                  <c:v>248.04</c:v>
                </c:pt>
                <c:pt idx="10">
                  <c:v>255.94499999999999</c:v>
                </c:pt>
                <c:pt idx="11">
                  <c:v>263.86200000000002</c:v>
                </c:pt>
                <c:pt idx="12">
                  <c:v>271.76900000000001</c:v>
                </c:pt>
                <c:pt idx="13">
                  <c:v>279.66199999999998</c:v>
                </c:pt>
                <c:pt idx="14">
                  <c:v>287.56</c:v>
                </c:pt>
                <c:pt idx="15">
                  <c:v>295.43799999999999</c:v>
                </c:pt>
                <c:pt idx="16">
                  <c:v>303.32600000000002</c:v>
                </c:pt>
                <c:pt idx="17">
                  <c:v>311.19</c:v>
                </c:pt>
                <c:pt idx="18">
                  <c:v>319.05</c:v>
                </c:pt>
                <c:pt idx="19">
                  <c:v>326.91300000000001</c:v>
                </c:pt>
                <c:pt idx="20">
                  <c:v>334.755</c:v>
                </c:pt>
                <c:pt idx="21">
                  <c:v>342.63099999999997</c:v>
                </c:pt>
                <c:pt idx="22">
                  <c:v>350.49200000000002</c:v>
                </c:pt>
                <c:pt idx="23">
                  <c:v>358.32299999999998</c:v>
                </c:pt>
                <c:pt idx="24">
                  <c:v>366.15300000000002</c:v>
                </c:pt>
                <c:pt idx="25">
                  <c:v>373.97800000000001</c:v>
                </c:pt>
                <c:pt idx="26">
                  <c:v>381.82400000000001</c:v>
                </c:pt>
                <c:pt idx="27">
                  <c:v>389.65899999999999</c:v>
                </c:pt>
                <c:pt idx="28">
                  <c:v>397.48200000000003</c:v>
                </c:pt>
                <c:pt idx="29">
                  <c:v>405.30099999999999</c:v>
                </c:pt>
                <c:pt idx="30">
                  <c:v>413.113</c:v>
                </c:pt>
                <c:pt idx="31">
                  <c:v>420.92500000000001</c:v>
                </c:pt>
                <c:pt idx="32">
                  <c:v>428.73200000000003</c:v>
                </c:pt>
                <c:pt idx="33">
                  <c:v>436.53300000000002</c:v>
                </c:pt>
                <c:pt idx="34">
                  <c:v>444.33699999999999</c:v>
                </c:pt>
                <c:pt idx="35">
                  <c:v>452.108</c:v>
                </c:pt>
                <c:pt idx="36">
                  <c:v>459.88200000000001</c:v>
                </c:pt>
                <c:pt idx="37">
                  <c:v>467.654</c:v>
                </c:pt>
                <c:pt idx="38">
                  <c:v>475.43900000000002</c:v>
                </c:pt>
                <c:pt idx="39">
                  <c:v>483.209</c:v>
                </c:pt>
                <c:pt idx="40">
                  <c:v>490.99900000000002</c:v>
                </c:pt>
                <c:pt idx="41">
                  <c:v>498.76</c:v>
                </c:pt>
              </c:numCache>
            </c:numRef>
          </c:xVal>
          <c:yVal>
            <c:numRef>
              <c:f>Sparkleberry_live!$Z$13:$Z$54</c:f>
              <c:numCache>
                <c:formatCode>General</c:formatCode>
                <c:ptCount val="42"/>
                <c:pt idx="0">
                  <c:v>8.5776604843820058E-3</c:v>
                </c:pt>
                <c:pt idx="1">
                  <c:v>1.1381986352936907E-2</c:v>
                </c:pt>
                <c:pt idx="2">
                  <c:v>1.4784556032543118E-2</c:v>
                </c:pt>
                <c:pt idx="3">
                  <c:v>1.8947488243868493E-2</c:v>
                </c:pt>
                <c:pt idx="4">
                  <c:v>2.4031437027241725E-2</c:v>
                </c:pt>
                <c:pt idx="5">
                  <c:v>3.0180882829543943E-2</c:v>
                </c:pt>
                <c:pt idx="6">
                  <c:v>3.7552534693566952E-2</c:v>
                </c:pt>
                <c:pt idx="7">
                  <c:v>4.6293448558990105E-2</c:v>
                </c:pt>
                <c:pt idx="8">
                  <c:v>5.655119225210295E-2</c:v>
                </c:pt>
                <c:pt idx="9">
                  <c:v>6.8437759022070027E-2</c:v>
                </c:pt>
                <c:pt idx="10">
                  <c:v>8.2066491851583809E-2</c:v>
                </c:pt>
                <c:pt idx="11">
                  <c:v>9.751694734080657E-2</c:v>
                </c:pt>
                <c:pt idx="12">
                  <c:v>0.11484710174366963</c:v>
                </c:pt>
                <c:pt idx="13">
                  <c:v>0.13403401916775409</c:v>
                </c:pt>
                <c:pt idx="14">
                  <c:v>0.15499668868709737</c:v>
                </c:pt>
                <c:pt idx="15">
                  <c:v>0.17762324272755822</c:v>
                </c:pt>
                <c:pt idx="16">
                  <c:v>0.20169071245132614</c:v>
                </c:pt>
                <c:pt idx="17">
                  <c:v>0.2269641955609219</c:v>
                </c:pt>
                <c:pt idx="18">
                  <c:v>0.25307037590906101</c:v>
                </c:pt>
                <c:pt idx="19">
                  <c:v>0.27960366286824889</c:v>
                </c:pt>
                <c:pt idx="20">
                  <c:v>0.30602410463085311</c:v>
                </c:pt>
                <c:pt idx="21">
                  <c:v>0.33128221370167238</c:v>
                </c:pt>
                <c:pt idx="22">
                  <c:v>0.35648438583470193</c:v>
                </c:pt>
                <c:pt idx="23">
                  <c:v>0.38150563424495082</c:v>
                </c:pt>
                <c:pt idx="24">
                  <c:v>0.40593970945221741</c:v>
                </c:pt>
                <c:pt idx="25">
                  <c:v>0.4294110393071574</c:v>
                </c:pt>
                <c:pt idx="26">
                  <c:v>0.451569022554559</c:v>
                </c:pt>
                <c:pt idx="27">
                  <c:v>0.47215728873902912</c:v>
                </c:pt>
                <c:pt idx="28">
                  <c:v>0.49094219138804573</c:v>
                </c:pt>
                <c:pt idx="29">
                  <c:v>0.5077834667573633</c:v>
                </c:pt>
                <c:pt idx="30">
                  <c:v>0.52263265424962368</c:v>
                </c:pt>
                <c:pt idx="31">
                  <c:v>0.53550749542723464</c:v>
                </c:pt>
                <c:pt idx="32">
                  <c:v>0.54648988559381817</c:v>
                </c:pt>
                <c:pt idx="33">
                  <c:v>0.5557025806605056</c:v>
                </c:pt>
                <c:pt idx="34">
                  <c:v>0.5633025472353268</c:v>
                </c:pt>
                <c:pt idx="35">
                  <c:v>0.56947110684885427</c:v>
                </c:pt>
                <c:pt idx="36">
                  <c:v>0.57438726641802662</c:v>
                </c:pt>
                <c:pt idx="37">
                  <c:v>0.5782450901641859</c:v>
                </c:pt>
                <c:pt idx="38">
                  <c:v>0.58122339143166879</c:v>
                </c:pt>
                <c:pt idx="39">
                  <c:v>0.58348657104394608</c:v>
                </c:pt>
                <c:pt idx="40">
                  <c:v>0.58517599741761406</c:v>
                </c:pt>
                <c:pt idx="41">
                  <c:v>0.58641757084249124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E0C-470C-B3CF-8200FA3D766C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Sparkleberry_live!$AH$13:$AH$53</c:f>
              <c:numCache>
                <c:formatCode>General</c:formatCode>
                <c:ptCount val="41"/>
                <c:pt idx="0">
                  <c:v>184.13499999999999</c:v>
                </c:pt>
                <c:pt idx="1">
                  <c:v>192.06200000000001</c:v>
                </c:pt>
                <c:pt idx="2">
                  <c:v>199.982</c:v>
                </c:pt>
                <c:pt idx="3">
                  <c:v>207.85400000000001</c:v>
                </c:pt>
                <c:pt idx="4">
                  <c:v>215.755</c:v>
                </c:pt>
                <c:pt idx="5">
                  <c:v>223.64699999999999</c:v>
                </c:pt>
                <c:pt idx="6">
                  <c:v>231.51900000000001</c:v>
                </c:pt>
                <c:pt idx="7">
                  <c:v>239.37799999999999</c:v>
                </c:pt>
                <c:pt idx="8">
                  <c:v>247.24799999999999</c:v>
                </c:pt>
                <c:pt idx="9">
                  <c:v>255.1</c:v>
                </c:pt>
                <c:pt idx="10">
                  <c:v>262.92700000000002</c:v>
                </c:pt>
                <c:pt idx="11">
                  <c:v>270.77199999999999</c:v>
                </c:pt>
                <c:pt idx="12">
                  <c:v>278.60500000000002</c:v>
                </c:pt>
                <c:pt idx="13">
                  <c:v>286.43900000000002</c:v>
                </c:pt>
                <c:pt idx="14">
                  <c:v>294.279</c:v>
                </c:pt>
                <c:pt idx="15">
                  <c:v>302.10500000000002</c:v>
                </c:pt>
                <c:pt idx="16">
                  <c:v>309.91500000000002</c:v>
                </c:pt>
                <c:pt idx="17">
                  <c:v>317.71800000000002</c:v>
                </c:pt>
                <c:pt idx="18">
                  <c:v>325.52199999999999</c:v>
                </c:pt>
                <c:pt idx="19">
                  <c:v>333.32799999999997</c:v>
                </c:pt>
                <c:pt idx="20">
                  <c:v>341.12</c:v>
                </c:pt>
                <c:pt idx="21">
                  <c:v>348.90300000000002</c:v>
                </c:pt>
                <c:pt idx="22">
                  <c:v>356.68900000000002</c:v>
                </c:pt>
                <c:pt idx="23">
                  <c:v>364.46699999999998</c:v>
                </c:pt>
                <c:pt idx="24">
                  <c:v>372.25299999999999</c:v>
                </c:pt>
                <c:pt idx="25">
                  <c:v>380.041</c:v>
                </c:pt>
                <c:pt idx="26">
                  <c:v>387.80200000000002</c:v>
                </c:pt>
                <c:pt idx="27">
                  <c:v>395.6</c:v>
                </c:pt>
                <c:pt idx="28">
                  <c:v>403.37700000000001</c:v>
                </c:pt>
                <c:pt idx="29">
                  <c:v>411.154</c:v>
                </c:pt>
                <c:pt idx="30">
                  <c:v>418.92599999999999</c:v>
                </c:pt>
                <c:pt idx="31">
                  <c:v>426.685</c:v>
                </c:pt>
                <c:pt idx="32">
                  <c:v>434.44099999999997</c:v>
                </c:pt>
                <c:pt idx="33">
                  <c:v>442.19499999999999</c:v>
                </c:pt>
                <c:pt idx="34">
                  <c:v>449.94200000000001</c:v>
                </c:pt>
                <c:pt idx="35">
                  <c:v>457.68900000000002</c:v>
                </c:pt>
                <c:pt idx="36">
                  <c:v>465.42500000000001</c:v>
                </c:pt>
                <c:pt idx="37">
                  <c:v>473.137</c:v>
                </c:pt>
                <c:pt idx="38">
                  <c:v>480.86099999999999</c:v>
                </c:pt>
                <c:pt idx="39">
                  <c:v>488.59199999999998</c:v>
                </c:pt>
                <c:pt idx="40">
                  <c:v>496.32299999999998</c:v>
                </c:pt>
              </c:numCache>
            </c:numRef>
          </c:xVal>
          <c:yVal>
            <c:numRef>
              <c:f>Sparkleberry_live!$AL$13:$AL$53</c:f>
              <c:numCache>
                <c:formatCode>General</c:formatCode>
                <c:ptCount val="41"/>
                <c:pt idx="0">
                  <c:v>3.3375894419405139E-3</c:v>
                </c:pt>
                <c:pt idx="1">
                  <c:v>5.8839792069087515E-3</c:v>
                </c:pt>
                <c:pt idx="2">
                  <c:v>8.972386221848816E-3</c:v>
                </c:pt>
                <c:pt idx="3">
                  <c:v>1.2548244991797075E-2</c:v>
                </c:pt>
                <c:pt idx="4">
                  <c:v>1.6880745291907195E-2</c:v>
                </c:pt>
                <c:pt idx="5">
                  <c:v>2.237185293507804E-2</c:v>
                </c:pt>
                <c:pt idx="6">
                  <c:v>2.9592686768595056E-2</c:v>
                </c:pt>
                <c:pt idx="7">
                  <c:v>3.9396287363722582E-2</c:v>
                </c:pt>
                <c:pt idx="8">
                  <c:v>5.2866689220404606E-2</c:v>
                </c:pt>
                <c:pt idx="9">
                  <c:v>6.9949326843677051E-2</c:v>
                </c:pt>
                <c:pt idx="10">
                  <c:v>8.9407382347698516E-2</c:v>
                </c:pt>
                <c:pt idx="11">
                  <c:v>0.11051695349928514</c:v>
                </c:pt>
                <c:pt idx="12">
                  <c:v>0.13258687736223118</c:v>
                </c:pt>
                <c:pt idx="13">
                  <c:v>0.15460769227971005</c:v>
                </c:pt>
                <c:pt idx="14">
                  <c:v>0.17613378004285207</c:v>
                </c:pt>
                <c:pt idx="15">
                  <c:v>0.19725972084292775</c:v>
                </c:pt>
                <c:pt idx="16">
                  <c:v>0.21826561755408358</c:v>
                </c:pt>
                <c:pt idx="17">
                  <c:v>0.23923695611842888</c:v>
                </c:pt>
                <c:pt idx="18">
                  <c:v>0.26046839020876766</c:v>
                </c:pt>
                <c:pt idx="19">
                  <c:v>0.28190899202980013</c:v>
                </c:pt>
                <c:pt idx="20">
                  <c:v>0.30359877627783294</c:v>
                </c:pt>
                <c:pt idx="21">
                  <c:v>0.32614523879679447</c:v>
                </c:pt>
                <c:pt idx="22">
                  <c:v>0.35141270066460772</c:v>
                </c:pt>
                <c:pt idx="23">
                  <c:v>0.3809217203409252</c:v>
                </c:pt>
                <c:pt idx="24">
                  <c:v>0.41129105598783555</c:v>
                </c:pt>
                <c:pt idx="25">
                  <c:v>0.43665491689675118</c:v>
                </c:pt>
                <c:pt idx="26">
                  <c:v>0.45560551329761112</c:v>
                </c:pt>
                <c:pt idx="27">
                  <c:v>0.46957428000829393</c:v>
                </c:pt>
                <c:pt idx="28">
                  <c:v>0.4813804342685859</c:v>
                </c:pt>
                <c:pt idx="29">
                  <c:v>0.49265548437789886</c:v>
                </c:pt>
                <c:pt idx="30">
                  <c:v>0.50385232394443058</c:v>
                </c:pt>
                <c:pt idx="31">
                  <c:v>0.5149564021695241</c:v>
                </c:pt>
                <c:pt idx="32">
                  <c:v>0.52587495771174142</c:v>
                </c:pt>
                <c:pt idx="33">
                  <c:v>0.5363006049494542</c:v>
                </c:pt>
                <c:pt idx="34">
                  <c:v>0.54601871960247217</c:v>
                </c:pt>
                <c:pt idx="35">
                  <c:v>0.5548037642916126</c:v>
                </c:pt>
                <c:pt idx="36">
                  <c:v>0.56268302176435703</c:v>
                </c:pt>
                <c:pt idx="37">
                  <c:v>0.56986747860123166</c:v>
                </c:pt>
                <c:pt idx="38">
                  <c:v>0.57643170764535334</c:v>
                </c:pt>
                <c:pt idx="39">
                  <c:v>0.58239935394453957</c:v>
                </c:pt>
                <c:pt idx="40">
                  <c:v>0.58774677245097284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1E0C-470C-B3CF-8200FA3D766C}"/>
            </c:ext>
          </c:extLst>
        </c:ser>
        <c:ser>
          <c:idx val="5"/>
          <c:order val="5"/>
          <c:tx>
            <c:v>30-model</c:v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Sparkleberry_live!$R$13:$R$54</c:f>
              <c:numCache>
                <c:formatCode>General</c:formatCode>
                <c:ptCount val="42"/>
                <c:pt idx="0">
                  <c:v>176.60599999999999</c:v>
                </c:pt>
                <c:pt idx="1">
                  <c:v>184.55799999999999</c:v>
                </c:pt>
                <c:pt idx="2">
                  <c:v>192.49799999999999</c:v>
                </c:pt>
                <c:pt idx="3">
                  <c:v>200.45599999999999</c:v>
                </c:pt>
                <c:pt idx="4">
                  <c:v>208.399</c:v>
                </c:pt>
                <c:pt idx="5">
                  <c:v>216.345</c:v>
                </c:pt>
                <c:pt idx="6">
                  <c:v>224.28200000000001</c:v>
                </c:pt>
                <c:pt idx="7">
                  <c:v>232.21899999999999</c:v>
                </c:pt>
                <c:pt idx="8">
                  <c:v>240.131</c:v>
                </c:pt>
                <c:pt idx="9">
                  <c:v>248.04</c:v>
                </c:pt>
                <c:pt idx="10">
                  <c:v>255.94499999999999</c:v>
                </c:pt>
                <c:pt idx="11">
                  <c:v>263.86200000000002</c:v>
                </c:pt>
                <c:pt idx="12">
                  <c:v>271.76900000000001</c:v>
                </c:pt>
                <c:pt idx="13">
                  <c:v>279.66199999999998</c:v>
                </c:pt>
                <c:pt idx="14">
                  <c:v>287.56</c:v>
                </c:pt>
                <c:pt idx="15">
                  <c:v>295.43799999999999</c:v>
                </c:pt>
                <c:pt idx="16">
                  <c:v>303.32600000000002</c:v>
                </c:pt>
                <c:pt idx="17">
                  <c:v>311.19</c:v>
                </c:pt>
                <c:pt idx="18">
                  <c:v>319.05</c:v>
                </c:pt>
                <c:pt idx="19">
                  <c:v>326.91300000000001</c:v>
                </c:pt>
                <c:pt idx="20">
                  <c:v>334.755</c:v>
                </c:pt>
                <c:pt idx="21">
                  <c:v>342.63099999999997</c:v>
                </c:pt>
                <c:pt idx="22">
                  <c:v>350.49200000000002</c:v>
                </c:pt>
                <c:pt idx="23">
                  <c:v>358.32299999999998</c:v>
                </c:pt>
                <c:pt idx="24">
                  <c:v>366.15300000000002</c:v>
                </c:pt>
                <c:pt idx="25">
                  <c:v>373.97800000000001</c:v>
                </c:pt>
                <c:pt idx="26">
                  <c:v>381.82400000000001</c:v>
                </c:pt>
                <c:pt idx="27">
                  <c:v>389.65899999999999</c:v>
                </c:pt>
                <c:pt idx="28">
                  <c:v>397.48200000000003</c:v>
                </c:pt>
                <c:pt idx="29">
                  <c:v>405.30099999999999</c:v>
                </c:pt>
                <c:pt idx="30">
                  <c:v>413.113</c:v>
                </c:pt>
                <c:pt idx="31">
                  <c:v>420.92500000000001</c:v>
                </c:pt>
                <c:pt idx="32">
                  <c:v>428.73200000000003</c:v>
                </c:pt>
                <c:pt idx="33">
                  <c:v>436.53300000000002</c:v>
                </c:pt>
                <c:pt idx="34">
                  <c:v>444.33699999999999</c:v>
                </c:pt>
                <c:pt idx="35">
                  <c:v>452.108</c:v>
                </c:pt>
                <c:pt idx="36">
                  <c:v>459.88200000000001</c:v>
                </c:pt>
                <c:pt idx="37">
                  <c:v>467.654</c:v>
                </c:pt>
                <c:pt idx="38">
                  <c:v>475.43900000000002</c:v>
                </c:pt>
                <c:pt idx="39">
                  <c:v>483.209</c:v>
                </c:pt>
                <c:pt idx="40">
                  <c:v>490.99900000000002</c:v>
                </c:pt>
                <c:pt idx="41">
                  <c:v>498.76</c:v>
                </c:pt>
              </c:numCache>
            </c:numRef>
          </c:xVal>
          <c:yVal>
            <c:numRef>
              <c:f>Sparkleberry_live!$Z$13:$Z$54</c:f>
              <c:numCache>
                <c:formatCode>General</c:formatCode>
                <c:ptCount val="42"/>
                <c:pt idx="0">
                  <c:v>8.5776604843820058E-3</c:v>
                </c:pt>
                <c:pt idx="1">
                  <c:v>1.1381986352936907E-2</c:v>
                </c:pt>
                <c:pt idx="2">
                  <c:v>1.4784556032543118E-2</c:v>
                </c:pt>
                <c:pt idx="3">
                  <c:v>1.8947488243868493E-2</c:v>
                </c:pt>
                <c:pt idx="4">
                  <c:v>2.4031437027241725E-2</c:v>
                </c:pt>
                <c:pt idx="5">
                  <c:v>3.0180882829543943E-2</c:v>
                </c:pt>
                <c:pt idx="6">
                  <c:v>3.7552534693566952E-2</c:v>
                </c:pt>
                <c:pt idx="7">
                  <c:v>4.6293448558990105E-2</c:v>
                </c:pt>
                <c:pt idx="8">
                  <c:v>5.655119225210295E-2</c:v>
                </c:pt>
                <c:pt idx="9">
                  <c:v>6.8437759022070027E-2</c:v>
                </c:pt>
                <c:pt idx="10">
                  <c:v>8.2066491851583809E-2</c:v>
                </c:pt>
                <c:pt idx="11">
                  <c:v>9.751694734080657E-2</c:v>
                </c:pt>
                <c:pt idx="12">
                  <c:v>0.11484710174366963</c:v>
                </c:pt>
                <c:pt idx="13">
                  <c:v>0.13403401916775409</c:v>
                </c:pt>
                <c:pt idx="14">
                  <c:v>0.15499668868709737</c:v>
                </c:pt>
                <c:pt idx="15">
                  <c:v>0.17762324272755822</c:v>
                </c:pt>
                <c:pt idx="16">
                  <c:v>0.20169071245132614</c:v>
                </c:pt>
                <c:pt idx="17">
                  <c:v>0.2269641955609219</c:v>
                </c:pt>
                <c:pt idx="18">
                  <c:v>0.25307037590906101</c:v>
                </c:pt>
                <c:pt idx="19">
                  <c:v>0.27960366286824889</c:v>
                </c:pt>
                <c:pt idx="20">
                  <c:v>0.30602410463085311</c:v>
                </c:pt>
                <c:pt idx="21">
                  <c:v>0.33128221370167238</c:v>
                </c:pt>
                <c:pt idx="22">
                  <c:v>0.35648438583470193</c:v>
                </c:pt>
                <c:pt idx="23">
                  <c:v>0.38150563424495082</c:v>
                </c:pt>
                <c:pt idx="24">
                  <c:v>0.40593970945221741</c:v>
                </c:pt>
                <c:pt idx="25">
                  <c:v>0.4294110393071574</c:v>
                </c:pt>
                <c:pt idx="26">
                  <c:v>0.451569022554559</c:v>
                </c:pt>
                <c:pt idx="27">
                  <c:v>0.47215728873902912</c:v>
                </c:pt>
                <c:pt idx="28">
                  <c:v>0.49094219138804573</c:v>
                </c:pt>
                <c:pt idx="29">
                  <c:v>0.5077834667573633</c:v>
                </c:pt>
                <c:pt idx="30">
                  <c:v>0.52263265424962368</c:v>
                </c:pt>
                <c:pt idx="31">
                  <c:v>0.53550749542723464</c:v>
                </c:pt>
                <c:pt idx="32">
                  <c:v>0.54648988559381817</c:v>
                </c:pt>
                <c:pt idx="33">
                  <c:v>0.5557025806605056</c:v>
                </c:pt>
                <c:pt idx="34">
                  <c:v>0.5633025472353268</c:v>
                </c:pt>
                <c:pt idx="35">
                  <c:v>0.56947110684885427</c:v>
                </c:pt>
                <c:pt idx="36">
                  <c:v>0.57438726641802662</c:v>
                </c:pt>
                <c:pt idx="37">
                  <c:v>0.5782450901641859</c:v>
                </c:pt>
                <c:pt idx="38">
                  <c:v>0.58122339143166879</c:v>
                </c:pt>
                <c:pt idx="39">
                  <c:v>0.58348657104394608</c:v>
                </c:pt>
                <c:pt idx="40">
                  <c:v>0.58517599741761406</c:v>
                </c:pt>
                <c:pt idx="41">
                  <c:v>0.58641757084249124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1E0C-470C-B3CF-8200FA3D7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31024"/>
        <c:axId val="2022627760"/>
      </c:scatterChart>
      <c:valAx>
        <c:axId val="2022631024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2627760"/>
        <c:crosses val="autoZero"/>
        <c:crossBetween val="midCat"/>
      </c:valAx>
      <c:valAx>
        <c:axId val="2022627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26310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Sparkleberry_dead!$B$13:$B$55</c:f>
              <c:numCache>
                <c:formatCode>General</c:formatCode>
                <c:ptCount val="43"/>
                <c:pt idx="0">
                  <c:v>166.203</c:v>
                </c:pt>
                <c:pt idx="1">
                  <c:v>174.09800000000001</c:v>
                </c:pt>
                <c:pt idx="2">
                  <c:v>181.96899999999999</c:v>
                </c:pt>
                <c:pt idx="3">
                  <c:v>189.84100000000001</c:v>
                </c:pt>
                <c:pt idx="4">
                  <c:v>197.70699999999999</c:v>
                </c:pt>
                <c:pt idx="5">
                  <c:v>205.58</c:v>
                </c:pt>
                <c:pt idx="6">
                  <c:v>213.434</c:v>
                </c:pt>
                <c:pt idx="7">
                  <c:v>221.27199999999999</c:v>
                </c:pt>
                <c:pt idx="8">
                  <c:v>229.10499999999999</c:v>
                </c:pt>
                <c:pt idx="9">
                  <c:v>236.95400000000001</c:v>
                </c:pt>
                <c:pt idx="10">
                  <c:v>244.797</c:v>
                </c:pt>
                <c:pt idx="11">
                  <c:v>252.62799999999999</c:v>
                </c:pt>
                <c:pt idx="12">
                  <c:v>260.452</c:v>
                </c:pt>
                <c:pt idx="13">
                  <c:v>268.279</c:v>
                </c:pt>
                <c:pt idx="14">
                  <c:v>276.08300000000003</c:v>
                </c:pt>
                <c:pt idx="15">
                  <c:v>283.88400000000001</c:v>
                </c:pt>
                <c:pt idx="16">
                  <c:v>291.69299999999998</c:v>
                </c:pt>
                <c:pt idx="17">
                  <c:v>299.48500000000001</c:v>
                </c:pt>
                <c:pt idx="18">
                  <c:v>307.28800000000001</c:v>
                </c:pt>
                <c:pt idx="19">
                  <c:v>315.04599999999999</c:v>
                </c:pt>
                <c:pt idx="20">
                  <c:v>322.822</c:v>
                </c:pt>
                <c:pt idx="21">
                  <c:v>330.58300000000003</c:v>
                </c:pt>
                <c:pt idx="22">
                  <c:v>338.33800000000002</c:v>
                </c:pt>
                <c:pt idx="23">
                  <c:v>346.08100000000002</c:v>
                </c:pt>
                <c:pt idx="24">
                  <c:v>353.827</c:v>
                </c:pt>
                <c:pt idx="25">
                  <c:v>361.57600000000002</c:v>
                </c:pt>
                <c:pt idx="26">
                  <c:v>369.31299999999999</c:v>
                </c:pt>
                <c:pt idx="27">
                  <c:v>377.06700000000001</c:v>
                </c:pt>
                <c:pt idx="28">
                  <c:v>384.78500000000003</c:v>
                </c:pt>
                <c:pt idx="29">
                  <c:v>392.51400000000001</c:v>
                </c:pt>
                <c:pt idx="30">
                  <c:v>400.233</c:v>
                </c:pt>
                <c:pt idx="31">
                  <c:v>407.935</c:v>
                </c:pt>
                <c:pt idx="32">
                  <c:v>415.64</c:v>
                </c:pt>
                <c:pt idx="33">
                  <c:v>423.33499999999998</c:v>
                </c:pt>
                <c:pt idx="34">
                  <c:v>431.02499999999998</c:v>
                </c:pt>
                <c:pt idx="35">
                  <c:v>438.72500000000002</c:v>
                </c:pt>
                <c:pt idx="36">
                  <c:v>446.42200000000003</c:v>
                </c:pt>
                <c:pt idx="37">
                  <c:v>454.096</c:v>
                </c:pt>
                <c:pt idx="38">
                  <c:v>461.78500000000003</c:v>
                </c:pt>
                <c:pt idx="39">
                  <c:v>469.46</c:v>
                </c:pt>
                <c:pt idx="40">
                  <c:v>477.13</c:v>
                </c:pt>
                <c:pt idx="41">
                  <c:v>484.79399999999998</c:v>
                </c:pt>
                <c:pt idx="42">
                  <c:v>492.46499999999997</c:v>
                </c:pt>
              </c:numCache>
            </c:numRef>
          </c:xVal>
          <c:yVal>
            <c:numRef>
              <c:f>Sparkleberry_dead!$G$13:$G$55</c:f>
              <c:numCache>
                <c:formatCode>General</c:formatCode>
                <c:ptCount val="43"/>
                <c:pt idx="0">
                  <c:v>3.5531662472706706E-5</c:v>
                </c:pt>
                <c:pt idx="1">
                  <c:v>4.3987141206368759E-5</c:v>
                </c:pt>
                <c:pt idx="2">
                  <c:v>5.4774093855564916E-5</c:v>
                </c:pt>
                <c:pt idx="3">
                  <c:v>6.8483160478894741E-5</c:v>
                </c:pt>
                <c:pt idx="4">
                  <c:v>8.5114341076353533E-5</c:v>
                </c:pt>
                <c:pt idx="5">
                  <c:v>1.0771409489757904E-4</c:v>
                </c:pt>
                <c:pt idx="6">
                  <c:v>1.3845846426372999E-4</c:v>
                </c:pt>
                <c:pt idx="7">
                  <c:v>1.8309841816644564E-4</c:v>
                </c:pt>
                <c:pt idx="8">
                  <c:v>2.4750927087287885E-4</c:v>
                </c:pt>
                <c:pt idx="9">
                  <c:v>3.1676958932361281E-4</c:v>
                </c:pt>
                <c:pt idx="10">
                  <c:v>3.6663204479712969E-4</c:v>
                </c:pt>
                <c:pt idx="11">
                  <c:v>4.037180232135195E-4</c:v>
                </c:pt>
                <c:pt idx="12">
                  <c:v>4.3635865803097088E-4</c:v>
                </c:pt>
                <c:pt idx="13">
                  <c:v>4.5870972130120476E-4</c:v>
                </c:pt>
                <c:pt idx="14">
                  <c:v>4.7328920485299476E-4</c:v>
                </c:pt>
                <c:pt idx="15">
                  <c:v>4.8889453692762738E-4</c:v>
                </c:pt>
                <c:pt idx="16">
                  <c:v>5.0894521260119849E-4</c:v>
                </c:pt>
                <c:pt idx="17">
                  <c:v>5.3095432636382207E-4</c:v>
                </c:pt>
                <c:pt idx="18">
                  <c:v>5.4876678707848703E-4</c:v>
                </c:pt>
                <c:pt idx="19">
                  <c:v>5.6051741561276671E-4</c:v>
                </c:pt>
                <c:pt idx="20">
                  <c:v>5.6875529011431549E-4</c:v>
                </c:pt>
                <c:pt idx="21">
                  <c:v>5.9157264816765427E-4</c:v>
                </c:pt>
                <c:pt idx="22">
                  <c:v>6.7062515706362491E-4</c:v>
                </c:pt>
                <c:pt idx="23">
                  <c:v>7.6528299803422801E-4</c:v>
                </c:pt>
                <c:pt idx="24">
                  <c:v>7.1980371352191167E-4</c:v>
                </c:pt>
                <c:pt idx="25">
                  <c:v>5.2986630520324152E-4</c:v>
                </c:pt>
                <c:pt idx="26">
                  <c:v>3.3551463960449239E-4</c:v>
                </c:pt>
                <c:pt idx="27">
                  <c:v>2.5730146131811309E-4</c:v>
                </c:pt>
                <c:pt idx="28">
                  <c:v>2.3843206576173884E-4</c:v>
                </c:pt>
                <c:pt idx="29">
                  <c:v>2.3181067984162759E-4</c:v>
                </c:pt>
                <c:pt idx="30">
                  <c:v>2.2717881832944013E-4</c:v>
                </c:pt>
                <c:pt idx="31">
                  <c:v>2.2189414412089869E-4</c:v>
                </c:pt>
                <c:pt idx="32">
                  <c:v>2.1060981036972629E-4</c:v>
                </c:pt>
                <c:pt idx="33">
                  <c:v>1.9556403203482427E-4</c:v>
                </c:pt>
                <c:pt idx="34">
                  <c:v>1.7939914622046806E-4</c:v>
                </c:pt>
                <c:pt idx="35">
                  <c:v>1.675552587295674E-4</c:v>
                </c:pt>
                <c:pt idx="36">
                  <c:v>1.5885108944491369E-4</c:v>
                </c:pt>
                <c:pt idx="37">
                  <c:v>1.5098625076985359E-4</c:v>
                </c:pt>
                <c:pt idx="38">
                  <c:v>1.3783673788625203E-4</c:v>
                </c:pt>
                <c:pt idx="39">
                  <c:v>1.2328834065333097E-4</c:v>
                </c:pt>
                <c:pt idx="40">
                  <c:v>1.1203509322103223E-4</c:v>
                </c:pt>
                <c:pt idx="41">
                  <c:v>1.0659498741812485E-4</c:v>
                </c:pt>
                <c:pt idx="42">
                  <c:v>1.1498829351403722E-4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8F0-4A09-A5DB-F40A3193140E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4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D8F0-4A09-A5DB-F40A3193140E}"/>
              </c:ext>
            </c:extLst>
          </c:dPt>
          <c:xVal>
            <c:numRef>
              <c:f>Sparkleberry_dead!$B$13:$B$55</c:f>
              <c:numCache>
                <c:formatCode>General</c:formatCode>
                <c:ptCount val="43"/>
                <c:pt idx="0">
                  <c:v>166.203</c:v>
                </c:pt>
                <c:pt idx="1">
                  <c:v>174.09800000000001</c:v>
                </c:pt>
                <c:pt idx="2">
                  <c:v>181.96899999999999</c:v>
                </c:pt>
                <c:pt idx="3">
                  <c:v>189.84100000000001</c:v>
                </c:pt>
                <c:pt idx="4">
                  <c:v>197.70699999999999</c:v>
                </c:pt>
                <c:pt idx="5">
                  <c:v>205.58</c:v>
                </c:pt>
                <c:pt idx="6">
                  <c:v>213.434</c:v>
                </c:pt>
                <c:pt idx="7">
                  <c:v>221.27199999999999</c:v>
                </c:pt>
                <c:pt idx="8">
                  <c:v>229.10499999999999</c:v>
                </c:pt>
                <c:pt idx="9">
                  <c:v>236.95400000000001</c:v>
                </c:pt>
                <c:pt idx="10">
                  <c:v>244.797</c:v>
                </c:pt>
                <c:pt idx="11">
                  <c:v>252.62799999999999</c:v>
                </c:pt>
                <c:pt idx="12">
                  <c:v>260.452</c:v>
                </c:pt>
                <c:pt idx="13">
                  <c:v>268.279</c:v>
                </c:pt>
                <c:pt idx="14">
                  <c:v>276.08300000000003</c:v>
                </c:pt>
                <c:pt idx="15">
                  <c:v>283.88400000000001</c:v>
                </c:pt>
                <c:pt idx="16">
                  <c:v>291.69299999999998</c:v>
                </c:pt>
                <c:pt idx="17">
                  <c:v>299.48500000000001</c:v>
                </c:pt>
                <c:pt idx="18">
                  <c:v>307.28800000000001</c:v>
                </c:pt>
                <c:pt idx="19">
                  <c:v>315.04599999999999</c:v>
                </c:pt>
                <c:pt idx="20">
                  <c:v>322.822</c:v>
                </c:pt>
                <c:pt idx="21">
                  <c:v>330.58300000000003</c:v>
                </c:pt>
                <c:pt idx="22">
                  <c:v>338.33800000000002</c:v>
                </c:pt>
                <c:pt idx="23">
                  <c:v>346.08100000000002</c:v>
                </c:pt>
                <c:pt idx="24">
                  <c:v>353.827</c:v>
                </c:pt>
                <c:pt idx="25">
                  <c:v>361.57600000000002</c:v>
                </c:pt>
                <c:pt idx="26">
                  <c:v>369.31299999999999</c:v>
                </c:pt>
                <c:pt idx="27">
                  <c:v>377.06700000000001</c:v>
                </c:pt>
                <c:pt idx="28">
                  <c:v>384.78500000000003</c:v>
                </c:pt>
                <c:pt idx="29">
                  <c:v>392.51400000000001</c:v>
                </c:pt>
                <c:pt idx="30">
                  <c:v>400.233</c:v>
                </c:pt>
                <c:pt idx="31">
                  <c:v>407.935</c:v>
                </c:pt>
                <c:pt idx="32">
                  <c:v>415.64</c:v>
                </c:pt>
                <c:pt idx="33">
                  <c:v>423.33499999999998</c:v>
                </c:pt>
                <c:pt idx="34">
                  <c:v>431.02499999999998</c:v>
                </c:pt>
                <c:pt idx="35">
                  <c:v>438.72500000000002</c:v>
                </c:pt>
                <c:pt idx="36">
                  <c:v>446.42200000000003</c:v>
                </c:pt>
                <c:pt idx="37">
                  <c:v>454.096</c:v>
                </c:pt>
                <c:pt idx="38">
                  <c:v>461.78500000000003</c:v>
                </c:pt>
                <c:pt idx="39">
                  <c:v>469.46</c:v>
                </c:pt>
                <c:pt idx="40">
                  <c:v>477.13</c:v>
                </c:pt>
                <c:pt idx="41">
                  <c:v>484.79399999999998</c:v>
                </c:pt>
                <c:pt idx="42">
                  <c:v>492.46499999999997</c:v>
                </c:pt>
              </c:numCache>
            </c:numRef>
          </c:xVal>
          <c:yVal>
            <c:numRef>
              <c:f>Sparkleberry_dead!$K$13:$K$55</c:f>
              <c:numCache>
                <c:formatCode>General</c:formatCode>
                <c:ptCount val="43"/>
                <c:pt idx="0">
                  <c:v>2.5958101803727592E-5</c:v>
                </c:pt>
                <c:pt idx="1">
                  <c:v>4.6204089815983698E-5</c:v>
                </c:pt>
                <c:pt idx="2">
                  <c:v>7.0082681359884676E-5</c:v>
                </c:pt>
                <c:pt idx="3">
                  <c:v>9.4074654191037653E-5</c:v>
                </c:pt>
                <c:pt idx="4">
                  <c:v>1.1808660224864587E-4</c:v>
                </c:pt>
                <c:pt idx="5">
                  <c:v>1.438039064884204E-4</c:v>
                </c:pt>
                <c:pt idx="6">
                  <c:v>1.7176674875558139E-4</c:v>
                </c:pt>
                <c:pt idx="7">
                  <c:v>2.0241576923048563E-4</c:v>
                </c:pt>
                <c:pt idx="8">
                  <c:v>2.3592279539434347E-4</c:v>
                </c:pt>
                <c:pt idx="9">
                  <c:v>2.7242204610909872E-4</c:v>
                </c:pt>
                <c:pt idx="10">
                  <c:v>3.1070722740567639E-4</c:v>
                </c:pt>
                <c:pt idx="11">
                  <c:v>3.5001285192246023E-4</c:v>
                </c:pt>
                <c:pt idx="12">
                  <c:v>3.8972359699245181E-4</c:v>
                </c:pt>
                <c:pt idx="13">
                  <c:v>4.291672047630424E-4</c:v>
                </c:pt>
                <c:pt idx="14">
                  <c:v>4.6616407586143354E-4</c:v>
                </c:pt>
                <c:pt idx="15">
                  <c:v>5.0064029081020968E-4</c:v>
                </c:pt>
                <c:pt idx="16">
                  <c:v>5.3175922724890473E-4</c:v>
                </c:pt>
                <c:pt idx="17">
                  <c:v>5.5721419034502489E-4</c:v>
                </c:pt>
                <c:pt idx="18">
                  <c:v>5.778455082179546E-4</c:v>
                </c:pt>
                <c:pt idx="19">
                  <c:v>5.9080308018523724E-4</c:v>
                </c:pt>
                <c:pt idx="20">
                  <c:v>6.0487559024600349E-4</c:v>
                </c:pt>
                <c:pt idx="21">
                  <c:v>6.0042781153791321E-4</c:v>
                </c:pt>
                <c:pt idx="22">
                  <c:v>5.7851528671120376E-4</c:v>
                </c:pt>
                <c:pt idx="23">
                  <c:v>5.4982408836310413E-4</c:v>
                </c:pt>
                <c:pt idx="24">
                  <c:v>5.1680934952340373E-4</c:v>
                </c:pt>
                <c:pt idx="25">
                  <c:v>4.7993824632986716E-4</c:v>
                </c:pt>
                <c:pt idx="26">
                  <c:v>4.3950372736922773E-4</c:v>
                </c:pt>
                <c:pt idx="27">
                  <c:v>3.9762037924454517E-4</c:v>
                </c:pt>
                <c:pt idx="28">
                  <c:v>3.5368625957388065E-4</c:v>
                </c:pt>
                <c:pt idx="29">
                  <c:v>3.1071377966405386E-4</c:v>
                </c:pt>
                <c:pt idx="30">
                  <c:v>2.6886035680886381E-4</c:v>
                </c:pt>
                <c:pt idx="31">
                  <c:v>2.2909257994372046E-4</c:v>
                </c:pt>
                <c:pt idx="32">
                  <c:v>1.9252986909837664E-4</c:v>
                </c:pt>
                <c:pt idx="33">
                  <c:v>1.5934033605638517E-4</c:v>
                </c:pt>
                <c:pt idx="34">
                  <c:v>1.2992721677506806E-4</c:v>
                </c:pt>
                <c:pt idx="35">
                  <c:v>1.0445551950565041E-4</c:v>
                </c:pt>
                <c:pt idx="36">
                  <c:v>8.2669063764279329E-5</c:v>
                </c:pt>
                <c:pt idx="37">
                  <c:v>6.4343705565469538E-5</c:v>
                </c:pt>
                <c:pt idx="38">
                  <c:v>4.9406950360272291E-5</c:v>
                </c:pt>
                <c:pt idx="39">
                  <c:v>3.731851906262241E-5</c:v>
                </c:pt>
                <c:pt idx="40">
                  <c:v>2.7760842815992956E-5</c:v>
                </c:pt>
                <c:pt idx="41">
                  <c:v>2.033552123580541E-5</c:v>
                </c:pt>
                <c:pt idx="42">
                  <c:v>1.4679048501665725E-5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8F0-4A09-A5DB-F40A3193140E}"/>
            </c:ext>
          </c:extLst>
        </c:ser>
        <c:ser>
          <c:idx val="3"/>
          <c:order val="2"/>
          <c:tx>
            <c:v>20_exp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Sparkleberry_dead!$R$13:$R$53</c:f>
              <c:numCache>
                <c:formatCode>General</c:formatCode>
                <c:ptCount val="41"/>
                <c:pt idx="0">
                  <c:v>176.762</c:v>
                </c:pt>
                <c:pt idx="1">
                  <c:v>184.72499999999999</c:v>
                </c:pt>
                <c:pt idx="2">
                  <c:v>192.68600000000001</c:v>
                </c:pt>
                <c:pt idx="3">
                  <c:v>200.649</c:v>
                </c:pt>
                <c:pt idx="4">
                  <c:v>208.601</c:v>
                </c:pt>
                <c:pt idx="5">
                  <c:v>216.57300000000001</c:v>
                </c:pt>
                <c:pt idx="6">
                  <c:v>224.51</c:v>
                </c:pt>
                <c:pt idx="7">
                  <c:v>232.44200000000001</c:v>
                </c:pt>
                <c:pt idx="8">
                  <c:v>240.38399999999999</c:v>
                </c:pt>
                <c:pt idx="9">
                  <c:v>248.309</c:v>
                </c:pt>
                <c:pt idx="10">
                  <c:v>256.22800000000001</c:v>
                </c:pt>
                <c:pt idx="11">
                  <c:v>264.149</c:v>
                </c:pt>
                <c:pt idx="12">
                  <c:v>272.06799999999998</c:v>
                </c:pt>
                <c:pt idx="13">
                  <c:v>279.964</c:v>
                </c:pt>
                <c:pt idx="14">
                  <c:v>287.86500000000001</c:v>
                </c:pt>
                <c:pt idx="15">
                  <c:v>295.74900000000002</c:v>
                </c:pt>
                <c:pt idx="16">
                  <c:v>303.63900000000001</c:v>
                </c:pt>
                <c:pt idx="17">
                  <c:v>311.51600000000002</c:v>
                </c:pt>
                <c:pt idx="18">
                  <c:v>319.387</c:v>
                </c:pt>
                <c:pt idx="19">
                  <c:v>327.24200000000002</c:v>
                </c:pt>
                <c:pt idx="20">
                  <c:v>335.10899999999998</c:v>
                </c:pt>
                <c:pt idx="21">
                  <c:v>342.97699999999998</c:v>
                </c:pt>
                <c:pt idx="22">
                  <c:v>350.82400000000001</c:v>
                </c:pt>
                <c:pt idx="23">
                  <c:v>358.65800000000002</c:v>
                </c:pt>
                <c:pt idx="24">
                  <c:v>366.49</c:v>
                </c:pt>
                <c:pt idx="25">
                  <c:v>374.34100000000001</c:v>
                </c:pt>
                <c:pt idx="26">
                  <c:v>382.19499999999999</c:v>
                </c:pt>
                <c:pt idx="27">
                  <c:v>390.03699999999998</c:v>
                </c:pt>
                <c:pt idx="28">
                  <c:v>397.86700000000002</c:v>
                </c:pt>
                <c:pt idx="29">
                  <c:v>405.69400000000002</c:v>
                </c:pt>
                <c:pt idx="30">
                  <c:v>413.512</c:v>
                </c:pt>
                <c:pt idx="31">
                  <c:v>421.32</c:v>
                </c:pt>
                <c:pt idx="32">
                  <c:v>429.13400000000001</c:v>
                </c:pt>
                <c:pt idx="33">
                  <c:v>436.94499999999999</c:v>
                </c:pt>
                <c:pt idx="34">
                  <c:v>444.74599999999998</c:v>
                </c:pt>
                <c:pt idx="35">
                  <c:v>452.52699999999999</c:v>
                </c:pt>
                <c:pt idx="36">
                  <c:v>460.29700000000003</c:v>
                </c:pt>
                <c:pt idx="37">
                  <c:v>468.08300000000003</c:v>
                </c:pt>
                <c:pt idx="38">
                  <c:v>475.863</c:v>
                </c:pt>
                <c:pt idx="39">
                  <c:v>483.62200000000001</c:v>
                </c:pt>
                <c:pt idx="40">
                  <c:v>491.399</c:v>
                </c:pt>
              </c:numCache>
            </c:numRef>
          </c:xVal>
          <c:yVal>
            <c:numRef>
              <c:f>Sparkleberry_dead!$W$13:$W$53</c:f>
              <c:numCache>
                <c:formatCode>General</c:formatCode>
                <c:ptCount val="41"/>
                <c:pt idx="0">
                  <c:v>6.9000568195328363E-5</c:v>
                </c:pt>
                <c:pt idx="1">
                  <c:v>8.487512604778609E-5</c:v>
                </c:pt>
                <c:pt idx="2">
                  <c:v>1.0739043519309803E-4</c:v>
                </c:pt>
                <c:pt idx="3">
                  <c:v>1.4072068215821112E-4</c:v>
                </c:pt>
                <c:pt idx="4">
                  <c:v>1.8284201893005911E-4</c:v>
                </c:pt>
                <c:pt idx="5">
                  <c:v>2.3470312426477716E-4</c:v>
                </c:pt>
                <c:pt idx="6">
                  <c:v>3.0123712769417982E-4</c:v>
                </c:pt>
                <c:pt idx="7">
                  <c:v>4.0192356634401644E-4</c:v>
                </c:pt>
                <c:pt idx="8">
                  <c:v>5.3714191171671621E-4</c:v>
                </c:pt>
                <c:pt idx="9">
                  <c:v>6.569916612402249E-4</c:v>
                </c:pt>
                <c:pt idx="10">
                  <c:v>7.5565425187699064E-4</c:v>
                </c:pt>
                <c:pt idx="11">
                  <c:v>8.3705088915232706E-4</c:v>
                </c:pt>
                <c:pt idx="12">
                  <c:v>8.9960044180602272E-4</c:v>
                </c:pt>
                <c:pt idx="13">
                  <c:v>9.3482804628337857E-4</c:v>
                </c:pt>
                <c:pt idx="14">
                  <c:v>9.5386486665624548E-4</c:v>
                </c:pt>
                <c:pt idx="15">
                  <c:v>9.6866425525175825E-4</c:v>
                </c:pt>
                <c:pt idx="16">
                  <c:v>9.8782756612543487E-4</c:v>
                </c:pt>
                <c:pt idx="17">
                  <c:v>1.004271331231571E-3</c:v>
                </c:pt>
                <c:pt idx="18">
                  <c:v>1.0108488372740181E-3</c:v>
                </c:pt>
                <c:pt idx="19">
                  <c:v>1.0082557820072825E-3</c:v>
                </c:pt>
                <c:pt idx="20">
                  <c:v>1.0257747163703451E-3</c:v>
                </c:pt>
                <c:pt idx="21">
                  <c:v>1.110966068670181E-3</c:v>
                </c:pt>
                <c:pt idx="22">
                  <c:v>1.3157541894918735E-3</c:v>
                </c:pt>
                <c:pt idx="23">
                  <c:v>1.5195303863070515E-3</c:v>
                </c:pt>
                <c:pt idx="24">
                  <c:v>1.3913322637296582E-3</c:v>
                </c:pt>
                <c:pt idx="25">
                  <c:v>9.5829203418481646E-4</c:v>
                </c:pt>
                <c:pt idx="26">
                  <c:v>6.1487032446837231E-4</c:v>
                </c:pt>
                <c:pt idx="27">
                  <c:v>4.912258599203736E-4</c:v>
                </c:pt>
                <c:pt idx="28">
                  <c:v>4.5403765268035856E-4</c:v>
                </c:pt>
                <c:pt idx="29">
                  <c:v>4.3632898256606528E-4</c:v>
                </c:pt>
                <c:pt idx="30">
                  <c:v>4.2431238498851404E-4</c:v>
                </c:pt>
                <c:pt idx="31">
                  <c:v>4.086908081376896E-4</c:v>
                </c:pt>
                <c:pt idx="32">
                  <c:v>3.86301989493192E-4</c:v>
                </c:pt>
                <c:pt idx="33">
                  <c:v>3.5638698605012603E-4</c:v>
                </c:pt>
                <c:pt idx="34">
                  <c:v>3.2900179262337442E-4</c:v>
                </c:pt>
                <c:pt idx="35">
                  <c:v>3.0876331249275746E-4</c:v>
                </c:pt>
                <c:pt idx="36">
                  <c:v>2.9396392389724468E-4</c:v>
                </c:pt>
                <c:pt idx="37">
                  <c:v>2.7834234704642025E-4</c:v>
                </c:pt>
                <c:pt idx="38">
                  <c:v>2.5519458539702739E-4</c:v>
                </c:pt>
                <c:pt idx="39">
                  <c:v>2.3027595673620152E-4</c:v>
                </c:pt>
                <c:pt idx="40">
                  <c:v>2.1288351287394869E-4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8F0-4A09-A5DB-F40A3193140E}"/>
            </c:ext>
          </c:extLst>
        </c:ser>
        <c:ser>
          <c:idx val="2"/>
          <c:order val="3"/>
          <c:tx>
            <c:v>20_model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Sparkleberry_dead!$R$13:$R$55</c:f>
              <c:numCache>
                <c:formatCode>General</c:formatCode>
                <c:ptCount val="43"/>
                <c:pt idx="0">
                  <c:v>176.762</c:v>
                </c:pt>
                <c:pt idx="1">
                  <c:v>184.72499999999999</c:v>
                </c:pt>
                <c:pt idx="2">
                  <c:v>192.68600000000001</c:v>
                </c:pt>
                <c:pt idx="3">
                  <c:v>200.649</c:v>
                </c:pt>
                <c:pt idx="4">
                  <c:v>208.601</c:v>
                </c:pt>
                <c:pt idx="5">
                  <c:v>216.57300000000001</c:v>
                </c:pt>
                <c:pt idx="6">
                  <c:v>224.51</c:v>
                </c:pt>
                <c:pt idx="7">
                  <c:v>232.44200000000001</c:v>
                </c:pt>
                <c:pt idx="8">
                  <c:v>240.38399999999999</c:v>
                </c:pt>
                <c:pt idx="9">
                  <c:v>248.309</c:v>
                </c:pt>
                <c:pt idx="10">
                  <c:v>256.22800000000001</c:v>
                </c:pt>
                <c:pt idx="11">
                  <c:v>264.149</c:v>
                </c:pt>
                <c:pt idx="12">
                  <c:v>272.06799999999998</c:v>
                </c:pt>
                <c:pt idx="13">
                  <c:v>279.964</c:v>
                </c:pt>
                <c:pt idx="14">
                  <c:v>287.86500000000001</c:v>
                </c:pt>
                <c:pt idx="15">
                  <c:v>295.74900000000002</c:v>
                </c:pt>
                <c:pt idx="16">
                  <c:v>303.63900000000001</c:v>
                </c:pt>
                <c:pt idx="17">
                  <c:v>311.51600000000002</c:v>
                </c:pt>
                <c:pt idx="18">
                  <c:v>319.387</c:v>
                </c:pt>
                <c:pt idx="19">
                  <c:v>327.24200000000002</c:v>
                </c:pt>
                <c:pt idx="20">
                  <c:v>335.10899999999998</c:v>
                </c:pt>
                <c:pt idx="21">
                  <c:v>342.97699999999998</c:v>
                </c:pt>
                <c:pt idx="22">
                  <c:v>350.82400000000001</c:v>
                </c:pt>
                <c:pt idx="23">
                  <c:v>358.65800000000002</c:v>
                </c:pt>
                <c:pt idx="24">
                  <c:v>366.49</c:v>
                </c:pt>
                <c:pt idx="25">
                  <c:v>374.34100000000001</c:v>
                </c:pt>
                <c:pt idx="26">
                  <c:v>382.19499999999999</c:v>
                </c:pt>
                <c:pt idx="27">
                  <c:v>390.03699999999998</c:v>
                </c:pt>
                <c:pt idx="28">
                  <c:v>397.86700000000002</c:v>
                </c:pt>
                <c:pt idx="29">
                  <c:v>405.69400000000002</c:v>
                </c:pt>
                <c:pt idx="30">
                  <c:v>413.512</c:v>
                </c:pt>
                <c:pt idx="31">
                  <c:v>421.32</c:v>
                </c:pt>
                <c:pt idx="32">
                  <c:v>429.13400000000001</c:v>
                </c:pt>
                <c:pt idx="33">
                  <c:v>436.94499999999999</c:v>
                </c:pt>
                <c:pt idx="34">
                  <c:v>444.74599999999998</c:v>
                </c:pt>
                <c:pt idx="35">
                  <c:v>452.52699999999999</c:v>
                </c:pt>
                <c:pt idx="36">
                  <c:v>460.29700000000003</c:v>
                </c:pt>
                <c:pt idx="37">
                  <c:v>468.08300000000003</c:v>
                </c:pt>
                <c:pt idx="38">
                  <c:v>475.863</c:v>
                </c:pt>
                <c:pt idx="39">
                  <c:v>483.62200000000001</c:v>
                </c:pt>
                <c:pt idx="40">
                  <c:v>491.399</c:v>
                </c:pt>
                <c:pt idx="41">
                  <c:v>499.17399999999998</c:v>
                </c:pt>
                <c:pt idx="42">
                  <c:v>506.93099999999998</c:v>
                </c:pt>
              </c:numCache>
            </c:numRef>
          </c:xVal>
          <c:yVal>
            <c:numRef>
              <c:f>Sparkleberry_live!$AA$13:$AA$55</c:f>
              <c:numCache>
                <c:formatCode>General</c:formatCode>
                <c:ptCount val="43"/>
                <c:pt idx="0">
                  <c:v>1.1684691118978756E-4</c:v>
                </c:pt>
                <c:pt idx="1">
                  <c:v>1.4177373665025882E-4</c:v>
                </c:pt>
                <c:pt idx="2">
                  <c:v>1.7345550880522401E-4</c:v>
                </c:pt>
                <c:pt idx="3">
                  <c:v>2.1183119930721792E-4</c:v>
                </c:pt>
                <c:pt idx="4">
                  <c:v>2.5622690842925903E-4</c:v>
                </c:pt>
                <c:pt idx="5">
                  <c:v>3.0715216100095881E-4</c:v>
                </c:pt>
                <c:pt idx="6">
                  <c:v>3.6420474439263149E-4</c:v>
                </c:pt>
                <c:pt idx="7">
                  <c:v>4.2740598721303501E-4</c:v>
                </c:pt>
                <c:pt idx="8">
                  <c:v>4.9527361541529475E-4</c:v>
                </c:pt>
                <c:pt idx="9">
                  <c:v>5.6786386789640757E-4</c:v>
                </c:pt>
                <c:pt idx="10">
                  <c:v>6.4376897871761538E-4</c:v>
                </c:pt>
                <c:pt idx="11">
                  <c:v>7.220897667859612E-4</c:v>
                </c:pt>
                <c:pt idx="12">
                  <c:v>7.9945489267018528E-4</c:v>
                </c:pt>
                <c:pt idx="13">
                  <c:v>8.7344456330597058E-4</c:v>
                </c:pt>
                <c:pt idx="14">
                  <c:v>9.4277308501920256E-4</c:v>
                </c:pt>
                <c:pt idx="15">
                  <c:v>1.0028112384903299E-3</c:v>
                </c:pt>
                <c:pt idx="16">
                  <c:v>1.0530617962331565E-3</c:v>
                </c:pt>
                <c:pt idx="17">
                  <c:v>1.0877575145057962E-3</c:v>
                </c:pt>
                <c:pt idx="18">
                  <c:v>1.105553623299496E-3</c:v>
                </c:pt>
                <c:pt idx="19">
                  <c:v>1.1008517401085098E-3</c:v>
                </c:pt>
                <c:pt idx="20">
                  <c:v>1.0524212112841369E-3</c:v>
                </c:pt>
                <c:pt idx="21">
                  <c:v>1.0500905055428975E-3</c:v>
                </c:pt>
                <c:pt idx="22">
                  <c:v>1.0425520170937042E-3</c:v>
                </c:pt>
                <c:pt idx="23">
                  <c:v>1.0180864669694419E-3</c:v>
                </c:pt>
                <c:pt idx="24">
                  <c:v>9.7797207728916521E-4</c:v>
                </c:pt>
                <c:pt idx="25">
                  <c:v>9.2324930197506584E-4</c:v>
                </c:pt>
                <c:pt idx="26">
                  <c:v>8.5784442435292256E-4</c:v>
                </c:pt>
                <c:pt idx="27">
                  <c:v>7.8270427704235884E-4</c:v>
                </c:pt>
                <c:pt idx="28">
                  <c:v>7.0171980705490084E-4</c:v>
                </c:pt>
                <c:pt idx="29">
                  <c:v>6.1871614551085158E-4</c:v>
                </c:pt>
                <c:pt idx="30">
                  <c:v>5.3645171573378871E-4</c:v>
                </c:pt>
                <c:pt idx="31">
                  <c:v>4.575995902743125E-4</c:v>
                </c:pt>
                <c:pt idx="32">
                  <c:v>3.8386229444531059E-4</c:v>
                </c:pt>
                <c:pt idx="33">
                  <c:v>3.1666527395088253E-4</c:v>
                </c:pt>
                <c:pt idx="34">
                  <c:v>2.5702331723030978E-4</c:v>
                </c:pt>
                <c:pt idx="35">
                  <c:v>2.048399820488492E-4</c:v>
                </c:pt>
                <c:pt idx="36">
                  <c:v>1.6074265608996815E-4</c:v>
                </c:pt>
                <c:pt idx="37">
                  <c:v>1.2409588614512162E-4</c:v>
                </c:pt>
                <c:pt idx="38">
                  <c:v>9.4299150511555475E-5</c:v>
                </c:pt>
                <c:pt idx="39">
                  <c:v>7.0392765569500778E-5</c:v>
                </c:pt>
                <c:pt idx="40">
                  <c:v>5.1732226036547232E-5</c:v>
                </c:pt>
                <c:pt idx="41">
                  <c:v>3.7311042767169989E-5</c:v>
                </c:pt>
                <c:pt idx="42">
                  <c:v>2.6499664144152717E-5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D8F0-4A09-A5DB-F40A3193140E}"/>
            </c:ext>
          </c:extLst>
        </c:ser>
        <c:ser>
          <c:idx val="4"/>
          <c:order val="4"/>
          <c:tx>
            <c:v>30_exp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Sparkleberry_dead!$AH$11:$AH$53</c:f>
              <c:numCache>
                <c:formatCode>General</c:formatCode>
                <c:ptCount val="43"/>
                <c:pt idx="0">
                  <c:v>168.35</c:v>
                </c:pt>
                <c:pt idx="1">
                  <c:v>176.29300000000001</c:v>
                </c:pt>
                <c:pt idx="2">
                  <c:v>184.21199999999999</c:v>
                </c:pt>
                <c:pt idx="3">
                  <c:v>192.11199999999999</c:v>
                </c:pt>
                <c:pt idx="4">
                  <c:v>199.98599999999999</c:v>
                </c:pt>
                <c:pt idx="5">
                  <c:v>207.876</c:v>
                </c:pt>
                <c:pt idx="6">
                  <c:v>215.74</c:v>
                </c:pt>
                <c:pt idx="7">
                  <c:v>223.60900000000001</c:v>
                </c:pt>
                <c:pt idx="8">
                  <c:v>231.47499999999999</c:v>
                </c:pt>
                <c:pt idx="9">
                  <c:v>239.31700000000001</c:v>
                </c:pt>
                <c:pt idx="10">
                  <c:v>247.16499999999999</c:v>
                </c:pt>
                <c:pt idx="11">
                  <c:v>254.999</c:v>
                </c:pt>
                <c:pt idx="12">
                  <c:v>262.82</c:v>
                </c:pt>
                <c:pt idx="13">
                  <c:v>270.64800000000002</c:v>
                </c:pt>
                <c:pt idx="14">
                  <c:v>278.45699999999999</c:v>
                </c:pt>
                <c:pt idx="15">
                  <c:v>286.26900000000001</c:v>
                </c:pt>
                <c:pt idx="16">
                  <c:v>294.089</c:v>
                </c:pt>
                <c:pt idx="17">
                  <c:v>301.89100000000002</c:v>
                </c:pt>
                <c:pt idx="18">
                  <c:v>309.7</c:v>
                </c:pt>
                <c:pt idx="19">
                  <c:v>317.49200000000002</c:v>
                </c:pt>
                <c:pt idx="20">
                  <c:v>325.28300000000002</c:v>
                </c:pt>
                <c:pt idx="21">
                  <c:v>333.07100000000003</c:v>
                </c:pt>
                <c:pt idx="22">
                  <c:v>340.83199999999999</c:v>
                </c:pt>
                <c:pt idx="23">
                  <c:v>348.61200000000002</c:v>
                </c:pt>
                <c:pt idx="24">
                  <c:v>356.38799999999998</c:v>
                </c:pt>
                <c:pt idx="25">
                  <c:v>364.14400000000001</c:v>
                </c:pt>
                <c:pt idx="26">
                  <c:v>371.89699999999999</c:v>
                </c:pt>
                <c:pt idx="27">
                  <c:v>379.67099999999999</c:v>
                </c:pt>
                <c:pt idx="28">
                  <c:v>387.435</c:v>
                </c:pt>
                <c:pt idx="29">
                  <c:v>395.20600000000002</c:v>
                </c:pt>
                <c:pt idx="30">
                  <c:v>402.964</c:v>
                </c:pt>
                <c:pt idx="31">
                  <c:v>410.72</c:v>
                </c:pt>
                <c:pt idx="32">
                  <c:v>418.46699999999998</c:v>
                </c:pt>
                <c:pt idx="33">
                  <c:v>426.20100000000002</c:v>
                </c:pt>
                <c:pt idx="34">
                  <c:v>433.93799999999999</c:v>
                </c:pt>
                <c:pt idx="35">
                  <c:v>441.673</c:v>
                </c:pt>
                <c:pt idx="36">
                  <c:v>449.39699999999999</c:v>
                </c:pt>
                <c:pt idx="37">
                  <c:v>457.11799999999999</c:v>
                </c:pt>
                <c:pt idx="38">
                  <c:v>464.84199999999998</c:v>
                </c:pt>
                <c:pt idx="39">
                  <c:v>472.56299999999999</c:v>
                </c:pt>
                <c:pt idx="40">
                  <c:v>480.27100000000002</c:v>
                </c:pt>
                <c:pt idx="41">
                  <c:v>487.98200000000003</c:v>
                </c:pt>
                <c:pt idx="42">
                  <c:v>495.69099999999997</c:v>
                </c:pt>
              </c:numCache>
            </c:numRef>
          </c:xVal>
          <c:yVal>
            <c:numRef>
              <c:f>Sparkleberry_dead!$AM$11:$AM$53</c:f>
              <c:numCache>
                <c:formatCode>General</c:formatCode>
                <c:ptCount val="43"/>
                <c:pt idx="0">
                  <c:v>1.0086702040803391E-4</c:v>
                </c:pt>
                <c:pt idx="1">
                  <c:v>1.2643056781989209E-4</c:v>
                </c:pt>
                <c:pt idx="2">
                  <c:v>1.5506570426186E-4</c:v>
                </c:pt>
                <c:pt idx="3">
                  <c:v>1.8092650222501644E-4</c:v>
                </c:pt>
                <c:pt idx="4">
                  <c:v>2.1124605845769528E-4</c:v>
                </c:pt>
                <c:pt idx="5">
                  <c:v>2.4592528944276937E-4</c:v>
                </c:pt>
                <c:pt idx="6">
                  <c:v>2.9715146778358514E-4</c:v>
                </c:pt>
                <c:pt idx="7">
                  <c:v>3.7215769022846262E-4</c:v>
                </c:pt>
                <c:pt idx="8">
                  <c:v>4.8749090413312962E-4</c:v>
                </c:pt>
                <c:pt idx="9">
                  <c:v>6.6514765029383749E-4</c:v>
                </c:pt>
                <c:pt idx="10">
                  <c:v>8.9016631762846993E-4</c:v>
                </c:pt>
                <c:pt idx="11">
                  <c:v>1.0786231671531046E-3</c:v>
                </c:pt>
                <c:pt idx="12">
                  <c:v>1.1938572975406653E-3</c:v>
                </c:pt>
                <c:pt idx="13">
                  <c:v>1.2810507925888684E-3</c:v>
                </c:pt>
                <c:pt idx="14">
                  <c:v>1.3587322699954441E-3</c:v>
                </c:pt>
                <c:pt idx="15">
                  <c:v>1.409066696682372E-3</c:v>
                </c:pt>
                <c:pt idx="16">
                  <c:v>1.4321531561667239E-3</c:v>
                </c:pt>
                <c:pt idx="17">
                  <c:v>1.4481056024198552E-3</c:v>
                </c:pt>
                <c:pt idx="18">
                  <c:v>1.4739664003830186E-3</c:v>
                </c:pt>
                <c:pt idx="19">
                  <c:v>1.5005207829658779E-3</c:v>
                </c:pt>
                <c:pt idx="20">
                  <c:v>1.5309394227156492E-3</c:v>
                </c:pt>
                <c:pt idx="21">
                  <c:v>1.5393615216691692E-3</c:v>
                </c:pt>
                <c:pt idx="22">
                  <c:v>1.546297367866184E-3</c:v>
                </c:pt>
                <c:pt idx="23">
                  <c:v>1.6247715134095619E-3</c:v>
                </c:pt>
                <c:pt idx="24">
                  <c:v>1.8534562708769006E-3</c:v>
                </c:pt>
                <c:pt idx="25">
                  <c:v>2.0132779839595674E-3</c:v>
                </c:pt>
                <c:pt idx="26">
                  <c:v>1.7607140988710815E-3</c:v>
                </c:pt>
                <c:pt idx="27">
                  <c:v>1.298291324564313E-3</c:v>
                </c:pt>
                <c:pt idx="28">
                  <c:v>8.9591316162027784E-4</c:v>
                </c:pt>
                <c:pt idx="29">
                  <c:v>6.989351296250168E-4</c:v>
                </c:pt>
                <c:pt idx="30">
                  <c:v>6.4097127212139199E-4</c:v>
                </c:pt>
                <c:pt idx="31">
                  <c:v>6.2155090276973246E-4</c:v>
                </c:pt>
                <c:pt idx="32">
                  <c:v>6.1045354885451431E-4</c:v>
                </c:pt>
                <c:pt idx="33">
                  <c:v>5.9410476853298533E-4</c:v>
                </c:pt>
                <c:pt idx="34">
                  <c:v>5.6804580353561618E-4</c:v>
                </c:pt>
                <c:pt idx="35">
                  <c:v>5.3118673517432713E-4</c:v>
                </c:pt>
                <c:pt idx="36">
                  <c:v>4.8749090413313656E-4</c:v>
                </c:pt>
                <c:pt idx="37">
                  <c:v>4.5132542039154344E-4</c:v>
                </c:pt>
                <c:pt idx="38">
                  <c:v>4.2169944877858134E-4</c:v>
                </c:pt>
                <c:pt idx="39">
                  <c:v>3.9861298929422251E-4</c:v>
                </c:pt>
                <c:pt idx="40">
                  <c:v>3.6809526602735176E-4</c:v>
                </c:pt>
                <c:pt idx="41">
                  <c:v>3.3698304165788451E-4</c:v>
                </c:pt>
                <c:pt idx="42">
                  <c:v>3.1191491183152342E-4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D8F0-4A09-A5DB-F40A3193140E}"/>
            </c:ext>
          </c:extLst>
        </c:ser>
        <c:ser>
          <c:idx val="5"/>
          <c:order val="5"/>
          <c:tx>
            <c:v>30-model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Sparkleberry_dead!$AH$12:$AH$54</c:f>
              <c:numCache>
                <c:formatCode>General</c:formatCode>
                <c:ptCount val="43"/>
                <c:pt idx="0">
                  <c:v>176.29300000000001</c:v>
                </c:pt>
                <c:pt idx="1">
                  <c:v>184.21199999999999</c:v>
                </c:pt>
                <c:pt idx="2">
                  <c:v>192.11199999999999</c:v>
                </c:pt>
                <c:pt idx="3">
                  <c:v>199.98599999999999</c:v>
                </c:pt>
                <c:pt idx="4">
                  <c:v>207.876</c:v>
                </c:pt>
                <c:pt idx="5">
                  <c:v>215.74</c:v>
                </c:pt>
                <c:pt idx="6">
                  <c:v>223.60900000000001</c:v>
                </c:pt>
                <c:pt idx="7">
                  <c:v>231.47499999999999</c:v>
                </c:pt>
                <c:pt idx="8">
                  <c:v>239.31700000000001</c:v>
                </c:pt>
                <c:pt idx="9">
                  <c:v>247.16499999999999</c:v>
                </c:pt>
                <c:pt idx="10">
                  <c:v>254.999</c:v>
                </c:pt>
                <c:pt idx="11">
                  <c:v>262.82</c:v>
                </c:pt>
                <c:pt idx="12">
                  <c:v>270.64800000000002</c:v>
                </c:pt>
                <c:pt idx="13">
                  <c:v>278.45699999999999</c:v>
                </c:pt>
                <c:pt idx="14">
                  <c:v>286.26900000000001</c:v>
                </c:pt>
                <c:pt idx="15">
                  <c:v>294.089</c:v>
                </c:pt>
                <c:pt idx="16">
                  <c:v>301.89100000000002</c:v>
                </c:pt>
                <c:pt idx="17">
                  <c:v>309.7</c:v>
                </c:pt>
                <c:pt idx="18">
                  <c:v>317.49200000000002</c:v>
                </c:pt>
                <c:pt idx="19">
                  <c:v>325.28300000000002</c:v>
                </c:pt>
                <c:pt idx="20">
                  <c:v>333.07100000000003</c:v>
                </c:pt>
                <c:pt idx="21">
                  <c:v>340.83199999999999</c:v>
                </c:pt>
                <c:pt idx="22">
                  <c:v>348.61200000000002</c:v>
                </c:pt>
                <c:pt idx="23">
                  <c:v>356.38799999999998</c:v>
                </c:pt>
                <c:pt idx="24">
                  <c:v>364.14400000000001</c:v>
                </c:pt>
                <c:pt idx="25">
                  <c:v>371.89699999999999</c:v>
                </c:pt>
                <c:pt idx="26">
                  <c:v>379.67099999999999</c:v>
                </c:pt>
                <c:pt idx="27">
                  <c:v>387.435</c:v>
                </c:pt>
                <c:pt idx="28">
                  <c:v>395.20600000000002</c:v>
                </c:pt>
                <c:pt idx="29">
                  <c:v>402.964</c:v>
                </c:pt>
                <c:pt idx="30">
                  <c:v>410.72</c:v>
                </c:pt>
                <c:pt idx="31">
                  <c:v>418.46699999999998</c:v>
                </c:pt>
                <c:pt idx="32">
                  <c:v>426.20100000000002</c:v>
                </c:pt>
                <c:pt idx="33">
                  <c:v>433.93799999999999</c:v>
                </c:pt>
                <c:pt idx="34">
                  <c:v>441.673</c:v>
                </c:pt>
                <c:pt idx="35">
                  <c:v>449.39699999999999</c:v>
                </c:pt>
                <c:pt idx="36">
                  <c:v>457.11799999999999</c:v>
                </c:pt>
                <c:pt idx="37">
                  <c:v>464.84199999999998</c:v>
                </c:pt>
                <c:pt idx="38">
                  <c:v>472.56299999999999</c:v>
                </c:pt>
                <c:pt idx="39">
                  <c:v>480.27100000000002</c:v>
                </c:pt>
                <c:pt idx="40">
                  <c:v>487.98200000000003</c:v>
                </c:pt>
                <c:pt idx="41">
                  <c:v>495.69099999999997</c:v>
                </c:pt>
                <c:pt idx="42">
                  <c:v>503.39600000000002</c:v>
                </c:pt>
              </c:numCache>
            </c:numRef>
          </c:xVal>
          <c:yVal>
            <c:numRef>
              <c:f>Sparkleberry_dead!$AQ$13:$AQ$53</c:f>
              <c:numCache>
                <c:formatCode>General</c:formatCode>
                <c:ptCount val="41"/>
                <c:pt idx="0">
                  <c:v>1.8962629368364143E-4</c:v>
                </c:pt>
                <c:pt idx="1">
                  <c:v>2.2700131821858777E-4</c:v>
                </c:pt>
                <c:pt idx="2">
                  <c:v>2.7498044426871879E-4</c:v>
                </c:pt>
                <c:pt idx="3">
                  <c:v>3.3285198323654936E-4</c:v>
                </c:pt>
                <c:pt idx="4">
                  <c:v>3.9861501052699584E-4</c:v>
                </c:pt>
                <c:pt idx="5">
                  <c:v>4.7359919017772508E-4</c:v>
                </c:pt>
                <c:pt idx="6">
                  <c:v>5.5705767527347366E-4</c:v>
                </c:pt>
                <c:pt idx="7">
                  <c:v>6.4738497240006626E-4</c:v>
                </c:pt>
                <c:pt idx="8">
                  <c:v>7.4576415711367038E-4</c:v>
                </c:pt>
                <c:pt idx="9">
                  <c:v>8.4925539291176555E-4</c:v>
                </c:pt>
                <c:pt idx="10">
                  <c:v>9.5642592580328842E-4</c:v>
                </c:pt>
                <c:pt idx="11">
                  <c:v>1.0668815091308284E-3</c:v>
                </c:pt>
                <c:pt idx="12">
                  <c:v>1.1753609892143759E-3</c:v>
                </c:pt>
                <c:pt idx="13">
                  <c:v>1.2817177279303667E-3</c:v>
                </c:pt>
                <c:pt idx="14">
                  <c:v>1.3830469024058516E-3</c:v>
                </c:pt>
                <c:pt idx="15">
                  <c:v>1.4731395052480483E-3</c:v>
                </c:pt>
                <c:pt idx="16">
                  <c:v>1.5528621035498763E-3</c:v>
                </c:pt>
                <c:pt idx="17">
                  <c:v>1.6164148015188015E-3</c:v>
                </c:pt>
                <c:pt idx="18">
                  <c:v>1.6652497075081883E-3</c:v>
                </c:pt>
                <c:pt idx="19">
                  <c:v>1.7003682382858768E-3</c:v>
                </c:pt>
                <c:pt idx="20">
                  <c:v>1.7316361734116268E-3</c:v>
                </c:pt>
                <c:pt idx="21">
                  <c:v>1.6967656086779256E-3</c:v>
                </c:pt>
                <c:pt idx="22">
                  <c:v>1.6314029995739816E-3</c:v>
                </c:pt>
                <c:pt idx="23">
                  <c:v>1.547741296936186E-3</c:v>
                </c:pt>
                <c:pt idx="24">
                  <c:v>1.4522942919333055E-3</c:v>
                </c:pt>
                <c:pt idx="25">
                  <c:v>1.3488216967189278E-3</c:v>
                </c:pt>
                <c:pt idx="26">
                  <c:v>1.2355168390231926E-3</c:v>
                </c:pt>
                <c:pt idx="27">
                  <c:v>1.1175797461186461E-3</c:v>
                </c:pt>
                <c:pt idx="28">
                  <c:v>9.9635794613246839E-4</c:v>
                </c:pt>
                <c:pt idx="29">
                  <c:v>8.7638541508095684E-4</c:v>
                </c:pt>
                <c:pt idx="30">
                  <c:v>7.5996924742132701E-4</c:v>
                </c:pt>
                <c:pt idx="31">
                  <c:v>6.4959598389861849E-4</c:v>
                </c:pt>
                <c:pt idx="32">
                  <c:v>5.4790545846915674E-4</c:v>
                </c:pt>
                <c:pt idx="33">
                  <c:v>4.5561450951657289E-4</c:v>
                </c:pt>
                <c:pt idx="34">
                  <c:v>3.7328042133085755E-4</c:v>
                </c:pt>
                <c:pt idx="35">
                  <c:v>3.015286090205179E-4</c:v>
                </c:pt>
                <c:pt idx="36">
                  <c:v>2.401756351717498E-4</c:v>
                </c:pt>
                <c:pt idx="37">
                  <c:v>1.8850600864041034E-4</c:v>
                </c:pt>
                <c:pt idx="38">
                  <c:v>1.4571136760131823E-4</c:v>
                </c:pt>
                <c:pt idx="39">
                  <c:v>1.1106800994828363E-4</c:v>
                </c:pt>
                <c:pt idx="40">
                  <c:v>8.3424226754372067E-5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D8F0-4A09-A5DB-F40A31931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33200"/>
        <c:axId val="2022632656"/>
      </c:scatterChart>
      <c:valAx>
        <c:axId val="2022633200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2632656"/>
        <c:crosses val="autoZero"/>
        <c:crossBetween val="midCat"/>
      </c:valAx>
      <c:valAx>
        <c:axId val="202263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26332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Sparkleberry_dead!$B$13:$B$62</c:f>
              <c:numCache>
                <c:formatCode>General</c:formatCode>
                <c:ptCount val="50"/>
                <c:pt idx="0">
                  <c:v>166.203</c:v>
                </c:pt>
                <c:pt idx="1">
                  <c:v>174.09800000000001</c:v>
                </c:pt>
                <c:pt idx="2">
                  <c:v>181.96899999999999</c:v>
                </c:pt>
                <c:pt idx="3">
                  <c:v>189.84100000000001</c:v>
                </c:pt>
                <c:pt idx="4">
                  <c:v>197.70699999999999</c:v>
                </c:pt>
                <c:pt idx="5">
                  <c:v>205.58</c:v>
                </c:pt>
                <c:pt idx="6">
                  <c:v>213.434</c:v>
                </c:pt>
                <c:pt idx="7">
                  <c:v>221.27199999999999</c:v>
                </c:pt>
                <c:pt idx="8">
                  <c:v>229.10499999999999</c:v>
                </c:pt>
                <c:pt idx="9">
                  <c:v>236.95400000000001</c:v>
                </c:pt>
                <c:pt idx="10">
                  <c:v>244.797</c:v>
                </c:pt>
                <c:pt idx="11">
                  <c:v>252.62799999999999</c:v>
                </c:pt>
                <c:pt idx="12">
                  <c:v>260.452</c:v>
                </c:pt>
                <c:pt idx="13">
                  <c:v>268.279</c:v>
                </c:pt>
                <c:pt idx="14">
                  <c:v>276.08300000000003</c:v>
                </c:pt>
                <c:pt idx="15">
                  <c:v>283.88400000000001</c:v>
                </c:pt>
                <c:pt idx="16">
                  <c:v>291.69299999999998</c:v>
                </c:pt>
                <c:pt idx="17">
                  <c:v>299.48500000000001</c:v>
                </c:pt>
                <c:pt idx="18">
                  <c:v>307.28800000000001</c:v>
                </c:pt>
                <c:pt idx="19">
                  <c:v>315.04599999999999</c:v>
                </c:pt>
                <c:pt idx="20">
                  <c:v>322.822</c:v>
                </c:pt>
                <c:pt idx="21">
                  <c:v>330.58300000000003</c:v>
                </c:pt>
                <c:pt idx="22">
                  <c:v>338.33800000000002</c:v>
                </c:pt>
                <c:pt idx="23">
                  <c:v>346.08100000000002</c:v>
                </c:pt>
                <c:pt idx="24">
                  <c:v>353.827</c:v>
                </c:pt>
                <c:pt idx="25">
                  <c:v>361.57600000000002</c:v>
                </c:pt>
                <c:pt idx="26">
                  <c:v>369.31299999999999</c:v>
                </c:pt>
                <c:pt idx="27">
                  <c:v>377.06700000000001</c:v>
                </c:pt>
                <c:pt idx="28">
                  <c:v>384.78500000000003</c:v>
                </c:pt>
                <c:pt idx="29">
                  <c:v>392.51400000000001</c:v>
                </c:pt>
                <c:pt idx="30">
                  <c:v>400.233</c:v>
                </c:pt>
                <c:pt idx="31">
                  <c:v>407.935</c:v>
                </c:pt>
                <c:pt idx="32">
                  <c:v>415.64</c:v>
                </c:pt>
                <c:pt idx="33">
                  <c:v>423.33499999999998</c:v>
                </c:pt>
                <c:pt idx="34">
                  <c:v>431.02499999999998</c:v>
                </c:pt>
                <c:pt idx="35">
                  <c:v>438.72500000000002</c:v>
                </c:pt>
                <c:pt idx="36">
                  <c:v>446.42200000000003</c:v>
                </c:pt>
                <c:pt idx="37">
                  <c:v>454.096</c:v>
                </c:pt>
                <c:pt idx="38">
                  <c:v>461.78500000000003</c:v>
                </c:pt>
                <c:pt idx="39">
                  <c:v>469.46</c:v>
                </c:pt>
                <c:pt idx="40">
                  <c:v>477.13</c:v>
                </c:pt>
                <c:pt idx="41">
                  <c:v>484.79399999999998</c:v>
                </c:pt>
                <c:pt idx="42">
                  <c:v>492.46499999999997</c:v>
                </c:pt>
                <c:pt idx="43">
                  <c:v>500.137</c:v>
                </c:pt>
              </c:numCache>
            </c:numRef>
          </c:xVal>
          <c:yVal>
            <c:numRef>
              <c:f>Sparkleberry_dead!$F$13:$F$62</c:f>
              <c:numCache>
                <c:formatCode>General</c:formatCode>
                <c:ptCount val="50"/>
                <c:pt idx="0">
                  <c:v>2.5159401317289554E-3</c:v>
                </c:pt>
                <c:pt idx="1">
                  <c:v>4.1859282679461707E-3</c:v>
                </c:pt>
                <c:pt idx="2">
                  <c:v>6.2533239046455025E-3</c:v>
                </c:pt>
                <c:pt idx="3">
                  <c:v>8.8277063158570535E-3</c:v>
                </c:pt>
                <c:pt idx="4">
                  <c:v>1.2046414858365107E-2</c:v>
                </c:pt>
                <c:pt idx="5">
                  <c:v>1.6046788888953722E-2</c:v>
                </c:pt>
                <c:pt idx="6">
                  <c:v>2.1109351349139938E-2</c:v>
                </c:pt>
                <c:pt idx="7">
                  <c:v>2.7616899169535247E-2</c:v>
                </c:pt>
                <c:pt idx="8">
                  <c:v>3.6222524823358193E-2</c:v>
                </c:pt>
                <c:pt idx="9">
                  <c:v>4.78554605543835E-2</c:v>
                </c:pt>
                <c:pt idx="10">
                  <c:v>6.2743631252593302E-2</c:v>
                </c:pt>
                <c:pt idx="11">
                  <c:v>7.9975337358058396E-2</c:v>
                </c:pt>
                <c:pt idx="12">
                  <c:v>9.8950084449093811E-2</c:v>
                </c:pt>
                <c:pt idx="13">
                  <c:v>0.11945894137654944</c:v>
                </c:pt>
                <c:pt idx="14">
                  <c:v>0.14101829827770607</c:v>
                </c:pt>
                <c:pt idx="15">
                  <c:v>0.16326289090579682</c:v>
                </c:pt>
                <c:pt idx="16">
                  <c:v>0.18624093414139531</c:v>
                </c:pt>
                <c:pt idx="17">
                  <c:v>0.21016135913365164</c:v>
                </c:pt>
                <c:pt idx="18">
                  <c:v>0.23511621247275127</c:v>
                </c:pt>
                <c:pt idx="19">
                  <c:v>0.26090825146544017</c:v>
                </c:pt>
                <c:pt idx="20">
                  <c:v>0.2872525699992402</c:v>
                </c:pt>
                <c:pt idx="21">
                  <c:v>0.31398406863461303</c:v>
                </c:pt>
                <c:pt idx="22">
                  <c:v>0.34178798309849279</c:v>
                </c:pt>
                <c:pt idx="23">
                  <c:v>0.37330736548048316</c:v>
                </c:pt>
                <c:pt idx="24">
                  <c:v>0.40927566638809187</c:v>
                </c:pt>
                <c:pt idx="25">
                  <c:v>0.44310644092362172</c:v>
                </c:pt>
                <c:pt idx="26">
                  <c:v>0.46801015726817408</c:v>
                </c:pt>
                <c:pt idx="27">
                  <c:v>0.48377934532958522</c:v>
                </c:pt>
                <c:pt idx="28">
                  <c:v>0.49587251401153654</c:v>
                </c:pt>
                <c:pt idx="29">
                  <c:v>0.50707882110233826</c:v>
                </c:pt>
                <c:pt idx="30">
                  <c:v>0.51797392305489476</c:v>
                </c:pt>
                <c:pt idx="31">
                  <c:v>0.52865132751637844</c:v>
                </c:pt>
                <c:pt idx="32">
                  <c:v>0.53908035229006068</c:v>
                </c:pt>
                <c:pt idx="33">
                  <c:v>0.54897901337743782</c:v>
                </c:pt>
                <c:pt idx="34">
                  <c:v>0.55817052288307456</c:v>
                </c:pt>
                <c:pt idx="35">
                  <c:v>0.56660228275543656</c:v>
                </c:pt>
                <c:pt idx="36">
                  <c:v>0.57447737991572623</c:v>
                </c:pt>
                <c:pt idx="37">
                  <c:v>0.58194338111963717</c:v>
                </c:pt>
                <c:pt idx="38">
                  <c:v>0.58903973490582029</c:v>
                </c:pt>
                <c:pt idx="39">
                  <c:v>0.59551806158647413</c:v>
                </c:pt>
                <c:pt idx="40">
                  <c:v>0.60131261359718069</c:v>
                </c:pt>
                <c:pt idx="41">
                  <c:v>0.6065782629785692</c:v>
                </c:pt>
                <c:pt idx="42">
                  <c:v>0.61158822738722107</c:v>
                </c:pt>
                <c:pt idx="43">
                  <c:v>0.61699267718238082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E58-4687-A815-0DF8CD5982DA}"/>
            </c:ext>
          </c:extLst>
        </c:ser>
        <c:ser>
          <c:idx val="1"/>
          <c:order val="1"/>
          <c:tx>
            <c:v>10-model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Sparkleberry_dead!$B$13:$B$62</c:f>
              <c:numCache>
                <c:formatCode>General</c:formatCode>
                <c:ptCount val="50"/>
                <c:pt idx="0">
                  <c:v>166.203</c:v>
                </c:pt>
                <c:pt idx="1">
                  <c:v>174.09800000000001</c:v>
                </c:pt>
                <c:pt idx="2">
                  <c:v>181.96899999999999</c:v>
                </c:pt>
                <c:pt idx="3">
                  <c:v>189.84100000000001</c:v>
                </c:pt>
                <c:pt idx="4">
                  <c:v>197.70699999999999</c:v>
                </c:pt>
                <c:pt idx="5">
                  <c:v>205.58</c:v>
                </c:pt>
                <c:pt idx="6">
                  <c:v>213.434</c:v>
                </c:pt>
                <c:pt idx="7">
                  <c:v>221.27199999999999</c:v>
                </c:pt>
                <c:pt idx="8">
                  <c:v>229.10499999999999</c:v>
                </c:pt>
                <c:pt idx="9">
                  <c:v>236.95400000000001</c:v>
                </c:pt>
                <c:pt idx="10">
                  <c:v>244.797</c:v>
                </c:pt>
                <c:pt idx="11">
                  <c:v>252.62799999999999</c:v>
                </c:pt>
                <c:pt idx="12">
                  <c:v>260.452</c:v>
                </c:pt>
                <c:pt idx="13">
                  <c:v>268.279</c:v>
                </c:pt>
                <c:pt idx="14">
                  <c:v>276.08300000000003</c:v>
                </c:pt>
                <c:pt idx="15">
                  <c:v>283.88400000000001</c:v>
                </c:pt>
                <c:pt idx="16">
                  <c:v>291.69299999999998</c:v>
                </c:pt>
                <c:pt idx="17">
                  <c:v>299.48500000000001</c:v>
                </c:pt>
                <c:pt idx="18">
                  <c:v>307.28800000000001</c:v>
                </c:pt>
                <c:pt idx="19">
                  <c:v>315.04599999999999</c:v>
                </c:pt>
                <c:pt idx="20">
                  <c:v>322.822</c:v>
                </c:pt>
                <c:pt idx="21">
                  <c:v>330.58300000000003</c:v>
                </c:pt>
                <c:pt idx="22">
                  <c:v>338.33800000000002</c:v>
                </c:pt>
                <c:pt idx="23">
                  <c:v>346.08100000000002</c:v>
                </c:pt>
                <c:pt idx="24">
                  <c:v>353.827</c:v>
                </c:pt>
                <c:pt idx="25">
                  <c:v>361.57600000000002</c:v>
                </c:pt>
                <c:pt idx="26">
                  <c:v>369.31299999999999</c:v>
                </c:pt>
                <c:pt idx="27">
                  <c:v>377.06700000000001</c:v>
                </c:pt>
                <c:pt idx="28">
                  <c:v>384.78500000000003</c:v>
                </c:pt>
                <c:pt idx="29">
                  <c:v>392.51400000000001</c:v>
                </c:pt>
                <c:pt idx="30">
                  <c:v>400.233</c:v>
                </c:pt>
                <c:pt idx="31">
                  <c:v>407.935</c:v>
                </c:pt>
                <c:pt idx="32">
                  <c:v>415.64</c:v>
                </c:pt>
                <c:pt idx="33">
                  <c:v>423.33499999999998</c:v>
                </c:pt>
                <c:pt idx="34">
                  <c:v>431.02499999999998</c:v>
                </c:pt>
                <c:pt idx="35">
                  <c:v>438.72500000000002</c:v>
                </c:pt>
                <c:pt idx="36">
                  <c:v>446.42200000000003</c:v>
                </c:pt>
                <c:pt idx="37">
                  <c:v>454.096</c:v>
                </c:pt>
                <c:pt idx="38">
                  <c:v>461.78500000000003</c:v>
                </c:pt>
                <c:pt idx="39">
                  <c:v>469.46</c:v>
                </c:pt>
                <c:pt idx="40">
                  <c:v>477.13</c:v>
                </c:pt>
                <c:pt idx="41">
                  <c:v>484.79399999999998</c:v>
                </c:pt>
                <c:pt idx="42">
                  <c:v>492.46499999999997</c:v>
                </c:pt>
                <c:pt idx="43">
                  <c:v>500.137</c:v>
                </c:pt>
              </c:numCache>
            </c:numRef>
          </c:xVal>
          <c:yVal>
            <c:numRef>
              <c:f>Sparkleberry_dead!$J$13:$J$62</c:f>
              <c:numCache>
                <c:formatCode>General</c:formatCode>
                <c:ptCount val="50"/>
                <c:pt idx="0">
                  <c:v>1.0576016738452446E-2</c:v>
                </c:pt>
                <c:pt idx="1">
                  <c:v>1.1796047523227642E-2</c:v>
                </c:pt>
                <c:pt idx="2">
                  <c:v>1.3967639744578876E-2</c:v>
                </c:pt>
                <c:pt idx="3">
                  <c:v>1.7261525768493456E-2</c:v>
                </c:pt>
                <c:pt idx="4">
                  <c:v>2.1683034515472224E-2</c:v>
                </c:pt>
                <c:pt idx="5">
                  <c:v>2.723310482115858E-2</c:v>
                </c:pt>
                <c:pt idx="6">
                  <c:v>3.3991888426114336E-2</c:v>
                </c:pt>
                <c:pt idx="7">
                  <c:v>4.2064925617626661E-2</c:v>
                </c:pt>
                <c:pt idx="8">
                  <c:v>5.1578466771459483E-2</c:v>
                </c:pt>
                <c:pt idx="9">
                  <c:v>6.2666838154993632E-2</c:v>
                </c:pt>
                <c:pt idx="10">
                  <c:v>7.5470674322121276E-2</c:v>
                </c:pt>
                <c:pt idx="11">
                  <c:v>9.0073914010188064E-2</c:v>
                </c:pt>
                <c:pt idx="12">
                  <c:v>0.10652451805054369</c:v>
                </c:pt>
                <c:pt idx="13">
                  <c:v>0.12484152710918893</c:v>
                </c:pt>
                <c:pt idx="14">
                  <c:v>0.14501238573305192</c:v>
                </c:pt>
                <c:pt idx="15">
                  <c:v>0.1669220972985393</c:v>
                </c:pt>
                <c:pt idx="16">
                  <c:v>0.19045219096661914</c:v>
                </c:pt>
                <c:pt idx="17">
                  <c:v>0.21544487464731765</c:v>
                </c:pt>
                <c:pt idx="18">
                  <c:v>0.24163394159353382</c:v>
                </c:pt>
                <c:pt idx="19">
                  <c:v>0.26879268047977767</c:v>
                </c:pt>
                <c:pt idx="20">
                  <c:v>0.29656042524848381</c:v>
                </c:pt>
                <c:pt idx="21">
                  <c:v>0.32498957799004596</c:v>
                </c:pt>
                <c:pt idx="22">
                  <c:v>0.35320968513232787</c:v>
                </c:pt>
                <c:pt idx="23">
                  <c:v>0.38039990360775444</c:v>
                </c:pt>
                <c:pt idx="24">
                  <c:v>0.40624163576082034</c:v>
                </c:pt>
                <c:pt idx="25">
                  <c:v>0.43053167518842034</c:v>
                </c:pt>
                <c:pt idx="26">
                  <c:v>0.45308877276592407</c:v>
                </c:pt>
                <c:pt idx="27">
                  <c:v>0.4737454479522778</c:v>
                </c:pt>
                <c:pt idx="28">
                  <c:v>0.49243360577677142</c:v>
                </c:pt>
                <c:pt idx="29">
                  <c:v>0.50905685997674377</c:v>
                </c:pt>
                <c:pt idx="30">
                  <c:v>0.52366040762095434</c:v>
                </c:pt>
                <c:pt idx="31">
                  <c:v>0.53629684439097092</c:v>
                </c:pt>
                <c:pt idx="32">
                  <c:v>0.54706419564832576</c:v>
                </c:pt>
                <c:pt idx="33">
                  <c:v>0.55611309949594945</c:v>
                </c:pt>
                <c:pt idx="34">
                  <c:v>0.56360209529059957</c:v>
                </c:pt>
                <c:pt idx="35">
                  <c:v>0.56970867447902773</c:v>
                </c:pt>
                <c:pt idx="36">
                  <c:v>0.57461808389579327</c:v>
                </c:pt>
                <c:pt idx="37">
                  <c:v>0.57850352989271436</c:v>
                </c:pt>
                <c:pt idx="38">
                  <c:v>0.58152768405429145</c:v>
                </c:pt>
                <c:pt idx="39">
                  <c:v>0.58384981072122422</c:v>
                </c:pt>
                <c:pt idx="40">
                  <c:v>0.58560378111716749</c:v>
                </c:pt>
                <c:pt idx="41">
                  <c:v>0.58690854072951915</c:v>
                </c:pt>
                <c:pt idx="42">
                  <c:v>0.58786431022760199</c:v>
                </c:pt>
                <c:pt idx="43">
                  <c:v>0.58855422550718028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E58-4687-A815-0DF8CD5982DA}"/>
            </c:ext>
          </c:extLst>
        </c:ser>
        <c:ser>
          <c:idx val="2"/>
          <c:order val="2"/>
          <c:tx>
            <c:v>20-exp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Sparkleberry_dead!$R$13:$R$54</c:f>
              <c:numCache>
                <c:formatCode>General</c:formatCode>
                <c:ptCount val="42"/>
                <c:pt idx="0">
                  <c:v>176.762</c:v>
                </c:pt>
                <c:pt idx="1">
                  <c:v>184.72499999999999</c:v>
                </c:pt>
                <c:pt idx="2">
                  <c:v>192.68600000000001</c:v>
                </c:pt>
                <c:pt idx="3">
                  <c:v>200.649</c:v>
                </c:pt>
                <c:pt idx="4">
                  <c:v>208.601</c:v>
                </c:pt>
                <c:pt idx="5">
                  <c:v>216.57300000000001</c:v>
                </c:pt>
                <c:pt idx="6">
                  <c:v>224.51</c:v>
                </c:pt>
                <c:pt idx="7">
                  <c:v>232.44200000000001</c:v>
                </c:pt>
                <c:pt idx="8">
                  <c:v>240.38399999999999</c:v>
                </c:pt>
                <c:pt idx="9">
                  <c:v>248.309</c:v>
                </c:pt>
                <c:pt idx="10">
                  <c:v>256.22800000000001</c:v>
                </c:pt>
                <c:pt idx="11">
                  <c:v>264.149</c:v>
                </c:pt>
                <c:pt idx="12">
                  <c:v>272.06799999999998</c:v>
                </c:pt>
                <c:pt idx="13">
                  <c:v>279.964</c:v>
                </c:pt>
                <c:pt idx="14">
                  <c:v>287.86500000000001</c:v>
                </c:pt>
                <c:pt idx="15">
                  <c:v>295.74900000000002</c:v>
                </c:pt>
                <c:pt idx="16">
                  <c:v>303.63900000000001</c:v>
                </c:pt>
                <c:pt idx="17">
                  <c:v>311.51600000000002</c:v>
                </c:pt>
                <c:pt idx="18">
                  <c:v>319.387</c:v>
                </c:pt>
                <c:pt idx="19">
                  <c:v>327.24200000000002</c:v>
                </c:pt>
                <c:pt idx="20">
                  <c:v>335.10899999999998</c:v>
                </c:pt>
                <c:pt idx="21">
                  <c:v>342.97699999999998</c:v>
                </c:pt>
                <c:pt idx="22">
                  <c:v>350.82400000000001</c:v>
                </c:pt>
                <c:pt idx="23">
                  <c:v>358.65800000000002</c:v>
                </c:pt>
                <c:pt idx="24">
                  <c:v>366.49</c:v>
                </c:pt>
                <c:pt idx="25">
                  <c:v>374.34100000000001</c:v>
                </c:pt>
                <c:pt idx="26">
                  <c:v>382.19499999999999</c:v>
                </c:pt>
                <c:pt idx="27">
                  <c:v>390.03699999999998</c:v>
                </c:pt>
                <c:pt idx="28">
                  <c:v>397.86700000000002</c:v>
                </c:pt>
                <c:pt idx="29">
                  <c:v>405.69400000000002</c:v>
                </c:pt>
                <c:pt idx="30">
                  <c:v>413.512</c:v>
                </c:pt>
                <c:pt idx="31">
                  <c:v>421.32</c:v>
                </c:pt>
                <c:pt idx="32">
                  <c:v>429.13400000000001</c:v>
                </c:pt>
                <c:pt idx="33">
                  <c:v>436.94499999999999</c:v>
                </c:pt>
                <c:pt idx="34">
                  <c:v>444.74599999999998</c:v>
                </c:pt>
                <c:pt idx="35">
                  <c:v>452.52699999999999</c:v>
                </c:pt>
                <c:pt idx="36">
                  <c:v>460.29700000000003</c:v>
                </c:pt>
                <c:pt idx="37">
                  <c:v>468.08300000000003</c:v>
                </c:pt>
                <c:pt idx="38">
                  <c:v>475.863</c:v>
                </c:pt>
                <c:pt idx="39">
                  <c:v>483.62200000000001</c:v>
                </c:pt>
                <c:pt idx="40">
                  <c:v>491.399</c:v>
                </c:pt>
                <c:pt idx="41">
                  <c:v>499.17399999999998</c:v>
                </c:pt>
              </c:numCache>
            </c:numRef>
          </c:xVal>
          <c:yVal>
            <c:numRef>
              <c:f>Sparkleberry_dead!$V$13:$V$54</c:f>
              <c:numCache>
                <c:formatCode>General</c:formatCode>
                <c:ptCount val="42"/>
                <c:pt idx="0">
                  <c:v>2.5728167866050367E-3</c:v>
                </c:pt>
                <c:pt idx="1">
                  <c:v>4.2288304232929175E-3</c:v>
                </c:pt>
                <c:pt idx="2">
                  <c:v>6.2658334484397837E-3</c:v>
                </c:pt>
                <c:pt idx="3">
                  <c:v>8.8432038930741363E-3</c:v>
                </c:pt>
                <c:pt idx="4">
                  <c:v>1.2220500264871204E-2</c:v>
                </c:pt>
                <c:pt idx="5">
                  <c:v>1.6608708719192622E-2</c:v>
                </c:pt>
                <c:pt idx="6">
                  <c:v>2.2241583701547274E-2</c:v>
                </c:pt>
                <c:pt idx="7">
                  <c:v>2.9471274766207589E-2</c:v>
                </c:pt>
                <c:pt idx="8">
                  <c:v>3.9117440358463984E-2</c:v>
                </c:pt>
                <c:pt idx="9">
                  <c:v>5.2008846239665174E-2</c:v>
                </c:pt>
                <c:pt idx="10">
                  <c:v>6.7776646109430572E-2</c:v>
                </c:pt>
                <c:pt idx="11">
                  <c:v>8.5912348154478346E-2</c:v>
                </c:pt>
                <c:pt idx="12">
                  <c:v>0.1060015694941342</c:v>
                </c:pt>
                <c:pt idx="13">
                  <c:v>0.12759198009747874</c:v>
                </c:pt>
                <c:pt idx="14">
                  <c:v>0.15002785320827983</c:v>
                </c:pt>
                <c:pt idx="15">
                  <c:v>0.17292061000802972</c:v>
                </c:pt>
                <c:pt idx="16">
                  <c:v>0.19616855213407192</c:v>
                </c:pt>
                <c:pt idx="17">
                  <c:v>0.21987641372108235</c:v>
                </c:pt>
                <c:pt idx="18">
                  <c:v>0.24397892567064006</c:v>
                </c:pt>
                <c:pt idx="19">
                  <c:v>0.26823929776521649</c:v>
                </c:pt>
                <c:pt idx="20">
                  <c:v>0.29243743653339127</c:v>
                </c:pt>
                <c:pt idx="21">
                  <c:v>0.31705602972627955</c:v>
                </c:pt>
                <c:pt idx="22">
                  <c:v>0.3437192153743639</c:v>
                </c:pt>
                <c:pt idx="23">
                  <c:v>0.37529731592216886</c:v>
                </c:pt>
                <c:pt idx="24">
                  <c:v>0.4117660451935381</c:v>
                </c:pt>
                <c:pt idx="25">
                  <c:v>0.4451580195230499</c:v>
                </c:pt>
                <c:pt idx="26">
                  <c:v>0.46815702834348549</c:v>
                </c:pt>
                <c:pt idx="27">
                  <c:v>0.48291391613072643</c:v>
                </c:pt>
                <c:pt idx="28">
                  <c:v>0.49470333676881539</c:v>
                </c:pt>
                <c:pt idx="29">
                  <c:v>0.505600240433144</c:v>
                </c:pt>
                <c:pt idx="30">
                  <c:v>0.51607213601472957</c:v>
                </c:pt>
                <c:pt idx="31">
                  <c:v>0.5262556332544539</c:v>
                </c:pt>
                <c:pt idx="32">
                  <c:v>0.53606421264975845</c:v>
                </c:pt>
                <c:pt idx="33">
                  <c:v>0.54533546039759506</c:v>
                </c:pt>
                <c:pt idx="34">
                  <c:v>0.55388874806279809</c:v>
                </c:pt>
                <c:pt idx="35">
                  <c:v>0.56178479108575907</c:v>
                </c:pt>
                <c:pt idx="36">
                  <c:v>0.56919511058558525</c:v>
                </c:pt>
                <c:pt idx="37">
                  <c:v>0.57625024475911912</c:v>
                </c:pt>
                <c:pt idx="38">
                  <c:v>0.58293046108823321</c:v>
                </c:pt>
                <c:pt idx="39">
                  <c:v>0.58905513113776187</c:v>
                </c:pt>
                <c:pt idx="40">
                  <c:v>0.5945817540994307</c:v>
                </c:pt>
                <c:pt idx="41">
                  <c:v>0.59969095840840547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E58-4687-A815-0DF8CD5982DA}"/>
            </c:ext>
          </c:extLst>
        </c:ser>
        <c:ser>
          <c:idx val="3"/>
          <c:order val="3"/>
          <c:tx>
            <c:v>20-model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Sparkleberry_dead!$R$13:$R$54</c:f>
              <c:numCache>
                <c:formatCode>General</c:formatCode>
                <c:ptCount val="42"/>
                <c:pt idx="0">
                  <c:v>176.762</c:v>
                </c:pt>
                <c:pt idx="1">
                  <c:v>184.72499999999999</c:v>
                </c:pt>
                <c:pt idx="2">
                  <c:v>192.68600000000001</c:v>
                </c:pt>
                <c:pt idx="3">
                  <c:v>200.649</c:v>
                </c:pt>
                <c:pt idx="4">
                  <c:v>208.601</c:v>
                </c:pt>
                <c:pt idx="5">
                  <c:v>216.57300000000001</c:v>
                </c:pt>
                <c:pt idx="6">
                  <c:v>224.51</c:v>
                </c:pt>
                <c:pt idx="7">
                  <c:v>232.44200000000001</c:v>
                </c:pt>
                <c:pt idx="8">
                  <c:v>240.38399999999999</c:v>
                </c:pt>
                <c:pt idx="9">
                  <c:v>248.309</c:v>
                </c:pt>
                <c:pt idx="10">
                  <c:v>256.22800000000001</c:v>
                </c:pt>
                <c:pt idx="11">
                  <c:v>264.149</c:v>
                </c:pt>
                <c:pt idx="12">
                  <c:v>272.06799999999998</c:v>
                </c:pt>
                <c:pt idx="13">
                  <c:v>279.964</c:v>
                </c:pt>
                <c:pt idx="14">
                  <c:v>287.86500000000001</c:v>
                </c:pt>
                <c:pt idx="15">
                  <c:v>295.74900000000002</c:v>
                </c:pt>
                <c:pt idx="16">
                  <c:v>303.63900000000001</c:v>
                </c:pt>
                <c:pt idx="17">
                  <c:v>311.51600000000002</c:v>
                </c:pt>
                <c:pt idx="18">
                  <c:v>319.387</c:v>
                </c:pt>
                <c:pt idx="19">
                  <c:v>327.24200000000002</c:v>
                </c:pt>
                <c:pt idx="20">
                  <c:v>335.10899999999998</c:v>
                </c:pt>
                <c:pt idx="21">
                  <c:v>342.97699999999998</c:v>
                </c:pt>
                <c:pt idx="22">
                  <c:v>350.82400000000001</c:v>
                </c:pt>
                <c:pt idx="23">
                  <c:v>358.65800000000002</c:v>
                </c:pt>
                <c:pt idx="24">
                  <c:v>366.49</c:v>
                </c:pt>
                <c:pt idx="25">
                  <c:v>374.34100000000001</c:v>
                </c:pt>
                <c:pt idx="26">
                  <c:v>382.19499999999999</c:v>
                </c:pt>
                <c:pt idx="27">
                  <c:v>390.03699999999998</c:v>
                </c:pt>
                <c:pt idx="28">
                  <c:v>397.86700000000002</c:v>
                </c:pt>
                <c:pt idx="29">
                  <c:v>405.69400000000002</c:v>
                </c:pt>
                <c:pt idx="30">
                  <c:v>413.512</c:v>
                </c:pt>
                <c:pt idx="31">
                  <c:v>421.32</c:v>
                </c:pt>
                <c:pt idx="32">
                  <c:v>429.13400000000001</c:v>
                </c:pt>
                <c:pt idx="33">
                  <c:v>436.94499999999999</c:v>
                </c:pt>
                <c:pt idx="34">
                  <c:v>444.74599999999998</c:v>
                </c:pt>
                <c:pt idx="35">
                  <c:v>452.52699999999999</c:v>
                </c:pt>
                <c:pt idx="36">
                  <c:v>460.29700000000003</c:v>
                </c:pt>
                <c:pt idx="37">
                  <c:v>468.08300000000003</c:v>
                </c:pt>
                <c:pt idx="38">
                  <c:v>475.863</c:v>
                </c:pt>
                <c:pt idx="39">
                  <c:v>483.62200000000001</c:v>
                </c:pt>
                <c:pt idx="40">
                  <c:v>491.399</c:v>
                </c:pt>
                <c:pt idx="41">
                  <c:v>499.17399999999998</c:v>
                </c:pt>
              </c:numCache>
            </c:numRef>
          </c:xVal>
          <c:yVal>
            <c:numRef>
              <c:f>Sparkleberry_dead!$Z$13:$Z$54</c:f>
              <c:numCache>
                <c:formatCode>General</c:formatCode>
                <c:ptCount val="42"/>
                <c:pt idx="0">
                  <c:v>9.4780139185083774E-3</c:v>
                </c:pt>
                <c:pt idx="1">
                  <c:v>1.1813432140511334E-2</c:v>
                </c:pt>
                <c:pt idx="2">
                  <c:v>1.5005001376984354E-2</c:v>
                </c:pt>
                <c:pt idx="3">
                  <c:v>1.907430492542881E-2</c:v>
                </c:pt>
                <c:pt idx="4">
                  <c:v>2.4101484465217479E-2</c:v>
                </c:pt>
                <c:pt idx="5">
                  <c:v>3.0199457854637731E-2</c:v>
                </c:pt>
                <c:pt idx="6">
                  <c:v>3.7520645530331742E-2</c:v>
                </c:pt>
                <c:pt idx="7">
                  <c:v>4.6178948015808415E-2</c:v>
                </c:pt>
                <c:pt idx="8">
                  <c:v>5.6316669828326352E-2</c:v>
                </c:pt>
                <c:pt idx="9">
                  <c:v>6.8075857292161368E-2</c:v>
                </c:pt>
                <c:pt idx="10">
                  <c:v>8.1544927346990162E-2</c:v>
                </c:pt>
                <c:pt idx="11">
                  <c:v>9.6803786219556015E-2</c:v>
                </c:pt>
                <c:pt idx="12">
                  <c:v>0.11390663117146275</c:v>
                </c:pt>
                <c:pt idx="13">
                  <c:v>0.13285583618489466</c:v>
                </c:pt>
                <c:pt idx="14">
                  <c:v>0.15357242274672692</c:v>
                </c:pt>
                <c:pt idx="15">
                  <c:v>0.17598488405250007</c:v>
                </c:pt>
                <c:pt idx="16">
                  <c:v>0.19991817604618961</c:v>
                </c:pt>
                <c:pt idx="17">
                  <c:v>0.22520067241842068</c:v>
                </c:pt>
                <c:pt idx="18">
                  <c:v>0.25156973806875482</c:v>
                </c:pt>
                <c:pt idx="19">
                  <c:v>0.27876242424457692</c:v>
                </c:pt>
                <c:pt idx="20">
                  <c:v>0.30651955246069729</c:v>
                </c:pt>
                <c:pt idx="21">
                  <c:v>0.3348678487760417</c:v>
                </c:pt>
                <c:pt idx="22">
                  <c:v>0.36261855027588547</c:v>
                </c:pt>
                <c:pt idx="23">
                  <c:v>0.38922563262351734</c:v>
                </c:pt>
                <c:pt idx="24">
                  <c:v>0.41441820929333056</c:v>
                </c:pt>
                <c:pt idx="25">
                  <c:v>0.43800344974716066</c:v>
                </c:pt>
                <c:pt idx="26">
                  <c:v>0.45984445763899939</c:v>
                </c:pt>
                <c:pt idx="27">
                  <c:v>0.47979758212156187</c:v>
                </c:pt>
                <c:pt idx="28">
                  <c:v>0.49775712267416061</c:v>
                </c:pt>
                <c:pt idx="29">
                  <c:v>0.51368882116643733</c:v>
                </c:pt>
                <c:pt idx="30">
                  <c:v>0.52762612501373729</c:v>
                </c:pt>
                <c:pt idx="31">
                  <c:v>0.53964080569515005</c:v>
                </c:pt>
                <c:pt idx="32">
                  <c:v>0.54984633998540422</c:v>
                </c:pt>
                <c:pt idx="33">
                  <c:v>0.55839615597706682</c:v>
                </c:pt>
                <c:pt idx="34">
                  <c:v>0.56545177691016868</c:v>
                </c:pt>
                <c:pt idx="35">
                  <c:v>0.57118484576257789</c:v>
                </c:pt>
                <c:pt idx="36">
                  <c:v>0.57577030793861195</c:v>
                </c:pt>
                <c:pt idx="37">
                  <c:v>0.57938431168763738</c:v>
                </c:pt>
                <c:pt idx="38">
                  <c:v>0.58219495289153089</c:v>
                </c:pt>
                <c:pt idx="39">
                  <c:v>0.5843465286409435</c:v>
                </c:pt>
                <c:pt idx="40">
                  <c:v>0.58596691287275182</c:v>
                </c:pt>
                <c:pt idx="41">
                  <c:v>0.58717099097830794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E58-4687-A815-0DF8CD5982DA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Sparkleberry_dead!$AH$13:$AH$53</c:f>
              <c:numCache>
                <c:formatCode>General</c:formatCode>
                <c:ptCount val="41"/>
                <c:pt idx="0">
                  <c:v>184.21199999999999</c:v>
                </c:pt>
                <c:pt idx="1">
                  <c:v>192.11199999999999</c:v>
                </c:pt>
                <c:pt idx="2">
                  <c:v>199.98599999999999</c:v>
                </c:pt>
                <c:pt idx="3">
                  <c:v>207.876</c:v>
                </c:pt>
                <c:pt idx="4">
                  <c:v>215.74</c:v>
                </c:pt>
                <c:pt idx="5">
                  <c:v>223.60900000000001</c:v>
                </c:pt>
                <c:pt idx="6">
                  <c:v>231.47499999999999</c:v>
                </c:pt>
                <c:pt idx="7">
                  <c:v>239.31700000000001</c:v>
                </c:pt>
                <c:pt idx="8">
                  <c:v>247.16499999999999</c:v>
                </c:pt>
                <c:pt idx="9">
                  <c:v>254.999</c:v>
                </c:pt>
                <c:pt idx="10">
                  <c:v>262.82</c:v>
                </c:pt>
                <c:pt idx="11">
                  <c:v>270.64800000000002</c:v>
                </c:pt>
                <c:pt idx="12">
                  <c:v>278.45699999999999</c:v>
                </c:pt>
                <c:pt idx="13">
                  <c:v>286.26900000000001</c:v>
                </c:pt>
                <c:pt idx="14">
                  <c:v>294.089</c:v>
                </c:pt>
                <c:pt idx="15">
                  <c:v>301.89100000000002</c:v>
                </c:pt>
                <c:pt idx="16">
                  <c:v>309.7</c:v>
                </c:pt>
                <c:pt idx="17">
                  <c:v>317.49200000000002</c:v>
                </c:pt>
                <c:pt idx="18">
                  <c:v>325.28300000000002</c:v>
                </c:pt>
                <c:pt idx="19">
                  <c:v>333.07100000000003</c:v>
                </c:pt>
                <c:pt idx="20">
                  <c:v>340.83199999999999</c:v>
                </c:pt>
                <c:pt idx="21">
                  <c:v>348.61200000000002</c:v>
                </c:pt>
                <c:pt idx="22">
                  <c:v>356.38799999999998</c:v>
                </c:pt>
                <c:pt idx="23">
                  <c:v>364.14400000000001</c:v>
                </c:pt>
                <c:pt idx="24">
                  <c:v>371.89699999999999</c:v>
                </c:pt>
                <c:pt idx="25">
                  <c:v>379.67099999999999</c:v>
                </c:pt>
                <c:pt idx="26">
                  <c:v>387.435</c:v>
                </c:pt>
                <c:pt idx="27">
                  <c:v>395.20600000000002</c:v>
                </c:pt>
                <c:pt idx="28">
                  <c:v>402.964</c:v>
                </c:pt>
                <c:pt idx="29">
                  <c:v>410.72</c:v>
                </c:pt>
                <c:pt idx="30">
                  <c:v>418.46699999999998</c:v>
                </c:pt>
                <c:pt idx="31">
                  <c:v>426.20100000000002</c:v>
                </c:pt>
                <c:pt idx="32">
                  <c:v>433.93799999999999</c:v>
                </c:pt>
                <c:pt idx="33">
                  <c:v>441.673</c:v>
                </c:pt>
                <c:pt idx="34">
                  <c:v>449.39699999999999</c:v>
                </c:pt>
                <c:pt idx="35">
                  <c:v>457.11799999999999</c:v>
                </c:pt>
                <c:pt idx="36">
                  <c:v>464.84199999999998</c:v>
                </c:pt>
                <c:pt idx="37">
                  <c:v>472.56299999999999</c:v>
                </c:pt>
                <c:pt idx="38">
                  <c:v>480.27100000000002</c:v>
                </c:pt>
                <c:pt idx="39">
                  <c:v>487.98200000000003</c:v>
                </c:pt>
                <c:pt idx="40">
                  <c:v>495.69099999999997</c:v>
                </c:pt>
              </c:numCache>
            </c:numRef>
          </c:xVal>
          <c:yVal>
            <c:numRef>
              <c:f>Sparkleberry_dead!$AL$13:$AL$53</c:f>
              <c:numCache>
                <c:formatCode>General</c:formatCode>
                <c:ptCount val="41"/>
                <c:pt idx="0">
                  <c:v>3.6367614116468161E-3</c:v>
                </c:pt>
                <c:pt idx="1">
                  <c:v>6.1178126798365762E-3</c:v>
                </c:pt>
                <c:pt idx="2">
                  <c:v>9.0126367154368392E-3</c:v>
                </c:pt>
                <c:pt idx="3">
                  <c:v>1.2392573650759964E-2</c:v>
                </c:pt>
                <c:pt idx="4">
                  <c:v>1.6327378281844274E-2</c:v>
                </c:pt>
                <c:pt idx="5">
                  <c:v>2.1081801766381636E-2</c:v>
                </c:pt>
                <c:pt idx="6">
                  <c:v>2.7036324810037038E-2</c:v>
                </c:pt>
                <c:pt idx="7">
                  <c:v>3.4836179276167112E-2</c:v>
                </c:pt>
                <c:pt idx="8">
                  <c:v>4.5478541680868512E-2</c:v>
                </c:pt>
                <c:pt idx="9">
                  <c:v>5.9721202762924031E-2</c:v>
                </c:pt>
                <c:pt idx="10">
                  <c:v>7.6979173437373705E-2</c:v>
                </c:pt>
                <c:pt idx="11">
                  <c:v>9.6080890198024349E-2</c:v>
                </c:pt>
                <c:pt idx="12">
                  <c:v>0.11657770287944624</c:v>
                </c:pt>
                <c:pt idx="13">
                  <c:v>0.13831741919937335</c:v>
                </c:pt>
                <c:pt idx="14">
                  <c:v>0.1608624863462913</c:v>
                </c:pt>
                <c:pt idx="15">
                  <c:v>0.18377693684495888</c:v>
                </c:pt>
                <c:pt idx="16">
                  <c:v>0.20694662648367657</c:v>
                </c:pt>
                <c:pt idx="17">
                  <c:v>0.23053008888980486</c:v>
                </c:pt>
                <c:pt idx="18">
                  <c:v>0.25453842141725891</c:v>
                </c:pt>
                <c:pt idx="19">
                  <c:v>0.2790334521807093</c:v>
                </c:pt>
                <c:pt idx="20">
                  <c:v>0.303663236527416</c:v>
                </c:pt>
                <c:pt idx="21">
                  <c:v>0.32840399441327495</c:v>
                </c:pt>
                <c:pt idx="22">
                  <c:v>0.35440033862782794</c:v>
                </c:pt>
                <c:pt idx="23">
                  <c:v>0.38405563896185835</c:v>
                </c:pt>
                <c:pt idx="24">
                  <c:v>0.41626808670521143</c:v>
                </c:pt>
                <c:pt idx="25">
                  <c:v>0.44443951228714873</c:v>
                </c:pt>
                <c:pt idx="26">
                  <c:v>0.46521217348017774</c:v>
                </c:pt>
                <c:pt idx="27">
                  <c:v>0.47954678406610218</c:v>
                </c:pt>
                <c:pt idx="28">
                  <c:v>0.49072974614010245</c:v>
                </c:pt>
                <c:pt idx="29">
                  <c:v>0.50098528649404472</c:v>
                </c:pt>
                <c:pt idx="30">
                  <c:v>0.51093010093836044</c:v>
                </c:pt>
                <c:pt idx="31">
                  <c:v>0.52069735772003267</c:v>
                </c:pt>
                <c:pt idx="32">
                  <c:v>0.53020303401656044</c:v>
                </c:pt>
                <c:pt idx="33">
                  <c:v>0.5392917668731303</c:v>
                </c:pt>
                <c:pt idx="34">
                  <c:v>0.54779075463591953</c:v>
                </c:pt>
                <c:pt idx="35">
                  <c:v>0.55559060910204972</c:v>
                </c:pt>
                <c:pt idx="36">
                  <c:v>0.56281181582831441</c:v>
                </c:pt>
                <c:pt idx="37">
                  <c:v>0.56955900700877171</c:v>
                </c:pt>
                <c:pt idx="38">
                  <c:v>0.57593681483747927</c:v>
                </c:pt>
                <c:pt idx="39">
                  <c:v>0.5818263390939169</c:v>
                </c:pt>
                <c:pt idx="40">
                  <c:v>0.58721806776044305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E58-4687-A815-0DF8CD5982DA}"/>
            </c:ext>
          </c:extLst>
        </c:ser>
        <c:ser>
          <c:idx val="5"/>
          <c:order val="5"/>
          <c:tx>
            <c:v>30-model</c:v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Sparkleberry_dead!$R$13:$R$54</c:f>
              <c:numCache>
                <c:formatCode>General</c:formatCode>
                <c:ptCount val="42"/>
                <c:pt idx="0">
                  <c:v>176.762</c:v>
                </c:pt>
                <c:pt idx="1">
                  <c:v>184.72499999999999</c:v>
                </c:pt>
                <c:pt idx="2">
                  <c:v>192.68600000000001</c:v>
                </c:pt>
                <c:pt idx="3">
                  <c:v>200.649</c:v>
                </c:pt>
                <c:pt idx="4">
                  <c:v>208.601</c:v>
                </c:pt>
                <c:pt idx="5">
                  <c:v>216.57300000000001</c:v>
                </c:pt>
                <c:pt idx="6">
                  <c:v>224.51</c:v>
                </c:pt>
                <c:pt idx="7">
                  <c:v>232.44200000000001</c:v>
                </c:pt>
                <c:pt idx="8">
                  <c:v>240.38399999999999</c:v>
                </c:pt>
                <c:pt idx="9">
                  <c:v>248.309</c:v>
                </c:pt>
                <c:pt idx="10">
                  <c:v>256.22800000000001</c:v>
                </c:pt>
                <c:pt idx="11">
                  <c:v>264.149</c:v>
                </c:pt>
                <c:pt idx="12">
                  <c:v>272.06799999999998</c:v>
                </c:pt>
                <c:pt idx="13">
                  <c:v>279.964</c:v>
                </c:pt>
                <c:pt idx="14">
                  <c:v>287.86500000000001</c:v>
                </c:pt>
                <c:pt idx="15">
                  <c:v>295.74900000000002</c:v>
                </c:pt>
                <c:pt idx="16">
                  <c:v>303.63900000000001</c:v>
                </c:pt>
                <c:pt idx="17">
                  <c:v>311.51600000000002</c:v>
                </c:pt>
                <c:pt idx="18">
                  <c:v>319.387</c:v>
                </c:pt>
                <c:pt idx="19">
                  <c:v>327.24200000000002</c:v>
                </c:pt>
                <c:pt idx="20">
                  <c:v>335.10899999999998</c:v>
                </c:pt>
                <c:pt idx="21">
                  <c:v>342.97699999999998</c:v>
                </c:pt>
                <c:pt idx="22">
                  <c:v>350.82400000000001</c:v>
                </c:pt>
                <c:pt idx="23">
                  <c:v>358.65800000000002</c:v>
                </c:pt>
                <c:pt idx="24">
                  <c:v>366.49</c:v>
                </c:pt>
                <c:pt idx="25">
                  <c:v>374.34100000000001</c:v>
                </c:pt>
                <c:pt idx="26">
                  <c:v>382.19499999999999</c:v>
                </c:pt>
                <c:pt idx="27">
                  <c:v>390.03699999999998</c:v>
                </c:pt>
                <c:pt idx="28">
                  <c:v>397.86700000000002</c:v>
                </c:pt>
                <c:pt idx="29">
                  <c:v>405.69400000000002</c:v>
                </c:pt>
                <c:pt idx="30">
                  <c:v>413.512</c:v>
                </c:pt>
                <c:pt idx="31">
                  <c:v>421.32</c:v>
                </c:pt>
                <c:pt idx="32">
                  <c:v>429.13400000000001</c:v>
                </c:pt>
                <c:pt idx="33">
                  <c:v>436.94499999999999</c:v>
                </c:pt>
                <c:pt idx="34">
                  <c:v>444.74599999999998</c:v>
                </c:pt>
                <c:pt idx="35">
                  <c:v>452.52699999999999</c:v>
                </c:pt>
                <c:pt idx="36">
                  <c:v>460.29700000000003</c:v>
                </c:pt>
                <c:pt idx="37">
                  <c:v>468.08300000000003</c:v>
                </c:pt>
                <c:pt idx="38">
                  <c:v>475.863</c:v>
                </c:pt>
                <c:pt idx="39">
                  <c:v>483.62200000000001</c:v>
                </c:pt>
                <c:pt idx="40">
                  <c:v>491.399</c:v>
                </c:pt>
                <c:pt idx="41">
                  <c:v>499.17399999999998</c:v>
                </c:pt>
              </c:numCache>
            </c:numRef>
          </c:xVal>
          <c:yVal>
            <c:numRef>
              <c:f>Sparkleberry_dead!$Z$13:$Z$54</c:f>
              <c:numCache>
                <c:formatCode>General</c:formatCode>
                <c:ptCount val="42"/>
                <c:pt idx="0">
                  <c:v>9.4780139185083774E-3</c:v>
                </c:pt>
                <c:pt idx="1">
                  <c:v>1.1813432140511334E-2</c:v>
                </c:pt>
                <c:pt idx="2">
                  <c:v>1.5005001376984354E-2</c:v>
                </c:pt>
                <c:pt idx="3">
                  <c:v>1.907430492542881E-2</c:v>
                </c:pt>
                <c:pt idx="4">
                  <c:v>2.4101484465217479E-2</c:v>
                </c:pt>
                <c:pt idx="5">
                  <c:v>3.0199457854637731E-2</c:v>
                </c:pt>
                <c:pt idx="6">
                  <c:v>3.7520645530331742E-2</c:v>
                </c:pt>
                <c:pt idx="7">
                  <c:v>4.6178948015808415E-2</c:v>
                </c:pt>
                <c:pt idx="8">
                  <c:v>5.6316669828326352E-2</c:v>
                </c:pt>
                <c:pt idx="9">
                  <c:v>6.8075857292161368E-2</c:v>
                </c:pt>
                <c:pt idx="10">
                  <c:v>8.1544927346990162E-2</c:v>
                </c:pt>
                <c:pt idx="11">
                  <c:v>9.6803786219556015E-2</c:v>
                </c:pt>
                <c:pt idx="12">
                  <c:v>0.11390663117146275</c:v>
                </c:pt>
                <c:pt idx="13">
                  <c:v>0.13285583618489466</c:v>
                </c:pt>
                <c:pt idx="14">
                  <c:v>0.15357242274672692</c:v>
                </c:pt>
                <c:pt idx="15">
                  <c:v>0.17598488405250007</c:v>
                </c:pt>
                <c:pt idx="16">
                  <c:v>0.19991817604618961</c:v>
                </c:pt>
                <c:pt idx="17">
                  <c:v>0.22520067241842068</c:v>
                </c:pt>
                <c:pt idx="18">
                  <c:v>0.25156973806875482</c:v>
                </c:pt>
                <c:pt idx="19">
                  <c:v>0.27876242424457692</c:v>
                </c:pt>
                <c:pt idx="20">
                  <c:v>0.30651955246069729</c:v>
                </c:pt>
                <c:pt idx="21">
                  <c:v>0.3348678487760417</c:v>
                </c:pt>
                <c:pt idx="22">
                  <c:v>0.36261855027588547</c:v>
                </c:pt>
                <c:pt idx="23">
                  <c:v>0.38922563262351734</c:v>
                </c:pt>
                <c:pt idx="24">
                  <c:v>0.41441820929333056</c:v>
                </c:pt>
                <c:pt idx="25">
                  <c:v>0.43800344974716066</c:v>
                </c:pt>
                <c:pt idx="26">
                  <c:v>0.45984445763899939</c:v>
                </c:pt>
                <c:pt idx="27">
                  <c:v>0.47979758212156187</c:v>
                </c:pt>
                <c:pt idx="28">
                  <c:v>0.49775712267416061</c:v>
                </c:pt>
                <c:pt idx="29">
                  <c:v>0.51368882116643733</c:v>
                </c:pt>
                <c:pt idx="30">
                  <c:v>0.52762612501373729</c:v>
                </c:pt>
                <c:pt idx="31">
                  <c:v>0.53964080569515005</c:v>
                </c:pt>
                <c:pt idx="32">
                  <c:v>0.54984633998540422</c:v>
                </c:pt>
                <c:pt idx="33">
                  <c:v>0.55839615597706682</c:v>
                </c:pt>
                <c:pt idx="34">
                  <c:v>0.56545177691016868</c:v>
                </c:pt>
                <c:pt idx="35">
                  <c:v>0.57118484576257789</c:v>
                </c:pt>
                <c:pt idx="36">
                  <c:v>0.57577030793861195</c:v>
                </c:pt>
                <c:pt idx="37">
                  <c:v>0.57938431168763738</c:v>
                </c:pt>
                <c:pt idx="38">
                  <c:v>0.58219495289153089</c:v>
                </c:pt>
                <c:pt idx="39">
                  <c:v>0.5843465286409435</c:v>
                </c:pt>
                <c:pt idx="40">
                  <c:v>0.58596691287275182</c:v>
                </c:pt>
                <c:pt idx="41">
                  <c:v>0.58717099097830794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E58-4687-A815-0DF8CD59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33744"/>
        <c:axId val="2022632112"/>
      </c:scatterChart>
      <c:valAx>
        <c:axId val="2022633744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2632112"/>
        <c:crosses val="autoZero"/>
        <c:crossBetween val="midCat"/>
      </c:valAx>
      <c:valAx>
        <c:axId val="2022632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26337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'Longleaf pine_Dead'!$B$13:$B$55</c:f>
              <c:numCache>
                <c:formatCode>General</c:formatCode>
                <c:ptCount val="43"/>
                <c:pt idx="0">
                  <c:v>166.102</c:v>
                </c:pt>
                <c:pt idx="1">
                  <c:v>173.99799999999999</c:v>
                </c:pt>
                <c:pt idx="2">
                  <c:v>181.88399999999999</c:v>
                </c:pt>
                <c:pt idx="3">
                  <c:v>189.76900000000001</c:v>
                </c:pt>
                <c:pt idx="4">
                  <c:v>197.63200000000001</c:v>
                </c:pt>
                <c:pt idx="5">
                  <c:v>205.52600000000001</c:v>
                </c:pt>
                <c:pt idx="6">
                  <c:v>213.393</c:v>
                </c:pt>
                <c:pt idx="7">
                  <c:v>221.261</c:v>
                </c:pt>
                <c:pt idx="8">
                  <c:v>229.12299999999999</c:v>
                </c:pt>
                <c:pt idx="9">
                  <c:v>236.98500000000001</c:v>
                </c:pt>
                <c:pt idx="10">
                  <c:v>244.83699999999999</c:v>
                </c:pt>
                <c:pt idx="11">
                  <c:v>252.66300000000001</c:v>
                </c:pt>
                <c:pt idx="12">
                  <c:v>260.47500000000002</c:v>
                </c:pt>
                <c:pt idx="13">
                  <c:v>268.31599999999997</c:v>
                </c:pt>
                <c:pt idx="14">
                  <c:v>276.16399999999999</c:v>
                </c:pt>
                <c:pt idx="15">
                  <c:v>284.02600000000001</c:v>
                </c:pt>
                <c:pt idx="16">
                  <c:v>291.84899999999999</c:v>
                </c:pt>
                <c:pt idx="17">
                  <c:v>299.66199999999998</c:v>
                </c:pt>
                <c:pt idx="18">
                  <c:v>307.44600000000003</c:v>
                </c:pt>
                <c:pt idx="19">
                  <c:v>315.24</c:v>
                </c:pt>
                <c:pt idx="20">
                  <c:v>322.99400000000003</c:v>
                </c:pt>
                <c:pt idx="21">
                  <c:v>330.803</c:v>
                </c:pt>
                <c:pt idx="22">
                  <c:v>338.596</c:v>
                </c:pt>
                <c:pt idx="23">
                  <c:v>346.37200000000001</c:v>
                </c:pt>
                <c:pt idx="24">
                  <c:v>354.12700000000001</c:v>
                </c:pt>
                <c:pt idx="25">
                  <c:v>361.90300000000002</c:v>
                </c:pt>
                <c:pt idx="26">
                  <c:v>369.67099999999999</c:v>
                </c:pt>
                <c:pt idx="27">
                  <c:v>377.42399999999998</c:v>
                </c:pt>
                <c:pt idx="28">
                  <c:v>385.173</c:v>
                </c:pt>
                <c:pt idx="29">
                  <c:v>392.90899999999999</c:v>
                </c:pt>
                <c:pt idx="30">
                  <c:v>400.64499999999998</c:v>
                </c:pt>
                <c:pt idx="31">
                  <c:v>408.37099999999998</c:v>
                </c:pt>
                <c:pt idx="32">
                  <c:v>416.10399999999998</c:v>
                </c:pt>
                <c:pt idx="33">
                  <c:v>423.81400000000002</c:v>
                </c:pt>
                <c:pt idx="34">
                  <c:v>431.50599999999997</c:v>
                </c:pt>
                <c:pt idx="35">
                  <c:v>439.185</c:v>
                </c:pt>
                <c:pt idx="36">
                  <c:v>446.85599999999999</c:v>
                </c:pt>
                <c:pt idx="37">
                  <c:v>454.55399999999997</c:v>
                </c:pt>
                <c:pt idx="38">
                  <c:v>462.214</c:v>
                </c:pt>
                <c:pt idx="39">
                  <c:v>469.851</c:v>
                </c:pt>
                <c:pt idx="40">
                  <c:v>477.59500000000003</c:v>
                </c:pt>
                <c:pt idx="41">
                  <c:v>485.346</c:v>
                </c:pt>
                <c:pt idx="42">
                  <c:v>492.98500000000001</c:v>
                </c:pt>
              </c:numCache>
            </c:numRef>
          </c:xVal>
          <c:yVal>
            <c:numRef>
              <c:f>'Longleaf pine_Dead'!$G$13:$G$55</c:f>
              <c:numCache>
                <c:formatCode>General</c:formatCode>
                <c:ptCount val="43"/>
                <c:pt idx="0">
                  <c:v>7.0876573158723652E-5</c:v>
                </c:pt>
                <c:pt idx="1">
                  <c:v>8.8144325581829036E-5</c:v>
                </c:pt>
                <c:pt idx="2">
                  <c:v>1.0774289629778945E-4</c:v>
                </c:pt>
                <c:pt idx="3">
                  <c:v>1.3692736759844285E-4</c:v>
                </c:pt>
                <c:pt idx="4">
                  <c:v>1.6811437292534598E-4</c:v>
                </c:pt>
                <c:pt idx="5">
                  <c:v>2.1148072454307476E-4</c:v>
                </c:pt>
                <c:pt idx="6">
                  <c:v>2.8353912106155252E-4</c:v>
                </c:pt>
                <c:pt idx="7">
                  <c:v>3.4144846568961757E-4</c:v>
                </c:pt>
                <c:pt idx="8">
                  <c:v>3.6909000093725129E-4</c:v>
                </c:pt>
                <c:pt idx="9">
                  <c:v>3.8012035229497603E-4</c:v>
                </c:pt>
                <c:pt idx="10">
                  <c:v>3.9692850674484672E-4</c:v>
                </c:pt>
                <c:pt idx="11">
                  <c:v>4.2273165009952985E-4</c:v>
                </c:pt>
                <c:pt idx="12">
                  <c:v>4.522444056667744E-4</c:v>
                </c:pt>
                <c:pt idx="13">
                  <c:v>4.6849447686342713E-4</c:v>
                </c:pt>
                <c:pt idx="14">
                  <c:v>4.7722683835496425E-4</c:v>
                </c:pt>
                <c:pt idx="15">
                  <c:v>4.8697688107294694E-4</c:v>
                </c:pt>
                <c:pt idx="16">
                  <c:v>5.164239797868851E-4</c:v>
                </c:pt>
                <c:pt idx="17">
                  <c:v>5.5388121460582442E-4</c:v>
                </c:pt>
                <c:pt idx="18">
                  <c:v>6.0883600083449824E-4</c:v>
                </c:pt>
                <c:pt idx="19">
                  <c:v>6.8723028369833993E-4</c:v>
                </c:pt>
                <c:pt idx="20">
                  <c:v>8.1601620148512386E-4</c:v>
                </c:pt>
                <c:pt idx="21">
                  <c:v>9.5143346145721208E-4</c:v>
                </c:pt>
                <c:pt idx="22">
                  <c:v>8.7665030552595803E-4</c:v>
                </c:pt>
                <c:pt idx="23">
                  <c:v>5.6697975684312887E-4</c:v>
                </c:pt>
                <c:pt idx="24">
                  <c:v>3.5238033176736148E-4</c:v>
                </c:pt>
                <c:pt idx="25">
                  <c:v>2.5409202234762145E-4</c:v>
                </c:pt>
                <c:pt idx="26">
                  <c:v>2.1564993472888275E-4</c:v>
                </c:pt>
                <c:pt idx="27">
                  <c:v>1.9992511835878764E-4</c:v>
                </c:pt>
                <c:pt idx="28">
                  <c:v>1.9473822694652702E-4</c:v>
                </c:pt>
                <c:pt idx="29">
                  <c:v>1.9115992844059493E-4</c:v>
                </c:pt>
                <c:pt idx="30">
                  <c:v>1.8902608070770169E-4</c:v>
                </c:pt>
                <c:pt idx="31">
                  <c:v>1.8104877302934665E-4</c:v>
                </c:pt>
                <c:pt idx="32">
                  <c:v>1.7264469580441011E-4</c:v>
                </c:pt>
                <c:pt idx="33">
                  <c:v>1.5586936978120443E-4</c:v>
                </c:pt>
                <c:pt idx="34">
                  <c:v>1.4221274429068671E-4</c:v>
                </c:pt>
                <c:pt idx="35">
                  <c:v>1.338086670657502E-4</c:v>
                </c:pt>
                <c:pt idx="36">
                  <c:v>1.2304094312130307E-4</c:v>
                </c:pt>
                <c:pt idx="37">
                  <c:v>1.1706616946920245E-4</c:v>
                </c:pt>
                <c:pt idx="38">
                  <c:v>1.0997522931066359E-4</c:v>
                </c:pt>
                <c:pt idx="39">
                  <c:v>1.0902320493752682E-4</c:v>
                </c:pt>
                <c:pt idx="40">
                  <c:v>1.0331105869870384E-4</c:v>
                </c:pt>
                <c:pt idx="41">
                  <c:v>1.0176812264568883E-4</c:v>
                </c:pt>
                <c:pt idx="42">
                  <c:v>1.0616713181811651E-4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AF1-45C6-A27E-4E73C155BEE1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'Longleaf pine_Dead'!$B$13:$B$55</c:f>
              <c:numCache>
                <c:formatCode>General</c:formatCode>
                <c:ptCount val="43"/>
                <c:pt idx="0">
                  <c:v>166.102</c:v>
                </c:pt>
                <c:pt idx="1">
                  <c:v>173.99799999999999</c:v>
                </c:pt>
                <c:pt idx="2">
                  <c:v>181.88399999999999</c:v>
                </c:pt>
                <c:pt idx="3">
                  <c:v>189.76900000000001</c:v>
                </c:pt>
                <c:pt idx="4">
                  <c:v>197.63200000000001</c:v>
                </c:pt>
                <c:pt idx="5">
                  <c:v>205.52600000000001</c:v>
                </c:pt>
                <c:pt idx="6">
                  <c:v>213.393</c:v>
                </c:pt>
                <c:pt idx="7">
                  <c:v>221.261</c:v>
                </c:pt>
                <c:pt idx="8">
                  <c:v>229.12299999999999</c:v>
                </c:pt>
                <c:pt idx="9">
                  <c:v>236.98500000000001</c:v>
                </c:pt>
                <c:pt idx="10">
                  <c:v>244.83699999999999</c:v>
                </c:pt>
                <c:pt idx="11">
                  <c:v>252.66300000000001</c:v>
                </c:pt>
                <c:pt idx="12">
                  <c:v>260.47500000000002</c:v>
                </c:pt>
                <c:pt idx="13">
                  <c:v>268.31599999999997</c:v>
                </c:pt>
                <c:pt idx="14">
                  <c:v>276.16399999999999</c:v>
                </c:pt>
                <c:pt idx="15">
                  <c:v>284.02600000000001</c:v>
                </c:pt>
                <c:pt idx="16">
                  <c:v>291.84899999999999</c:v>
                </c:pt>
                <c:pt idx="17">
                  <c:v>299.66199999999998</c:v>
                </c:pt>
                <c:pt idx="18">
                  <c:v>307.44600000000003</c:v>
                </c:pt>
                <c:pt idx="19">
                  <c:v>315.24</c:v>
                </c:pt>
                <c:pt idx="20">
                  <c:v>322.99400000000003</c:v>
                </c:pt>
                <c:pt idx="21">
                  <c:v>330.803</c:v>
                </c:pt>
                <c:pt idx="22">
                  <c:v>338.596</c:v>
                </c:pt>
                <c:pt idx="23">
                  <c:v>346.37200000000001</c:v>
                </c:pt>
                <c:pt idx="24">
                  <c:v>354.12700000000001</c:v>
                </c:pt>
                <c:pt idx="25">
                  <c:v>361.90300000000002</c:v>
                </c:pt>
                <c:pt idx="26">
                  <c:v>369.67099999999999</c:v>
                </c:pt>
                <c:pt idx="27">
                  <c:v>377.42399999999998</c:v>
                </c:pt>
                <c:pt idx="28">
                  <c:v>385.173</c:v>
                </c:pt>
                <c:pt idx="29">
                  <c:v>392.90899999999999</c:v>
                </c:pt>
                <c:pt idx="30">
                  <c:v>400.64499999999998</c:v>
                </c:pt>
                <c:pt idx="31">
                  <c:v>408.37099999999998</c:v>
                </c:pt>
                <c:pt idx="32">
                  <c:v>416.10399999999998</c:v>
                </c:pt>
                <c:pt idx="33">
                  <c:v>423.81400000000002</c:v>
                </c:pt>
                <c:pt idx="34">
                  <c:v>431.50599999999997</c:v>
                </c:pt>
                <c:pt idx="35">
                  <c:v>439.185</c:v>
                </c:pt>
                <c:pt idx="36">
                  <c:v>446.85599999999999</c:v>
                </c:pt>
                <c:pt idx="37">
                  <c:v>454.55399999999997</c:v>
                </c:pt>
                <c:pt idx="38">
                  <c:v>462.214</c:v>
                </c:pt>
                <c:pt idx="39">
                  <c:v>469.851</c:v>
                </c:pt>
                <c:pt idx="40">
                  <c:v>477.59500000000003</c:v>
                </c:pt>
                <c:pt idx="41">
                  <c:v>485.346</c:v>
                </c:pt>
                <c:pt idx="42">
                  <c:v>492.98500000000001</c:v>
                </c:pt>
              </c:numCache>
            </c:numRef>
          </c:xVal>
          <c:yVal>
            <c:numRef>
              <c:f>'Longleaf pine_Dead'!$K$13:$K$55</c:f>
              <c:numCache>
                <c:formatCode>General</c:formatCode>
                <c:ptCount val="43"/>
                <c:pt idx="0">
                  <c:v>4.2928873046640867E-5</c:v>
                </c:pt>
                <c:pt idx="1">
                  <c:v>7.2459702016243807E-5</c:v>
                </c:pt>
                <c:pt idx="2">
                  <c:v>1.0387103554622586E-4</c:v>
                </c:pt>
                <c:pt idx="3">
                  <c:v>1.3308998887499922E-4</c:v>
                </c:pt>
                <c:pt idx="4">
                  <c:v>1.6114102954700556E-4</c:v>
                </c:pt>
                <c:pt idx="5">
                  <c:v>1.9113935095239724E-4</c:v>
                </c:pt>
                <c:pt idx="6">
                  <c:v>2.2271305093442986E-4</c:v>
                </c:pt>
                <c:pt idx="7">
                  <c:v>2.5695645024744672E-4</c:v>
                </c:pt>
                <c:pt idx="8">
                  <c:v>2.9344549563123346E-4</c:v>
                </c:pt>
                <c:pt idx="9">
                  <c:v>3.3202102916180757E-4</c:v>
                </c:pt>
                <c:pt idx="10">
                  <c:v>3.7184526692138304E-4</c:v>
                </c:pt>
                <c:pt idx="11">
                  <c:v>4.1188677059182476E-4</c:v>
                </c:pt>
                <c:pt idx="12">
                  <c:v>4.5219975917456709E-4</c:v>
                </c:pt>
                <c:pt idx="13">
                  <c:v>4.9384109746813802E-4</c:v>
                </c:pt>
                <c:pt idx="14">
                  <c:v>5.3478694682471692E-4</c:v>
                </c:pt>
                <c:pt idx="15">
                  <c:v>5.7529439228985334E-4</c:v>
                </c:pt>
                <c:pt idx="16">
                  <c:v>6.1333885724854369E-4</c:v>
                </c:pt>
                <c:pt idx="17">
                  <c:v>6.5348972929892392E-4</c:v>
                </c:pt>
                <c:pt idx="18">
                  <c:v>7.0194885016241365E-4</c:v>
                </c:pt>
                <c:pt idx="19">
                  <c:v>8.0887083635644422E-4</c:v>
                </c:pt>
                <c:pt idx="20">
                  <c:v>7.9471659197464454E-4</c:v>
                </c:pt>
                <c:pt idx="21">
                  <c:v>6.9960135080775285E-4</c:v>
                </c:pt>
                <c:pt idx="22">
                  <c:v>6.1578903955389287E-4</c:v>
                </c:pt>
                <c:pt idx="23">
                  <c:v>5.4705477468721525E-4</c:v>
                </c:pt>
                <c:pt idx="24">
                  <c:v>4.873431696542821E-4</c:v>
                </c:pt>
                <c:pt idx="25">
                  <c:v>4.3429829426505547E-4</c:v>
                </c:pt>
                <c:pt idx="26">
                  <c:v>3.8433963208794268E-4</c:v>
                </c:pt>
                <c:pt idx="27">
                  <c:v>3.3704431823820157E-4</c:v>
                </c:pt>
                <c:pt idx="28">
                  <c:v>2.9284629789795216E-4</c:v>
                </c:pt>
                <c:pt idx="29">
                  <c:v>2.516617285723404E-4</c:v>
                </c:pt>
                <c:pt idx="30">
                  <c:v>2.1400894587072944E-4</c:v>
                </c:pt>
                <c:pt idx="31">
                  <c:v>1.7981587668328754E-4</c:v>
                </c:pt>
                <c:pt idx="32">
                  <c:v>1.4942455431997553E-4</c:v>
                </c:pt>
                <c:pt idx="33">
                  <c:v>1.2247080413514477E-4</c:v>
                </c:pt>
                <c:pt idx="34">
                  <c:v>9.9122171314575987E-5</c:v>
                </c:pt>
                <c:pt idx="35">
                  <c:v>7.9256553353777934E-5</c:v>
                </c:pt>
                <c:pt idx="36">
                  <c:v>6.2614616241427672E-5</c:v>
                </c:pt>
                <c:pt idx="37">
                  <c:v>4.8957172327337762E-5</c:v>
                </c:pt>
                <c:pt idx="38">
                  <c:v>3.7674395596116268E-5</c:v>
                </c:pt>
                <c:pt idx="39">
                  <c:v>2.8618392430817828E-5</c:v>
                </c:pt>
                <c:pt idx="40">
                  <c:v>2.1622517224202843E-5</c:v>
                </c:pt>
                <c:pt idx="41">
                  <c:v>1.6061656775364272E-5</c:v>
                </c:pt>
                <c:pt idx="42">
                  <c:v>1.1672364679964772E-5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AF1-45C6-A27E-4E73C155BEE1}"/>
            </c:ext>
          </c:extLst>
        </c:ser>
        <c:ser>
          <c:idx val="3"/>
          <c:order val="2"/>
          <c:tx>
            <c:v>20-exp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'Longleaf pine_Dead'!$R$13:$R$54</c:f>
              <c:numCache>
                <c:formatCode>General</c:formatCode>
                <c:ptCount val="42"/>
                <c:pt idx="0">
                  <c:v>176.43899999999999</c:v>
                </c:pt>
                <c:pt idx="1">
                  <c:v>184.38800000000001</c:v>
                </c:pt>
                <c:pt idx="2">
                  <c:v>192.35900000000001</c:v>
                </c:pt>
                <c:pt idx="3">
                  <c:v>200.30199999999999</c:v>
                </c:pt>
                <c:pt idx="4">
                  <c:v>208.27099999999999</c:v>
                </c:pt>
                <c:pt idx="5">
                  <c:v>216.226</c:v>
                </c:pt>
                <c:pt idx="6">
                  <c:v>224.17500000000001</c:v>
                </c:pt>
                <c:pt idx="7">
                  <c:v>232.119</c:v>
                </c:pt>
                <c:pt idx="8">
                  <c:v>240.06299999999999</c:v>
                </c:pt>
                <c:pt idx="9">
                  <c:v>248.03</c:v>
                </c:pt>
                <c:pt idx="10">
                  <c:v>255.95699999999999</c:v>
                </c:pt>
                <c:pt idx="11">
                  <c:v>263.89699999999999</c:v>
                </c:pt>
                <c:pt idx="12">
                  <c:v>271.82</c:v>
                </c:pt>
                <c:pt idx="13">
                  <c:v>279.74200000000002</c:v>
                </c:pt>
                <c:pt idx="14">
                  <c:v>287.65300000000002</c:v>
                </c:pt>
                <c:pt idx="15">
                  <c:v>295.56299999999999</c:v>
                </c:pt>
                <c:pt idx="16">
                  <c:v>303.46699999999998</c:v>
                </c:pt>
                <c:pt idx="17">
                  <c:v>311.35399999999998</c:v>
                </c:pt>
                <c:pt idx="18">
                  <c:v>319.25799999999998</c:v>
                </c:pt>
                <c:pt idx="19">
                  <c:v>327.12299999999999</c:v>
                </c:pt>
                <c:pt idx="20">
                  <c:v>335.00900000000001</c:v>
                </c:pt>
                <c:pt idx="21">
                  <c:v>342.87400000000002</c:v>
                </c:pt>
                <c:pt idx="22">
                  <c:v>350.73700000000002</c:v>
                </c:pt>
                <c:pt idx="23">
                  <c:v>358.59800000000001</c:v>
                </c:pt>
                <c:pt idx="24">
                  <c:v>366.48500000000001</c:v>
                </c:pt>
                <c:pt idx="25">
                  <c:v>374.36399999999998</c:v>
                </c:pt>
                <c:pt idx="26">
                  <c:v>382.23200000000003</c:v>
                </c:pt>
                <c:pt idx="27">
                  <c:v>390.08499999999998</c:v>
                </c:pt>
                <c:pt idx="28">
                  <c:v>397.92500000000001</c:v>
                </c:pt>
                <c:pt idx="29">
                  <c:v>405.74700000000001</c:v>
                </c:pt>
                <c:pt idx="30">
                  <c:v>413.56299999999999</c:v>
                </c:pt>
                <c:pt idx="31">
                  <c:v>421.36799999999999</c:v>
                </c:pt>
                <c:pt idx="32">
                  <c:v>429.18400000000003</c:v>
                </c:pt>
                <c:pt idx="33">
                  <c:v>436.99299999999999</c:v>
                </c:pt>
                <c:pt idx="34">
                  <c:v>444.79</c:v>
                </c:pt>
                <c:pt idx="35">
                  <c:v>452.59199999999998</c:v>
                </c:pt>
                <c:pt idx="36">
                  <c:v>460.40199999999999</c:v>
                </c:pt>
                <c:pt idx="37">
                  <c:v>468.21300000000002</c:v>
                </c:pt>
                <c:pt idx="38">
                  <c:v>475.99</c:v>
                </c:pt>
                <c:pt idx="39">
                  <c:v>483.77499999999998</c:v>
                </c:pt>
                <c:pt idx="40">
                  <c:v>491.55599999999998</c:v>
                </c:pt>
                <c:pt idx="41">
                  <c:v>499.32799999999997</c:v>
                </c:pt>
              </c:numCache>
            </c:numRef>
          </c:xVal>
          <c:yVal>
            <c:numRef>
              <c:f>'Longleaf pine_Dead'!$W$13:$W$54</c:f>
              <c:numCache>
                <c:formatCode>General</c:formatCode>
                <c:ptCount val="42"/>
                <c:pt idx="0">
                  <c:v>1.6321479286558749E-4</c:v>
                </c:pt>
                <c:pt idx="1">
                  <c:v>1.9972898895000146E-4</c:v>
                </c:pt>
                <c:pt idx="2">
                  <c:v>2.5187468034813348E-4</c:v>
                </c:pt>
                <c:pt idx="3">
                  <c:v>3.260021620311952E-4</c:v>
                </c:pt>
                <c:pt idx="4">
                  <c:v>4.1179220467098265E-4</c:v>
                </c:pt>
                <c:pt idx="5">
                  <c:v>5.3476810920944273E-4</c:v>
                </c:pt>
                <c:pt idx="6">
                  <c:v>6.8735837010397893E-4</c:v>
                </c:pt>
                <c:pt idx="7">
                  <c:v>7.9952656108569131E-4</c:v>
                </c:pt>
                <c:pt idx="8">
                  <c:v>8.4092559945563028E-4</c:v>
                </c:pt>
                <c:pt idx="9">
                  <c:v>8.6565511352618141E-4</c:v>
                </c:pt>
                <c:pt idx="10">
                  <c:v>9.1731232069575586E-4</c:v>
                </c:pt>
                <c:pt idx="11">
                  <c:v>9.7122876742239872E-4</c:v>
                </c:pt>
                <c:pt idx="12">
                  <c:v>1.0076819029782396E-3</c:v>
                </c:pt>
                <c:pt idx="13">
                  <c:v>1.0096969004210244E-3</c:v>
                </c:pt>
                <c:pt idx="14">
                  <c:v>1.0046288765497753E-3</c:v>
                </c:pt>
                <c:pt idx="15">
                  <c:v>1.0146428032351367E-3</c:v>
                </c:pt>
                <c:pt idx="16">
                  <c:v>1.054881691562264E-3</c:v>
                </c:pt>
                <c:pt idx="17">
                  <c:v>1.1233916046169596E-3</c:v>
                </c:pt>
                <c:pt idx="18">
                  <c:v>1.2243246583419169E-3</c:v>
                </c:pt>
                <c:pt idx="19">
                  <c:v>1.3968817120786025E-3</c:v>
                </c:pt>
                <c:pt idx="20">
                  <c:v>1.6882014938824675E-3</c:v>
                </c:pt>
                <c:pt idx="21">
                  <c:v>1.9874591444003359E-3</c:v>
                </c:pt>
                <c:pt idx="22">
                  <c:v>1.8114827010637703E-3</c:v>
                </c:pt>
                <c:pt idx="23">
                  <c:v>1.1185067623314161E-3</c:v>
                </c:pt>
                <c:pt idx="24">
                  <c:v>6.6714733514756464E-4</c:v>
                </c:pt>
                <c:pt idx="25">
                  <c:v>4.8683559428258638E-4</c:v>
                </c:pt>
                <c:pt idx="26">
                  <c:v>4.2363794721341402E-4</c:v>
                </c:pt>
                <c:pt idx="27">
                  <c:v>3.9646601200010734E-4</c:v>
                </c:pt>
                <c:pt idx="28">
                  <c:v>3.8437602734339715E-4</c:v>
                </c:pt>
                <c:pt idx="29">
                  <c:v>3.7814785342932256E-4</c:v>
                </c:pt>
                <c:pt idx="30">
                  <c:v>3.6929407678679138E-4</c:v>
                </c:pt>
                <c:pt idx="31">
                  <c:v>3.5415106570161708E-4</c:v>
                </c:pt>
                <c:pt idx="32">
                  <c:v>3.2185004608848805E-4</c:v>
                </c:pt>
                <c:pt idx="33">
                  <c:v>2.8325979203272511E-4</c:v>
                </c:pt>
                <c:pt idx="34">
                  <c:v>2.5199680140527053E-4</c:v>
                </c:pt>
                <c:pt idx="35">
                  <c:v>2.2763365050614456E-4</c:v>
                </c:pt>
                <c:pt idx="36">
                  <c:v>2.102313998639064E-4</c:v>
                </c:pt>
                <c:pt idx="37">
                  <c:v>1.9753080992150618E-4</c:v>
                </c:pt>
                <c:pt idx="38">
                  <c:v>1.8751688323614957E-4</c:v>
                </c:pt>
                <c:pt idx="39">
                  <c:v>1.7432780906519174E-4</c:v>
                </c:pt>
                <c:pt idx="40">
                  <c:v>1.7383932483663878E-4</c:v>
                </c:pt>
                <c:pt idx="41">
                  <c:v>1.6907660360823695E-4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AF1-45C6-A27E-4E73C155BEE1}"/>
            </c:ext>
          </c:extLst>
        </c:ser>
        <c:ser>
          <c:idx val="2"/>
          <c:order val="3"/>
          <c:tx>
            <c:v>20-model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'Longleaf pine_Dead'!$R$13:$R$54</c:f>
              <c:numCache>
                <c:formatCode>General</c:formatCode>
                <c:ptCount val="42"/>
                <c:pt idx="0">
                  <c:v>176.43899999999999</c:v>
                </c:pt>
                <c:pt idx="1">
                  <c:v>184.38800000000001</c:v>
                </c:pt>
                <c:pt idx="2">
                  <c:v>192.35900000000001</c:v>
                </c:pt>
                <c:pt idx="3">
                  <c:v>200.30199999999999</c:v>
                </c:pt>
                <c:pt idx="4">
                  <c:v>208.27099999999999</c:v>
                </c:pt>
                <c:pt idx="5">
                  <c:v>216.226</c:v>
                </c:pt>
                <c:pt idx="6">
                  <c:v>224.17500000000001</c:v>
                </c:pt>
                <c:pt idx="7">
                  <c:v>232.119</c:v>
                </c:pt>
                <c:pt idx="8">
                  <c:v>240.06299999999999</c:v>
                </c:pt>
                <c:pt idx="9">
                  <c:v>248.03</c:v>
                </c:pt>
                <c:pt idx="10">
                  <c:v>255.95699999999999</c:v>
                </c:pt>
                <c:pt idx="11">
                  <c:v>263.89699999999999</c:v>
                </c:pt>
                <c:pt idx="12">
                  <c:v>271.82</c:v>
                </c:pt>
                <c:pt idx="13">
                  <c:v>279.74200000000002</c:v>
                </c:pt>
                <c:pt idx="14">
                  <c:v>287.65300000000002</c:v>
                </c:pt>
                <c:pt idx="15">
                  <c:v>295.56299999999999</c:v>
                </c:pt>
                <c:pt idx="16">
                  <c:v>303.46699999999998</c:v>
                </c:pt>
                <c:pt idx="17">
                  <c:v>311.35399999999998</c:v>
                </c:pt>
                <c:pt idx="18">
                  <c:v>319.25799999999998</c:v>
                </c:pt>
                <c:pt idx="19">
                  <c:v>327.12299999999999</c:v>
                </c:pt>
                <c:pt idx="20">
                  <c:v>335.00900000000001</c:v>
                </c:pt>
                <c:pt idx="21">
                  <c:v>342.87400000000002</c:v>
                </c:pt>
                <c:pt idx="22">
                  <c:v>350.73700000000002</c:v>
                </c:pt>
                <c:pt idx="23">
                  <c:v>358.59800000000001</c:v>
                </c:pt>
                <c:pt idx="24">
                  <c:v>366.48500000000001</c:v>
                </c:pt>
                <c:pt idx="25">
                  <c:v>374.36399999999998</c:v>
                </c:pt>
                <c:pt idx="26">
                  <c:v>382.23200000000003</c:v>
                </c:pt>
                <c:pt idx="27">
                  <c:v>390.08499999999998</c:v>
                </c:pt>
                <c:pt idx="28">
                  <c:v>397.92500000000001</c:v>
                </c:pt>
                <c:pt idx="29">
                  <c:v>405.74700000000001</c:v>
                </c:pt>
                <c:pt idx="30">
                  <c:v>413.56299999999999</c:v>
                </c:pt>
                <c:pt idx="31">
                  <c:v>421.36799999999999</c:v>
                </c:pt>
                <c:pt idx="32">
                  <c:v>429.18400000000003</c:v>
                </c:pt>
                <c:pt idx="33">
                  <c:v>436.99299999999999</c:v>
                </c:pt>
                <c:pt idx="34">
                  <c:v>444.79</c:v>
                </c:pt>
                <c:pt idx="35">
                  <c:v>452.59199999999998</c:v>
                </c:pt>
                <c:pt idx="36">
                  <c:v>460.40199999999999</c:v>
                </c:pt>
                <c:pt idx="37">
                  <c:v>468.21300000000002</c:v>
                </c:pt>
                <c:pt idx="38">
                  <c:v>475.99</c:v>
                </c:pt>
                <c:pt idx="39">
                  <c:v>483.77499999999998</c:v>
                </c:pt>
                <c:pt idx="40">
                  <c:v>491.55599999999998</c:v>
                </c:pt>
                <c:pt idx="41">
                  <c:v>499.32799999999997</c:v>
                </c:pt>
              </c:numCache>
            </c:numRef>
          </c:xVal>
          <c:yVal>
            <c:numRef>
              <c:f>'Longleaf pine_Dead'!$AA$13:$AA$54</c:f>
              <c:numCache>
                <c:formatCode>General</c:formatCode>
                <c:ptCount val="42"/>
                <c:pt idx="0">
                  <c:v>1.5873701177004297E-4</c:v>
                </c:pt>
                <c:pt idx="1">
                  <c:v>1.9832807122256406E-4</c:v>
                </c:pt>
                <c:pt idx="2">
                  <c:v>2.4101765577522178E-4</c:v>
                </c:pt>
                <c:pt idx="3">
                  <c:v>2.8734778460133385E-4</c:v>
                </c:pt>
                <c:pt idx="4">
                  <c:v>3.3999780462279046E-4</c:v>
                </c:pt>
                <c:pt idx="5">
                  <c:v>3.9746005040489579E-4</c:v>
                </c:pt>
                <c:pt idx="6">
                  <c:v>4.6016247700920131E-4</c:v>
                </c:pt>
                <c:pt idx="7">
                  <c:v>5.2774601284538431E-4</c:v>
                </c:pt>
                <c:pt idx="8">
                  <c:v>5.9982126824828779E-4</c:v>
                </c:pt>
                <c:pt idx="9">
                  <c:v>6.7677189756046015E-4</c:v>
                </c:pt>
                <c:pt idx="10">
                  <c:v>7.5332666549084539E-4</c:v>
                </c:pt>
                <c:pt idx="11">
                  <c:v>8.3293945430771448E-4</c:v>
                </c:pt>
                <c:pt idx="12">
                  <c:v>9.1155402892687486E-4</c:v>
                </c:pt>
                <c:pt idx="13">
                  <c:v>9.8979908706789237E-4</c:v>
                </c:pt>
                <c:pt idx="14">
                  <c:v>1.0659166962144707E-3</c:v>
                </c:pt>
                <c:pt idx="15">
                  <c:v>1.1410466299048173E-3</c:v>
                </c:pt>
                <c:pt idx="16">
                  <c:v>1.216277682777937E-3</c:v>
                </c:pt>
                <c:pt idx="17">
                  <c:v>1.2967521216343753E-3</c:v>
                </c:pt>
                <c:pt idx="18">
                  <c:v>1.4087264979095813E-3</c:v>
                </c:pt>
                <c:pt idx="19">
                  <c:v>1.6126097525425496E-3</c:v>
                </c:pt>
                <c:pt idx="20">
                  <c:v>1.491856339339445E-3</c:v>
                </c:pt>
                <c:pt idx="21">
                  <c:v>1.3068065775119614E-3</c:v>
                </c:pt>
                <c:pt idx="22">
                  <c:v>1.1552955032334996E-3</c:v>
                </c:pt>
                <c:pt idx="23">
                  <c:v>1.0297278318463238E-3</c:v>
                </c:pt>
                <c:pt idx="24">
                  <c:v>9.208315349411749E-4</c:v>
                </c:pt>
                <c:pt idx="25">
                  <c:v>8.1926380025279782E-4</c:v>
                </c:pt>
                <c:pt idx="26">
                  <c:v>7.2345889713013099E-4</c:v>
                </c:pt>
                <c:pt idx="27">
                  <c:v>6.3302024493965556E-4</c:v>
                </c:pt>
                <c:pt idx="28">
                  <c:v>5.4843356784625155E-4</c:v>
                </c:pt>
                <c:pt idx="29">
                  <c:v>4.6999238568666736E-4</c:v>
                </c:pt>
                <c:pt idx="30">
                  <c:v>3.985762813770428E-4</c:v>
                </c:pt>
                <c:pt idx="31">
                  <c:v>3.3413338256929555E-4</c:v>
                </c:pt>
                <c:pt idx="32">
                  <c:v>2.7718500190062261E-4</c:v>
                </c:pt>
                <c:pt idx="33">
                  <c:v>2.2703732193091059E-4</c:v>
                </c:pt>
                <c:pt idx="34">
                  <c:v>1.8358506782173502E-4</c:v>
                </c:pt>
                <c:pt idx="35">
                  <c:v>1.4672810246427268E-4</c:v>
                </c:pt>
                <c:pt idx="36">
                  <c:v>1.1585165000497464E-4</c:v>
                </c:pt>
                <c:pt idx="37">
                  <c:v>9.0282469927175746E-5</c:v>
                </c:pt>
                <c:pt idx="38">
                  <c:v>6.9307612003359549E-5</c:v>
                </c:pt>
                <c:pt idx="39">
                  <c:v>5.2614414255589428E-5</c:v>
                </c:pt>
                <c:pt idx="40">
                  <c:v>3.9428775073892568E-5</c:v>
                </c:pt>
                <c:pt idx="41">
                  <c:v>2.9158812018144427E-5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AF1-45C6-A27E-4E73C155BEE1}"/>
            </c:ext>
          </c:extLst>
        </c:ser>
        <c:ser>
          <c:idx val="4"/>
          <c:order val="4"/>
          <c:tx>
            <c:v>30-exp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'Longleaf pine_Dead'!$AH$13:$AH$53</c:f>
              <c:numCache>
                <c:formatCode>General</c:formatCode>
                <c:ptCount val="41"/>
                <c:pt idx="0">
                  <c:v>183.78200000000001</c:v>
                </c:pt>
                <c:pt idx="1">
                  <c:v>191.679</c:v>
                </c:pt>
                <c:pt idx="2">
                  <c:v>199.59700000000001</c:v>
                </c:pt>
                <c:pt idx="3">
                  <c:v>207.50200000000001</c:v>
                </c:pt>
                <c:pt idx="4">
                  <c:v>215.40600000000001</c:v>
                </c:pt>
                <c:pt idx="5">
                  <c:v>223.303</c:v>
                </c:pt>
                <c:pt idx="6">
                  <c:v>231.18700000000001</c:v>
                </c:pt>
                <c:pt idx="7">
                  <c:v>239.04499999999999</c:v>
                </c:pt>
                <c:pt idx="8">
                  <c:v>246.892</c:v>
                </c:pt>
                <c:pt idx="9">
                  <c:v>254.77099999999999</c:v>
                </c:pt>
                <c:pt idx="10">
                  <c:v>262.64999999999998</c:v>
                </c:pt>
                <c:pt idx="11">
                  <c:v>270.52300000000002</c:v>
                </c:pt>
                <c:pt idx="12">
                  <c:v>278.36700000000002</c:v>
                </c:pt>
                <c:pt idx="13">
                  <c:v>286.21899999999999</c:v>
                </c:pt>
                <c:pt idx="14">
                  <c:v>294.05700000000002</c:v>
                </c:pt>
                <c:pt idx="15">
                  <c:v>301.89299999999997</c:v>
                </c:pt>
                <c:pt idx="16">
                  <c:v>309.72699999999998</c:v>
                </c:pt>
                <c:pt idx="17">
                  <c:v>317.56099999999998</c:v>
                </c:pt>
                <c:pt idx="18">
                  <c:v>325.37599999999998</c:v>
                </c:pt>
                <c:pt idx="19">
                  <c:v>333.18400000000003</c:v>
                </c:pt>
                <c:pt idx="20">
                  <c:v>340.99</c:v>
                </c:pt>
                <c:pt idx="21">
                  <c:v>348.78500000000003</c:v>
                </c:pt>
                <c:pt idx="22">
                  <c:v>356.57600000000002</c:v>
                </c:pt>
                <c:pt idx="23">
                  <c:v>364.37200000000001</c:v>
                </c:pt>
                <c:pt idx="24">
                  <c:v>372.17099999999999</c:v>
                </c:pt>
                <c:pt idx="25">
                  <c:v>379.99599999999998</c:v>
                </c:pt>
                <c:pt idx="26">
                  <c:v>387.81200000000001</c:v>
                </c:pt>
                <c:pt idx="27">
                  <c:v>395.60500000000002</c:v>
                </c:pt>
                <c:pt idx="28">
                  <c:v>403.404</c:v>
                </c:pt>
                <c:pt idx="29">
                  <c:v>411.17700000000002</c:v>
                </c:pt>
                <c:pt idx="30">
                  <c:v>418.964</c:v>
                </c:pt>
                <c:pt idx="31">
                  <c:v>426.71699999999998</c:v>
                </c:pt>
                <c:pt idx="32">
                  <c:v>434.47300000000001</c:v>
                </c:pt>
                <c:pt idx="33">
                  <c:v>442.226</c:v>
                </c:pt>
                <c:pt idx="34">
                  <c:v>449.98700000000002</c:v>
                </c:pt>
                <c:pt idx="35">
                  <c:v>457.73</c:v>
                </c:pt>
                <c:pt idx="36">
                  <c:v>465.47899999999998</c:v>
                </c:pt>
                <c:pt idx="37">
                  <c:v>473.25900000000001</c:v>
                </c:pt>
                <c:pt idx="38">
                  <c:v>481.02300000000002</c:v>
                </c:pt>
                <c:pt idx="39">
                  <c:v>488.74299999999999</c:v>
                </c:pt>
                <c:pt idx="40">
                  <c:v>496.471</c:v>
                </c:pt>
              </c:numCache>
            </c:numRef>
          </c:xVal>
          <c:yVal>
            <c:numRef>
              <c:f>'Longleaf pine_Dead'!$AM$13:$AM$53</c:f>
              <c:numCache>
                <c:formatCode>General</c:formatCode>
                <c:ptCount val="41"/>
                <c:pt idx="0">
                  <c:v>2.1137512038030271E-4</c:v>
                </c:pt>
                <c:pt idx="1">
                  <c:v>2.5395067780287911E-4</c:v>
                </c:pt>
                <c:pt idx="2">
                  <c:v>3.2023497700585379E-4</c:v>
                </c:pt>
                <c:pt idx="3">
                  <c:v>3.9912498046533462E-4</c:v>
                </c:pt>
                <c:pt idx="4">
                  <c:v>5.0840224451659949E-4</c:v>
                </c:pt>
                <c:pt idx="5">
                  <c:v>6.4046995401172147E-4</c:v>
                </c:pt>
                <c:pt idx="6">
                  <c:v>8.5393211152057918E-4</c:v>
                </c:pt>
                <c:pt idx="7">
                  <c:v>1.0116286369543856E-3</c:v>
                </c:pt>
                <c:pt idx="8">
                  <c:v>1.0678951579402851E-3</c:v>
                </c:pt>
                <c:pt idx="9">
                  <c:v>1.1456164206077799E-3</c:v>
                </c:pt>
                <c:pt idx="10">
                  <c:v>1.2373625727791493E-3</c:v>
                </c:pt>
                <c:pt idx="11">
                  <c:v>1.3469737627710004E-3</c:v>
                </c:pt>
                <c:pt idx="12">
                  <c:v>1.4239436920721951E-3</c:v>
                </c:pt>
                <c:pt idx="13">
                  <c:v>1.4610094714753857E-3</c:v>
                </c:pt>
                <c:pt idx="14">
                  <c:v>1.4565849527628308E-3</c:v>
                </c:pt>
                <c:pt idx="15">
                  <c:v>1.4687732495936093E-3</c:v>
                </c:pt>
                <c:pt idx="16">
                  <c:v>1.518611696223568E-3</c:v>
                </c:pt>
                <c:pt idx="17">
                  <c:v>1.5977521441384659E-3</c:v>
                </c:pt>
                <c:pt idx="18">
                  <c:v>1.7262301497724605E-3</c:v>
                </c:pt>
                <c:pt idx="19">
                  <c:v>1.9256674177774158E-3</c:v>
                </c:pt>
                <c:pt idx="20">
                  <c:v>2.3061760270560103E-3</c:v>
                </c:pt>
                <c:pt idx="21">
                  <c:v>2.7871128629608083E-3</c:v>
                </c:pt>
                <c:pt idx="22">
                  <c:v>2.7779298995951468E-3</c:v>
                </c:pt>
                <c:pt idx="23">
                  <c:v>1.9227455657974332E-3</c:v>
                </c:pt>
                <c:pt idx="24">
                  <c:v>1.1627301250619476E-3</c:v>
                </c:pt>
                <c:pt idx="25">
                  <c:v>8.3840455528411129E-4</c:v>
                </c:pt>
                <c:pt idx="26">
                  <c:v>7.2921077271798085E-4</c:v>
                </c:pt>
                <c:pt idx="27">
                  <c:v>6.7152506648465726E-4</c:v>
                </c:pt>
                <c:pt idx="28">
                  <c:v>6.2627810153752239E-4</c:v>
                </c:pt>
                <c:pt idx="29">
                  <c:v>6.1091750827134417E-4</c:v>
                </c:pt>
                <c:pt idx="30">
                  <c:v>5.9205069262918686E-4</c:v>
                </c:pt>
                <c:pt idx="31">
                  <c:v>5.7092987688818486E-4</c:v>
                </c:pt>
                <c:pt idx="32">
                  <c:v>5.2793691203990162E-4</c:v>
                </c:pt>
                <c:pt idx="33">
                  <c:v>4.6924942798486774E-4</c:v>
                </c:pt>
                <c:pt idx="34">
                  <c:v>4.0905927719726148E-4</c:v>
                </c:pt>
                <c:pt idx="35">
                  <c:v>3.6623327531926791E-4</c:v>
                </c:pt>
                <c:pt idx="36">
                  <c:v>3.3367549611376668E-4</c:v>
                </c:pt>
                <c:pt idx="37">
                  <c:v>3.1030068027393387E-4</c:v>
                </c:pt>
                <c:pt idx="38">
                  <c:v>2.9218519799804887E-4</c:v>
                </c:pt>
                <c:pt idx="39">
                  <c:v>2.7690808621699814E-4</c:v>
                </c:pt>
                <c:pt idx="40">
                  <c:v>2.7173223413818476E-4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AF1-45C6-A27E-4E73C155BEE1}"/>
            </c:ext>
          </c:extLst>
        </c:ser>
        <c:ser>
          <c:idx val="5"/>
          <c:order val="5"/>
          <c:tx>
            <c:v>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'Longleaf pine_Dead'!$AH$12:$AH$54</c:f>
              <c:numCache>
                <c:formatCode>General</c:formatCode>
                <c:ptCount val="43"/>
                <c:pt idx="0">
                  <c:v>175.83699999999999</c:v>
                </c:pt>
                <c:pt idx="1">
                  <c:v>183.78200000000001</c:v>
                </c:pt>
                <c:pt idx="2">
                  <c:v>191.679</c:v>
                </c:pt>
                <c:pt idx="3">
                  <c:v>199.59700000000001</c:v>
                </c:pt>
                <c:pt idx="4">
                  <c:v>207.50200000000001</c:v>
                </c:pt>
                <c:pt idx="5">
                  <c:v>215.40600000000001</c:v>
                </c:pt>
                <c:pt idx="6">
                  <c:v>223.303</c:v>
                </c:pt>
                <c:pt idx="7">
                  <c:v>231.18700000000001</c:v>
                </c:pt>
                <c:pt idx="8">
                  <c:v>239.04499999999999</c:v>
                </c:pt>
                <c:pt idx="9">
                  <c:v>246.892</c:v>
                </c:pt>
                <c:pt idx="10">
                  <c:v>254.77099999999999</c:v>
                </c:pt>
                <c:pt idx="11">
                  <c:v>262.64999999999998</c:v>
                </c:pt>
                <c:pt idx="12">
                  <c:v>270.52300000000002</c:v>
                </c:pt>
                <c:pt idx="13">
                  <c:v>278.36700000000002</c:v>
                </c:pt>
                <c:pt idx="14">
                  <c:v>286.21899999999999</c:v>
                </c:pt>
                <c:pt idx="15">
                  <c:v>294.05700000000002</c:v>
                </c:pt>
                <c:pt idx="16">
                  <c:v>301.89299999999997</c:v>
                </c:pt>
                <c:pt idx="17">
                  <c:v>309.72699999999998</c:v>
                </c:pt>
                <c:pt idx="18">
                  <c:v>317.56099999999998</c:v>
                </c:pt>
                <c:pt idx="19">
                  <c:v>325.37599999999998</c:v>
                </c:pt>
                <c:pt idx="20">
                  <c:v>333.18400000000003</c:v>
                </c:pt>
                <c:pt idx="21">
                  <c:v>340.99</c:v>
                </c:pt>
                <c:pt idx="22">
                  <c:v>348.78500000000003</c:v>
                </c:pt>
                <c:pt idx="23">
                  <c:v>356.57600000000002</c:v>
                </c:pt>
                <c:pt idx="24">
                  <c:v>364.37200000000001</c:v>
                </c:pt>
                <c:pt idx="25">
                  <c:v>372.17099999999999</c:v>
                </c:pt>
                <c:pt idx="26">
                  <c:v>379.99599999999998</c:v>
                </c:pt>
                <c:pt idx="27">
                  <c:v>387.81200000000001</c:v>
                </c:pt>
                <c:pt idx="28">
                  <c:v>395.60500000000002</c:v>
                </c:pt>
                <c:pt idx="29">
                  <c:v>403.404</c:v>
                </c:pt>
                <c:pt idx="30">
                  <c:v>411.17700000000002</c:v>
                </c:pt>
                <c:pt idx="31">
                  <c:v>418.964</c:v>
                </c:pt>
                <c:pt idx="32">
                  <c:v>426.71699999999998</c:v>
                </c:pt>
                <c:pt idx="33">
                  <c:v>434.47300000000001</c:v>
                </c:pt>
                <c:pt idx="34">
                  <c:v>442.226</c:v>
                </c:pt>
                <c:pt idx="35">
                  <c:v>449.98700000000002</c:v>
                </c:pt>
                <c:pt idx="36">
                  <c:v>457.73</c:v>
                </c:pt>
                <c:pt idx="37">
                  <c:v>465.47899999999998</c:v>
                </c:pt>
                <c:pt idx="38">
                  <c:v>473.25900000000001</c:v>
                </c:pt>
                <c:pt idx="39">
                  <c:v>481.02300000000002</c:v>
                </c:pt>
                <c:pt idx="40">
                  <c:v>488.74299999999999</c:v>
                </c:pt>
                <c:pt idx="41">
                  <c:v>496.471</c:v>
                </c:pt>
                <c:pt idx="42">
                  <c:v>504.20600000000002</c:v>
                </c:pt>
              </c:numCache>
            </c:numRef>
          </c:xVal>
          <c:yVal>
            <c:numRef>
              <c:f>'Longleaf pine_Dead'!$AQ$13:$AQ$53</c:f>
              <c:numCache>
                <c:formatCode>General</c:formatCode>
                <c:ptCount val="41"/>
                <c:pt idx="0">
                  <c:v>2.748686140666602E-4</c:v>
                </c:pt>
                <c:pt idx="1">
                  <c:v>3.2234923177587051E-4</c:v>
                </c:pt>
                <c:pt idx="2">
                  <c:v>3.8285288950874275E-4</c:v>
                </c:pt>
                <c:pt idx="3">
                  <c:v>4.5198794256512024E-4</c:v>
                </c:pt>
                <c:pt idx="4">
                  <c:v>5.2975339550910593E-4</c:v>
                </c:pt>
                <c:pt idx="5">
                  <c:v>6.153220615974001E-4</c:v>
                </c:pt>
                <c:pt idx="6">
                  <c:v>7.078614031675993E-4</c:v>
                </c:pt>
                <c:pt idx="7">
                  <c:v>8.0584476906083401E-4</c:v>
                </c:pt>
                <c:pt idx="8">
                  <c:v>9.0963348670677826E-4</c:v>
                </c:pt>
                <c:pt idx="9">
                  <c:v>1.0213014908504248E-3</c:v>
                </c:pt>
                <c:pt idx="10">
                  <c:v>1.1354184659567626E-3</c:v>
                </c:pt>
                <c:pt idx="11">
                  <c:v>1.2502415646987142E-3</c:v>
                </c:pt>
                <c:pt idx="12">
                  <c:v>1.3621338823237416E-3</c:v>
                </c:pt>
                <c:pt idx="13">
                  <c:v>1.474830332431552E-3</c:v>
                </c:pt>
                <c:pt idx="14">
                  <c:v>1.5838739608939262E-3</c:v>
                </c:pt>
                <c:pt idx="15">
                  <c:v>1.6916205358584264E-3</c:v>
                </c:pt>
                <c:pt idx="16">
                  <c:v>1.8006865533285021E-3</c:v>
                </c:pt>
                <c:pt idx="17">
                  <c:v>1.9208527737180721E-3</c:v>
                </c:pt>
                <c:pt idx="18">
                  <c:v>2.0856970480593612E-3</c:v>
                </c:pt>
                <c:pt idx="19">
                  <c:v>2.3712931321263849E-3</c:v>
                </c:pt>
                <c:pt idx="20">
                  <c:v>2.1823859773531309E-3</c:v>
                </c:pt>
                <c:pt idx="21">
                  <c:v>1.9199157521780183E-3</c:v>
                </c:pt>
                <c:pt idx="22">
                  <c:v>1.7022342177577822E-3</c:v>
                </c:pt>
                <c:pt idx="23">
                  <c:v>1.5211770995091701E-3</c:v>
                </c:pt>
                <c:pt idx="24">
                  <c:v>1.3613371651087249E-3</c:v>
                </c:pt>
                <c:pt idx="25">
                  <c:v>1.2161648015707163E-3</c:v>
                </c:pt>
                <c:pt idx="26">
                  <c:v>1.0778597794320582E-3</c:v>
                </c:pt>
                <c:pt idx="27">
                  <c:v>9.4599753871754265E-4</c:v>
                </c:pt>
                <c:pt idx="28">
                  <c:v>8.2347723222878327E-4</c:v>
                </c:pt>
                <c:pt idx="29">
                  <c:v>7.0850022775837047E-4</c:v>
                </c:pt>
                <c:pt idx="30">
                  <c:v>6.0418387793721479E-4</c:v>
                </c:pt>
                <c:pt idx="31">
                  <c:v>5.0842532966210942E-4</c:v>
                </c:pt>
                <c:pt idx="32">
                  <c:v>4.2358032540444114E-4</c:v>
                </c:pt>
                <c:pt idx="33">
                  <c:v>3.4889162339890329E-4</c:v>
                </c:pt>
                <c:pt idx="34">
                  <c:v>2.8419226450464373E-4</c:v>
                </c:pt>
                <c:pt idx="35">
                  <c:v>2.2843667248212141E-4</c:v>
                </c:pt>
                <c:pt idx="36">
                  <c:v>1.8156422237022854E-4</c:v>
                </c:pt>
                <c:pt idx="37">
                  <c:v>1.4278892077071974E-4</c:v>
                </c:pt>
                <c:pt idx="38">
                  <c:v>1.1066329777638624E-4</c:v>
                </c:pt>
                <c:pt idx="39">
                  <c:v>8.4494238658550436E-5</c:v>
                </c:pt>
                <c:pt idx="40">
                  <c:v>6.385050660762447E-5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AF1-45C6-A27E-4E73C155B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76224"/>
        <c:axId val="1872274048"/>
      </c:scatterChart>
      <c:valAx>
        <c:axId val="1872276224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2274048"/>
        <c:crosses val="autoZero"/>
        <c:crossBetween val="midCat"/>
      </c:valAx>
      <c:valAx>
        <c:axId val="1872274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22762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Inkberry_live!$B$13:$B$55</c:f>
              <c:numCache>
                <c:formatCode>General</c:formatCode>
                <c:ptCount val="43"/>
                <c:pt idx="0">
                  <c:v>165.791</c:v>
                </c:pt>
                <c:pt idx="1">
                  <c:v>173.69</c:v>
                </c:pt>
                <c:pt idx="2">
                  <c:v>181.59</c:v>
                </c:pt>
                <c:pt idx="3">
                  <c:v>189.471</c:v>
                </c:pt>
                <c:pt idx="4">
                  <c:v>197.351</c:v>
                </c:pt>
                <c:pt idx="5">
                  <c:v>205.23</c:v>
                </c:pt>
                <c:pt idx="6">
                  <c:v>213.09200000000001</c:v>
                </c:pt>
                <c:pt idx="7">
                  <c:v>221.006</c:v>
                </c:pt>
                <c:pt idx="8">
                  <c:v>228.92400000000001</c:v>
                </c:pt>
                <c:pt idx="9">
                  <c:v>236.809</c:v>
                </c:pt>
                <c:pt idx="10">
                  <c:v>244.678</c:v>
                </c:pt>
                <c:pt idx="11">
                  <c:v>252.52500000000001</c:v>
                </c:pt>
                <c:pt idx="12">
                  <c:v>260.37</c:v>
                </c:pt>
                <c:pt idx="13">
                  <c:v>268.19600000000003</c:v>
                </c:pt>
                <c:pt idx="14">
                  <c:v>276.03300000000002</c:v>
                </c:pt>
                <c:pt idx="15">
                  <c:v>283.84899999999999</c:v>
                </c:pt>
                <c:pt idx="16">
                  <c:v>291.64400000000001</c:v>
                </c:pt>
                <c:pt idx="17">
                  <c:v>299.44499999999999</c:v>
                </c:pt>
                <c:pt idx="18">
                  <c:v>307.28199999999998</c:v>
                </c:pt>
                <c:pt idx="19">
                  <c:v>315.065</c:v>
                </c:pt>
                <c:pt idx="20">
                  <c:v>322.87799999999999</c:v>
                </c:pt>
                <c:pt idx="21">
                  <c:v>330.678</c:v>
                </c:pt>
                <c:pt idx="22">
                  <c:v>338.49299999999999</c:v>
                </c:pt>
                <c:pt idx="23">
                  <c:v>346.27100000000002</c:v>
                </c:pt>
                <c:pt idx="24">
                  <c:v>354.04500000000002</c:v>
                </c:pt>
                <c:pt idx="25">
                  <c:v>361.81400000000002</c:v>
                </c:pt>
                <c:pt idx="26">
                  <c:v>369.57100000000003</c:v>
                </c:pt>
                <c:pt idx="27">
                  <c:v>377.34</c:v>
                </c:pt>
                <c:pt idx="28">
                  <c:v>385.10899999999998</c:v>
                </c:pt>
                <c:pt idx="29">
                  <c:v>392.84699999999998</c:v>
                </c:pt>
                <c:pt idx="30">
                  <c:v>400.59199999999998</c:v>
                </c:pt>
                <c:pt idx="31">
                  <c:v>408.34500000000003</c:v>
                </c:pt>
                <c:pt idx="32">
                  <c:v>416.096</c:v>
                </c:pt>
                <c:pt idx="33">
                  <c:v>423.82400000000001</c:v>
                </c:pt>
                <c:pt idx="34">
                  <c:v>431.52800000000002</c:v>
                </c:pt>
                <c:pt idx="35">
                  <c:v>439.22899999999998</c:v>
                </c:pt>
                <c:pt idx="36">
                  <c:v>446.93900000000002</c:v>
                </c:pt>
                <c:pt idx="37">
                  <c:v>454.64</c:v>
                </c:pt>
                <c:pt idx="38">
                  <c:v>462.33300000000003</c:v>
                </c:pt>
                <c:pt idx="39">
                  <c:v>470.02499999999998</c:v>
                </c:pt>
                <c:pt idx="40">
                  <c:v>477.70400000000001</c:v>
                </c:pt>
                <c:pt idx="41">
                  <c:v>485.36</c:v>
                </c:pt>
                <c:pt idx="42">
                  <c:v>493.03100000000001</c:v>
                </c:pt>
              </c:numCache>
            </c:numRef>
          </c:xVal>
          <c:yVal>
            <c:numRef>
              <c:f>Inkberry_live!$G$13:$G$55</c:f>
              <c:numCache>
                <c:formatCode>General</c:formatCode>
                <c:ptCount val="43"/>
                <c:pt idx="0">
                  <c:v>4.6405401284846911E-5</c:v>
                </c:pt>
                <c:pt idx="1">
                  <c:v>6.2523433901930835E-5</c:v>
                </c:pt>
                <c:pt idx="2">
                  <c:v>8.683259784900557E-5</c:v>
                </c:pt>
                <c:pt idx="3">
                  <c:v>1.2465052273950692E-4</c:v>
                </c:pt>
                <c:pt idx="4">
                  <c:v>1.7501937466789447E-4</c:v>
                </c:pt>
                <c:pt idx="5">
                  <c:v>2.3054071243289648E-4</c:v>
                </c:pt>
                <c:pt idx="6">
                  <c:v>2.8213162830971266E-4</c:v>
                </c:pt>
                <c:pt idx="7">
                  <c:v>3.139383197241638E-4</c:v>
                </c:pt>
                <c:pt idx="8">
                  <c:v>3.5839502444260111E-4</c:v>
                </c:pt>
                <c:pt idx="9">
                  <c:v>4.2484888023271308E-4</c:v>
                </c:pt>
                <c:pt idx="10">
                  <c:v>5.0391972057144455E-4</c:v>
                </c:pt>
                <c:pt idx="11">
                  <c:v>5.8391536606033554E-4</c:v>
                </c:pt>
                <c:pt idx="12">
                  <c:v>6.3804949610009939E-4</c:v>
                </c:pt>
                <c:pt idx="13">
                  <c:v>6.5941910081987877E-4</c:v>
                </c:pt>
                <c:pt idx="14">
                  <c:v>6.5466296004762622E-4</c:v>
                </c:pt>
                <c:pt idx="15">
                  <c:v>6.2473890768885377E-4</c:v>
                </c:pt>
                <c:pt idx="16">
                  <c:v>5.6211638752083713E-4</c:v>
                </c:pt>
                <c:pt idx="17">
                  <c:v>4.9437441027157518E-4</c:v>
                </c:pt>
                <c:pt idx="18">
                  <c:v>4.4321286821447331E-4</c:v>
                </c:pt>
                <c:pt idx="19">
                  <c:v>4.2240475233585825E-4</c:v>
                </c:pt>
                <c:pt idx="20">
                  <c:v>4.2339561499674875E-4</c:v>
                </c:pt>
                <c:pt idx="21">
                  <c:v>4.5437658752712606E-4</c:v>
                </c:pt>
                <c:pt idx="22">
                  <c:v>4.7151851156046004E-4</c:v>
                </c:pt>
                <c:pt idx="23">
                  <c:v>4.3234640770008719E-4</c:v>
                </c:pt>
                <c:pt idx="24">
                  <c:v>3.4726433388530793E-4</c:v>
                </c:pt>
                <c:pt idx="25">
                  <c:v>2.883410343179343E-4</c:v>
                </c:pt>
                <c:pt idx="26">
                  <c:v>2.6152168496327617E-4</c:v>
                </c:pt>
                <c:pt idx="27">
                  <c:v>2.5009373560771862E-4</c:v>
                </c:pt>
                <c:pt idx="28">
                  <c:v>2.5191031715268057E-4</c:v>
                </c:pt>
                <c:pt idx="29">
                  <c:v>2.6479153174420011E-4</c:v>
                </c:pt>
                <c:pt idx="30">
                  <c:v>2.6677325706597402E-4</c:v>
                </c:pt>
                <c:pt idx="31">
                  <c:v>2.7090185148633369E-4</c:v>
                </c:pt>
                <c:pt idx="32">
                  <c:v>2.6654205577843117E-4</c:v>
                </c:pt>
                <c:pt idx="33">
                  <c:v>2.5184425964195673E-4</c:v>
                </c:pt>
                <c:pt idx="34">
                  <c:v>2.4186957552236121E-4</c:v>
                </c:pt>
                <c:pt idx="35">
                  <c:v>2.3886395878433968E-4</c:v>
                </c:pt>
                <c:pt idx="36">
                  <c:v>2.3810429741099676E-4</c:v>
                </c:pt>
                <c:pt idx="37">
                  <c:v>2.0332501801388359E-4</c:v>
                </c:pt>
                <c:pt idx="38">
                  <c:v>1.7115501029043719E-4</c:v>
                </c:pt>
                <c:pt idx="39">
                  <c:v>1.5470669011972469E-4</c:v>
                </c:pt>
                <c:pt idx="40">
                  <c:v>1.4820002531323873E-4</c:v>
                </c:pt>
                <c:pt idx="41">
                  <c:v>1.4552469612884577E-4</c:v>
                </c:pt>
                <c:pt idx="42">
                  <c:v>1.4559075363956961E-4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365-48BC-AA74-06CB4D6765A7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4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365-48BC-AA74-06CB4D6765A7}"/>
              </c:ext>
            </c:extLst>
          </c:dPt>
          <c:xVal>
            <c:numRef>
              <c:f>Inkberry_live!$B$13:$B$55</c:f>
              <c:numCache>
                <c:formatCode>General</c:formatCode>
                <c:ptCount val="43"/>
                <c:pt idx="0">
                  <c:v>165.791</c:v>
                </c:pt>
                <c:pt idx="1">
                  <c:v>173.69</c:v>
                </c:pt>
                <c:pt idx="2">
                  <c:v>181.59</c:v>
                </c:pt>
                <c:pt idx="3">
                  <c:v>189.471</c:v>
                </c:pt>
                <c:pt idx="4">
                  <c:v>197.351</c:v>
                </c:pt>
                <c:pt idx="5">
                  <c:v>205.23</c:v>
                </c:pt>
                <c:pt idx="6">
                  <c:v>213.09200000000001</c:v>
                </c:pt>
                <c:pt idx="7">
                  <c:v>221.006</c:v>
                </c:pt>
                <c:pt idx="8">
                  <c:v>228.92400000000001</c:v>
                </c:pt>
                <c:pt idx="9">
                  <c:v>236.809</c:v>
                </c:pt>
                <c:pt idx="10">
                  <c:v>244.678</c:v>
                </c:pt>
                <c:pt idx="11">
                  <c:v>252.52500000000001</c:v>
                </c:pt>
                <c:pt idx="12">
                  <c:v>260.37</c:v>
                </c:pt>
                <c:pt idx="13">
                  <c:v>268.19600000000003</c:v>
                </c:pt>
                <c:pt idx="14">
                  <c:v>276.03300000000002</c:v>
                </c:pt>
                <c:pt idx="15">
                  <c:v>283.84899999999999</c:v>
                </c:pt>
                <c:pt idx="16">
                  <c:v>291.64400000000001</c:v>
                </c:pt>
                <c:pt idx="17">
                  <c:v>299.44499999999999</c:v>
                </c:pt>
                <c:pt idx="18">
                  <c:v>307.28199999999998</c:v>
                </c:pt>
                <c:pt idx="19">
                  <c:v>315.065</c:v>
                </c:pt>
                <c:pt idx="20">
                  <c:v>322.87799999999999</c:v>
                </c:pt>
                <c:pt idx="21">
                  <c:v>330.678</c:v>
                </c:pt>
                <c:pt idx="22">
                  <c:v>338.49299999999999</c:v>
                </c:pt>
                <c:pt idx="23">
                  <c:v>346.27100000000002</c:v>
                </c:pt>
                <c:pt idx="24">
                  <c:v>354.04500000000002</c:v>
                </c:pt>
                <c:pt idx="25">
                  <c:v>361.81400000000002</c:v>
                </c:pt>
                <c:pt idx="26">
                  <c:v>369.57100000000003</c:v>
                </c:pt>
                <c:pt idx="27">
                  <c:v>377.34</c:v>
                </c:pt>
                <c:pt idx="28">
                  <c:v>385.10899999999998</c:v>
                </c:pt>
                <c:pt idx="29">
                  <c:v>392.84699999999998</c:v>
                </c:pt>
                <c:pt idx="30">
                  <c:v>400.59199999999998</c:v>
                </c:pt>
                <c:pt idx="31">
                  <c:v>408.34500000000003</c:v>
                </c:pt>
                <c:pt idx="32">
                  <c:v>416.096</c:v>
                </c:pt>
                <c:pt idx="33">
                  <c:v>423.82400000000001</c:v>
                </c:pt>
                <c:pt idx="34">
                  <c:v>431.52800000000002</c:v>
                </c:pt>
                <c:pt idx="35">
                  <c:v>439.22899999999998</c:v>
                </c:pt>
                <c:pt idx="36">
                  <c:v>446.93900000000002</c:v>
                </c:pt>
                <c:pt idx="37">
                  <c:v>454.64</c:v>
                </c:pt>
                <c:pt idx="38">
                  <c:v>462.33300000000003</c:v>
                </c:pt>
                <c:pt idx="39">
                  <c:v>470.02499999999998</c:v>
                </c:pt>
                <c:pt idx="40">
                  <c:v>477.70400000000001</c:v>
                </c:pt>
                <c:pt idx="41">
                  <c:v>485.36</c:v>
                </c:pt>
                <c:pt idx="42">
                  <c:v>493.03100000000001</c:v>
                </c:pt>
              </c:numCache>
            </c:numRef>
          </c:xVal>
          <c:yVal>
            <c:numRef>
              <c:f>Inkberry_live!$K$13:$K$55</c:f>
              <c:numCache>
                <c:formatCode>General</c:formatCode>
                <c:ptCount val="43"/>
                <c:pt idx="0">
                  <c:v>3.9189598306028162E-5</c:v>
                </c:pt>
                <c:pt idx="1">
                  <c:v>7.0794657388445519E-5</c:v>
                </c:pt>
                <c:pt idx="2">
                  <c:v>1.0467562873882446E-4</c:v>
                </c:pt>
                <c:pt idx="3">
                  <c:v>1.3650945566452024E-4</c:v>
                </c:pt>
                <c:pt idx="4">
                  <c:v>1.6962858624444755E-4</c:v>
                </c:pt>
                <c:pt idx="5">
                  <c:v>2.0626929512965585E-4</c:v>
                </c:pt>
                <c:pt idx="6">
                  <c:v>2.4657018419715562E-4</c:v>
                </c:pt>
                <c:pt idx="7">
                  <c:v>2.9238204557731459E-4</c:v>
                </c:pt>
                <c:pt idx="8">
                  <c:v>3.4080507064516584E-4</c:v>
                </c:pt>
                <c:pt idx="9">
                  <c:v>3.8962751333091768E-4</c:v>
                </c:pt>
                <c:pt idx="10">
                  <c:v>4.3854646545801816E-4</c:v>
                </c:pt>
                <c:pt idx="11">
                  <c:v>4.8518478369791727E-4</c:v>
                </c:pt>
                <c:pt idx="12">
                  <c:v>5.2826738282916346E-4</c:v>
                </c:pt>
                <c:pt idx="13">
                  <c:v>5.6384963715508819E-4</c:v>
                </c:pt>
                <c:pt idx="14">
                  <c:v>5.9092901409529808E-4</c:v>
                </c:pt>
                <c:pt idx="15">
                  <c:v>6.0372834300127505E-4</c:v>
                </c:pt>
                <c:pt idx="16">
                  <c:v>5.9919852340422058E-4</c:v>
                </c:pt>
                <c:pt idx="17">
                  <c:v>5.7327062017807249E-4</c:v>
                </c:pt>
                <c:pt idx="18">
                  <c:v>5.1180854602000275E-4</c:v>
                </c:pt>
                <c:pt idx="19">
                  <c:v>3.183992503896672E-4</c:v>
                </c:pt>
                <c:pt idx="20">
                  <c:v>3.6635700825478861E-4</c:v>
                </c:pt>
                <c:pt idx="21">
                  <c:v>4.2638458101164215E-4</c:v>
                </c:pt>
                <c:pt idx="22">
                  <c:v>4.7850566037472479E-4</c:v>
                </c:pt>
                <c:pt idx="23">
                  <c:v>5.1299966602462346E-4</c:v>
                </c:pt>
                <c:pt idx="24">
                  <c:v>5.2967359570191925E-4</c:v>
                </c:pt>
                <c:pt idx="25">
                  <c:v>5.2889901623922307E-4</c:v>
                </c:pt>
                <c:pt idx="26">
                  <c:v>5.1247779239997767E-4</c:v>
                </c:pt>
                <c:pt idx="27">
                  <c:v>4.8431972182532736E-4</c:v>
                </c:pt>
                <c:pt idx="28">
                  <c:v>4.4649172428087326E-4</c:v>
                </c:pt>
                <c:pt idx="29">
                  <c:v>4.0128503506913616E-4</c:v>
                </c:pt>
                <c:pt idx="30">
                  <c:v>3.5353906970424063E-4</c:v>
                </c:pt>
                <c:pt idx="31">
                  <c:v>3.0518797633093418E-4</c:v>
                </c:pt>
                <c:pt idx="32">
                  <c:v>2.5793243447187015E-4</c:v>
                </c:pt>
                <c:pt idx="33">
                  <c:v>2.1326660691903354E-4</c:v>
                </c:pt>
                <c:pt idx="34">
                  <c:v>1.7278393717821148E-4</c:v>
                </c:pt>
                <c:pt idx="35">
                  <c:v>1.3748758558353402E-4</c:v>
                </c:pt>
                <c:pt idx="36">
                  <c:v>1.0746030818904213E-4</c:v>
                </c:pt>
                <c:pt idx="37">
                  <c:v>8.232621252226919E-5</c:v>
                </c:pt>
                <c:pt idx="38">
                  <c:v>6.1869087240268015E-5</c:v>
                </c:pt>
                <c:pt idx="39">
                  <c:v>4.5644273569015997E-5</c:v>
                </c:pt>
                <c:pt idx="40">
                  <c:v>3.302491979632892E-5</c:v>
                </c:pt>
                <c:pt idx="41">
                  <c:v>2.3435320879461943E-5</c:v>
                </c:pt>
                <c:pt idx="42">
                  <c:v>1.6365630993122732E-5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365-48BC-AA74-06CB4D6765A7}"/>
            </c:ext>
          </c:extLst>
        </c:ser>
        <c:ser>
          <c:idx val="3"/>
          <c:order val="2"/>
          <c:tx>
            <c:v>20_exp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Inkberry_live!$R$13:$R$53</c:f>
              <c:numCache>
                <c:formatCode>General</c:formatCode>
                <c:ptCount val="41"/>
                <c:pt idx="0">
                  <c:v>175.95400000000001</c:v>
                </c:pt>
                <c:pt idx="1">
                  <c:v>183.93899999999999</c:v>
                </c:pt>
                <c:pt idx="2">
                  <c:v>191.92099999999999</c:v>
                </c:pt>
                <c:pt idx="3">
                  <c:v>199.88300000000001</c:v>
                </c:pt>
                <c:pt idx="4">
                  <c:v>207.85599999999999</c:v>
                </c:pt>
                <c:pt idx="5">
                  <c:v>215.82</c:v>
                </c:pt>
                <c:pt idx="6">
                  <c:v>223.774</c:v>
                </c:pt>
                <c:pt idx="7">
                  <c:v>231.73599999999999</c:v>
                </c:pt>
                <c:pt idx="8">
                  <c:v>239.69800000000001</c:v>
                </c:pt>
                <c:pt idx="9">
                  <c:v>247.63900000000001</c:v>
                </c:pt>
                <c:pt idx="10">
                  <c:v>255.64699999999999</c:v>
                </c:pt>
                <c:pt idx="11">
                  <c:v>263.63299999999998</c:v>
                </c:pt>
                <c:pt idx="12">
                  <c:v>271.60599999999999</c:v>
                </c:pt>
                <c:pt idx="13">
                  <c:v>279.56099999999998</c:v>
                </c:pt>
                <c:pt idx="14">
                  <c:v>287.48</c:v>
                </c:pt>
                <c:pt idx="15">
                  <c:v>295.39999999999998</c:v>
                </c:pt>
                <c:pt idx="16">
                  <c:v>303.30200000000002</c:v>
                </c:pt>
                <c:pt idx="17">
                  <c:v>311.18599999999998</c:v>
                </c:pt>
                <c:pt idx="18">
                  <c:v>319.10700000000003</c:v>
                </c:pt>
                <c:pt idx="19">
                  <c:v>327.017</c:v>
                </c:pt>
                <c:pt idx="20">
                  <c:v>334.93099999999998</c:v>
                </c:pt>
                <c:pt idx="21">
                  <c:v>342.834</c:v>
                </c:pt>
                <c:pt idx="22">
                  <c:v>350.70800000000003</c:v>
                </c:pt>
                <c:pt idx="23">
                  <c:v>358.59300000000002</c:v>
                </c:pt>
                <c:pt idx="24">
                  <c:v>366.46800000000002</c:v>
                </c:pt>
                <c:pt idx="25">
                  <c:v>374.34800000000001</c:v>
                </c:pt>
                <c:pt idx="26">
                  <c:v>382.21199999999999</c:v>
                </c:pt>
                <c:pt idx="27">
                  <c:v>390.077</c:v>
                </c:pt>
                <c:pt idx="28">
                  <c:v>397.92</c:v>
                </c:pt>
                <c:pt idx="29">
                  <c:v>405.78300000000002</c:v>
                </c:pt>
                <c:pt idx="30">
                  <c:v>413.62200000000001</c:v>
                </c:pt>
                <c:pt idx="31">
                  <c:v>421.44499999999999</c:v>
                </c:pt>
                <c:pt idx="32">
                  <c:v>429.27300000000002</c:v>
                </c:pt>
                <c:pt idx="33">
                  <c:v>437.09699999999998</c:v>
                </c:pt>
                <c:pt idx="34">
                  <c:v>444.92</c:v>
                </c:pt>
                <c:pt idx="35">
                  <c:v>452.73399999999998</c:v>
                </c:pt>
                <c:pt idx="36">
                  <c:v>460.613</c:v>
                </c:pt>
                <c:pt idx="37">
                  <c:v>468.41800000000001</c:v>
                </c:pt>
                <c:pt idx="38">
                  <c:v>476.24900000000002</c:v>
                </c:pt>
                <c:pt idx="39">
                  <c:v>484.01600000000002</c:v>
                </c:pt>
                <c:pt idx="40">
                  <c:v>491.83699999999999</c:v>
                </c:pt>
              </c:numCache>
            </c:numRef>
          </c:xVal>
          <c:yVal>
            <c:numRef>
              <c:f>Inkberry_live!$W$13:$W$53</c:f>
              <c:numCache>
                <c:formatCode>General</c:formatCode>
                <c:ptCount val="41"/>
                <c:pt idx="0">
                  <c:v>9.2462048059863133E-5</c:v>
                </c:pt>
                <c:pt idx="1">
                  <c:v>1.155067260237147E-4</c:v>
                </c:pt>
                <c:pt idx="2">
                  <c:v>1.7434621115272145E-4</c:v>
                </c:pt>
                <c:pt idx="3">
                  <c:v>2.5840261847986473E-4</c:v>
                </c:pt>
                <c:pt idx="4">
                  <c:v>3.5903419376871748E-4</c:v>
                </c:pt>
                <c:pt idx="5">
                  <c:v>4.6254635380305514E-4</c:v>
                </c:pt>
                <c:pt idx="6">
                  <c:v>5.4556386171379645E-4</c:v>
                </c:pt>
                <c:pt idx="7">
                  <c:v>6.1134508385240571E-4</c:v>
                </c:pt>
                <c:pt idx="8">
                  <c:v>7.0295712329884275E-4</c:v>
                </c:pt>
                <c:pt idx="9">
                  <c:v>8.4278354020654589E-4</c:v>
                </c:pt>
                <c:pt idx="10">
                  <c:v>1.0014990374124649E-3</c:v>
                </c:pt>
                <c:pt idx="11">
                  <c:v>1.1473227373148497E-3</c:v>
                </c:pt>
                <c:pt idx="12">
                  <c:v>1.2573516300520744E-3</c:v>
                </c:pt>
                <c:pt idx="13">
                  <c:v>1.3004187331320527E-3</c:v>
                </c:pt>
                <c:pt idx="14">
                  <c:v>1.3184578048168656E-3</c:v>
                </c:pt>
                <c:pt idx="15">
                  <c:v>1.3216689484675664E-3</c:v>
                </c:pt>
                <c:pt idx="16">
                  <c:v>1.2678350696175937E-3</c:v>
                </c:pt>
                <c:pt idx="17">
                  <c:v>1.141561567823889E-3</c:v>
                </c:pt>
                <c:pt idx="18">
                  <c:v>9.8185439390229934E-4</c:v>
                </c:pt>
                <c:pt idx="19">
                  <c:v>8.6941714342705922E-4</c:v>
                </c:pt>
                <c:pt idx="20">
                  <c:v>8.2554725443440002E-4</c:v>
                </c:pt>
                <c:pt idx="21">
                  <c:v>8.625698518189423E-4</c:v>
                </c:pt>
                <c:pt idx="22">
                  <c:v>9.706626138255986E-4</c:v>
                </c:pt>
                <c:pt idx="23">
                  <c:v>1.0131158217958809E-3</c:v>
                </c:pt>
                <c:pt idx="24">
                  <c:v>8.6186151130775623E-4</c:v>
                </c:pt>
                <c:pt idx="25">
                  <c:v>6.990848618377149E-4</c:v>
                </c:pt>
                <c:pt idx="26">
                  <c:v>6.103534071367489E-4</c:v>
                </c:pt>
                <c:pt idx="27">
                  <c:v>5.657279549321631E-4</c:v>
                </c:pt>
                <c:pt idx="28">
                  <c:v>5.5788898660839858E-4</c:v>
                </c:pt>
                <c:pt idx="29">
                  <c:v>5.8768651077886758E-4</c:v>
                </c:pt>
                <c:pt idx="30">
                  <c:v>6.2650357079173846E-4</c:v>
                </c:pt>
                <c:pt idx="31">
                  <c:v>6.5620664956071251E-4</c:v>
                </c:pt>
                <c:pt idx="32">
                  <c:v>6.9799873972056781E-4</c:v>
                </c:pt>
                <c:pt idx="33">
                  <c:v>6.6796510204636395E-4</c:v>
                </c:pt>
                <c:pt idx="34">
                  <c:v>5.4509163470634059E-4</c:v>
                </c:pt>
                <c:pt idx="35">
                  <c:v>4.3666831379447307E-4</c:v>
                </c:pt>
                <c:pt idx="36">
                  <c:v>4.3586552788179206E-4</c:v>
                </c:pt>
                <c:pt idx="37">
                  <c:v>3.6951763333424131E-4</c:v>
                </c:pt>
                <c:pt idx="38">
                  <c:v>2.9004182797940742E-4</c:v>
                </c:pt>
                <c:pt idx="39">
                  <c:v>2.4442469905917402E-4</c:v>
                </c:pt>
                <c:pt idx="40">
                  <c:v>2.1420217058199889E-4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6365-48BC-AA74-06CB4D6765A7}"/>
            </c:ext>
          </c:extLst>
        </c:ser>
        <c:ser>
          <c:idx val="2"/>
          <c:order val="3"/>
          <c:tx>
            <c:v>20_model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Inkberry_live!$R$13:$R$55</c:f>
              <c:numCache>
                <c:formatCode>General</c:formatCode>
                <c:ptCount val="43"/>
                <c:pt idx="0">
                  <c:v>175.95400000000001</c:v>
                </c:pt>
                <c:pt idx="1">
                  <c:v>183.93899999999999</c:v>
                </c:pt>
                <c:pt idx="2">
                  <c:v>191.92099999999999</c:v>
                </c:pt>
                <c:pt idx="3">
                  <c:v>199.88300000000001</c:v>
                </c:pt>
                <c:pt idx="4">
                  <c:v>207.85599999999999</c:v>
                </c:pt>
                <c:pt idx="5">
                  <c:v>215.82</c:v>
                </c:pt>
                <c:pt idx="6">
                  <c:v>223.774</c:v>
                </c:pt>
                <c:pt idx="7">
                  <c:v>231.73599999999999</c:v>
                </c:pt>
                <c:pt idx="8">
                  <c:v>239.69800000000001</c:v>
                </c:pt>
                <c:pt idx="9">
                  <c:v>247.63900000000001</c:v>
                </c:pt>
                <c:pt idx="10">
                  <c:v>255.64699999999999</c:v>
                </c:pt>
                <c:pt idx="11">
                  <c:v>263.63299999999998</c:v>
                </c:pt>
                <c:pt idx="12">
                  <c:v>271.60599999999999</c:v>
                </c:pt>
                <c:pt idx="13">
                  <c:v>279.56099999999998</c:v>
                </c:pt>
                <c:pt idx="14">
                  <c:v>287.48</c:v>
                </c:pt>
                <c:pt idx="15">
                  <c:v>295.39999999999998</c:v>
                </c:pt>
                <c:pt idx="16">
                  <c:v>303.30200000000002</c:v>
                </c:pt>
                <c:pt idx="17">
                  <c:v>311.18599999999998</c:v>
                </c:pt>
                <c:pt idx="18">
                  <c:v>319.10700000000003</c:v>
                </c:pt>
                <c:pt idx="19">
                  <c:v>327.017</c:v>
                </c:pt>
                <c:pt idx="20">
                  <c:v>334.93099999999998</c:v>
                </c:pt>
                <c:pt idx="21">
                  <c:v>342.834</c:v>
                </c:pt>
                <c:pt idx="22">
                  <c:v>350.70800000000003</c:v>
                </c:pt>
                <c:pt idx="23">
                  <c:v>358.59300000000002</c:v>
                </c:pt>
                <c:pt idx="24">
                  <c:v>366.46800000000002</c:v>
                </c:pt>
                <c:pt idx="25">
                  <c:v>374.34800000000001</c:v>
                </c:pt>
                <c:pt idx="26">
                  <c:v>382.21199999999999</c:v>
                </c:pt>
                <c:pt idx="27">
                  <c:v>390.077</c:v>
                </c:pt>
                <c:pt idx="28">
                  <c:v>397.92</c:v>
                </c:pt>
                <c:pt idx="29">
                  <c:v>405.78300000000002</c:v>
                </c:pt>
                <c:pt idx="30">
                  <c:v>413.62200000000001</c:v>
                </c:pt>
                <c:pt idx="31">
                  <c:v>421.44499999999999</c:v>
                </c:pt>
                <c:pt idx="32">
                  <c:v>429.27300000000002</c:v>
                </c:pt>
                <c:pt idx="33">
                  <c:v>437.09699999999998</c:v>
                </c:pt>
                <c:pt idx="34">
                  <c:v>444.92</c:v>
                </c:pt>
                <c:pt idx="35">
                  <c:v>452.73399999999998</c:v>
                </c:pt>
                <c:pt idx="36">
                  <c:v>460.613</c:v>
                </c:pt>
                <c:pt idx="37">
                  <c:v>468.41800000000001</c:v>
                </c:pt>
                <c:pt idx="38">
                  <c:v>476.24900000000002</c:v>
                </c:pt>
                <c:pt idx="39">
                  <c:v>484.01600000000002</c:v>
                </c:pt>
                <c:pt idx="40">
                  <c:v>491.83699999999999</c:v>
                </c:pt>
                <c:pt idx="41">
                  <c:v>499.59699999999998</c:v>
                </c:pt>
                <c:pt idx="42">
                  <c:v>507.31799999999998</c:v>
                </c:pt>
              </c:numCache>
            </c:numRef>
          </c:xVal>
          <c:yVal>
            <c:numRef>
              <c:f>Inkberry_live!$AA$13:$AA$55</c:f>
              <c:numCache>
                <c:formatCode>General</c:formatCode>
                <c:ptCount val="43"/>
                <c:pt idx="0">
                  <c:v>1.4958038080027124E-4</c:v>
                </c:pt>
                <c:pt idx="1">
                  <c:v>1.9390174542533218E-4</c:v>
                </c:pt>
                <c:pt idx="2">
                  <c:v>2.4379919531488349E-4</c:v>
                </c:pt>
                <c:pt idx="3">
                  <c:v>3.0096568143013518E-4</c:v>
                </c:pt>
                <c:pt idx="4">
                  <c:v>3.6736772380652042E-4</c:v>
                </c:pt>
                <c:pt idx="5">
                  <c:v>4.4186403607276937E-4</c:v>
                </c:pt>
                <c:pt idx="6">
                  <c:v>5.2397439482922961E-4</c:v>
                </c:pt>
                <c:pt idx="7">
                  <c:v>6.1358705526854069E-4</c:v>
                </c:pt>
                <c:pt idx="8">
                  <c:v>7.0794143656232342E-4</c:v>
                </c:pt>
                <c:pt idx="9">
                  <c:v>8.0286803013234897E-4</c:v>
                </c:pt>
                <c:pt idx="10">
                  <c:v>9.0280750923400104E-4</c:v>
                </c:pt>
                <c:pt idx="11">
                  <c:v>9.9279979115951783E-4</c:v>
                </c:pt>
                <c:pt idx="12">
                  <c:v>1.0712631779691841E-3</c:v>
                </c:pt>
                <c:pt idx="13">
                  <c:v>1.1326936109442554E-3</c:v>
                </c:pt>
                <c:pt idx="14">
                  <c:v>1.1697888821780196E-3</c:v>
                </c:pt>
                <c:pt idx="15">
                  <c:v>1.1810378023136838E-3</c:v>
                </c:pt>
                <c:pt idx="16">
                  <c:v>1.153973457705039E-3</c:v>
                </c:pt>
                <c:pt idx="17">
                  <c:v>1.0735898808630858E-3</c:v>
                </c:pt>
                <c:pt idx="18">
                  <c:v>8.8101415976358068E-4</c:v>
                </c:pt>
                <c:pt idx="19">
                  <c:v>6.1838509558196969E-4</c:v>
                </c:pt>
                <c:pt idx="20">
                  <c:v>7.5139008973671003E-4</c:v>
                </c:pt>
                <c:pt idx="21">
                  <c:v>8.7174134965115773E-4</c:v>
                </c:pt>
                <c:pt idx="22">
                  <c:v>9.6135230048364833E-4</c:v>
                </c:pt>
                <c:pt idx="23">
                  <c:v>1.0168762368815906E-3</c:v>
                </c:pt>
                <c:pt idx="24">
                  <c:v>1.0352533776618819E-3</c:v>
                </c:pt>
                <c:pt idx="25">
                  <c:v>1.0213083198694086E-3</c:v>
                </c:pt>
                <c:pt idx="26">
                  <c:v>9.7815675067432586E-4</c:v>
                </c:pt>
                <c:pt idx="27">
                  <c:v>9.1382774914965147E-4</c:v>
                </c:pt>
                <c:pt idx="28">
                  <c:v>8.3259528595763582E-4</c:v>
                </c:pt>
                <c:pt idx="29">
                  <c:v>7.4366591206616523E-4</c:v>
                </c:pt>
                <c:pt idx="30">
                  <c:v>6.4867555469245248E-4</c:v>
                </c:pt>
                <c:pt idx="31">
                  <c:v>5.5408168476298091E-4</c:v>
                </c:pt>
                <c:pt idx="32">
                  <c:v>4.6447966596452513E-4</c:v>
                </c:pt>
                <c:pt idx="33">
                  <c:v>3.8165999812372745E-4</c:v>
                </c:pt>
                <c:pt idx="34">
                  <c:v>3.0756134517016874E-4</c:v>
                </c:pt>
                <c:pt idx="35">
                  <c:v>2.4296213686730007E-4</c:v>
                </c:pt>
                <c:pt idx="36">
                  <c:v>1.8914283324930316E-4</c:v>
                </c:pt>
                <c:pt idx="37">
                  <c:v>1.4326273809012939E-4</c:v>
                </c:pt>
                <c:pt idx="38">
                  <c:v>1.0691333602910874E-4</c:v>
                </c:pt>
                <c:pt idx="39">
                  <c:v>7.7943689447542103E-5</c:v>
                </c:pt>
                <c:pt idx="40">
                  <c:v>5.6144293678121294E-5</c:v>
                </c:pt>
                <c:pt idx="41">
                  <c:v>3.9474534400177371E-5</c:v>
                </c:pt>
                <c:pt idx="42">
                  <c:v>2.725516913273064E-5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6365-48BC-AA74-06CB4D6765A7}"/>
            </c:ext>
          </c:extLst>
        </c:ser>
        <c:ser>
          <c:idx val="4"/>
          <c:order val="4"/>
          <c:tx>
            <c:v>30_exp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Inkberry_live!$AH$11:$AH$53</c:f>
              <c:numCache>
                <c:formatCode>General</c:formatCode>
                <c:ptCount val="43"/>
                <c:pt idx="0">
                  <c:v>166.00399999999999</c:v>
                </c:pt>
                <c:pt idx="1">
                  <c:v>174.501</c:v>
                </c:pt>
                <c:pt idx="2">
                  <c:v>182.751</c:v>
                </c:pt>
                <c:pt idx="3">
                  <c:v>190.852</c:v>
                </c:pt>
                <c:pt idx="4">
                  <c:v>198.88200000000001</c:v>
                </c:pt>
                <c:pt idx="5">
                  <c:v>206.86799999999999</c:v>
                </c:pt>
                <c:pt idx="6">
                  <c:v>214.85400000000001</c:v>
                </c:pt>
                <c:pt idx="7">
                  <c:v>222.83199999999999</c:v>
                </c:pt>
                <c:pt idx="8">
                  <c:v>230.791</c:v>
                </c:pt>
                <c:pt idx="9">
                  <c:v>238.72</c:v>
                </c:pt>
                <c:pt idx="10">
                  <c:v>246.63</c:v>
                </c:pt>
                <c:pt idx="11">
                  <c:v>254.50899999999999</c:v>
                </c:pt>
                <c:pt idx="12">
                  <c:v>262.38</c:v>
                </c:pt>
                <c:pt idx="13">
                  <c:v>270.238</c:v>
                </c:pt>
                <c:pt idx="14">
                  <c:v>278.09100000000001</c:v>
                </c:pt>
                <c:pt idx="15">
                  <c:v>285.93</c:v>
                </c:pt>
                <c:pt idx="16">
                  <c:v>293.77499999999998</c:v>
                </c:pt>
                <c:pt idx="17">
                  <c:v>301.61200000000002</c:v>
                </c:pt>
                <c:pt idx="18">
                  <c:v>309.44900000000001</c:v>
                </c:pt>
                <c:pt idx="19">
                  <c:v>317.29300000000001</c:v>
                </c:pt>
                <c:pt idx="20">
                  <c:v>325.12400000000002</c:v>
                </c:pt>
                <c:pt idx="21">
                  <c:v>332.96499999999997</c:v>
                </c:pt>
                <c:pt idx="22">
                  <c:v>340.79899999999998</c:v>
                </c:pt>
                <c:pt idx="23">
                  <c:v>348.63799999999998</c:v>
                </c:pt>
                <c:pt idx="24">
                  <c:v>356.46300000000002</c:v>
                </c:pt>
                <c:pt idx="25">
                  <c:v>364.28199999999998</c:v>
                </c:pt>
                <c:pt idx="26">
                  <c:v>372.08300000000003</c:v>
                </c:pt>
                <c:pt idx="27">
                  <c:v>379.88900000000001</c:v>
                </c:pt>
                <c:pt idx="28">
                  <c:v>387.70499999999998</c:v>
                </c:pt>
                <c:pt idx="29">
                  <c:v>395.50700000000001</c:v>
                </c:pt>
                <c:pt idx="30">
                  <c:v>403.30399999999997</c:v>
                </c:pt>
                <c:pt idx="31">
                  <c:v>411.09399999999999</c:v>
                </c:pt>
                <c:pt idx="32">
                  <c:v>418.87099999999998</c:v>
                </c:pt>
                <c:pt idx="33">
                  <c:v>426.63200000000001</c:v>
                </c:pt>
                <c:pt idx="34">
                  <c:v>434.38900000000001</c:v>
                </c:pt>
                <c:pt idx="35">
                  <c:v>442.15</c:v>
                </c:pt>
                <c:pt idx="36">
                  <c:v>449.89499999999998</c:v>
                </c:pt>
                <c:pt idx="37">
                  <c:v>457.65100000000001</c:v>
                </c:pt>
                <c:pt idx="38">
                  <c:v>465.4</c:v>
                </c:pt>
                <c:pt idx="39">
                  <c:v>473.14600000000002</c:v>
                </c:pt>
                <c:pt idx="40">
                  <c:v>480.93700000000001</c:v>
                </c:pt>
                <c:pt idx="41">
                  <c:v>488.76799999999997</c:v>
                </c:pt>
                <c:pt idx="42">
                  <c:v>496.50400000000002</c:v>
                </c:pt>
              </c:numCache>
            </c:numRef>
          </c:xVal>
          <c:yVal>
            <c:numRef>
              <c:f>Inkberry_live!$AM$11:$AM$53</c:f>
              <c:numCache>
                <c:formatCode>General</c:formatCode>
                <c:ptCount val="43"/>
                <c:pt idx="0">
                  <c:v>1.2587814995084629E-4</c:v>
                </c:pt>
                <c:pt idx="1">
                  <c:v>1.300170006862042E-4</c:v>
                </c:pt>
                <c:pt idx="2">
                  <c:v>1.7054919409439928E-4</c:v>
                </c:pt>
                <c:pt idx="3">
                  <c:v>2.1036779254823834E-4</c:v>
                </c:pt>
                <c:pt idx="4">
                  <c:v>2.9150353886010089E-4</c:v>
                </c:pt>
                <c:pt idx="5">
                  <c:v>4.065350455045233E-4</c:v>
                </c:pt>
                <c:pt idx="6">
                  <c:v>5.5018170981917941E-4</c:v>
                </c:pt>
                <c:pt idx="7">
                  <c:v>7.1737700762804918E-4</c:v>
                </c:pt>
                <c:pt idx="8">
                  <c:v>8.2912597748236588E-4</c:v>
                </c:pt>
                <c:pt idx="9">
                  <c:v>9.3323948132493367E-4</c:v>
                </c:pt>
                <c:pt idx="10">
                  <c:v>1.0619006515978219E-3</c:v>
                </c:pt>
                <c:pt idx="11">
                  <c:v>1.2562125576727479E-3</c:v>
                </c:pt>
                <c:pt idx="12">
                  <c:v>1.494267834450537E-3</c:v>
                </c:pt>
                <c:pt idx="13">
                  <c:v>1.7208342324629769E-3</c:v>
                </c:pt>
                <c:pt idx="14">
                  <c:v>1.873686271689004E-3</c:v>
                </c:pt>
                <c:pt idx="15">
                  <c:v>1.8946659633474749E-3</c:v>
                </c:pt>
                <c:pt idx="16">
                  <c:v>1.9155742955105221E-3</c:v>
                </c:pt>
                <c:pt idx="17">
                  <c:v>1.9399792429499671E-3</c:v>
                </c:pt>
                <c:pt idx="18">
                  <c:v>1.9046562927086536E-3</c:v>
                </c:pt>
                <c:pt idx="19">
                  <c:v>1.7666470285335259E-3</c:v>
                </c:pt>
                <c:pt idx="20">
                  <c:v>1.5529966991951749E-3</c:v>
                </c:pt>
                <c:pt idx="21">
                  <c:v>1.3518342815583145E-3</c:v>
                </c:pt>
                <c:pt idx="22">
                  <c:v>1.2594237349674089E-3</c:v>
                </c:pt>
                <c:pt idx="23">
                  <c:v>1.2987428169531842E-3</c:v>
                </c:pt>
                <c:pt idx="24">
                  <c:v>1.4245496074085998E-3</c:v>
                </c:pt>
                <c:pt idx="25">
                  <c:v>1.3872285912950519E-3</c:v>
                </c:pt>
                <c:pt idx="26">
                  <c:v>1.1722224315434127E-3</c:v>
                </c:pt>
                <c:pt idx="27">
                  <c:v>1.0170155289679628E-3</c:v>
                </c:pt>
                <c:pt idx="28">
                  <c:v>9.3495210921541727E-4</c:v>
                </c:pt>
                <c:pt idx="29">
                  <c:v>8.9577574622051737E-4</c:v>
                </c:pt>
                <c:pt idx="30">
                  <c:v>8.9798789057905781E-4</c:v>
                </c:pt>
                <c:pt idx="31">
                  <c:v>9.5129343367049424E-4</c:v>
                </c:pt>
                <c:pt idx="32">
                  <c:v>1.0061688856615389E-3</c:v>
                </c:pt>
                <c:pt idx="33">
                  <c:v>1.0302883951192401E-3</c:v>
                </c:pt>
                <c:pt idx="34">
                  <c:v>1.0125198807554303E-3</c:v>
                </c:pt>
                <c:pt idx="35">
                  <c:v>9.5036576022980435E-4</c:v>
                </c:pt>
                <c:pt idx="36">
                  <c:v>8.2284634188391215E-4</c:v>
                </c:pt>
                <c:pt idx="37">
                  <c:v>7.3064987377932655E-4</c:v>
                </c:pt>
                <c:pt idx="38">
                  <c:v>6.6449962150923886E-4</c:v>
                </c:pt>
                <c:pt idx="39">
                  <c:v>5.5125210225073079E-4</c:v>
                </c:pt>
                <c:pt idx="40">
                  <c:v>4.5762844423741234E-4</c:v>
                </c:pt>
                <c:pt idx="41">
                  <c:v>3.7627861943924368E-4</c:v>
                </c:pt>
                <c:pt idx="42">
                  <c:v>3.3524690956296399E-4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6365-48BC-AA74-06CB4D6765A7}"/>
            </c:ext>
          </c:extLst>
        </c:ser>
        <c:ser>
          <c:idx val="5"/>
          <c:order val="5"/>
          <c:tx>
            <c:v>30-model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Inkberry_live!$AH$12:$AH$54</c:f>
              <c:numCache>
                <c:formatCode>General</c:formatCode>
                <c:ptCount val="43"/>
                <c:pt idx="0">
                  <c:v>174.501</c:v>
                </c:pt>
                <c:pt idx="1">
                  <c:v>182.751</c:v>
                </c:pt>
                <c:pt idx="2">
                  <c:v>190.852</c:v>
                </c:pt>
                <c:pt idx="3">
                  <c:v>198.88200000000001</c:v>
                </c:pt>
                <c:pt idx="4">
                  <c:v>206.86799999999999</c:v>
                </c:pt>
                <c:pt idx="5">
                  <c:v>214.85400000000001</c:v>
                </c:pt>
                <c:pt idx="6">
                  <c:v>222.83199999999999</c:v>
                </c:pt>
                <c:pt idx="7">
                  <c:v>230.791</c:v>
                </c:pt>
                <c:pt idx="8">
                  <c:v>238.72</c:v>
                </c:pt>
                <c:pt idx="9">
                  <c:v>246.63</c:v>
                </c:pt>
                <c:pt idx="10">
                  <c:v>254.50899999999999</c:v>
                </c:pt>
                <c:pt idx="11">
                  <c:v>262.38</c:v>
                </c:pt>
                <c:pt idx="12">
                  <c:v>270.238</c:v>
                </c:pt>
                <c:pt idx="13">
                  <c:v>278.09100000000001</c:v>
                </c:pt>
                <c:pt idx="14">
                  <c:v>285.93</c:v>
                </c:pt>
                <c:pt idx="15">
                  <c:v>293.77499999999998</c:v>
                </c:pt>
                <c:pt idx="16">
                  <c:v>301.61200000000002</c:v>
                </c:pt>
                <c:pt idx="17">
                  <c:v>309.44900000000001</c:v>
                </c:pt>
                <c:pt idx="18">
                  <c:v>317.29300000000001</c:v>
                </c:pt>
                <c:pt idx="19">
                  <c:v>325.12400000000002</c:v>
                </c:pt>
                <c:pt idx="20">
                  <c:v>332.96499999999997</c:v>
                </c:pt>
                <c:pt idx="21">
                  <c:v>340.79899999999998</c:v>
                </c:pt>
                <c:pt idx="22">
                  <c:v>348.63799999999998</c:v>
                </c:pt>
                <c:pt idx="23">
                  <c:v>356.46300000000002</c:v>
                </c:pt>
                <c:pt idx="24">
                  <c:v>364.28199999999998</c:v>
                </c:pt>
                <c:pt idx="25">
                  <c:v>372.08300000000003</c:v>
                </c:pt>
                <c:pt idx="26">
                  <c:v>379.88900000000001</c:v>
                </c:pt>
                <c:pt idx="27">
                  <c:v>387.70499999999998</c:v>
                </c:pt>
                <c:pt idx="28">
                  <c:v>395.50700000000001</c:v>
                </c:pt>
                <c:pt idx="29">
                  <c:v>403.30399999999997</c:v>
                </c:pt>
                <c:pt idx="30">
                  <c:v>411.09399999999999</c:v>
                </c:pt>
                <c:pt idx="31">
                  <c:v>418.87099999999998</c:v>
                </c:pt>
                <c:pt idx="32">
                  <c:v>426.63200000000001</c:v>
                </c:pt>
                <c:pt idx="33">
                  <c:v>434.38900000000001</c:v>
                </c:pt>
                <c:pt idx="34">
                  <c:v>442.15</c:v>
                </c:pt>
                <c:pt idx="35">
                  <c:v>449.89499999999998</c:v>
                </c:pt>
                <c:pt idx="36">
                  <c:v>457.65100000000001</c:v>
                </c:pt>
                <c:pt idx="37">
                  <c:v>465.4</c:v>
                </c:pt>
                <c:pt idx="38">
                  <c:v>473.14600000000002</c:v>
                </c:pt>
                <c:pt idx="39">
                  <c:v>480.93700000000001</c:v>
                </c:pt>
                <c:pt idx="40">
                  <c:v>488.76799999999997</c:v>
                </c:pt>
                <c:pt idx="41">
                  <c:v>496.50400000000002</c:v>
                </c:pt>
                <c:pt idx="42">
                  <c:v>504.27199999999999</c:v>
                </c:pt>
              </c:numCache>
            </c:numRef>
          </c:xVal>
          <c:yVal>
            <c:numRef>
              <c:f>Inkberry_live!$AQ$13:$AQ$53</c:f>
              <c:numCache>
                <c:formatCode>General</c:formatCode>
                <c:ptCount val="41"/>
                <c:pt idx="0">
                  <c:v>2.6137947701432811E-4</c:v>
                </c:pt>
                <c:pt idx="1">
                  <c:v>3.2309787177276444E-4</c:v>
                </c:pt>
                <c:pt idx="2">
                  <c:v>3.982195733498375E-4</c:v>
                </c:pt>
                <c:pt idx="3">
                  <c:v>4.8604851921343412E-4</c:v>
                </c:pt>
                <c:pt idx="4">
                  <c:v>5.8813145152051931E-4</c:v>
                </c:pt>
                <c:pt idx="5">
                  <c:v>7.0245977275886114E-4</c:v>
                </c:pt>
                <c:pt idx="6">
                  <c:v>8.2677987707389304E-4</c:v>
                </c:pt>
                <c:pt idx="7">
                  <c:v>9.5809063248319373E-4</c:v>
                </c:pt>
                <c:pt idx="8">
                  <c:v>1.0946448514317605E-3</c:v>
                </c:pt>
                <c:pt idx="9">
                  <c:v>1.2305912285252689E-3</c:v>
                </c:pt>
                <c:pt idx="10">
                  <c:v>1.3639844113121176E-3</c:v>
                </c:pt>
                <c:pt idx="11">
                  <c:v>1.4871124479232747E-3</c:v>
                </c:pt>
                <c:pt idx="12">
                  <c:v>1.5941635132977875E-3</c:v>
                </c:pt>
                <c:pt idx="13">
                  <c:v>1.6756909385933787E-3</c:v>
                </c:pt>
                <c:pt idx="14">
                  <c:v>1.7267884429109227E-3</c:v>
                </c:pt>
                <c:pt idx="15">
                  <c:v>1.7341216577846067E-3</c:v>
                </c:pt>
                <c:pt idx="16">
                  <c:v>1.6862640448186835E-3</c:v>
                </c:pt>
                <c:pt idx="17">
                  <c:v>1.5571651481543184E-3</c:v>
                </c:pt>
                <c:pt idx="18">
                  <c:v>1.199117813408584E-3</c:v>
                </c:pt>
                <c:pt idx="19">
                  <c:v>9.454396911170456E-4</c:v>
                </c:pt>
                <c:pt idx="20">
                  <c:v>1.1312416291126355E-3</c:v>
                </c:pt>
                <c:pt idx="21">
                  <c:v>1.2994207465257378E-3</c:v>
                </c:pt>
                <c:pt idx="22">
                  <c:v>1.425277502903891E-3</c:v>
                </c:pt>
                <c:pt idx="23">
                  <c:v>1.5006387085962766E-3</c:v>
                </c:pt>
                <c:pt idx="24">
                  <c:v>1.5234669455428057E-3</c:v>
                </c:pt>
                <c:pt idx="25">
                  <c:v>1.5016801859665822E-3</c:v>
                </c:pt>
                <c:pt idx="26">
                  <c:v>1.4417043776234525E-3</c:v>
                </c:pt>
                <c:pt idx="27">
                  <c:v>1.3484283637077239E-3</c:v>
                </c:pt>
                <c:pt idx="28">
                  <c:v>1.2326672376403605E-3</c:v>
                </c:pt>
                <c:pt idx="29">
                  <c:v>1.1025486840936108E-3</c:v>
                </c:pt>
                <c:pt idx="30">
                  <c:v>9.6545602450726824E-4</c:v>
                </c:pt>
                <c:pt idx="31">
                  <c:v>8.2832317677624507E-4</c:v>
                </c:pt>
                <c:pt idx="32">
                  <c:v>6.9743225278536729E-4</c:v>
                </c:pt>
                <c:pt idx="33">
                  <c:v>5.7654197100069041E-4</c:v>
                </c:pt>
                <c:pt idx="34">
                  <c:v>4.6717244568993327E-4</c:v>
                </c:pt>
                <c:pt idx="35">
                  <c:v>3.7206772421275824E-4</c:v>
                </c:pt>
                <c:pt idx="36">
                  <c:v>2.9065101093359372E-4</c:v>
                </c:pt>
                <c:pt idx="37">
                  <c:v>2.2289360715043642E-4</c:v>
                </c:pt>
                <c:pt idx="38">
                  <c:v>1.683162890300712E-4</c:v>
                </c:pt>
                <c:pt idx="39">
                  <c:v>1.2478365739351845E-4</c:v>
                </c:pt>
                <c:pt idx="40">
                  <c:v>8.9992184900061247E-5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6365-48BC-AA74-06CB4D676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31568"/>
        <c:axId val="2022634288"/>
      </c:scatterChart>
      <c:valAx>
        <c:axId val="2022631568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2634288"/>
        <c:crosses val="autoZero"/>
        <c:crossBetween val="midCat"/>
      </c:valAx>
      <c:valAx>
        <c:axId val="2022634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2631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Inkberry_live!$B$13:$B$62</c:f>
              <c:numCache>
                <c:formatCode>General</c:formatCode>
                <c:ptCount val="50"/>
                <c:pt idx="0">
                  <c:v>165.791</c:v>
                </c:pt>
                <c:pt idx="1">
                  <c:v>173.69</c:v>
                </c:pt>
                <c:pt idx="2">
                  <c:v>181.59</c:v>
                </c:pt>
                <c:pt idx="3">
                  <c:v>189.471</c:v>
                </c:pt>
                <c:pt idx="4">
                  <c:v>197.351</c:v>
                </c:pt>
                <c:pt idx="5">
                  <c:v>205.23</c:v>
                </c:pt>
                <c:pt idx="6">
                  <c:v>213.09200000000001</c:v>
                </c:pt>
                <c:pt idx="7">
                  <c:v>221.006</c:v>
                </c:pt>
                <c:pt idx="8">
                  <c:v>228.92400000000001</c:v>
                </c:pt>
                <c:pt idx="9">
                  <c:v>236.809</c:v>
                </c:pt>
                <c:pt idx="10">
                  <c:v>244.678</c:v>
                </c:pt>
                <c:pt idx="11">
                  <c:v>252.52500000000001</c:v>
                </c:pt>
                <c:pt idx="12">
                  <c:v>260.37</c:v>
                </c:pt>
                <c:pt idx="13">
                  <c:v>268.19600000000003</c:v>
                </c:pt>
                <c:pt idx="14">
                  <c:v>276.03300000000002</c:v>
                </c:pt>
                <c:pt idx="15">
                  <c:v>283.84899999999999</c:v>
                </c:pt>
                <c:pt idx="16">
                  <c:v>291.64400000000001</c:v>
                </c:pt>
                <c:pt idx="17">
                  <c:v>299.44499999999999</c:v>
                </c:pt>
                <c:pt idx="18">
                  <c:v>307.28199999999998</c:v>
                </c:pt>
                <c:pt idx="19">
                  <c:v>315.065</c:v>
                </c:pt>
                <c:pt idx="20">
                  <c:v>322.87799999999999</c:v>
                </c:pt>
                <c:pt idx="21">
                  <c:v>330.678</c:v>
                </c:pt>
                <c:pt idx="22">
                  <c:v>338.49299999999999</c:v>
                </c:pt>
                <c:pt idx="23">
                  <c:v>346.27100000000002</c:v>
                </c:pt>
                <c:pt idx="24">
                  <c:v>354.04500000000002</c:v>
                </c:pt>
                <c:pt idx="25">
                  <c:v>361.81400000000002</c:v>
                </c:pt>
                <c:pt idx="26">
                  <c:v>369.57100000000003</c:v>
                </c:pt>
                <c:pt idx="27">
                  <c:v>377.34</c:v>
                </c:pt>
                <c:pt idx="28">
                  <c:v>385.10899999999998</c:v>
                </c:pt>
                <c:pt idx="29">
                  <c:v>392.84699999999998</c:v>
                </c:pt>
                <c:pt idx="30">
                  <c:v>400.59199999999998</c:v>
                </c:pt>
                <c:pt idx="31">
                  <c:v>408.34500000000003</c:v>
                </c:pt>
                <c:pt idx="32">
                  <c:v>416.096</c:v>
                </c:pt>
                <c:pt idx="33">
                  <c:v>423.82400000000001</c:v>
                </c:pt>
                <c:pt idx="34">
                  <c:v>431.52800000000002</c:v>
                </c:pt>
                <c:pt idx="35">
                  <c:v>439.22899999999998</c:v>
                </c:pt>
                <c:pt idx="36">
                  <c:v>446.93900000000002</c:v>
                </c:pt>
                <c:pt idx="37">
                  <c:v>454.64</c:v>
                </c:pt>
                <c:pt idx="38">
                  <c:v>462.33300000000003</c:v>
                </c:pt>
                <c:pt idx="39">
                  <c:v>470.02499999999998</c:v>
                </c:pt>
                <c:pt idx="40">
                  <c:v>477.70400000000001</c:v>
                </c:pt>
                <c:pt idx="41">
                  <c:v>485.36</c:v>
                </c:pt>
                <c:pt idx="42">
                  <c:v>493.03100000000001</c:v>
                </c:pt>
                <c:pt idx="43">
                  <c:v>500.71100000000001</c:v>
                </c:pt>
              </c:numCache>
            </c:numRef>
          </c:xVal>
          <c:yVal>
            <c:numRef>
              <c:f>Inkberry_live!$F$13:$F$62</c:f>
              <c:numCache>
                <c:formatCode>General</c:formatCode>
                <c:ptCount val="50"/>
                <c:pt idx="0">
                  <c:v>3.0658942165592284E-3</c:v>
                </c:pt>
                <c:pt idx="1">
                  <c:v>5.2469480769470334E-3</c:v>
                </c:pt>
                <c:pt idx="2">
                  <c:v>8.1855494703377829E-3</c:v>
                </c:pt>
                <c:pt idx="3">
                  <c:v>1.2266681569241045E-2</c:v>
                </c:pt>
                <c:pt idx="4">
                  <c:v>1.8125256137997869E-2</c:v>
                </c:pt>
                <c:pt idx="5">
                  <c:v>2.635116674738891E-2</c:v>
                </c:pt>
                <c:pt idx="6">
                  <c:v>3.7186580231735045E-2</c:v>
                </c:pt>
                <c:pt idx="7">
                  <c:v>5.0446766762291539E-2</c:v>
                </c:pt>
                <c:pt idx="8">
                  <c:v>6.5201867789327239E-2</c:v>
                </c:pt>
                <c:pt idx="9">
                  <c:v>8.2046433938129493E-2</c:v>
                </c:pt>
                <c:pt idx="10">
                  <c:v>0.10201433130906701</c:v>
                </c:pt>
                <c:pt idx="11">
                  <c:v>0.1256985581759249</c:v>
                </c:pt>
                <c:pt idx="12">
                  <c:v>0.15314258038076067</c:v>
                </c:pt>
                <c:pt idx="13">
                  <c:v>0.18313090669746535</c:v>
                </c:pt>
                <c:pt idx="14">
                  <c:v>0.21412360443599965</c:v>
                </c:pt>
                <c:pt idx="15">
                  <c:v>0.24489276355823808</c:v>
                </c:pt>
                <c:pt idx="16">
                  <c:v>0.27425549221961421</c:v>
                </c:pt>
                <c:pt idx="17">
                  <c:v>0.30067496243309355</c:v>
                </c:pt>
                <c:pt idx="18">
                  <c:v>0.32391055971585758</c:v>
                </c:pt>
                <c:pt idx="19">
                  <c:v>0.34474156452193783</c:v>
                </c:pt>
                <c:pt idx="20">
                  <c:v>0.36459458788172316</c:v>
                </c:pt>
                <c:pt idx="21">
                  <c:v>0.38449418178657035</c:v>
                </c:pt>
                <c:pt idx="22">
                  <c:v>0.40584988140034528</c:v>
                </c:pt>
                <c:pt idx="23">
                  <c:v>0.4280112514436869</c:v>
                </c:pt>
                <c:pt idx="24">
                  <c:v>0.448331532605591</c:v>
                </c:pt>
                <c:pt idx="25">
                  <c:v>0.46465295629820047</c:v>
                </c:pt>
                <c:pt idx="26">
                  <c:v>0.47820498491114338</c:v>
                </c:pt>
                <c:pt idx="27">
                  <c:v>0.49049650410441736</c:v>
                </c:pt>
                <c:pt idx="28">
                  <c:v>0.50225090967798014</c:v>
                </c:pt>
                <c:pt idx="29">
                  <c:v>0.51409069458415613</c:v>
                </c:pt>
                <c:pt idx="30">
                  <c:v>0.52653589657613353</c:v>
                </c:pt>
                <c:pt idx="31">
                  <c:v>0.53907423965823431</c:v>
                </c:pt>
                <c:pt idx="32">
                  <c:v>0.55180662667809199</c:v>
                </c:pt>
                <c:pt idx="33">
                  <c:v>0.56433410329967826</c:v>
                </c:pt>
                <c:pt idx="34">
                  <c:v>0.57617078350285023</c:v>
                </c:pt>
                <c:pt idx="35">
                  <c:v>0.5875386535524012</c:v>
                </c:pt>
                <c:pt idx="36">
                  <c:v>0.59876525961526517</c:v>
                </c:pt>
                <c:pt idx="37">
                  <c:v>0.60995616159358201</c:v>
                </c:pt>
                <c:pt idx="38">
                  <c:v>0.61951243744023454</c:v>
                </c:pt>
                <c:pt idx="39">
                  <c:v>0.62755672292388509</c:v>
                </c:pt>
                <c:pt idx="40">
                  <c:v>0.63482793735951215</c:v>
                </c:pt>
                <c:pt idx="41">
                  <c:v>0.64179333854923437</c:v>
                </c:pt>
                <c:pt idx="42">
                  <c:v>0.64863299926729012</c:v>
                </c:pt>
                <c:pt idx="43">
                  <c:v>0.65547576468834989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506-42BF-9148-F1C92666B3D8}"/>
            </c:ext>
          </c:extLst>
        </c:ser>
        <c:ser>
          <c:idx val="1"/>
          <c:order val="1"/>
          <c:tx>
            <c:v>10-model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Inkberry_live!$B$13:$B$62</c:f>
              <c:numCache>
                <c:formatCode>General</c:formatCode>
                <c:ptCount val="50"/>
                <c:pt idx="0">
                  <c:v>165.791</c:v>
                </c:pt>
                <c:pt idx="1">
                  <c:v>173.69</c:v>
                </c:pt>
                <c:pt idx="2">
                  <c:v>181.59</c:v>
                </c:pt>
                <c:pt idx="3">
                  <c:v>189.471</c:v>
                </c:pt>
                <c:pt idx="4">
                  <c:v>197.351</c:v>
                </c:pt>
                <c:pt idx="5">
                  <c:v>205.23</c:v>
                </c:pt>
                <c:pt idx="6">
                  <c:v>213.09200000000001</c:v>
                </c:pt>
                <c:pt idx="7">
                  <c:v>221.006</c:v>
                </c:pt>
                <c:pt idx="8">
                  <c:v>228.92400000000001</c:v>
                </c:pt>
                <c:pt idx="9">
                  <c:v>236.809</c:v>
                </c:pt>
                <c:pt idx="10">
                  <c:v>244.678</c:v>
                </c:pt>
                <c:pt idx="11">
                  <c:v>252.52500000000001</c:v>
                </c:pt>
                <c:pt idx="12">
                  <c:v>260.37</c:v>
                </c:pt>
                <c:pt idx="13">
                  <c:v>268.19600000000003</c:v>
                </c:pt>
                <c:pt idx="14">
                  <c:v>276.03300000000002</c:v>
                </c:pt>
                <c:pt idx="15">
                  <c:v>283.84899999999999</c:v>
                </c:pt>
                <c:pt idx="16">
                  <c:v>291.64400000000001</c:v>
                </c:pt>
                <c:pt idx="17">
                  <c:v>299.44499999999999</c:v>
                </c:pt>
                <c:pt idx="18">
                  <c:v>307.28199999999998</c:v>
                </c:pt>
                <c:pt idx="19">
                  <c:v>315.065</c:v>
                </c:pt>
                <c:pt idx="20">
                  <c:v>322.87799999999999</c:v>
                </c:pt>
                <c:pt idx="21">
                  <c:v>330.678</c:v>
                </c:pt>
                <c:pt idx="22">
                  <c:v>338.49299999999999</c:v>
                </c:pt>
                <c:pt idx="23">
                  <c:v>346.27100000000002</c:v>
                </c:pt>
                <c:pt idx="24">
                  <c:v>354.04500000000002</c:v>
                </c:pt>
                <c:pt idx="25">
                  <c:v>361.81400000000002</c:v>
                </c:pt>
                <c:pt idx="26">
                  <c:v>369.57100000000003</c:v>
                </c:pt>
                <c:pt idx="27">
                  <c:v>377.34</c:v>
                </c:pt>
                <c:pt idx="28">
                  <c:v>385.10899999999998</c:v>
                </c:pt>
                <c:pt idx="29">
                  <c:v>392.84699999999998</c:v>
                </c:pt>
                <c:pt idx="30">
                  <c:v>400.59199999999998</c:v>
                </c:pt>
                <c:pt idx="31">
                  <c:v>408.34500000000003</c:v>
                </c:pt>
                <c:pt idx="32">
                  <c:v>416.096</c:v>
                </c:pt>
                <c:pt idx="33">
                  <c:v>423.82400000000001</c:v>
                </c:pt>
                <c:pt idx="34">
                  <c:v>431.52800000000002</c:v>
                </c:pt>
                <c:pt idx="35">
                  <c:v>439.22899999999998</c:v>
                </c:pt>
                <c:pt idx="36">
                  <c:v>446.93900000000002</c:v>
                </c:pt>
                <c:pt idx="37">
                  <c:v>454.64</c:v>
                </c:pt>
                <c:pt idx="38">
                  <c:v>462.33300000000003</c:v>
                </c:pt>
                <c:pt idx="39">
                  <c:v>470.02499999999998</c:v>
                </c:pt>
                <c:pt idx="40">
                  <c:v>477.70400000000001</c:v>
                </c:pt>
                <c:pt idx="41">
                  <c:v>485.36</c:v>
                </c:pt>
                <c:pt idx="42">
                  <c:v>493.03100000000001</c:v>
                </c:pt>
                <c:pt idx="43">
                  <c:v>500.71100000000001</c:v>
                </c:pt>
              </c:numCache>
            </c:numRef>
          </c:xVal>
          <c:yVal>
            <c:numRef>
              <c:f>Inkberry_live!$J$13:$J$62</c:f>
              <c:numCache>
                <c:formatCode>General</c:formatCode>
                <c:ptCount val="50"/>
                <c:pt idx="0">
                  <c:v>1.2267674046998408E-2</c:v>
                </c:pt>
                <c:pt idx="1">
                  <c:v>1.4109585167381731E-2</c:v>
                </c:pt>
                <c:pt idx="2">
                  <c:v>1.7436934064638671E-2</c:v>
                </c:pt>
                <c:pt idx="3">
                  <c:v>2.235668861536342E-2</c:v>
                </c:pt>
                <c:pt idx="4">
                  <c:v>2.8772633031595871E-2</c:v>
                </c:pt>
                <c:pt idx="5">
                  <c:v>3.6745176585084902E-2</c:v>
                </c:pt>
                <c:pt idx="6">
                  <c:v>4.6439833456178727E-2</c:v>
                </c:pt>
                <c:pt idx="7">
                  <c:v>5.8028632113445042E-2</c:v>
                </c:pt>
                <c:pt idx="8">
                  <c:v>7.1770588255578832E-2</c:v>
                </c:pt>
                <c:pt idx="9">
                  <c:v>8.7788426575901635E-2</c:v>
                </c:pt>
                <c:pt idx="10">
                  <c:v>0.10610091970245476</c:v>
                </c:pt>
                <c:pt idx="11">
                  <c:v>0.12671260357898162</c:v>
                </c:pt>
                <c:pt idx="12">
                  <c:v>0.14951628841278372</c:v>
                </c:pt>
                <c:pt idx="13">
                  <c:v>0.1743448554057544</c:v>
                </c:pt>
                <c:pt idx="14">
                  <c:v>0.20084578835204353</c:v>
                </c:pt>
                <c:pt idx="15">
                  <c:v>0.22861945201452255</c:v>
                </c:pt>
                <c:pt idx="16">
                  <c:v>0.25699468413558246</c:v>
                </c:pt>
                <c:pt idx="17">
                  <c:v>0.2851570147355808</c:v>
                </c:pt>
                <c:pt idx="18">
                  <c:v>0.31210073388395021</c:v>
                </c:pt>
                <c:pt idx="19">
                  <c:v>0.33615573554689032</c:v>
                </c:pt>
                <c:pt idx="20">
                  <c:v>0.3511205003152047</c:v>
                </c:pt>
                <c:pt idx="21">
                  <c:v>0.36833927970317976</c:v>
                </c:pt>
                <c:pt idx="22">
                  <c:v>0.38837935501072696</c:v>
                </c:pt>
                <c:pt idx="23">
                  <c:v>0.410869121048339</c:v>
                </c:pt>
                <c:pt idx="24">
                  <c:v>0.43498010535149628</c:v>
                </c:pt>
                <c:pt idx="25">
                  <c:v>0.45987476434948649</c:v>
                </c:pt>
                <c:pt idx="26">
                  <c:v>0.48473301811272995</c:v>
                </c:pt>
                <c:pt idx="27">
                  <c:v>0.50881947435552888</c:v>
                </c:pt>
                <c:pt idx="28">
                  <c:v>0.53158250128131923</c:v>
                </c:pt>
                <c:pt idx="29">
                  <c:v>0.55256761232252027</c:v>
                </c:pt>
                <c:pt idx="30">
                  <c:v>0.57142800897076973</c:v>
                </c:pt>
                <c:pt idx="31">
                  <c:v>0.58804434524686899</c:v>
                </c:pt>
                <c:pt idx="32">
                  <c:v>0.60238818013442286</c:v>
                </c:pt>
                <c:pt idx="33">
                  <c:v>0.61451100455460073</c:v>
                </c:pt>
                <c:pt idx="34">
                  <c:v>0.62453453507979528</c:v>
                </c:pt>
                <c:pt idx="35">
                  <c:v>0.63265538012717126</c:v>
                </c:pt>
                <c:pt idx="36">
                  <c:v>0.63911729664959738</c:v>
                </c:pt>
                <c:pt idx="37">
                  <c:v>0.64416793113448234</c:v>
                </c:pt>
                <c:pt idx="38">
                  <c:v>0.64803726312302901</c:v>
                </c:pt>
                <c:pt idx="39">
                  <c:v>0.65094511022332158</c:v>
                </c:pt>
                <c:pt idx="40">
                  <c:v>0.65309039108106537</c:v>
                </c:pt>
                <c:pt idx="41">
                  <c:v>0.65464256231149287</c:v>
                </c:pt>
                <c:pt idx="42">
                  <c:v>0.65574402239282759</c:v>
                </c:pt>
                <c:pt idx="43">
                  <c:v>0.65651320704950433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506-42BF-9148-F1C92666B3D8}"/>
            </c:ext>
          </c:extLst>
        </c:ser>
        <c:ser>
          <c:idx val="2"/>
          <c:order val="2"/>
          <c:tx>
            <c:v>20-exp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Inkberry_live!$R$13:$R$54</c:f>
              <c:numCache>
                <c:formatCode>General</c:formatCode>
                <c:ptCount val="42"/>
                <c:pt idx="0">
                  <c:v>175.95400000000001</c:v>
                </c:pt>
                <c:pt idx="1">
                  <c:v>183.93899999999999</c:v>
                </c:pt>
                <c:pt idx="2">
                  <c:v>191.92099999999999</c:v>
                </c:pt>
                <c:pt idx="3">
                  <c:v>199.88300000000001</c:v>
                </c:pt>
                <c:pt idx="4">
                  <c:v>207.85599999999999</c:v>
                </c:pt>
                <c:pt idx="5">
                  <c:v>215.82</c:v>
                </c:pt>
                <c:pt idx="6">
                  <c:v>223.774</c:v>
                </c:pt>
                <c:pt idx="7">
                  <c:v>231.73599999999999</c:v>
                </c:pt>
                <c:pt idx="8">
                  <c:v>239.69800000000001</c:v>
                </c:pt>
                <c:pt idx="9">
                  <c:v>247.63900000000001</c:v>
                </c:pt>
                <c:pt idx="10">
                  <c:v>255.64699999999999</c:v>
                </c:pt>
                <c:pt idx="11">
                  <c:v>263.63299999999998</c:v>
                </c:pt>
                <c:pt idx="12">
                  <c:v>271.60599999999999</c:v>
                </c:pt>
                <c:pt idx="13">
                  <c:v>279.56099999999998</c:v>
                </c:pt>
                <c:pt idx="14">
                  <c:v>287.48</c:v>
                </c:pt>
                <c:pt idx="15">
                  <c:v>295.39999999999998</c:v>
                </c:pt>
                <c:pt idx="16">
                  <c:v>303.30200000000002</c:v>
                </c:pt>
                <c:pt idx="17">
                  <c:v>311.18599999999998</c:v>
                </c:pt>
                <c:pt idx="18">
                  <c:v>319.10700000000003</c:v>
                </c:pt>
                <c:pt idx="19">
                  <c:v>327.017</c:v>
                </c:pt>
                <c:pt idx="20">
                  <c:v>334.93099999999998</c:v>
                </c:pt>
                <c:pt idx="21">
                  <c:v>342.834</c:v>
                </c:pt>
                <c:pt idx="22">
                  <c:v>350.70800000000003</c:v>
                </c:pt>
                <c:pt idx="23">
                  <c:v>358.59300000000002</c:v>
                </c:pt>
                <c:pt idx="24">
                  <c:v>366.46800000000002</c:v>
                </c:pt>
                <c:pt idx="25">
                  <c:v>374.34800000000001</c:v>
                </c:pt>
                <c:pt idx="26">
                  <c:v>382.21199999999999</c:v>
                </c:pt>
                <c:pt idx="27">
                  <c:v>390.077</c:v>
                </c:pt>
                <c:pt idx="28">
                  <c:v>397.92</c:v>
                </c:pt>
                <c:pt idx="29">
                  <c:v>405.78300000000002</c:v>
                </c:pt>
                <c:pt idx="30">
                  <c:v>413.62200000000001</c:v>
                </c:pt>
                <c:pt idx="31">
                  <c:v>421.44499999999999</c:v>
                </c:pt>
                <c:pt idx="32">
                  <c:v>429.27300000000002</c:v>
                </c:pt>
                <c:pt idx="33">
                  <c:v>437.09699999999998</c:v>
                </c:pt>
                <c:pt idx="34">
                  <c:v>444.92</c:v>
                </c:pt>
                <c:pt idx="35">
                  <c:v>452.73399999999998</c:v>
                </c:pt>
                <c:pt idx="36">
                  <c:v>460.613</c:v>
                </c:pt>
                <c:pt idx="37">
                  <c:v>468.41800000000001</c:v>
                </c:pt>
                <c:pt idx="38">
                  <c:v>476.24900000000002</c:v>
                </c:pt>
                <c:pt idx="39">
                  <c:v>484.01600000000002</c:v>
                </c:pt>
                <c:pt idx="40">
                  <c:v>491.83699999999999</c:v>
                </c:pt>
                <c:pt idx="41">
                  <c:v>499.59699999999998</c:v>
                </c:pt>
              </c:numCache>
            </c:numRef>
          </c:xVal>
          <c:yVal>
            <c:numRef>
              <c:f>Inkberry_live!$V$13:$V$54</c:f>
              <c:numCache>
                <c:formatCode>General</c:formatCode>
                <c:ptCount val="42"/>
                <c:pt idx="0">
                  <c:v>2.9262963198026792E-3</c:v>
                </c:pt>
                <c:pt idx="1">
                  <c:v>5.1453854732393944E-3</c:v>
                </c:pt>
                <c:pt idx="2">
                  <c:v>7.9175468978085473E-3</c:v>
                </c:pt>
                <c:pt idx="3">
                  <c:v>1.2101855965473862E-2</c:v>
                </c:pt>
                <c:pt idx="4">
                  <c:v>1.8303518808990615E-2</c:v>
                </c:pt>
                <c:pt idx="5">
                  <c:v>2.6920339459439835E-2</c:v>
                </c:pt>
                <c:pt idx="6">
                  <c:v>3.8021451950713159E-2</c:v>
                </c:pt>
                <c:pt idx="7">
                  <c:v>5.1114984631844274E-2</c:v>
                </c:pt>
                <c:pt idx="8">
                  <c:v>6.5787266644302012E-2</c:v>
                </c:pt>
                <c:pt idx="9">
                  <c:v>8.2658237603474238E-2</c:v>
                </c:pt>
                <c:pt idx="10">
                  <c:v>0.10288504256843134</c:v>
                </c:pt>
                <c:pt idx="11">
                  <c:v>0.1269210194663305</c:v>
                </c:pt>
                <c:pt idx="12">
                  <c:v>0.15445676516188689</c:v>
                </c:pt>
                <c:pt idx="13">
                  <c:v>0.18463320428313668</c:v>
                </c:pt>
                <c:pt idx="14">
                  <c:v>0.21584325387830594</c:v>
                </c:pt>
                <c:pt idx="15">
                  <c:v>0.24748624119391072</c:v>
                </c:pt>
                <c:pt idx="16">
                  <c:v>0.27920629595713231</c:v>
                </c:pt>
                <c:pt idx="17">
                  <c:v>0.30963433762795456</c:v>
                </c:pt>
                <c:pt idx="18">
                  <c:v>0.3370318152557279</c:v>
                </c:pt>
                <c:pt idx="19">
                  <c:v>0.36059632070938308</c:v>
                </c:pt>
                <c:pt idx="20">
                  <c:v>0.3814623321516325</c:v>
                </c:pt>
                <c:pt idx="21">
                  <c:v>0.4012754662580581</c:v>
                </c:pt>
                <c:pt idx="22">
                  <c:v>0.42197714270171272</c:v>
                </c:pt>
                <c:pt idx="23">
                  <c:v>0.44527304543352708</c:v>
                </c:pt>
                <c:pt idx="24">
                  <c:v>0.46958782515662822</c:v>
                </c:pt>
                <c:pt idx="25">
                  <c:v>0.49027250142801437</c:v>
                </c:pt>
                <c:pt idx="26">
                  <c:v>0.50705053811211953</c:v>
                </c:pt>
                <c:pt idx="27">
                  <c:v>0.5216990198834015</c:v>
                </c:pt>
                <c:pt idx="28">
                  <c:v>0.53527649080177342</c:v>
                </c:pt>
                <c:pt idx="29">
                  <c:v>0.54866582648037499</c:v>
                </c:pt>
                <c:pt idx="30">
                  <c:v>0.56277030273906781</c:v>
                </c:pt>
                <c:pt idx="31">
                  <c:v>0.57780638843806953</c:v>
                </c:pt>
                <c:pt idx="32">
                  <c:v>0.59355534802752663</c:v>
                </c:pt>
                <c:pt idx="33">
                  <c:v>0.61030731778082026</c:v>
                </c:pt>
                <c:pt idx="34">
                  <c:v>0.62633848022993299</c:v>
                </c:pt>
                <c:pt idx="35">
                  <c:v>0.63942067946288517</c:v>
                </c:pt>
                <c:pt idx="36">
                  <c:v>0.64990071899395252</c:v>
                </c:pt>
                <c:pt idx="37">
                  <c:v>0.66036149166311553</c:v>
                </c:pt>
                <c:pt idx="38">
                  <c:v>0.66922991486313732</c:v>
                </c:pt>
                <c:pt idx="39">
                  <c:v>0.6761909187346431</c:v>
                </c:pt>
                <c:pt idx="40">
                  <c:v>0.68205711151206327</c:v>
                </c:pt>
                <c:pt idx="41">
                  <c:v>0.68719796360603125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506-42BF-9148-F1C92666B3D8}"/>
            </c:ext>
          </c:extLst>
        </c:ser>
        <c:ser>
          <c:idx val="3"/>
          <c:order val="3"/>
          <c:tx>
            <c:v>20-model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Inkberry_live!$R$13:$R$54</c:f>
              <c:numCache>
                <c:formatCode>General</c:formatCode>
                <c:ptCount val="42"/>
                <c:pt idx="0">
                  <c:v>175.95400000000001</c:v>
                </c:pt>
                <c:pt idx="1">
                  <c:v>183.93899999999999</c:v>
                </c:pt>
                <c:pt idx="2">
                  <c:v>191.92099999999999</c:v>
                </c:pt>
                <c:pt idx="3">
                  <c:v>199.88300000000001</c:v>
                </c:pt>
                <c:pt idx="4">
                  <c:v>207.85599999999999</c:v>
                </c:pt>
                <c:pt idx="5">
                  <c:v>215.82</c:v>
                </c:pt>
                <c:pt idx="6">
                  <c:v>223.774</c:v>
                </c:pt>
                <c:pt idx="7">
                  <c:v>231.73599999999999</c:v>
                </c:pt>
                <c:pt idx="8">
                  <c:v>239.69800000000001</c:v>
                </c:pt>
                <c:pt idx="9">
                  <c:v>247.63900000000001</c:v>
                </c:pt>
                <c:pt idx="10">
                  <c:v>255.64699999999999</c:v>
                </c:pt>
                <c:pt idx="11">
                  <c:v>263.63299999999998</c:v>
                </c:pt>
                <c:pt idx="12">
                  <c:v>271.60599999999999</c:v>
                </c:pt>
                <c:pt idx="13">
                  <c:v>279.56099999999998</c:v>
                </c:pt>
                <c:pt idx="14">
                  <c:v>287.48</c:v>
                </c:pt>
                <c:pt idx="15">
                  <c:v>295.39999999999998</c:v>
                </c:pt>
                <c:pt idx="16">
                  <c:v>303.30200000000002</c:v>
                </c:pt>
                <c:pt idx="17">
                  <c:v>311.18599999999998</c:v>
                </c:pt>
                <c:pt idx="18">
                  <c:v>319.10700000000003</c:v>
                </c:pt>
                <c:pt idx="19">
                  <c:v>327.017</c:v>
                </c:pt>
                <c:pt idx="20">
                  <c:v>334.93099999999998</c:v>
                </c:pt>
                <c:pt idx="21">
                  <c:v>342.834</c:v>
                </c:pt>
                <c:pt idx="22">
                  <c:v>350.70800000000003</c:v>
                </c:pt>
                <c:pt idx="23">
                  <c:v>358.59300000000002</c:v>
                </c:pt>
                <c:pt idx="24">
                  <c:v>366.46800000000002</c:v>
                </c:pt>
                <c:pt idx="25">
                  <c:v>374.34800000000001</c:v>
                </c:pt>
                <c:pt idx="26">
                  <c:v>382.21199999999999</c:v>
                </c:pt>
                <c:pt idx="27">
                  <c:v>390.077</c:v>
                </c:pt>
                <c:pt idx="28">
                  <c:v>397.92</c:v>
                </c:pt>
                <c:pt idx="29">
                  <c:v>405.78300000000002</c:v>
                </c:pt>
                <c:pt idx="30">
                  <c:v>413.62200000000001</c:v>
                </c:pt>
                <c:pt idx="31">
                  <c:v>421.44499999999999</c:v>
                </c:pt>
                <c:pt idx="32">
                  <c:v>429.27300000000002</c:v>
                </c:pt>
                <c:pt idx="33">
                  <c:v>437.09699999999998</c:v>
                </c:pt>
                <c:pt idx="34">
                  <c:v>444.92</c:v>
                </c:pt>
                <c:pt idx="35">
                  <c:v>452.73399999999998</c:v>
                </c:pt>
                <c:pt idx="36">
                  <c:v>460.613</c:v>
                </c:pt>
                <c:pt idx="37">
                  <c:v>468.41800000000001</c:v>
                </c:pt>
                <c:pt idx="38">
                  <c:v>476.24900000000002</c:v>
                </c:pt>
                <c:pt idx="39">
                  <c:v>484.01600000000002</c:v>
                </c:pt>
                <c:pt idx="40">
                  <c:v>491.83699999999999</c:v>
                </c:pt>
                <c:pt idx="41">
                  <c:v>499.59699999999998</c:v>
                </c:pt>
              </c:numCache>
            </c:numRef>
          </c:xVal>
          <c:yVal>
            <c:numRef>
              <c:f>Inkberry_live!$Z$13:$Z$54</c:f>
              <c:numCache>
                <c:formatCode>General</c:formatCode>
                <c:ptCount val="42"/>
                <c:pt idx="0">
                  <c:v>1.1424104769321094E-2</c:v>
                </c:pt>
                <c:pt idx="1">
                  <c:v>1.5014033908527603E-2</c:v>
                </c:pt>
                <c:pt idx="2">
                  <c:v>1.9667675798735577E-2</c:v>
                </c:pt>
                <c:pt idx="3">
                  <c:v>2.551885648629278E-2</c:v>
                </c:pt>
                <c:pt idx="4">
                  <c:v>3.2742032840616025E-2</c:v>
                </c:pt>
                <c:pt idx="5">
                  <c:v>4.1558858211972513E-2</c:v>
                </c:pt>
                <c:pt idx="6">
                  <c:v>5.2163595077718977E-2</c:v>
                </c:pt>
                <c:pt idx="7">
                  <c:v>6.4738980553620484E-2</c:v>
                </c:pt>
                <c:pt idx="8">
                  <c:v>7.9465069880065464E-2</c:v>
                </c:pt>
                <c:pt idx="9">
                  <c:v>9.6455664357561227E-2</c:v>
                </c:pt>
                <c:pt idx="10">
                  <c:v>0.11572449708073761</c:v>
                </c:pt>
                <c:pt idx="11">
                  <c:v>0.13739187730235364</c:v>
                </c:pt>
                <c:pt idx="12">
                  <c:v>0.16121907229018206</c:v>
                </c:pt>
                <c:pt idx="13">
                  <c:v>0.18692938856144248</c:v>
                </c:pt>
                <c:pt idx="14">
                  <c:v>0.2141140352241046</c:v>
                </c:pt>
                <c:pt idx="15">
                  <c:v>0.24218896839637707</c:v>
                </c:pt>
                <c:pt idx="16">
                  <c:v>0.27053387565190551</c:v>
                </c:pt>
                <c:pt idx="17">
                  <c:v>0.29822923863682643</c:v>
                </c:pt>
                <c:pt idx="18">
                  <c:v>0.3239953957775405</c:v>
                </c:pt>
                <c:pt idx="19">
                  <c:v>0.34513973561186645</c:v>
                </c:pt>
                <c:pt idx="20">
                  <c:v>0.35998097790583372</c:v>
                </c:pt>
                <c:pt idx="21">
                  <c:v>0.37801434005951479</c:v>
                </c:pt>
                <c:pt idx="22">
                  <c:v>0.39893613245114257</c:v>
                </c:pt>
                <c:pt idx="23">
                  <c:v>0.42200858766275012</c:v>
                </c:pt>
                <c:pt idx="24">
                  <c:v>0.4464136173479083</c:v>
                </c:pt>
                <c:pt idx="25">
                  <c:v>0.47125969841179349</c:v>
                </c:pt>
                <c:pt idx="26">
                  <c:v>0.49577109808865932</c:v>
                </c:pt>
                <c:pt idx="27">
                  <c:v>0.51924686010484311</c:v>
                </c:pt>
                <c:pt idx="28">
                  <c:v>0.54117872608443474</c:v>
                </c:pt>
                <c:pt idx="29">
                  <c:v>0.56116101294741805</c:v>
                </c:pt>
                <c:pt idx="30">
                  <c:v>0.57900899483700596</c:v>
                </c:pt>
                <c:pt idx="31">
                  <c:v>0.59457720814962478</c:v>
                </c:pt>
                <c:pt idx="32">
                  <c:v>0.60787516858393631</c:v>
                </c:pt>
                <c:pt idx="33">
                  <c:v>0.61902268056708487</c:v>
                </c:pt>
                <c:pt idx="34">
                  <c:v>0.62818252052205437</c:v>
                </c:pt>
                <c:pt idx="35">
                  <c:v>0.6355639928061384</c:v>
                </c:pt>
                <c:pt idx="36">
                  <c:v>0.64139508409095358</c:v>
                </c:pt>
                <c:pt idx="37">
                  <c:v>0.64593451208893682</c:v>
                </c:pt>
                <c:pt idx="38">
                  <c:v>0.64937281780309997</c:v>
                </c:pt>
                <c:pt idx="39">
                  <c:v>0.65193873786779855</c:v>
                </c:pt>
                <c:pt idx="40">
                  <c:v>0.65380938641453956</c:v>
                </c:pt>
                <c:pt idx="41">
                  <c:v>0.65515684946281449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506-42BF-9148-F1C92666B3D8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Inkberry_live!$AH$13:$AH$53</c:f>
              <c:numCache>
                <c:formatCode>General</c:formatCode>
                <c:ptCount val="41"/>
                <c:pt idx="0">
                  <c:v>182.751</c:v>
                </c:pt>
                <c:pt idx="1">
                  <c:v>190.852</c:v>
                </c:pt>
                <c:pt idx="2">
                  <c:v>198.88200000000001</c:v>
                </c:pt>
                <c:pt idx="3">
                  <c:v>206.86799999999999</c:v>
                </c:pt>
                <c:pt idx="4">
                  <c:v>214.85400000000001</c:v>
                </c:pt>
                <c:pt idx="5">
                  <c:v>222.83199999999999</c:v>
                </c:pt>
                <c:pt idx="6">
                  <c:v>230.791</c:v>
                </c:pt>
                <c:pt idx="7">
                  <c:v>238.72</c:v>
                </c:pt>
                <c:pt idx="8">
                  <c:v>246.63</c:v>
                </c:pt>
                <c:pt idx="9">
                  <c:v>254.50899999999999</c:v>
                </c:pt>
                <c:pt idx="10">
                  <c:v>262.38</c:v>
                </c:pt>
                <c:pt idx="11">
                  <c:v>270.238</c:v>
                </c:pt>
                <c:pt idx="12">
                  <c:v>278.09100000000001</c:v>
                </c:pt>
                <c:pt idx="13">
                  <c:v>285.93</c:v>
                </c:pt>
                <c:pt idx="14">
                  <c:v>293.77499999999998</c:v>
                </c:pt>
                <c:pt idx="15">
                  <c:v>301.61200000000002</c:v>
                </c:pt>
                <c:pt idx="16">
                  <c:v>309.44900000000001</c:v>
                </c:pt>
                <c:pt idx="17">
                  <c:v>317.29300000000001</c:v>
                </c:pt>
                <c:pt idx="18">
                  <c:v>325.12400000000002</c:v>
                </c:pt>
                <c:pt idx="19">
                  <c:v>332.96499999999997</c:v>
                </c:pt>
                <c:pt idx="20">
                  <c:v>340.79899999999998</c:v>
                </c:pt>
                <c:pt idx="21">
                  <c:v>348.63799999999998</c:v>
                </c:pt>
                <c:pt idx="22">
                  <c:v>356.46300000000002</c:v>
                </c:pt>
                <c:pt idx="23">
                  <c:v>364.28199999999998</c:v>
                </c:pt>
                <c:pt idx="24">
                  <c:v>372.08300000000003</c:v>
                </c:pt>
                <c:pt idx="25">
                  <c:v>379.88900000000001</c:v>
                </c:pt>
                <c:pt idx="26">
                  <c:v>387.70499999999998</c:v>
                </c:pt>
                <c:pt idx="27">
                  <c:v>395.50700000000001</c:v>
                </c:pt>
                <c:pt idx="28">
                  <c:v>403.30399999999997</c:v>
                </c:pt>
                <c:pt idx="29">
                  <c:v>411.09399999999999</c:v>
                </c:pt>
                <c:pt idx="30">
                  <c:v>418.87099999999998</c:v>
                </c:pt>
                <c:pt idx="31">
                  <c:v>426.63200000000001</c:v>
                </c:pt>
                <c:pt idx="32">
                  <c:v>434.38900000000001</c:v>
                </c:pt>
                <c:pt idx="33">
                  <c:v>442.15</c:v>
                </c:pt>
                <c:pt idx="34">
                  <c:v>449.89499999999998</c:v>
                </c:pt>
                <c:pt idx="35">
                  <c:v>457.65100000000001</c:v>
                </c:pt>
                <c:pt idx="36">
                  <c:v>465.4</c:v>
                </c:pt>
                <c:pt idx="37">
                  <c:v>473.14600000000002</c:v>
                </c:pt>
                <c:pt idx="38">
                  <c:v>480.93700000000001</c:v>
                </c:pt>
                <c:pt idx="39">
                  <c:v>488.76799999999997</c:v>
                </c:pt>
                <c:pt idx="40">
                  <c:v>496.50400000000002</c:v>
                </c:pt>
              </c:numCache>
            </c:numRef>
          </c:xVal>
          <c:yVal>
            <c:numRef>
              <c:f>Inkberry_live!$AL$13:$AL$53</c:f>
              <c:numCache>
                <c:formatCode>General</c:formatCode>
                <c:ptCount val="41"/>
                <c:pt idx="0">
                  <c:v>4.0943224101928077E-3</c:v>
                </c:pt>
                <c:pt idx="1">
                  <c:v>6.8231095157031962E-3</c:v>
                </c:pt>
                <c:pt idx="2">
                  <c:v>1.018899419647501E-2</c:v>
                </c:pt>
                <c:pt idx="3">
                  <c:v>1.4853050818236624E-2</c:v>
                </c:pt>
                <c:pt idx="4">
                  <c:v>2.1357611546308997E-2</c:v>
                </c:pt>
                <c:pt idx="5">
                  <c:v>3.0160518903415867E-2</c:v>
                </c:pt>
                <c:pt idx="6">
                  <c:v>4.1638551025464654E-2</c:v>
                </c:pt>
                <c:pt idx="7">
                  <c:v>5.4904566665182508E-2</c:v>
                </c:pt>
                <c:pt idx="8">
                  <c:v>6.9836398366381447E-2</c:v>
                </c:pt>
                <c:pt idx="9">
                  <c:v>8.6826808791946597E-2</c:v>
                </c:pt>
                <c:pt idx="10">
                  <c:v>0.10692620971471056</c:v>
                </c:pt>
                <c:pt idx="11">
                  <c:v>0.13083449506591915</c:v>
                </c:pt>
                <c:pt idx="12">
                  <c:v>0.15836784278532678</c:v>
                </c:pt>
                <c:pt idx="13">
                  <c:v>0.18834682313235085</c:v>
                </c:pt>
                <c:pt idx="14">
                  <c:v>0.21866147854591045</c:v>
                </c:pt>
                <c:pt idx="15">
                  <c:v>0.2493106672740788</c:v>
                </c:pt>
                <c:pt idx="16">
                  <c:v>0.28035033516127827</c:v>
                </c:pt>
                <c:pt idx="17">
                  <c:v>0.31082483584461673</c:v>
                </c:pt>
                <c:pt idx="18">
                  <c:v>0.33909118830115315</c:v>
                </c:pt>
                <c:pt idx="19">
                  <c:v>0.36393913548827594</c:v>
                </c:pt>
                <c:pt idx="20">
                  <c:v>0.38556848399320898</c:v>
                </c:pt>
                <c:pt idx="21">
                  <c:v>0.40571926375268752</c:v>
                </c:pt>
                <c:pt idx="22">
                  <c:v>0.42649914882393847</c:v>
                </c:pt>
                <c:pt idx="23">
                  <c:v>0.44929194254247606</c:v>
                </c:pt>
                <c:pt idx="24">
                  <c:v>0.47148760000319689</c:v>
                </c:pt>
                <c:pt idx="25">
                  <c:v>0.4902431589078915</c:v>
                </c:pt>
                <c:pt idx="26">
                  <c:v>0.5065154073713789</c:v>
                </c:pt>
                <c:pt idx="27">
                  <c:v>0.52147464111882558</c:v>
                </c:pt>
                <c:pt idx="28">
                  <c:v>0.53580705305835385</c:v>
                </c:pt>
                <c:pt idx="29">
                  <c:v>0.55017485930761878</c:v>
                </c:pt>
                <c:pt idx="30">
                  <c:v>0.56539555424634669</c:v>
                </c:pt>
                <c:pt idx="31">
                  <c:v>0.58149425641693131</c:v>
                </c:pt>
                <c:pt idx="32">
                  <c:v>0.59797887073883915</c:v>
                </c:pt>
                <c:pt idx="33">
                  <c:v>0.61417918883092604</c:v>
                </c:pt>
                <c:pt idx="34">
                  <c:v>0.62938504099460291</c:v>
                </c:pt>
                <c:pt idx="35">
                  <c:v>0.6425505824647455</c:v>
                </c:pt>
                <c:pt idx="36">
                  <c:v>0.65424098044521473</c:v>
                </c:pt>
                <c:pt idx="37">
                  <c:v>0.66487297438936255</c:v>
                </c:pt>
                <c:pt idx="38">
                  <c:v>0.67369300802537424</c:v>
                </c:pt>
                <c:pt idx="39">
                  <c:v>0.68101506313317284</c:v>
                </c:pt>
                <c:pt idx="40">
                  <c:v>0.68703552104420074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506-42BF-9148-F1C92666B3D8}"/>
            </c:ext>
          </c:extLst>
        </c:ser>
        <c:ser>
          <c:idx val="5"/>
          <c:order val="5"/>
          <c:tx>
            <c:v>30-model</c:v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Inkberry_live!$R$13:$R$54</c:f>
              <c:numCache>
                <c:formatCode>General</c:formatCode>
                <c:ptCount val="42"/>
                <c:pt idx="0">
                  <c:v>175.95400000000001</c:v>
                </c:pt>
                <c:pt idx="1">
                  <c:v>183.93899999999999</c:v>
                </c:pt>
                <c:pt idx="2">
                  <c:v>191.92099999999999</c:v>
                </c:pt>
                <c:pt idx="3">
                  <c:v>199.88300000000001</c:v>
                </c:pt>
                <c:pt idx="4">
                  <c:v>207.85599999999999</c:v>
                </c:pt>
                <c:pt idx="5">
                  <c:v>215.82</c:v>
                </c:pt>
                <c:pt idx="6">
                  <c:v>223.774</c:v>
                </c:pt>
                <c:pt idx="7">
                  <c:v>231.73599999999999</c:v>
                </c:pt>
                <c:pt idx="8">
                  <c:v>239.69800000000001</c:v>
                </c:pt>
                <c:pt idx="9">
                  <c:v>247.63900000000001</c:v>
                </c:pt>
                <c:pt idx="10">
                  <c:v>255.64699999999999</c:v>
                </c:pt>
                <c:pt idx="11">
                  <c:v>263.63299999999998</c:v>
                </c:pt>
                <c:pt idx="12">
                  <c:v>271.60599999999999</c:v>
                </c:pt>
                <c:pt idx="13">
                  <c:v>279.56099999999998</c:v>
                </c:pt>
                <c:pt idx="14">
                  <c:v>287.48</c:v>
                </c:pt>
                <c:pt idx="15">
                  <c:v>295.39999999999998</c:v>
                </c:pt>
                <c:pt idx="16">
                  <c:v>303.30200000000002</c:v>
                </c:pt>
                <c:pt idx="17">
                  <c:v>311.18599999999998</c:v>
                </c:pt>
                <c:pt idx="18">
                  <c:v>319.10700000000003</c:v>
                </c:pt>
                <c:pt idx="19">
                  <c:v>327.017</c:v>
                </c:pt>
                <c:pt idx="20">
                  <c:v>334.93099999999998</c:v>
                </c:pt>
                <c:pt idx="21">
                  <c:v>342.834</c:v>
                </c:pt>
                <c:pt idx="22">
                  <c:v>350.70800000000003</c:v>
                </c:pt>
                <c:pt idx="23">
                  <c:v>358.59300000000002</c:v>
                </c:pt>
                <c:pt idx="24">
                  <c:v>366.46800000000002</c:v>
                </c:pt>
                <c:pt idx="25">
                  <c:v>374.34800000000001</c:v>
                </c:pt>
                <c:pt idx="26">
                  <c:v>382.21199999999999</c:v>
                </c:pt>
                <c:pt idx="27">
                  <c:v>390.077</c:v>
                </c:pt>
                <c:pt idx="28">
                  <c:v>397.92</c:v>
                </c:pt>
                <c:pt idx="29">
                  <c:v>405.78300000000002</c:v>
                </c:pt>
                <c:pt idx="30">
                  <c:v>413.62200000000001</c:v>
                </c:pt>
                <c:pt idx="31">
                  <c:v>421.44499999999999</c:v>
                </c:pt>
                <c:pt idx="32">
                  <c:v>429.27300000000002</c:v>
                </c:pt>
                <c:pt idx="33">
                  <c:v>437.09699999999998</c:v>
                </c:pt>
                <c:pt idx="34">
                  <c:v>444.92</c:v>
                </c:pt>
                <c:pt idx="35">
                  <c:v>452.73399999999998</c:v>
                </c:pt>
                <c:pt idx="36">
                  <c:v>460.613</c:v>
                </c:pt>
                <c:pt idx="37">
                  <c:v>468.41800000000001</c:v>
                </c:pt>
                <c:pt idx="38">
                  <c:v>476.24900000000002</c:v>
                </c:pt>
                <c:pt idx="39">
                  <c:v>484.01600000000002</c:v>
                </c:pt>
                <c:pt idx="40">
                  <c:v>491.83699999999999</c:v>
                </c:pt>
                <c:pt idx="41">
                  <c:v>499.59699999999998</c:v>
                </c:pt>
              </c:numCache>
            </c:numRef>
          </c:xVal>
          <c:yVal>
            <c:numRef>
              <c:f>Inkberry_live!$Z$13:$Z$54</c:f>
              <c:numCache>
                <c:formatCode>General</c:formatCode>
                <c:ptCount val="42"/>
                <c:pt idx="0">
                  <c:v>1.1424104769321094E-2</c:v>
                </c:pt>
                <c:pt idx="1">
                  <c:v>1.5014033908527603E-2</c:v>
                </c:pt>
                <c:pt idx="2">
                  <c:v>1.9667675798735577E-2</c:v>
                </c:pt>
                <c:pt idx="3">
                  <c:v>2.551885648629278E-2</c:v>
                </c:pt>
                <c:pt idx="4">
                  <c:v>3.2742032840616025E-2</c:v>
                </c:pt>
                <c:pt idx="5">
                  <c:v>4.1558858211972513E-2</c:v>
                </c:pt>
                <c:pt idx="6">
                  <c:v>5.2163595077718977E-2</c:v>
                </c:pt>
                <c:pt idx="7">
                  <c:v>6.4738980553620484E-2</c:v>
                </c:pt>
                <c:pt idx="8">
                  <c:v>7.9465069880065464E-2</c:v>
                </c:pt>
                <c:pt idx="9">
                  <c:v>9.6455664357561227E-2</c:v>
                </c:pt>
                <c:pt idx="10">
                  <c:v>0.11572449708073761</c:v>
                </c:pt>
                <c:pt idx="11">
                  <c:v>0.13739187730235364</c:v>
                </c:pt>
                <c:pt idx="12">
                  <c:v>0.16121907229018206</c:v>
                </c:pt>
                <c:pt idx="13">
                  <c:v>0.18692938856144248</c:v>
                </c:pt>
                <c:pt idx="14">
                  <c:v>0.2141140352241046</c:v>
                </c:pt>
                <c:pt idx="15">
                  <c:v>0.24218896839637707</c:v>
                </c:pt>
                <c:pt idx="16">
                  <c:v>0.27053387565190551</c:v>
                </c:pt>
                <c:pt idx="17">
                  <c:v>0.29822923863682643</c:v>
                </c:pt>
                <c:pt idx="18">
                  <c:v>0.3239953957775405</c:v>
                </c:pt>
                <c:pt idx="19">
                  <c:v>0.34513973561186645</c:v>
                </c:pt>
                <c:pt idx="20">
                  <c:v>0.35998097790583372</c:v>
                </c:pt>
                <c:pt idx="21">
                  <c:v>0.37801434005951479</c:v>
                </c:pt>
                <c:pt idx="22">
                  <c:v>0.39893613245114257</c:v>
                </c:pt>
                <c:pt idx="23">
                  <c:v>0.42200858766275012</c:v>
                </c:pt>
                <c:pt idx="24">
                  <c:v>0.4464136173479083</c:v>
                </c:pt>
                <c:pt idx="25">
                  <c:v>0.47125969841179349</c:v>
                </c:pt>
                <c:pt idx="26">
                  <c:v>0.49577109808865932</c:v>
                </c:pt>
                <c:pt idx="27">
                  <c:v>0.51924686010484311</c:v>
                </c:pt>
                <c:pt idx="28">
                  <c:v>0.54117872608443474</c:v>
                </c:pt>
                <c:pt idx="29">
                  <c:v>0.56116101294741805</c:v>
                </c:pt>
                <c:pt idx="30">
                  <c:v>0.57900899483700596</c:v>
                </c:pt>
                <c:pt idx="31">
                  <c:v>0.59457720814962478</c:v>
                </c:pt>
                <c:pt idx="32">
                  <c:v>0.60787516858393631</c:v>
                </c:pt>
                <c:pt idx="33">
                  <c:v>0.61902268056708487</c:v>
                </c:pt>
                <c:pt idx="34">
                  <c:v>0.62818252052205437</c:v>
                </c:pt>
                <c:pt idx="35">
                  <c:v>0.6355639928061384</c:v>
                </c:pt>
                <c:pt idx="36">
                  <c:v>0.64139508409095358</c:v>
                </c:pt>
                <c:pt idx="37">
                  <c:v>0.64593451208893682</c:v>
                </c:pt>
                <c:pt idx="38">
                  <c:v>0.64937281780309997</c:v>
                </c:pt>
                <c:pt idx="39">
                  <c:v>0.65193873786779855</c:v>
                </c:pt>
                <c:pt idx="40">
                  <c:v>0.65380938641453956</c:v>
                </c:pt>
                <c:pt idx="41">
                  <c:v>0.65515684946281449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506-42BF-9148-F1C92666B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29392"/>
        <c:axId val="2022628304"/>
      </c:scatterChart>
      <c:valAx>
        <c:axId val="2022629392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2628304"/>
        <c:crosses val="autoZero"/>
        <c:crossBetween val="midCat"/>
      </c:valAx>
      <c:valAx>
        <c:axId val="2022628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26293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Inkberry_dead!$B$13:$B$55</c:f>
              <c:numCache>
                <c:formatCode>General</c:formatCode>
                <c:ptCount val="43"/>
                <c:pt idx="0">
                  <c:v>165.81100000000001</c:v>
                </c:pt>
                <c:pt idx="1">
                  <c:v>173.68899999999999</c:v>
                </c:pt>
                <c:pt idx="2">
                  <c:v>181.57599999999999</c:v>
                </c:pt>
                <c:pt idx="3">
                  <c:v>189.45099999999999</c:v>
                </c:pt>
                <c:pt idx="4">
                  <c:v>197.34100000000001</c:v>
                </c:pt>
                <c:pt idx="5">
                  <c:v>205.22</c:v>
                </c:pt>
                <c:pt idx="6">
                  <c:v>213.17</c:v>
                </c:pt>
                <c:pt idx="7">
                  <c:v>221.089</c:v>
                </c:pt>
                <c:pt idx="8">
                  <c:v>228.96</c:v>
                </c:pt>
                <c:pt idx="9">
                  <c:v>236.828</c:v>
                </c:pt>
                <c:pt idx="10">
                  <c:v>244.67400000000001</c:v>
                </c:pt>
                <c:pt idx="11">
                  <c:v>252.518</c:v>
                </c:pt>
                <c:pt idx="12">
                  <c:v>260.36399999999998</c:v>
                </c:pt>
                <c:pt idx="13">
                  <c:v>268.19299999999998</c:v>
                </c:pt>
                <c:pt idx="14">
                  <c:v>276.03199999999998</c:v>
                </c:pt>
                <c:pt idx="15">
                  <c:v>283.83100000000002</c:v>
                </c:pt>
                <c:pt idx="16">
                  <c:v>291.64999999999998</c:v>
                </c:pt>
                <c:pt idx="17">
                  <c:v>299.46600000000001</c:v>
                </c:pt>
                <c:pt idx="18">
                  <c:v>307.267</c:v>
                </c:pt>
                <c:pt idx="19">
                  <c:v>315.072</c:v>
                </c:pt>
                <c:pt idx="20">
                  <c:v>322.88900000000001</c:v>
                </c:pt>
                <c:pt idx="21">
                  <c:v>330.67899999999997</c:v>
                </c:pt>
                <c:pt idx="22">
                  <c:v>338.47199999999998</c:v>
                </c:pt>
                <c:pt idx="23">
                  <c:v>346.26</c:v>
                </c:pt>
                <c:pt idx="24">
                  <c:v>354.017</c:v>
                </c:pt>
                <c:pt idx="25">
                  <c:v>361.774</c:v>
                </c:pt>
                <c:pt idx="26">
                  <c:v>369.55900000000003</c:v>
                </c:pt>
                <c:pt idx="27">
                  <c:v>377.34300000000002</c:v>
                </c:pt>
                <c:pt idx="28">
                  <c:v>385.10599999999999</c:v>
                </c:pt>
                <c:pt idx="29">
                  <c:v>392.85700000000003</c:v>
                </c:pt>
                <c:pt idx="30">
                  <c:v>400.60899999999998</c:v>
                </c:pt>
                <c:pt idx="31">
                  <c:v>408.34800000000001</c:v>
                </c:pt>
                <c:pt idx="32">
                  <c:v>416.08600000000001</c:v>
                </c:pt>
                <c:pt idx="33">
                  <c:v>423.85399999999998</c:v>
                </c:pt>
                <c:pt idx="34">
                  <c:v>431.61799999999999</c:v>
                </c:pt>
                <c:pt idx="35">
                  <c:v>439.33499999999998</c:v>
                </c:pt>
                <c:pt idx="36">
                  <c:v>447.03899999999999</c:v>
                </c:pt>
                <c:pt idx="37">
                  <c:v>454.74099999999999</c:v>
                </c:pt>
                <c:pt idx="38">
                  <c:v>462.43299999999999</c:v>
                </c:pt>
                <c:pt idx="39">
                  <c:v>470.10500000000002</c:v>
                </c:pt>
                <c:pt idx="40">
                  <c:v>477.798</c:v>
                </c:pt>
                <c:pt idx="41">
                  <c:v>485.452</c:v>
                </c:pt>
                <c:pt idx="42">
                  <c:v>493.11799999999999</c:v>
                </c:pt>
              </c:numCache>
            </c:numRef>
          </c:xVal>
          <c:yVal>
            <c:numRef>
              <c:f>Inkberry_dead!$G$13:$G$55</c:f>
              <c:numCache>
                <c:formatCode>General</c:formatCode>
                <c:ptCount val="43"/>
                <c:pt idx="0">
                  <c:v>3.3746687496204156E-5</c:v>
                </c:pt>
                <c:pt idx="1">
                  <c:v>4.4798234278580727E-5</c:v>
                </c:pt>
                <c:pt idx="2">
                  <c:v>5.8612667756558524E-5</c:v>
                </c:pt>
                <c:pt idx="3">
                  <c:v>8.2491902768492482E-5</c:v>
                </c:pt>
                <c:pt idx="4">
                  <c:v>1.1762003361248899E-4</c:v>
                </c:pt>
                <c:pt idx="5">
                  <c:v>1.7169367322628909E-4</c:v>
                </c:pt>
                <c:pt idx="6">
                  <c:v>2.3721355772183297E-4</c:v>
                </c:pt>
                <c:pt idx="7">
                  <c:v>2.9937850837272954E-4</c:v>
                </c:pt>
                <c:pt idx="8">
                  <c:v>3.4950516699282203E-4</c:v>
                </c:pt>
                <c:pt idx="9">
                  <c:v>4.0257232645321729E-4</c:v>
                </c:pt>
                <c:pt idx="10">
                  <c:v>4.532120926024867E-4</c:v>
                </c:pt>
                <c:pt idx="11">
                  <c:v>4.9994434756798893E-4</c:v>
                </c:pt>
                <c:pt idx="12">
                  <c:v>5.4383477621802083E-4</c:v>
                </c:pt>
                <c:pt idx="13">
                  <c:v>6.1257145022343916E-4</c:v>
                </c:pt>
                <c:pt idx="14">
                  <c:v>7.0404273475261616E-4</c:v>
                </c:pt>
                <c:pt idx="15">
                  <c:v>7.5592579991490033E-4</c:v>
                </c:pt>
                <c:pt idx="16">
                  <c:v>7.6727337027181414E-4</c:v>
                </c:pt>
                <c:pt idx="17">
                  <c:v>7.184689502846151E-4</c:v>
                </c:pt>
                <c:pt idx="18">
                  <c:v>6.3477321831304596E-4</c:v>
                </c:pt>
                <c:pt idx="19">
                  <c:v>5.5318912117310469E-4</c:v>
                </c:pt>
                <c:pt idx="20">
                  <c:v>5.0491754362006218E-4</c:v>
                </c:pt>
                <c:pt idx="21">
                  <c:v>5.0327954650767075E-4</c:v>
                </c:pt>
                <c:pt idx="22">
                  <c:v>5.1265362636772718E-4</c:v>
                </c:pt>
                <c:pt idx="23">
                  <c:v>4.8587336032542152E-4</c:v>
                </c:pt>
                <c:pt idx="24">
                  <c:v>4.11512238403966E-4</c:v>
                </c:pt>
                <c:pt idx="25">
                  <c:v>3.3993373808307957E-4</c:v>
                </c:pt>
                <c:pt idx="26">
                  <c:v>2.8937291155368175E-4</c:v>
                </c:pt>
                <c:pt idx="27">
                  <c:v>2.6308601813558743E-4</c:v>
                </c:pt>
                <c:pt idx="28">
                  <c:v>2.5546834481773211E-4</c:v>
                </c:pt>
                <c:pt idx="29">
                  <c:v>2.5763918436427308E-4</c:v>
                </c:pt>
                <c:pt idx="30">
                  <c:v>2.5791547303382825E-4</c:v>
                </c:pt>
                <c:pt idx="31">
                  <c:v>2.4925184975264176E-4</c:v>
                </c:pt>
                <c:pt idx="32">
                  <c:v>2.330100229635381E-4</c:v>
                </c:pt>
                <c:pt idx="33">
                  <c:v>2.1584065564090823E-4</c:v>
                </c:pt>
                <c:pt idx="34">
                  <c:v>2.0478910885852458E-4</c:v>
                </c:pt>
                <c:pt idx="35">
                  <c:v>2.0575611920198419E-4</c:v>
                </c:pt>
                <c:pt idx="36">
                  <c:v>2.1138056711801664E-4</c:v>
                </c:pt>
                <c:pt idx="37">
                  <c:v>1.846003010757086E-4</c:v>
                </c:pt>
                <c:pt idx="38">
                  <c:v>1.5809632370296278E-4</c:v>
                </c:pt>
                <c:pt idx="39">
                  <c:v>1.4134138938467513E-4</c:v>
                </c:pt>
                <c:pt idx="40">
                  <c:v>1.3202651423952234E-4</c:v>
                </c:pt>
                <c:pt idx="41">
                  <c:v>1.2393520320242116E-4</c:v>
                </c:pt>
                <c:pt idx="42">
                  <c:v>1.1685037231871772E-4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42-4EB7-83B8-28396A49616B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4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042-4EB7-83B8-28396A49616B}"/>
              </c:ext>
            </c:extLst>
          </c:dPt>
          <c:xVal>
            <c:numRef>
              <c:f>Inkberry_dead!$B$13:$B$55</c:f>
              <c:numCache>
                <c:formatCode>General</c:formatCode>
                <c:ptCount val="43"/>
                <c:pt idx="0">
                  <c:v>165.81100000000001</c:v>
                </c:pt>
                <c:pt idx="1">
                  <c:v>173.68899999999999</c:v>
                </c:pt>
                <c:pt idx="2">
                  <c:v>181.57599999999999</c:v>
                </c:pt>
                <c:pt idx="3">
                  <c:v>189.45099999999999</c:v>
                </c:pt>
                <c:pt idx="4">
                  <c:v>197.34100000000001</c:v>
                </c:pt>
                <c:pt idx="5">
                  <c:v>205.22</c:v>
                </c:pt>
                <c:pt idx="6">
                  <c:v>213.17</c:v>
                </c:pt>
                <c:pt idx="7">
                  <c:v>221.089</c:v>
                </c:pt>
                <c:pt idx="8">
                  <c:v>228.96</c:v>
                </c:pt>
                <c:pt idx="9">
                  <c:v>236.828</c:v>
                </c:pt>
                <c:pt idx="10">
                  <c:v>244.67400000000001</c:v>
                </c:pt>
                <c:pt idx="11">
                  <c:v>252.518</c:v>
                </c:pt>
                <c:pt idx="12">
                  <c:v>260.36399999999998</c:v>
                </c:pt>
                <c:pt idx="13">
                  <c:v>268.19299999999998</c:v>
                </c:pt>
                <c:pt idx="14">
                  <c:v>276.03199999999998</c:v>
                </c:pt>
                <c:pt idx="15">
                  <c:v>283.83100000000002</c:v>
                </c:pt>
                <c:pt idx="16">
                  <c:v>291.64999999999998</c:v>
                </c:pt>
                <c:pt idx="17">
                  <c:v>299.46600000000001</c:v>
                </c:pt>
                <c:pt idx="18">
                  <c:v>307.267</c:v>
                </c:pt>
                <c:pt idx="19">
                  <c:v>315.072</c:v>
                </c:pt>
                <c:pt idx="20">
                  <c:v>322.88900000000001</c:v>
                </c:pt>
                <c:pt idx="21">
                  <c:v>330.67899999999997</c:v>
                </c:pt>
                <c:pt idx="22">
                  <c:v>338.47199999999998</c:v>
                </c:pt>
                <c:pt idx="23">
                  <c:v>346.26</c:v>
                </c:pt>
                <c:pt idx="24">
                  <c:v>354.017</c:v>
                </c:pt>
                <c:pt idx="25">
                  <c:v>361.774</c:v>
                </c:pt>
                <c:pt idx="26">
                  <c:v>369.55900000000003</c:v>
                </c:pt>
                <c:pt idx="27">
                  <c:v>377.34300000000002</c:v>
                </c:pt>
                <c:pt idx="28">
                  <c:v>385.10599999999999</c:v>
                </c:pt>
                <c:pt idx="29">
                  <c:v>392.85700000000003</c:v>
                </c:pt>
                <c:pt idx="30">
                  <c:v>400.60899999999998</c:v>
                </c:pt>
                <c:pt idx="31">
                  <c:v>408.34800000000001</c:v>
                </c:pt>
                <c:pt idx="32">
                  <c:v>416.08600000000001</c:v>
                </c:pt>
                <c:pt idx="33">
                  <c:v>423.85399999999998</c:v>
                </c:pt>
                <c:pt idx="34">
                  <c:v>431.61799999999999</c:v>
                </c:pt>
                <c:pt idx="35">
                  <c:v>439.33499999999998</c:v>
                </c:pt>
                <c:pt idx="36">
                  <c:v>447.03899999999999</c:v>
                </c:pt>
                <c:pt idx="37">
                  <c:v>454.74099999999999</c:v>
                </c:pt>
                <c:pt idx="38">
                  <c:v>462.43299999999999</c:v>
                </c:pt>
                <c:pt idx="39">
                  <c:v>470.10500000000002</c:v>
                </c:pt>
                <c:pt idx="40">
                  <c:v>477.798</c:v>
                </c:pt>
                <c:pt idx="41">
                  <c:v>485.452</c:v>
                </c:pt>
                <c:pt idx="42">
                  <c:v>493.11799999999999</c:v>
                </c:pt>
              </c:numCache>
            </c:numRef>
          </c:xVal>
          <c:yVal>
            <c:numRef>
              <c:f>Inkberry_dead!$K$13:$K$55</c:f>
              <c:numCache>
                <c:formatCode>General</c:formatCode>
                <c:ptCount val="43"/>
                <c:pt idx="0">
                  <c:v>8.2489896563407448E-5</c:v>
                </c:pt>
                <c:pt idx="1">
                  <c:v>9.9026009813153447E-5</c:v>
                </c:pt>
                <c:pt idx="2">
                  <c:v>1.2159363585425102E-4</c:v>
                </c:pt>
                <c:pt idx="3">
                  <c:v>1.4975917480174181E-4</c:v>
                </c:pt>
                <c:pt idx="4">
                  <c:v>1.8392234036676531E-4</c:v>
                </c:pt>
                <c:pt idx="5">
                  <c:v>2.2414447358035997E-4</c:v>
                </c:pt>
                <c:pt idx="6">
                  <c:v>2.7139859139972976E-4</c:v>
                </c:pt>
                <c:pt idx="7">
                  <c:v>3.2447803460674434E-4</c:v>
                </c:pt>
                <c:pt idx="8">
                  <c:v>3.8243194063336712E-4</c:v>
                </c:pt>
                <c:pt idx="9">
                  <c:v>4.4470534693314643E-4</c:v>
                </c:pt>
                <c:pt idx="10">
                  <c:v>5.0915356495907186E-4</c:v>
                </c:pt>
                <c:pt idx="11">
                  <c:v>5.7359043224506257E-4</c:v>
                </c:pt>
                <c:pt idx="12">
                  <c:v>6.3473132929112847E-4</c:v>
                </c:pt>
                <c:pt idx="13">
                  <c:v>6.8783202629597916E-4</c:v>
                </c:pt>
                <c:pt idx="14">
                  <c:v>7.2816989177970138E-4</c:v>
                </c:pt>
                <c:pt idx="15">
                  <c:v>7.4720204586252903E-4</c:v>
                </c:pt>
                <c:pt idx="16">
                  <c:v>7.3361764881476113E-4</c:v>
                </c:pt>
                <c:pt idx="17">
                  <c:v>5.602200591743727E-4</c:v>
                </c:pt>
                <c:pt idx="18">
                  <c:v>4.7704913213597572E-4</c:v>
                </c:pt>
                <c:pt idx="19">
                  <c:v>4.9808611405438303E-4</c:v>
                </c:pt>
                <c:pt idx="20">
                  <c:v>5.2207530271443771E-4</c:v>
                </c:pt>
                <c:pt idx="21">
                  <c:v>5.4087734789406224E-4</c:v>
                </c:pt>
                <c:pt idx="22">
                  <c:v>5.508572902830029E-4</c:v>
                </c:pt>
                <c:pt idx="23">
                  <c:v>5.4904116102488657E-4</c:v>
                </c:pt>
                <c:pt idx="24">
                  <c:v>5.3342038491562297E-4</c:v>
                </c:pt>
                <c:pt idx="25">
                  <c:v>5.0430974213138584E-4</c:v>
                </c:pt>
                <c:pt idx="26">
                  <c:v>4.6310492371323556E-4</c:v>
                </c:pt>
                <c:pt idx="27">
                  <c:v>4.115888760115515E-4</c:v>
                </c:pt>
                <c:pt idx="28">
                  <c:v>3.5300194036555542E-4</c:v>
                </c:pt>
                <c:pt idx="29">
                  <c:v>2.9161363291860151E-4</c:v>
                </c:pt>
                <c:pt idx="30">
                  <c:v>2.3161142905976388E-4</c:v>
                </c:pt>
                <c:pt idx="31">
                  <c:v>1.7639358142898157E-4</c:v>
                </c:pt>
                <c:pt idx="32">
                  <c:v>1.2859384928853198E-4</c:v>
                </c:pt>
                <c:pt idx="33">
                  <c:v>8.9608219520776597E-5</c:v>
                </c:pt>
                <c:pt idx="34">
                  <c:v>5.9474462999733767E-5</c:v>
                </c:pt>
                <c:pt idx="35">
                  <c:v>3.7484921069214364E-5</c:v>
                </c:pt>
                <c:pt idx="36">
                  <c:v>2.243062660635878E-5</c:v>
                </c:pt>
                <c:pt idx="37">
                  <c:v>1.2725380593799051E-5</c:v>
                </c:pt>
                <c:pt idx="38">
                  <c:v>6.830622463445498E-6</c:v>
                </c:pt>
                <c:pt idx="39">
                  <c:v>3.4629331134033322E-6</c:v>
                </c:pt>
                <c:pt idx="40">
                  <c:v>1.657749196546036E-6</c:v>
                </c:pt>
                <c:pt idx="41">
                  <c:v>7.4659842287910465E-7</c:v>
                </c:pt>
                <c:pt idx="42">
                  <c:v>3.1663483241413119E-7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042-4EB7-83B8-28396A49616B}"/>
            </c:ext>
          </c:extLst>
        </c:ser>
        <c:ser>
          <c:idx val="3"/>
          <c:order val="2"/>
          <c:tx>
            <c:v>20_exp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Inkberry_dead!$R$13:$R$53</c:f>
              <c:numCache>
                <c:formatCode>General</c:formatCode>
                <c:ptCount val="41"/>
                <c:pt idx="0">
                  <c:v>176.08600000000001</c:v>
                </c:pt>
                <c:pt idx="1">
                  <c:v>184.04499999999999</c:v>
                </c:pt>
                <c:pt idx="2">
                  <c:v>192.02500000000001</c:v>
                </c:pt>
                <c:pt idx="3">
                  <c:v>199.976</c:v>
                </c:pt>
                <c:pt idx="4">
                  <c:v>207.93899999999999</c:v>
                </c:pt>
                <c:pt idx="5">
                  <c:v>215.90199999999999</c:v>
                </c:pt>
                <c:pt idx="6">
                  <c:v>223.846</c:v>
                </c:pt>
                <c:pt idx="7">
                  <c:v>231.80099999999999</c:v>
                </c:pt>
                <c:pt idx="8">
                  <c:v>239.74299999999999</c:v>
                </c:pt>
                <c:pt idx="9">
                  <c:v>247.68600000000001</c:v>
                </c:pt>
                <c:pt idx="10">
                  <c:v>255.608</c:v>
                </c:pt>
                <c:pt idx="11">
                  <c:v>263.55200000000002</c:v>
                </c:pt>
                <c:pt idx="12">
                  <c:v>271.57400000000001</c:v>
                </c:pt>
                <c:pt idx="13">
                  <c:v>279.56400000000002</c:v>
                </c:pt>
                <c:pt idx="14">
                  <c:v>287.51100000000002</c:v>
                </c:pt>
                <c:pt idx="15">
                  <c:v>295.41399999999999</c:v>
                </c:pt>
                <c:pt idx="16">
                  <c:v>303.29599999999999</c:v>
                </c:pt>
                <c:pt idx="17">
                  <c:v>311.23099999999999</c:v>
                </c:pt>
                <c:pt idx="18">
                  <c:v>319.14</c:v>
                </c:pt>
                <c:pt idx="19">
                  <c:v>327.072</c:v>
                </c:pt>
                <c:pt idx="20">
                  <c:v>334.99200000000002</c:v>
                </c:pt>
                <c:pt idx="21">
                  <c:v>342.89699999999999</c:v>
                </c:pt>
                <c:pt idx="22">
                  <c:v>350.79300000000001</c:v>
                </c:pt>
                <c:pt idx="23">
                  <c:v>358.67599999999999</c:v>
                </c:pt>
                <c:pt idx="24">
                  <c:v>366.56900000000002</c:v>
                </c:pt>
                <c:pt idx="25">
                  <c:v>374.435</c:v>
                </c:pt>
                <c:pt idx="26">
                  <c:v>382.30500000000001</c:v>
                </c:pt>
                <c:pt idx="27">
                  <c:v>390.18099999999998</c:v>
                </c:pt>
                <c:pt idx="28">
                  <c:v>398.03300000000002</c:v>
                </c:pt>
                <c:pt idx="29">
                  <c:v>405.88200000000001</c:v>
                </c:pt>
                <c:pt idx="30">
                  <c:v>413.72199999999998</c:v>
                </c:pt>
                <c:pt idx="31">
                  <c:v>421.56799999999998</c:v>
                </c:pt>
                <c:pt idx="32">
                  <c:v>429.38900000000001</c:v>
                </c:pt>
                <c:pt idx="33">
                  <c:v>437.22800000000001</c:v>
                </c:pt>
                <c:pt idx="34">
                  <c:v>445.05599999999998</c:v>
                </c:pt>
                <c:pt idx="35">
                  <c:v>452.86799999999999</c:v>
                </c:pt>
                <c:pt idx="36">
                  <c:v>460.72500000000002</c:v>
                </c:pt>
                <c:pt idx="37">
                  <c:v>468.517</c:v>
                </c:pt>
                <c:pt idx="38">
                  <c:v>476.33800000000002</c:v>
                </c:pt>
                <c:pt idx="39">
                  <c:v>484.149</c:v>
                </c:pt>
                <c:pt idx="40">
                  <c:v>491.96199999999999</c:v>
                </c:pt>
              </c:numCache>
            </c:numRef>
          </c:xVal>
          <c:yVal>
            <c:numRef>
              <c:f>Inkberry_dead!$W$13:$W$53</c:f>
              <c:numCache>
                <c:formatCode>General</c:formatCode>
                <c:ptCount val="41"/>
                <c:pt idx="0">
                  <c:v>7.1156901750302204E-5</c:v>
                </c:pt>
                <c:pt idx="1">
                  <c:v>9.1096473119889332E-5</c:v>
                </c:pt>
                <c:pt idx="2">
                  <c:v>1.2315617610630011E-4</c:v>
                </c:pt>
                <c:pt idx="3">
                  <c:v>1.7437350648700592E-4</c:v>
                </c:pt>
                <c:pt idx="4">
                  <c:v>2.5569567991592473E-4</c:v>
                </c:pt>
                <c:pt idx="5">
                  <c:v>3.7259630421999462E-4</c:v>
                </c:pt>
                <c:pt idx="6">
                  <c:v>5.0748163995545847E-4</c:v>
                </c:pt>
                <c:pt idx="7">
                  <c:v>6.2164546034606161E-4</c:v>
                </c:pt>
                <c:pt idx="8">
                  <c:v>7.2357185752354913E-4</c:v>
                </c:pt>
                <c:pt idx="9">
                  <c:v>8.2412985274430783E-4</c:v>
                </c:pt>
                <c:pt idx="10">
                  <c:v>9.2464875076631037E-4</c:v>
                </c:pt>
                <c:pt idx="11">
                  <c:v>1.0298593126399636E-3</c:v>
                </c:pt>
                <c:pt idx="12">
                  <c:v>1.1553222234733328E-3</c:v>
                </c:pt>
                <c:pt idx="13">
                  <c:v>1.3289137859850652E-3</c:v>
                </c:pt>
                <c:pt idx="14">
                  <c:v>1.4989084062105122E-3</c:v>
                </c:pt>
                <c:pt idx="15">
                  <c:v>1.6011866781768848E-3</c:v>
                </c:pt>
                <c:pt idx="16">
                  <c:v>1.6330899923682242E-3</c:v>
                </c:pt>
                <c:pt idx="17">
                  <c:v>1.5514159441504343E-3</c:v>
                </c:pt>
                <c:pt idx="18">
                  <c:v>1.3695748726995176E-3</c:v>
                </c:pt>
                <c:pt idx="19">
                  <c:v>1.158684582567034E-3</c:v>
                </c:pt>
                <c:pt idx="20">
                  <c:v>9.9643120769682858E-4</c:v>
                </c:pt>
                <c:pt idx="21">
                  <c:v>9.3282006530795902E-4</c:v>
                </c:pt>
                <c:pt idx="22">
                  <c:v>9.5322880306271862E-4</c:v>
                </c:pt>
                <c:pt idx="23">
                  <c:v>9.362997159979477E-4</c:v>
                </c:pt>
                <c:pt idx="24">
                  <c:v>8.0250910182787238E-4</c:v>
                </c:pt>
                <c:pt idx="25">
                  <c:v>6.5941335435198512E-4</c:v>
                </c:pt>
                <c:pt idx="26">
                  <c:v>5.6585375770996926E-4</c:v>
                </c:pt>
                <c:pt idx="27">
                  <c:v>5.1678677326127043E-4</c:v>
                </c:pt>
                <c:pt idx="28">
                  <c:v>5.029463648988467E-4</c:v>
                </c:pt>
                <c:pt idx="29">
                  <c:v>5.1221240100589316E-4</c:v>
                </c:pt>
                <c:pt idx="30">
                  <c:v>5.2390246343630065E-4</c:v>
                </c:pt>
                <c:pt idx="31">
                  <c:v>5.2089197913147978E-4</c:v>
                </c:pt>
                <c:pt idx="32">
                  <c:v>4.9825470104718217E-4</c:v>
                </c:pt>
                <c:pt idx="33">
                  <c:v>4.4957868858611544E-4</c:v>
                </c:pt>
                <c:pt idx="34">
                  <c:v>3.9011184926622533E-4</c:v>
                </c:pt>
                <c:pt idx="35">
                  <c:v>3.5081916450850165E-4</c:v>
                </c:pt>
                <c:pt idx="36">
                  <c:v>3.3553215979181816E-4</c:v>
                </c:pt>
                <c:pt idx="37">
                  <c:v>2.9635676663037719E-4</c:v>
                </c:pt>
                <c:pt idx="38">
                  <c:v>2.5170776564201192E-4</c:v>
                </c:pt>
                <c:pt idx="39">
                  <c:v>2.2433972650727496E-4</c:v>
                </c:pt>
                <c:pt idx="40">
                  <c:v>2.1315792766079625E-4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042-4EB7-83B8-28396A49616B}"/>
            </c:ext>
          </c:extLst>
        </c:ser>
        <c:ser>
          <c:idx val="2"/>
          <c:order val="3"/>
          <c:tx>
            <c:v>20_model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Inkberry_dead!$R$13:$R$55</c:f>
              <c:numCache>
                <c:formatCode>General</c:formatCode>
                <c:ptCount val="43"/>
                <c:pt idx="0">
                  <c:v>176.08600000000001</c:v>
                </c:pt>
                <c:pt idx="1">
                  <c:v>184.04499999999999</c:v>
                </c:pt>
                <c:pt idx="2">
                  <c:v>192.02500000000001</c:v>
                </c:pt>
                <c:pt idx="3">
                  <c:v>199.976</c:v>
                </c:pt>
                <c:pt idx="4">
                  <c:v>207.93899999999999</c:v>
                </c:pt>
                <c:pt idx="5">
                  <c:v>215.90199999999999</c:v>
                </c:pt>
                <c:pt idx="6">
                  <c:v>223.846</c:v>
                </c:pt>
                <c:pt idx="7">
                  <c:v>231.80099999999999</c:v>
                </c:pt>
                <c:pt idx="8">
                  <c:v>239.74299999999999</c:v>
                </c:pt>
                <c:pt idx="9">
                  <c:v>247.68600000000001</c:v>
                </c:pt>
                <c:pt idx="10">
                  <c:v>255.608</c:v>
                </c:pt>
                <c:pt idx="11">
                  <c:v>263.55200000000002</c:v>
                </c:pt>
                <c:pt idx="12">
                  <c:v>271.57400000000001</c:v>
                </c:pt>
                <c:pt idx="13">
                  <c:v>279.56400000000002</c:v>
                </c:pt>
                <c:pt idx="14">
                  <c:v>287.51100000000002</c:v>
                </c:pt>
                <c:pt idx="15">
                  <c:v>295.41399999999999</c:v>
                </c:pt>
                <c:pt idx="16">
                  <c:v>303.29599999999999</c:v>
                </c:pt>
                <c:pt idx="17">
                  <c:v>311.23099999999999</c:v>
                </c:pt>
                <c:pt idx="18">
                  <c:v>319.14</c:v>
                </c:pt>
                <c:pt idx="19">
                  <c:v>327.072</c:v>
                </c:pt>
                <c:pt idx="20">
                  <c:v>334.99200000000002</c:v>
                </c:pt>
                <c:pt idx="21">
                  <c:v>342.89699999999999</c:v>
                </c:pt>
                <c:pt idx="22">
                  <c:v>350.79300000000001</c:v>
                </c:pt>
                <c:pt idx="23">
                  <c:v>358.67599999999999</c:v>
                </c:pt>
                <c:pt idx="24">
                  <c:v>366.56900000000002</c:v>
                </c:pt>
                <c:pt idx="25">
                  <c:v>374.435</c:v>
                </c:pt>
                <c:pt idx="26">
                  <c:v>382.30500000000001</c:v>
                </c:pt>
                <c:pt idx="27">
                  <c:v>390.18099999999998</c:v>
                </c:pt>
                <c:pt idx="28">
                  <c:v>398.03300000000002</c:v>
                </c:pt>
                <c:pt idx="29">
                  <c:v>405.88200000000001</c:v>
                </c:pt>
                <c:pt idx="30">
                  <c:v>413.72199999999998</c:v>
                </c:pt>
                <c:pt idx="31">
                  <c:v>421.56799999999998</c:v>
                </c:pt>
                <c:pt idx="32">
                  <c:v>429.38900000000001</c:v>
                </c:pt>
                <c:pt idx="33">
                  <c:v>437.22800000000001</c:v>
                </c:pt>
                <c:pt idx="34">
                  <c:v>445.05599999999998</c:v>
                </c:pt>
                <c:pt idx="35">
                  <c:v>452.86799999999999</c:v>
                </c:pt>
                <c:pt idx="36">
                  <c:v>460.72500000000002</c:v>
                </c:pt>
                <c:pt idx="37">
                  <c:v>468.517</c:v>
                </c:pt>
                <c:pt idx="38">
                  <c:v>476.33800000000002</c:v>
                </c:pt>
                <c:pt idx="39">
                  <c:v>484.149</c:v>
                </c:pt>
                <c:pt idx="40">
                  <c:v>491.96199999999999</c:v>
                </c:pt>
                <c:pt idx="41">
                  <c:v>499.75700000000001</c:v>
                </c:pt>
                <c:pt idx="42">
                  <c:v>507.51900000000001</c:v>
                </c:pt>
              </c:numCache>
            </c:numRef>
          </c:xVal>
          <c:yVal>
            <c:numRef>
              <c:f>Inkberry_dead!$AA$13:$AA$55</c:f>
              <c:numCache>
                <c:formatCode>General</c:formatCode>
                <c:ptCount val="43"/>
                <c:pt idx="0">
                  <c:v>1.4037373672326191E-4</c:v>
                </c:pt>
                <c:pt idx="1">
                  <c:v>1.6740760459640252E-4</c:v>
                </c:pt>
                <c:pt idx="2">
                  <c:v>2.0448275369418248E-4</c:v>
                </c:pt>
                <c:pt idx="3">
                  <c:v>2.5056895628567532E-4</c:v>
                </c:pt>
                <c:pt idx="4">
                  <c:v>3.0645081580802714E-4</c:v>
                </c:pt>
                <c:pt idx="5">
                  <c:v>3.7253501170424804E-4</c:v>
                </c:pt>
                <c:pt idx="6">
                  <c:v>4.4887685060266677E-4</c:v>
                </c:pt>
                <c:pt idx="7">
                  <c:v>5.3600941704781539E-4</c:v>
                </c:pt>
                <c:pt idx="8">
                  <c:v>6.3296804972440008E-4</c:v>
                </c:pt>
                <c:pt idx="9">
                  <c:v>7.3886298243946069E-4</c:v>
                </c:pt>
                <c:pt idx="10">
                  <c:v>8.5098820765580922E-4</c:v>
                </c:pt>
                <c:pt idx="11">
                  <c:v>9.6753645134823338E-4</c:v>
                </c:pt>
                <c:pt idx="12">
                  <c:v>1.0863181153737171E-3</c:v>
                </c:pt>
                <c:pt idx="13">
                  <c:v>1.1975485789932796E-3</c:v>
                </c:pt>
                <c:pt idx="14">
                  <c:v>1.2934518062431271E-3</c:v>
                </c:pt>
                <c:pt idx="15">
                  <c:v>1.3650984183625973E-3</c:v>
                </c:pt>
                <c:pt idx="16">
                  <c:v>1.4020028519313586E-3</c:v>
                </c:pt>
                <c:pt idx="17">
                  <c:v>1.3875118092409877E-3</c:v>
                </c:pt>
                <c:pt idx="18">
                  <c:v>1.2297590331648526E-3</c:v>
                </c:pt>
                <c:pt idx="19">
                  <c:v>8.8806397484522909E-4</c:v>
                </c:pt>
                <c:pt idx="20">
                  <c:v>9.2628389098863147E-4</c:v>
                </c:pt>
                <c:pt idx="21">
                  <c:v>9.699690603862123E-4</c:v>
                </c:pt>
                <c:pt idx="22">
                  <c:v>1.0063996246239034E-3</c:v>
                </c:pt>
                <c:pt idx="23">
                  <c:v>1.0283135483593248E-3</c:v>
                </c:pt>
                <c:pt idx="24">
                  <c:v>1.031478724538831E-3</c:v>
                </c:pt>
                <c:pt idx="25">
                  <c:v>1.0116624513817837E-3</c:v>
                </c:pt>
                <c:pt idx="26">
                  <c:v>9.6872596503953334E-4</c:v>
                </c:pt>
                <c:pt idx="27">
                  <c:v>9.0356991892824102E-4</c:v>
                </c:pt>
                <c:pt idx="28">
                  <c:v>8.1850416043068941E-4</c:v>
                </c:pt>
                <c:pt idx="29">
                  <c:v>7.1909983511215527E-4</c:v>
                </c:pt>
                <c:pt idx="30">
                  <c:v>6.1139441874492439E-4</c:v>
                </c:pt>
                <c:pt idx="31">
                  <c:v>5.0226806528959344E-4</c:v>
                </c:pt>
                <c:pt idx="32">
                  <c:v>3.9757294970545995E-4</c:v>
                </c:pt>
                <c:pt idx="33">
                  <c:v>3.030276401982748E-4</c:v>
                </c:pt>
                <c:pt idx="34">
                  <c:v>2.217642226778895E-4</c:v>
                </c:pt>
                <c:pt idx="35">
                  <c:v>1.5553978758072235E-4</c:v>
                </c:pt>
                <c:pt idx="36">
                  <c:v>1.0452388886919057E-4</c:v>
                </c:pt>
                <c:pt idx="37">
                  <c:v>6.696254377375351E-5</c:v>
                </c:pt>
                <c:pt idx="38">
                  <c:v>4.095788697663148E-5</c:v>
                </c:pt>
                <c:pt idx="39">
                  <c:v>2.3842591181182468E-5</c:v>
                </c:pt>
                <c:pt idx="40">
                  <c:v>1.3193389957863188E-5</c:v>
                </c:pt>
                <c:pt idx="41">
                  <c:v>6.9253451580137288E-6</c:v>
                </c:pt>
                <c:pt idx="42">
                  <c:v>3.4435499641381029E-6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8042-4EB7-83B8-28396A49616B}"/>
            </c:ext>
          </c:extLst>
        </c:ser>
        <c:ser>
          <c:idx val="4"/>
          <c:order val="4"/>
          <c:tx>
            <c:v>30_exp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Inkberry_dead!$AH$11:$AH$53</c:f>
              <c:numCache>
                <c:formatCode>General</c:formatCode>
                <c:ptCount val="43"/>
                <c:pt idx="0">
                  <c:v>167.44</c:v>
                </c:pt>
                <c:pt idx="1">
                  <c:v>175.375</c:v>
                </c:pt>
                <c:pt idx="2">
                  <c:v>183.298</c:v>
                </c:pt>
                <c:pt idx="3">
                  <c:v>191.21100000000001</c:v>
                </c:pt>
                <c:pt idx="4">
                  <c:v>199.102</c:v>
                </c:pt>
                <c:pt idx="5">
                  <c:v>207.02099999999999</c:v>
                </c:pt>
                <c:pt idx="6">
                  <c:v>214.92599999999999</c:v>
                </c:pt>
                <c:pt idx="7">
                  <c:v>222.80699999999999</c:v>
                </c:pt>
                <c:pt idx="8">
                  <c:v>230.70099999999999</c:v>
                </c:pt>
                <c:pt idx="9">
                  <c:v>238.578</c:v>
                </c:pt>
                <c:pt idx="10">
                  <c:v>246.518</c:v>
                </c:pt>
                <c:pt idx="11">
                  <c:v>254.45599999999999</c:v>
                </c:pt>
                <c:pt idx="12">
                  <c:v>262.35700000000003</c:v>
                </c:pt>
                <c:pt idx="13">
                  <c:v>270.22399999999999</c:v>
                </c:pt>
                <c:pt idx="14">
                  <c:v>278.07100000000003</c:v>
                </c:pt>
                <c:pt idx="15">
                  <c:v>285.91500000000002</c:v>
                </c:pt>
                <c:pt idx="16">
                  <c:v>293.75700000000001</c:v>
                </c:pt>
                <c:pt idx="17">
                  <c:v>301.59100000000001</c:v>
                </c:pt>
                <c:pt idx="18">
                  <c:v>309.41000000000003</c:v>
                </c:pt>
                <c:pt idx="19">
                  <c:v>317.23700000000002</c:v>
                </c:pt>
                <c:pt idx="20">
                  <c:v>325.08</c:v>
                </c:pt>
                <c:pt idx="21">
                  <c:v>332.92899999999997</c:v>
                </c:pt>
                <c:pt idx="22">
                  <c:v>340.79899999999998</c:v>
                </c:pt>
                <c:pt idx="23">
                  <c:v>348.65</c:v>
                </c:pt>
                <c:pt idx="24">
                  <c:v>356.48700000000002</c:v>
                </c:pt>
                <c:pt idx="25">
                  <c:v>364.30399999999997</c:v>
                </c:pt>
                <c:pt idx="26">
                  <c:v>372.12299999999999</c:v>
                </c:pt>
                <c:pt idx="27">
                  <c:v>379.97399999999999</c:v>
                </c:pt>
                <c:pt idx="28">
                  <c:v>387.80599999999998</c:v>
                </c:pt>
                <c:pt idx="29">
                  <c:v>395.62400000000002</c:v>
                </c:pt>
                <c:pt idx="30">
                  <c:v>403.43200000000002</c:v>
                </c:pt>
                <c:pt idx="31">
                  <c:v>411.22899999999998</c:v>
                </c:pt>
                <c:pt idx="32">
                  <c:v>419.01</c:v>
                </c:pt>
                <c:pt idx="33">
                  <c:v>426.79199999999997</c:v>
                </c:pt>
                <c:pt idx="34">
                  <c:v>434.56700000000001</c:v>
                </c:pt>
                <c:pt idx="35">
                  <c:v>442.33</c:v>
                </c:pt>
                <c:pt idx="36">
                  <c:v>450.09</c:v>
                </c:pt>
                <c:pt idx="37">
                  <c:v>457.85700000000003</c:v>
                </c:pt>
                <c:pt idx="38">
                  <c:v>465.61099999999999</c:v>
                </c:pt>
                <c:pt idx="39">
                  <c:v>473.35599999999999</c:v>
                </c:pt>
                <c:pt idx="40">
                  <c:v>481.13499999999999</c:v>
                </c:pt>
                <c:pt idx="41">
                  <c:v>488.98200000000003</c:v>
                </c:pt>
                <c:pt idx="42">
                  <c:v>496.71</c:v>
                </c:pt>
              </c:numCache>
            </c:numRef>
          </c:xVal>
          <c:yVal>
            <c:numRef>
              <c:f>Inkberry_dead!$AM$11:$AM$53</c:f>
              <c:numCache>
                <c:formatCode>General</c:formatCode>
                <c:ptCount val="43"/>
                <c:pt idx="0">
                  <c:v>8.3145827516555026E-5</c:v>
                </c:pt>
                <c:pt idx="1">
                  <c:v>1.062418907155846E-4</c:v>
                </c:pt>
                <c:pt idx="2">
                  <c:v>1.2009952863500928E-4</c:v>
                </c:pt>
                <c:pt idx="3">
                  <c:v>1.4319559183405273E-4</c:v>
                </c:pt>
                <c:pt idx="4">
                  <c:v>1.9144070162760429E-4</c:v>
                </c:pt>
                <c:pt idx="5">
                  <c:v>2.7150705405094844E-4</c:v>
                </c:pt>
                <c:pt idx="6">
                  <c:v>4.0084500796557648E-4</c:v>
                </c:pt>
                <c:pt idx="7">
                  <c:v>5.8561351355789631E-4</c:v>
                </c:pt>
                <c:pt idx="8">
                  <c:v>7.8475290291852434E-4</c:v>
                </c:pt>
                <c:pt idx="9">
                  <c:v>9.4745183700954E-4</c:v>
                </c:pt>
                <c:pt idx="10">
                  <c:v>1.0870547079015261E-3</c:v>
                </c:pt>
                <c:pt idx="11">
                  <c:v>1.2292238080378395E-3</c:v>
                </c:pt>
                <c:pt idx="12">
                  <c:v>1.3770386125116982E-3</c:v>
                </c:pt>
                <c:pt idx="13">
                  <c:v>1.5351183339629218E-3</c:v>
                </c:pt>
                <c:pt idx="14">
                  <c:v>1.7280987731371281E-3</c:v>
                </c:pt>
                <c:pt idx="15">
                  <c:v>1.9721984988585323E-3</c:v>
                </c:pt>
                <c:pt idx="16">
                  <c:v>2.1914058009098805E-3</c:v>
                </c:pt>
                <c:pt idx="17">
                  <c:v>2.357030236339451E-3</c:v>
                </c:pt>
                <c:pt idx="18">
                  <c:v>2.4444360044015984E-3</c:v>
                </c:pt>
                <c:pt idx="19">
                  <c:v>2.3717090676170643E-3</c:v>
                </c:pt>
                <c:pt idx="20">
                  <c:v>2.1177036970124949E-3</c:v>
                </c:pt>
                <c:pt idx="21">
                  <c:v>1.777832295892387E-3</c:v>
                </c:pt>
                <c:pt idx="22">
                  <c:v>1.4925189285069085E-3</c:v>
                </c:pt>
                <c:pt idx="23">
                  <c:v>1.3549177164255133E-3</c:v>
                </c:pt>
                <c:pt idx="24">
                  <c:v>1.3714442327590406E-3</c:v>
                </c:pt>
                <c:pt idx="25">
                  <c:v>1.3804260351142281E-3</c:v>
                </c:pt>
                <c:pt idx="26">
                  <c:v>1.2097204657808766E-3</c:v>
                </c:pt>
                <c:pt idx="27">
                  <c:v>1.0167400266066634E-3</c:v>
                </c:pt>
                <c:pt idx="28">
                  <c:v>8.9068684612478993E-4</c:v>
                </c:pt>
                <c:pt idx="29">
                  <c:v>8.2180925320676085E-4</c:v>
                </c:pt>
                <c:pt idx="30">
                  <c:v>8.0220326178001566E-4</c:v>
                </c:pt>
                <c:pt idx="31">
                  <c:v>8.1200625749338479E-4</c:v>
                </c:pt>
                <c:pt idx="32">
                  <c:v>8.3140695058059322E-4</c:v>
                </c:pt>
                <c:pt idx="33">
                  <c:v>8.3258741603296771E-4</c:v>
                </c:pt>
                <c:pt idx="34">
                  <c:v>8.0230591094979792E-4</c:v>
                </c:pt>
                <c:pt idx="35">
                  <c:v>7.2542168278943303E-4</c:v>
                </c:pt>
                <c:pt idx="36">
                  <c:v>6.2164337214840742E-4</c:v>
                </c:pt>
                <c:pt idx="37">
                  <c:v>5.2561507382527933E-4</c:v>
                </c:pt>
                <c:pt idx="38">
                  <c:v>4.7341797099544752E-4</c:v>
                </c:pt>
                <c:pt idx="39">
                  <c:v>4.3379539146287671E-4</c:v>
                </c:pt>
                <c:pt idx="40">
                  <c:v>3.6974230952419723E-4</c:v>
                </c:pt>
                <c:pt idx="41">
                  <c:v>3.1831507546767335E-4</c:v>
                </c:pt>
                <c:pt idx="42">
                  <c:v>2.8864946540312075E-4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8042-4EB7-83B8-28396A49616B}"/>
            </c:ext>
          </c:extLst>
        </c:ser>
        <c:ser>
          <c:idx val="5"/>
          <c:order val="5"/>
          <c:tx>
            <c:v>30-model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Inkberry_dead!$AH$12:$AH$54</c:f>
              <c:numCache>
                <c:formatCode>General</c:formatCode>
                <c:ptCount val="43"/>
                <c:pt idx="0">
                  <c:v>175.375</c:v>
                </c:pt>
                <c:pt idx="1">
                  <c:v>183.298</c:v>
                </c:pt>
                <c:pt idx="2">
                  <c:v>191.21100000000001</c:v>
                </c:pt>
                <c:pt idx="3">
                  <c:v>199.102</c:v>
                </c:pt>
                <c:pt idx="4">
                  <c:v>207.02099999999999</c:v>
                </c:pt>
                <c:pt idx="5">
                  <c:v>214.92599999999999</c:v>
                </c:pt>
                <c:pt idx="6">
                  <c:v>222.80699999999999</c:v>
                </c:pt>
                <c:pt idx="7">
                  <c:v>230.70099999999999</c:v>
                </c:pt>
                <c:pt idx="8">
                  <c:v>238.578</c:v>
                </c:pt>
                <c:pt idx="9">
                  <c:v>246.518</c:v>
                </c:pt>
                <c:pt idx="10">
                  <c:v>254.45599999999999</c:v>
                </c:pt>
                <c:pt idx="11">
                  <c:v>262.35700000000003</c:v>
                </c:pt>
                <c:pt idx="12">
                  <c:v>270.22399999999999</c:v>
                </c:pt>
                <c:pt idx="13">
                  <c:v>278.07100000000003</c:v>
                </c:pt>
                <c:pt idx="14">
                  <c:v>285.91500000000002</c:v>
                </c:pt>
                <c:pt idx="15">
                  <c:v>293.75700000000001</c:v>
                </c:pt>
                <c:pt idx="16">
                  <c:v>301.59100000000001</c:v>
                </c:pt>
                <c:pt idx="17">
                  <c:v>309.41000000000003</c:v>
                </c:pt>
                <c:pt idx="18">
                  <c:v>317.23700000000002</c:v>
                </c:pt>
                <c:pt idx="19">
                  <c:v>325.08</c:v>
                </c:pt>
                <c:pt idx="20">
                  <c:v>332.92899999999997</c:v>
                </c:pt>
                <c:pt idx="21">
                  <c:v>340.79899999999998</c:v>
                </c:pt>
                <c:pt idx="22">
                  <c:v>348.65</c:v>
                </c:pt>
                <c:pt idx="23">
                  <c:v>356.48700000000002</c:v>
                </c:pt>
                <c:pt idx="24">
                  <c:v>364.30399999999997</c:v>
                </c:pt>
                <c:pt idx="25">
                  <c:v>372.12299999999999</c:v>
                </c:pt>
                <c:pt idx="26">
                  <c:v>379.97399999999999</c:v>
                </c:pt>
                <c:pt idx="27">
                  <c:v>387.80599999999998</c:v>
                </c:pt>
                <c:pt idx="28">
                  <c:v>395.62400000000002</c:v>
                </c:pt>
                <c:pt idx="29">
                  <c:v>403.43200000000002</c:v>
                </c:pt>
                <c:pt idx="30">
                  <c:v>411.22899999999998</c:v>
                </c:pt>
                <c:pt idx="31">
                  <c:v>419.01</c:v>
                </c:pt>
                <c:pt idx="32">
                  <c:v>426.79199999999997</c:v>
                </c:pt>
                <c:pt idx="33">
                  <c:v>434.56700000000001</c:v>
                </c:pt>
                <c:pt idx="34">
                  <c:v>442.33</c:v>
                </c:pt>
                <c:pt idx="35">
                  <c:v>450.09</c:v>
                </c:pt>
                <c:pt idx="36">
                  <c:v>457.85700000000003</c:v>
                </c:pt>
                <c:pt idx="37">
                  <c:v>465.61099999999999</c:v>
                </c:pt>
                <c:pt idx="38">
                  <c:v>473.35599999999999</c:v>
                </c:pt>
                <c:pt idx="39">
                  <c:v>481.13499999999999</c:v>
                </c:pt>
                <c:pt idx="40">
                  <c:v>488.98200000000003</c:v>
                </c:pt>
                <c:pt idx="41">
                  <c:v>496.71</c:v>
                </c:pt>
                <c:pt idx="42">
                  <c:v>504.43799999999999</c:v>
                </c:pt>
              </c:numCache>
            </c:numRef>
          </c:xVal>
          <c:yVal>
            <c:numRef>
              <c:f>Inkberry_dead!$AQ$13:$AQ$53</c:f>
              <c:numCache>
                <c:formatCode>General</c:formatCode>
                <c:ptCount val="41"/>
                <c:pt idx="0">
                  <c:v>1.9769282583692791E-4</c:v>
                </c:pt>
                <c:pt idx="1">
                  <c:v>2.3380640939400942E-4</c:v>
                </c:pt>
                <c:pt idx="2">
                  <c:v>2.828863487603118E-4</c:v>
                </c:pt>
                <c:pt idx="3">
                  <c:v>3.4454983831769785E-4</c:v>
                </c:pt>
                <c:pt idx="4">
                  <c:v>4.186902710841697E-4</c:v>
                </c:pt>
                <c:pt idx="5">
                  <c:v>5.0572761250292336E-4</c:v>
                </c:pt>
                <c:pt idx="6">
                  <c:v>6.0689985852751583E-4</c:v>
                </c:pt>
                <c:pt idx="7">
                  <c:v>7.2172822584665674E-4</c:v>
                </c:pt>
                <c:pt idx="8">
                  <c:v>8.521516043633662E-4</c:v>
                </c:pt>
                <c:pt idx="9">
                  <c:v>9.9534728502459848E-4</c:v>
                </c:pt>
                <c:pt idx="10">
                  <c:v>1.1478062366472174E-3</c:v>
                </c:pt>
                <c:pt idx="11">
                  <c:v>1.3060213625353115E-3</c:v>
                </c:pt>
                <c:pt idx="12">
                  <c:v>1.465723194862155E-3</c:v>
                </c:pt>
                <c:pt idx="13">
                  <c:v>1.6214961673369395E-3</c:v>
                </c:pt>
                <c:pt idx="14">
                  <c:v>1.7655852356684102E-3</c:v>
                </c:pt>
                <c:pt idx="15">
                  <c:v>1.8880359428586641E-3</c:v>
                </c:pt>
                <c:pt idx="16">
                  <c:v>1.9765375398928253E-3</c:v>
                </c:pt>
                <c:pt idx="17">
                  <c:v>2.0163382324428344E-3</c:v>
                </c:pt>
                <c:pt idx="18">
                  <c:v>1.9772483301955142E-3</c:v>
                </c:pt>
                <c:pt idx="19">
                  <c:v>1.6075970592742599E-3</c:v>
                </c:pt>
                <c:pt idx="20">
                  <c:v>1.3124548710038032E-3</c:v>
                </c:pt>
                <c:pt idx="21">
                  <c:v>1.3607513757251581E-3</c:v>
                </c:pt>
                <c:pt idx="22">
                  <c:v>1.4168140591166983E-3</c:v>
                </c:pt>
                <c:pt idx="23">
                  <c:v>1.4630808117657441E-3</c:v>
                </c:pt>
                <c:pt idx="24">
                  <c:v>1.4910797220240837E-3</c:v>
                </c:pt>
                <c:pt idx="25">
                  <c:v>1.4955275565993625E-3</c:v>
                </c:pt>
                <c:pt idx="26">
                  <c:v>1.470013812761121E-3</c:v>
                </c:pt>
                <c:pt idx="27">
                  <c:v>1.4132208765692473E-3</c:v>
                </c:pt>
                <c:pt idx="28">
                  <c:v>1.3263410996373071E-3</c:v>
                </c:pt>
                <c:pt idx="29">
                  <c:v>1.2129421352179502E-3</c:v>
                </c:pt>
                <c:pt idx="30">
                  <c:v>1.0788109275947251E-3</c:v>
                </c:pt>
                <c:pt idx="31">
                  <c:v>9.3200517563250547E-4</c:v>
                </c:pt>
                <c:pt idx="32">
                  <c:v>7.8054953046900722E-4</c:v>
                </c:pt>
                <c:pt idx="33">
                  <c:v>6.3257706637239147E-4</c:v>
                </c:pt>
                <c:pt idx="34">
                  <c:v>4.9539646472112264E-4</c:v>
                </c:pt>
                <c:pt idx="35">
                  <c:v>3.7435948486961754E-4</c:v>
                </c:pt>
                <c:pt idx="36">
                  <c:v>2.7237353275821484E-4</c:v>
                </c:pt>
                <c:pt idx="37">
                  <c:v>1.9053857340721385E-4</c:v>
                </c:pt>
                <c:pt idx="38">
                  <c:v>1.2808211674693459E-4</c:v>
                </c:pt>
                <c:pt idx="39">
                  <c:v>8.2612550289892607E-5</c:v>
                </c:pt>
                <c:pt idx="40">
                  <c:v>5.0793437933774293E-5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8042-4EB7-83B8-28396A49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29936"/>
        <c:axId val="2022628848"/>
      </c:scatterChart>
      <c:valAx>
        <c:axId val="2022629936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2628848"/>
        <c:crosses val="autoZero"/>
        <c:crossBetween val="midCat"/>
      </c:valAx>
      <c:valAx>
        <c:axId val="2022628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26299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Inkberry_dead!$B$13:$B$62</c:f>
              <c:numCache>
                <c:formatCode>General</c:formatCode>
                <c:ptCount val="50"/>
                <c:pt idx="0">
                  <c:v>165.81100000000001</c:v>
                </c:pt>
                <c:pt idx="1">
                  <c:v>173.68899999999999</c:v>
                </c:pt>
                <c:pt idx="2">
                  <c:v>181.57599999999999</c:v>
                </c:pt>
                <c:pt idx="3">
                  <c:v>189.45099999999999</c:v>
                </c:pt>
                <c:pt idx="4">
                  <c:v>197.34100000000001</c:v>
                </c:pt>
                <c:pt idx="5">
                  <c:v>205.22</c:v>
                </c:pt>
                <c:pt idx="6">
                  <c:v>213.17</c:v>
                </c:pt>
                <c:pt idx="7">
                  <c:v>221.089</c:v>
                </c:pt>
                <c:pt idx="8">
                  <c:v>228.96</c:v>
                </c:pt>
                <c:pt idx="9">
                  <c:v>236.828</c:v>
                </c:pt>
                <c:pt idx="10">
                  <c:v>244.67400000000001</c:v>
                </c:pt>
                <c:pt idx="11">
                  <c:v>252.518</c:v>
                </c:pt>
                <c:pt idx="12">
                  <c:v>260.36399999999998</c:v>
                </c:pt>
                <c:pt idx="13">
                  <c:v>268.19299999999998</c:v>
                </c:pt>
                <c:pt idx="14">
                  <c:v>276.03199999999998</c:v>
                </c:pt>
                <c:pt idx="15">
                  <c:v>283.83100000000002</c:v>
                </c:pt>
                <c:pt idx="16">
                  <c:v>291.64999999999998</c:v>
                </c:pt>
                <c:pt idx="17">
                  <c:v>299.46600000000001</c:v>
                </c:pt>
                <c:pt idx="18">
                  <c:v>307.267</c:v>
                </c:pt>
                <c:pt idx="19">
                  <c:v>315.072</c:v>
                </c:pt>
                <c:pt idx="20">
                  <c:v>322.88900000000001</c:v>
                </c:pt>
                <c:pt idx="21">
                  <c:v>330.67899999999997</c:v>
                </c:pt>
                <c:pt idx="22">
                  <c:v>338.47199999999998</c:v>
                </c:pt>
                <c:pt idx="23">
                  <c:v>346.26</c:v>
                </c:pt>
                <c:pt idx="24">
                  <c:v>354.017</c:v>
                </c:pt>
                <c:pt idx="25">
                  <c:v>361.774</c:v>
                </c:pt>
                <c:pt idx="26">
                  <c:v>369.55900000000003</c:v>
                </c:pt>
                <c:pt idx="27">
                  <c:v>377.34300000000002</c:v>
                </c:pt>
                <c:pt idx="28">
                  <c:v>385.10599999999999</c:v>
                </c:pt>
                <c:pt idx="29">
                  <c:v>392.85700000000003</c:v>
                </c:pt>
                <c:pt idx="30">
                  <c:v>400.60899999999998</c:v>
                </c:pt>
                <c:pt idx="31">
                  <c:v>408.34800000000001</c:v>
                </c:pt>
                <c:pt idx="32">
                  <c:v>416.08600000000001</c:v>
                </c:pt>
                <c:pt idx="33">
                  <c:v>423.85399999999998</c:v>
                </c:pt>
                <c:pt idx="34">
                  <c:v>431.61799999999999</c:v>
                </c:pt>
                <c:pt idx="35">
                  <c:v>439.33499999999998</c:v>
                </c:pt>
                <c:pt idx="36">
                  <c:v>447.03899999999999</c:v>
                </c:pt>
                <c:pt idx="37">
                  <c:v>454.74099999999999</c:v>
                </c:pt>
                <c:pt idx="38">
                  <c:v>462.43299999999999</c:v>
                </c:pt>
                <c:pt idx="39">
                  <c:v>470.10500000000002</c:v>
                </c:pt>
                <c:pt idx="40">
                  <c:v>477.798</c:v>
                </c:pt>
                <c:pt idx="41">
                  <c:v>485.452</c:v>
                </c:pt>
                <c:pt idx="42">
                  <c:v>493.11799999999999</c:v>
                </c:pt>
                <c:pt idx="43">
                  <c:v>500.77</c:v>
                </c:pt>
              </c:numCache>
            </c:numRef>
          </c:xVal>
          <c:yVal>
            <c:numRef>
              <c:f>Inkberry_dead!$F$13:$F$62</c:f>
              <c:numCache>
                <c:formatCode>General</c:formatCode>
                <c:ptCount val="50"/>
                <c:pt idx="0">
                  <c:v>2.4858086298370496E-3</c:v>
                </c:pt>
                <c:pt idx="1">
                  <c:v>4.071902942158645E-3</c:v>
                </c:pt>
                <c:pt idx="2">
                  <c:v>6.1774199532519392E-3</c:v>
                </c:pt>
                <c:pt idx="3">
                  <c:v>8.9322153378101898E-3</c:v>
                </c:pt>
                <c:pt idx="4">
                  <c:v>1.2809334767929337E-2</c:v>
                </c:pt>
                <c:pt idx="5">
                  <c:v>1.8337476347716319E-2</c:v>
                </c:pt>
                <c:pt idx="6">
                  <c:v>2.6407078989351906E-2</c:v>
                </c:pt>
                <c:pt idx="7">
                  <c:v>3.7556116202278056E-2</c:v>
                </c:pt>
                <c:pt idx="8">
                  <c:v>5.1626906095796343E-2</c:v>
                </c:pt>
                <c:pt idx="9">
                  <c:v>6.8053648944458978E-2</c:v>
                </c:pt>
                <c:pt idx="10">
                  <c:v>8.6974548287760189E-2</c:v>
                </c:pt>
                <c:pt idx="11">
                  <c:v>0.10827551664007706</c:v>
                </c:pt>
                <c:pt idx="12">
                  <c:v>0.13177290097577254</c:v>
                </c:pt>
                <c:pt idx="13">
                  <c:v>0.15733313545801952</c:v>
                </c:pt>
                <c:pt idx="14">
                  <c:v>0.18612399361852117</c:v>
                </c:pt>
                <c:pt idx="15">
                  <c:v>0.21921400215189413</c:v>
                </c:pt>
                <c:pt idx="16">
                  <c:v>0.25474251474789444</c:v>
                </c:pt>
                <c:pt idx="17">
                  <c:v>0.29080436315066971</c:v>
                </c:pt>
                <c:pt idx="18">
                  <c:v>0.32457240381404662</c:v>
                </c:pt>
                <c:pt idx="19">
                  <c:v>0.35440674507475978</c:v>
                </c:pt>
                <c:pt idx="20">
                  <c:v>0.3804066337698957</c:v>
                </c:pt>
                <c:pt idx="21">
                  <c:v>0.40413775832003862</c:v>
                </c:pt>
                <c:pt idx="22">
                  <c:v>0.42779189700589915</c:v>
                </c:pt>
                <c:pt idx="23">
                  <c:v>0.45188661744518233</c:v>
                </c:pt>
                <c:pt idx="24">
                  <c:v>0.47472266538047714</c:v>
                </c:pt>
                <c:pt idx="25">
                  <c:v>0.49406374058546354</c:v>
                </c:pt>
                <c:pt idx="26">
                  <c:v>0.51004062627536828</c:v>
                </c:pt>
                <c:pt idx="27">
                  <c:v>0.52364115311839132</c:v>
                </c:pt>
                <c:pt idx="28">
                  <c:v>0.53600619597076393</c:v>
                </c:pt>
                <c:pt idx="29">
                  <c:v>0.54801320817719734</c:v>
                </c:pt>
                <c:pt idx="30">
                  <c:v>0.56012224984231818</c:v>
                </c:pt>
                <c:pt idx="31">
                  <c:v>0.5722442770749081</c:v>
                </c:pt>
                <c:pt idx="32">
                  <c:v>0.58395911401328227</c:v>
                </c:pt>
                <c:pt idx="33">
                  <c:v>0.59491058509256856</c:v>
                </c:pt>
                <c:pt idx="34">
                  <c:v>0.60505509590769124</c:v>
                </c:pt>
                <c:pt idx="35">
                  <c:v>0.6146801840240419</c:v>
                </c:pt>
                <c:pt idx="36">
                  <c:v>0.62435072162653515</c:v>
                </c:pt>
                <c:pt idx="37">
                  <c:v>0.63428560828108194</c:v>
                </c:pt>
                <c:pt idx="38">
                  <c:v>0.64296182243164024</c:v>
                </c:pt>
                <c:pt idx="39">
                  <c:v>0.65039234964567949</c:v>
                </c:pt>
                <c:pt idx="40">
                  <c:v>0.65703539494675922</c:v>
                </c:pt>
                <c:pt idx="41">
                  <c:v>0.66324064111601677</c:v>
                </c:pt>
                <c:pt idx="42">
                  <c:v>0.66906559566653057</c:v>
                </c:pt>
                <c:pt idx="43">
                  <c:v>0.6745575631655103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280-4F17-A4FC-3F997D29AACD}"/>
            </c:ext>
          </c:extLst>
        </c:ser>
        <c:ser>
          <c:idx val="1"/>
          <c:order val="1"/>
          <c:tx>
            <c:v>10-model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Inkberry_dead!$B$13:$B$62</c:f>
              <c:numCache>
                <c:formatCode>General</c:formatCode>
                <c:ptCount val="50"/>
                <c:pt idx="0">
                  <c:v>165.81100000000001</c:v>
                </c:pt>
                <c:pt idx="1">
                  <c:v>173.68899999999999</c:v>
                </c:pt>
                <c:pt idx="2">
                  <c:v>181.57599999999999</c:v>
                </c:pt>
                <c:pt idx="3">
                  <c:v>189.45099999999999</c:v>
                </c:pt>
                <c:pt idx="4">
                  <c:v>197.34100000000001</c:v>
                </c:pt>
                <c:pt idx="5">
                  <c:v>205.22</c:v>
                </c:pt>
                <c:pt idx="6">
                  <c:v>213.17</c:v>
                </c:pt>
                <c:pt idx="7">
                  <c:v>221.089</c:v>
                </c:pt>
                <c:pt idx="8">
                  <c:v>228.96</c:v>
                </c:pt>
                <c:pt idx="9">
                  <c:v>236.828</c:v>
                </c:pt>
                <c:pt idx="10">
                  <c:v>244.67400000000001</c:v>
                </c:pt>
                <c:pt idx="11">
                  <c:v>252.518</c:v>
                </c:pt>
                <c:pt idx="12">
                  <c:v>260.36399999999998</c:v>
                </c:pt>
                <c:pt idx="13">
                  <c:v>268.19299999999998</c:v>
                </c:pt>
                <c:pt idx="14">
                  <c:v>276.03199999999998</c:v>
                </c:pt>
                <c:pt idx="15">
                  <c:v>283.83100000000002</c:v>
                </c:pt>
                <c:pt idx="16">
                  <c:v>291.64999999999998</c:v>
                </c:pt>
                <c:pt idx="17">
                  <c:v>299.46600000000001</c:v>
                </c:pt>
                <c:pt idx="18">
                  <c:v>307.267</c:v>
                </c:pt>
                <c:pt idx="19">
                  <c:v>315.072</c:v>
                </c:pt>
                <c:pt idx="20">
                  <c:v>322.88900000000001</c:v>
                </c:pt>
                <c:pt idx="21">
                  <c:v>330.67899999999997</c:v>
                </c:pt>
                <c:pt idx="22">
                  <c:v>338.47199999999998</c:v>
                </c:pt>
                <c:pt idx="23">
                  <c:v>346.26</c:v>
                </c:pt>
                <c:pt idx="24">
                  <c:v>354.017</c:v>
                </c:pt>
                <c:pt idx="25">
                  <c:v>361.774</c:v>
                </c:pt>
                <c:pt idx="26">
                  <c:v>369.55900000000003</c:v>
                </c:pt>
                <c:pt idx="27">
                  <c:v>377.34300000000002</c:v>
                </c:pt>
                <c:pt idx="28">
                  <c:v>385.10599999999999</c:v>
                </c:pt>
                <c:pt idx="29">
                  <c:v>392.85700000000003</c:v>
                </c:pt>
                <c:pt idx="30">
                  <c:v>400.60899999999998</c:v>
                </c:pt>
                <c:pt idx="31">
                  <c:v>408.34800000000001</c:v>
                </c:pt>
                <c:pt idx="32">
                  <c:v>416.08600000000001</c:v>
                </c:pt>
                <c:pt idx="33">
                  <c:v>423.85399999999998</c:v>
                </c:pt>
                <c:pt idx="34">
                  <c:v>431.61799999999999</c:v>
                </c:pt>
                <c:pt idx="35">
                  <c:v>439.33499999999998</c:v>
                </c:pt>
                <c:pt idx="36">
                  <c:v>447.03899999999999</c:v>
                </c:pt>
                <c:pt idx="37">
                  <c:v>454.74099999999999</c:v>
                </c:pt>
                <c:pt idx="38">
                  <c:v>462.43299999999999</c:v>
                </c:pt>
                <c:pt idx="39">
                  <c:v>470.10500000000002</c:v>
                </c:pt>
                <c:pt idx="40">
                  <c:v>477.798</c:v>
                </c:pt>
                <c:pt idx="41">
                  <c:v>485.452</c:v>
                </c:pt>
                <c:pt idx="42">
                  <c:v>493.11799999999999</c:v>
                </c:pt>
                <c:pt idx="43">
                  <c:v>500.77</c:v>
                </c:pt>
              </c:numCache>
            </c:numRef>
          </c:xVal>
          <c:yVal>
            <c:numRef>
              <c:f>Inkberry_dead!$J$13:$J$62</c:f>
              <c:numCache>
                <c:formatCode>General</c:formatCode>
                <c:ptCount val="50"/>
                <c:pt idx="0">
                  <c:v>6.178723293993809E-3</c:v>
                </c:pt>
                <c:pt idx="1">
                  <c:v>1.0055748432473959E-2</c:v>
                </c:pt>
                <c:pt idx="2">
                  <c:v>1.4709970893692172E-2</c:v>
                </c:pt>
                <c:pt idx="3">
                  <c:v>2.0424871778841971E-2</c:v>
                </c:pt>
                <c:pt idx="4">
                  <c:v>2.7463552994523837E-2</c:v>
                </c:pt>
                <c:pt idx="5">
                  <c:v>3.6107902991761809E-2</c:v>
                </c:pt>
                <c:pt idx="6">
                  <c:v>4.6642693250038725E-2</c:v>
                </c:pt>
                <c:pt idx="7">
                  <c:v>5.9398427045826027E-2</c:v>
                </c:pt>
                <c:pt idx="8">
                  <c:v>7.4648894672343008E-2</c:v>
                </c:pt>
                <c:pt idx="9">
                  <c:v>9.2623195882111264E-2</c:v>
                </c:pt>
                <c:pt idx="10">
                  <c:v>0.11352434718796914</c:v>
                </c:pt>
                <c:pt idx="11">
                  <c:v>0.1374545647410455</c:v>
                </c:pt>
                <c:pt idx="12">
                  <c:v>0.16441331505656345</c:v>
                </c:pt>
                <c:pt idx="13">
                  <c:v>0.1942456875332465</c:v>
                </c:pt>
                <c:pt idx="14">
                  <c:v>0.22657379276915751</c:v>
                </c:pt>
                <c:pt idx="15">
                  <c:v>0.26079777768280349</c:v>
                </c:pt>
                <c:pt idx="16">
                  <c:v>0.29591627383834235</c:v>
                </c:pt>
                <c:pt idx="17">
                  <c:v>0.33039630333263614</c:v>
                </c:pt>
                <c:pt idx="18">
                  <c:v>0.35672664611383165</c:v>
                </c:pt>
                <c:pt idx="19">
                  <c:v>0.37914795532422252</c:v>
                </c:pt>
                <c:pt idx="20">
                  <c:v>0.40255800268477854</c:v>
                </c:pt>
                <c:pt idx="21">
                  <c:v>0.4270955419123571</c:v>
                </c:pt>
                <c:pt idx="22">
                  <c:v>0.45251677726337802</c:v>
                </c:pt>
                <c:pt idx="23">
                  <c:v>0.47840706990667914</c:v>
                </c:pt>
                <c:pt idx="24">
                  <c:v>0.50421200447484882</c:v>
                </c:pt>
                <c:pt idx="25">
                  <c:v>0.52928276256588314</c:v>
                </c:pt>
                <c:pt idx="26">
                  <c:v>0.5529853204460583</c:v>
                </c:pt>
                <c:pt idx="27">
                  <c:v>0.5747512518605804</c:v>
                </c:pt>
                <c:pt idx="28">
                  <c:v>0.59409592903312336</c:v>
                </c:pt>
                <c:pt idx="29">
                  <c:v>0.61068702023030441</c:v>
                </c:pt>
                <c:pt idx="30">
                  <c:v>0.6243928609774787</c:v>
                </c:pt>
                <c:pt idx="31">
                  <c:v>0.63527859814328758</c:v>
                </c:pt>
                <c:pt idx="32">
                  <c:v>0.64356909647044969</c:v>
                </c:pt>
                <c:pt idx="33">
                  <c:v>0.64961300738701067</c:v>
                </c:pt>
                <c:pt idx="34">
                  <c:v>0.6538245937044872</c:v>
                </c:pt>
                <c:pt idx="35">
                  <c:v>0.65661989346547467</c:v>
                </c:pt>
                <c:pt idx="36">
                  <c:v>0.65838168475572778</c:v>
                </c:pt>
                <c:pt idx="37">
                  <c:v>0.65943592420622665</c:v>
                </c:pt>
                <c:pt idx="38">
                  <c:v>0.66003401709413523</c:v>
                </c:pt>
                <c:pt idx="39">
                  <c:v>0.6603550563499172</c:v>
                </c:pt>
                <c:pt idx="40">
                  <c:v>0.66051781420624711</c:v>
                </c:pt>
                <c:pt idx="41">
                  <c:v>0.6605957284184848</c:v>
                </c:pt>
                <c:pt idx="42">
                  <c:v>0.66063081854436012</c:v>
                </c:pt>
                <c:pt idx="43">
                  <c:v>0.66064570038148362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280-4F17-A4FC-3F997D29AACD}"/>
            </c:ext>
          </c:extLst>
        </c:ser>
        <c:ser>
          <c:idx val="2"/>
          <c:order val="2"/>
          <c:tx>
            <c:v>20-exp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Inkberry_dead!$R$13:$R$54</c:f>
              <c:numCache>
                <c:formatCode>General</c:formatCode>
                <c:ptCount val="42"/>
                <c:pt idx="0">
                  <c:v>176.08600000000001</c:v>
                </c:pt>
                <c:pt idx="1">
                  <c:v>184.04499999999999</c:v>
                </c:pt>
                <c:pt idx="2">
                  <c:v>192.02500000000001</c:v>
                </c:pt>
                <c:pt idx="3">
                  <c:v>199.976</c:v>
                </c:pt>
                <c:pt idx="4">
                  <c:v>207.93899999999999</c:v>
                </c:pt>
                <c:pt idx="5">
                  <c:v>215.90199999999999</c:v>
                </c:pt>
                <c:pt idx="6">
                  <c:v>223.846</c:v>
                </c:pt>
                <c:pt idx="7">
                  <c:v>231.80099999999999</c:v>
                </c:pt>
                <c:pt idx="8">
                  <c:v>239.74299999999999</c:v>
                </c:pt>
                <c:pt idx="9">
                  <c:v>247.68600000000001</c:v>
                </c:pt>
                <c:pt idx="10">
                  <c:v>255.608</c:v>
                </c:pt>
                <c:pt idx="11">
                  <c:v>263.55200000000002</c:v>
                </c:pt>
                <c:pt idx="12">
                  <c:v>271.57400000000001</c:v>
                </c:pt>
                <c:pt idx="13">
                  <c:v>279.56400000000002</c:v>
                </c:pt>
                <c:pt idx="14">
                  <c:v>287.51100000000002</c:v>
                </c:pt>
                <c:pt idx="15">
                  <c:v>295.41399999999999</c:v>
                </c:pt>
                <c:pt idx="16">
                  <c:v>303.29599999999999</c:v>
                </c:pt>
                <c:pt idx="17">
                  <c:v>311.23099999999999</c:v>
                </c:pt>
                <c:pt idx="18">
                  <c:v>319.14</c:v>
                </c:pt>
                <c:pt idx="19">
                  <c:v>327.072</c:v>
                </c:pt>
                <c:pt idx="20">
                  <c:v>334.99200000000002</c:v>
                </c:pt>
                <c:pt idx="21">
                  <c:v>342.89699999999999</c:v>
                </c:pt>
                <c:pt idx="22">
                  <c:v>350.79300000000001</c:v>
                </c:pt>
                <c:pt idx="23">
                  <c:v>358.67599999999999</c:v>
                </c:pt>
                <c:pt idx="24">
                  <c:v>366.56900000000002</c:v>
                </c:pt>
                <c:pt idx="25">
                  <c:v>374.435</c:v>
                </c:pt>
                <c:pt idx="26">
                  <c:v>382.30500000000001</c:v>
                </c:pt>
                <c:pt idx="27">
                  <c:v>390.18099999999998</c:v>
                </c:pt>
                <c:pt idx="28">
                  <c:v>398.03300000000002</c:v>
                </c:pt>
                <c:pt idx="29">
                  <c:v>405.88200000000001</c:v>
                </c:pt>
                <c:pt idx="30">
                  <c:v>413.72199999999998</c:v>
                </c:pt>
                <c:pt idx="31">
                  <c:v>421.56799999999998</c:v>
                </c:pt>
                <c:pt idx="32">
                  <c:v>429.38900000000001</c:v>
                </c:pt>
                <c:pt idx="33">
                  <c:v>437.22800000000001</c:v>
                </c:pt>
                <c:pt idx="34">
                  <c:v>445.05599999999998</c:v>
                </c:pt>
                <c:pt idx="35">
                  <c:v>452.86799999999999</c:v>
                </c:pt>
                <c:pt idx="36">
                  <c:v>460.72500000000002</c:v>
                </c:pt>
                <c:pt idx="37">
                  <c:v>468.517</c:v>
                </c:pt>
                <c:pt idx="38">
                  <c:v>476.33800000000002</c:v>
                </c:pt>
                <c:pt idx="39">
                  <c:v>484.149</c:v>
                </c:pt>
                <c:pt idx="40">
                  <c:v>491.96199999999999</c:v>
                </c:pt>
                <c:pt idx="41">
                  <c:v>499.75700000000001</c:v>
                </c:pt>
              </c:numCache>
            </c:numRef>
          </c:xVal>
          <c:yVal>
            <c:numRef>
              <c:f>Inkberry_dead!$V$13:$V$54</c:f>
              <c:numCache>
                <c:formatCode>General</c:formatCode>
                <c:ptCount val="42"/>
                <c:pt idx="0">
                  <c:v>2.8619149495177076E-3</c:v>
                </c:pt>
                <c:pt idx="1">
                  <c:v>4.5696805915249605E-3</c:v>
                </c:pt>
                <c:pt idx="2">
                  <c:v>6.7559959464023045E-3</c:v>
                </c:pt>
                <c:pt idx="3">
                  <c:v>9.711744172953507E-3</c:v>
                </c:pt>
                <c:pt idx="4">
                  <c:v>1.3896708328641649E-2</c:v>
                </c:pt>
                <c:pt idx="5">
                  <c:v>2.0033404646623842E-2</c:v>
                </c:pt>
                <c:pt idx="6">
                  <c:v>2.8975715947903713E-2</c:v>
                </c:pt>
                <c:pt idx="7">
                  <c:v>4.1155275306834715E-2</c:v>
                </c:pt>
                <c:pt idx="8">
                  <c:v>5.6074766355140193E-2</c:v>
                </c:pt>
                <c:pt idx="9">
                  <c:v>7.3440490935705371E-2</c:v>
                </c:pt>
                <c:pt idx="10">
                  <c:v>9.321960740156876E-2</c:v>
                </c:pt>
                <c:pt idx="11">
                  <c:v>0.11541117741996021</c:v>
                </c:pt>
                <c:pt idx="12">
                  <c:v>0.14012780092331933</c:v>
                </c:pt>
                <c:pt idx="13">
                  <c:v>0.16785553428667932</c:v>
                </c:pt>
                <c:pt idx="14">
                  <c:v>0.19974946515032088</c:v>
                </c:pt>
                <c:pt idx="15">
                  <c:v>0.23572326689937317</c:v>
                </c:pt>
                <c:pt idx="16">
                  <c:v>0.27415174717561841</c:v>
                </c:pt>
                <c:pt idx="17">
                  <c:v>0.31334590699245579</c:v>
                </c:pt>
                <c:pt idx="18">
                  <c:v>0.35057988965206621</c:v>
                </c:pt>
                <c:pt idx="19">
                  <c:v>0.38344968659685463</c:v>
                </c:pt>
                <c:pt idx="20">
                  <c:v>0.41125811657846345</c:v>
                </c:pt>
                <c:pt idx="21">
                  <c:v>0.43517246556318734</c:v>
                </c:pt>
                <c:pt idx="22">
                  <c:v>0.45756014713057835</c:v>
                </c:pt>
                <c:pt idx="23">
                  <c:v>0.4804376384040836</c:v>
                </c:pt>
                <c:pt idx="24">
                  <c:v>0.50290883158803434</c:v>
                </c:pt>
                <c:pt idx="25">
                  <c:v>0.52216905003190328</c:v>
                </c:pt>
                <c:pt idx="26">
                  <c:v>0.53799497053635092</c:v>
                </c:pt>
                <c:pt idx="27">
                  <c:v>0.55157546072139019</c:v>
                </c:pt>
                <c:pt idx="28">
                  <c:v>0.56397834327966068</c:v>
                </c:pt>
                <c:pt idx="29">
                  <c:v>0.576049056037233</c:v>
                </c:pt>
                <c:pt idx="30">
                  <c:v>0.58834215366137443</c:v>
                </c:pt>
                <c:pt idx="31">
                  <c:v>0.60091581278384565</c:v>
                </c:pt>
                <c:pt idx="32">
                  <c:v>0.61341722028300116</c:v>
                </c:pt>
                <c:pt idx="33">
                  <c:v>0.62537533310813354</c:v>
                </c:pt>
                <c:pt idx="34">
                  <c:v>0.63616522163420031</c:v>
                </c:pt>
                <c:pt idx="35">
                  <c:v>0.64552790601658971</c:v>
                </c:pt>
                <c:pt idx="36">
                  <c:v>0.65394756596479375</c:v>
                </c:pt>
                <c:pt idx="37">
                  <c:v>0.66200033779979739</c:v>
                </c:pt>
                <c:pt idx="38">
                  <c:v>0.66911290019892644</c:v>
                </c:pt>
                <c:pt idx="39">
                  <c:v>0.67515388657433473</c:v>
                </c:pt>
                <c:pt idx="40">
                  <c:v>0.68053804001050933</c:v>
                </c:pt>
                <c:pt idx="41">
                  <c:v>0.68565383027436844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280-4F17-A4FC-3F997D29AACD}"/>
            </c:ext>
          </c:extLst>
        </c:ser>
        <c:ser>
          <c:idx val="3"/>
          <c:order val="3"/>
          <c:tx>
            <c:v>20-model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Inkberry_dead!$R$13:$R$54</c:f>
              <c:numCache>
                <c:formatCode>General</c:formatCode>
                <c:ptCount val="42"/>
                <c:pt idx="0">
                  <c:v>176.08600000000001</c:v>
                </c:pt>
                <c:pt idx="1">
                  <c:v>184.04499999999999</c:v>
                </c:pt>
                <c:pt idx="2">
                  <c:v>192.02500000000001</c:v>
                </c:pt>
                <c:pt idx="3">
                  <c:v>199.976</c:v>
                </c:pt>
                <c:pt idx="4">
                  <c:v>207.93899999999999</c:v>
                </c:pt>
                <c:pt idx="5">
                  <c:v>215.90199999999999</c:v>
                </c:pt>
                <c:pt idx="6">
                  <c:v>223.846</c:v>
                </c:pt>
                <c:pt idx="7">
                  <c:v>231.80099999999999</c:v>
                </c:pt>
                <c:pt idx="8">
                  <c:v>239.74299999999999</c:v>
                </c:pt>
                <c:pt idx="9">
                  <c:v>247.68600000000001</c:v>
                </c:pt>
                <c:pt idx="10">
                  <c:v>255.608</c:v>
                </c:pt>
                <c:pt idx="11">
                  <c:v>263.55200000000002</c:v>
                </c:pt>
                <c:pt idx="12">
                  <c:v>271.57400000000001</c:v>
                </c:pt>
                <c:pt idx="13">
                  <c:v>279.56400000000002</c:v>
                </c:pt>
                <c:pt idx="14">
                  <c:v>287.51100000000002</c:v>
                </c:pt>
                <c:pt idx="15">
                  <c:v>295.41399999999999</c:v>
                </c:pt>
                <c:pt idx="16">
                  <c:v>303.29599999999999</c:v>
                </c:pt>
                <c:pt idx="17">
                  <c:v>311.23099999999999</c:v>
                </c:pt>
                <c:pt idx="18">
                  <c:v>319.14</c:v>
                </c:pt>
                <c:pt idx="19">
                  <c:v>327.072</c:v>
                </c:pt>
                <c:pt idx="20">
                  <c:v>334.99200000000002</c:v>
                </c:pt>
                <c:pt idx="21">
                  <c:v>342.89699999999999</c:v>
                </c:pt>
                <c:pt idx="22">
                  <c:v>350.79300000000001</c:v>
                </c:pt>
                <c:pt idx="23">
                  <c:v>358.67599999999999</c:v>
                </c:pt>
                <c:pt idx="24">
                  <c:v>366.56900000000002</c:v>
                </c:pt>
                <c:pt idx="25">
                  <c:v>374.435</c:v>
                </c:pt>
                <c:pt idx="26">
                  <c:v>382.30500000000001</c:v>
                </c:pt>
                <c:pt idx="27">
                  <c:v>390.18099999999998</c:v>
                </c:pt>
                <c:pt idx="28">
                  <c:v>398.03300000000002</c:v>
                </c:pt>
                <c:pt idx="29">
                  <c:v>405.88200000000001</c:v>
                </c:pt>
                <c:pt idx="30">
                  <c:v>413.72199999999998</c:v>
                </c:pt>
                <c:pt idx="31">
                  <c:v>421.56799999999998</c:v>
                </c:pt>
                <c:pt idx="32">
                  <c:v>429.38900000000001</c:v>
                </c:pt>
                <c:pt idx="33">
                  <c:v>437.22800000000001</c:v>
                </c:pt>
                <c:pt idx="34">
                  <c:v>445.05599999999998</c:v>
                </c:pt>
                <c:pt idx="35">
                  <c:v>452.86799999999999</c:v>
                </c:pt>
                <c:pt idx="36">
                  <c:v>460.72500000000002</c:v>
                </c:pt>
                <c:pt idx="37">
                  <c:v>468.517</c:v>
                </c:pt>
                <c:pt idx="38">
                  <c:v>476.33800000000002</c:v>
                </c:pt>
                <c:pt idx="39">
                  <c:v>484.149</c:v>
                </c:pt>
                <c:pt idx="40">
                  <c:v>491.96199999999999</c:v>
                </c:pt>
                <c:pt idx="41">
                  <c:v>499.75700000000001</c:v>
                </c:pt>
              </c:numCache>
            </c:numRef>
          </c:xVal>
          <c:yVal>
            <c:numRef>
              <c:f>Inkberry_dead!$Z$13:$Z$54</c:f>
              <c:numCache>
                <c:formatCode>General</c:formatCode>
                <c:ptCount val="42"/>
                <c:pt idx="0">
                  <c:v>5.3331206580010228E-3</c:v>
                </c:pt>
                <c:pt idx="1">
                  <c:v>8.7020903393593089E-3</c:v>
                </c:pt>
                <c:pt idx="2">
                  <c:v>1.2719872849672969E-2</c:v>
                </c:pt>
                <c:pt idx="3">
                  <c:v>1.7627458938333347E-2</c:v>
                </c:pt>
                <c:pt idx="4">
                  <c:v>2.3641113889189554E-2</c:v>
                </c:pt>
                <c:pt idx="5">
                  <c:v>3.0995933468582204E-2</c:v>
                </c:pt>
                <c:pt idx="6">
                  <c:v>3.9936773749484157E-2</c:v>
                </c:pt>
                <c:pt idx="7">
                  <c:v>5.0709818163948157E-2</c:v>
                </c:pt>
                <c:pt idx="8">
                  <c:v>6.3574044173095728E-2</c:v>
                </c:pt>
                <c:pt idx="9">
                  <c:v>7.8765277366481326E-2</c:v>
                </c:pt>
                <c:pt idx="10">
                  <c:v>9.6497988945028382E-2</c:v>
                </c:pt>
                <c:pt idx="11">
                  <c:v>0.1169217059287678</c:v>
                </c:pt>
                <c:pt idx="12">
                  <c:v>0.1401425807611254</c:v>
                </c:pt>
                <c:pt idx="13">
                  <c:v>0.16621421553009461</c:v>
                </c:pt>
                <c:pt idx="14">
                  <c:v>0.19495538142593333</c:v>
                </c:pt>
                <c:pt idx="15">
                  <c:v>0.22599822477576836</c:v>
                </c:pt>
                <c:pt idx="16">
                  <c:v>0.25876058681647068</c:v>
                </c:pt>
                <c:pt idx="17">
                  <c:v>0.29240865526282328</c:v>
                </c:pt>
                <c:pt idx="18">
                  <c:v>0.32570893868460699</c:v>
                </c:pt>
                <c:pt idx="19">
                  <c:v>0.35522315548056344</c:v>
                </c:pt>
                <c:pt idx="20">
                  <c:v>0.37653669087684893</c:v>
                </c:pt>
                <c:pt idx="21">
                  <c:v>0.39876750426057611</c:v>
                </c:pt>
                <c:pt idx="22">
                  <c:v>0.42204676170984523</c:v>
                </c:pt>
                <c:pt idx="23">
                  <c:v>0.44620035270081893</c:v>
                </c:pt>
                <c:pt idx="24">
                  <c:v>0.4708798778614427</c:v>
                </c:pt>
                <c:pt idx="25">
                  <c:v>0.49563536725037466</c:v>
                </c:pt>
                <c:pt idx="26">
                  <c:v>0.51991526608353744</c:v>
                </c:pt>
                <c:pt idx="27">
                  <c:v>0.54316468924448624</c:v>
                </c:pt>
                <c:pt idx="28">
                  <c:v>0.56485036729876403</c:v>
                </c:pt>
                <c:pt idx="29">
                  <c:v>0.58449446714910058</c:v>
                </c:pt>
                <c:pt idx="30">
                  <c:v>0.60175286319179233</c:v>
                </c:pt>
                <c:pt idx="31">
                  <c:v>0.61642632924167051</c:v>
                </c:pt>
                <c:pt idx="32">
                  <c:v>0.62848076280862075</c:v>
                </c:pt>
                <c:pt idx="33">
                  <c:v>0.63802251360155182</c:v>
                </c:pt>
                <c:pt idx="34">
                  <c:v>0.64529517696631045</c:v>
                </c:pt>
                <c:pt idx="35">
                  <c:v>0.65061751831057979</c:v>
                </c:pt>
                <c:pt idx="36">
                  <c:v>0.65435047321251716</c:v>
                </c:pt>
                <c:pt idx="37">
                  <c:v>0.65685904654537774</c:v>
                </c:pt>
                <c:pt idx="38">
                  <c:v>0.65846614759594779</c:v>
                </c:pt>
                <c:pt idx="39">
                  <c:v>0.65944913688338691</c:v>
                </c:pt>
                <c:pt idx="40">
                  <c:v>0.66002135907173531</c:v>
                </c:pt>
                <c:pt idx="41">
                  <c:v>0.66033800043072399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280-4F17-A4FC-3F997D29AACD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Inkberry_dead!$AH$13:$AH$53</c:f>
              <c:numCache>
                <c:formatCode>General</c:formatCode>
                <c:ptCount val="41"/>
                <c:pt idx="0">
                  <c:v>183.298</c:v>
                </c:pt>
                <c:pt idx="1">
                  <c:v>191.21100000000001</c:v>
                </c:pt>
                <c:pt idx="2">
                  <c:v>199.102</c:v>
                </c:pt>
                <c:pt idx="3">
                  <c:v>207.02099999999999</c:v>
                </c:pt>
                <c:pt idx="4">
                  <c:v>214.92599999999999</c:v>
                </c:pt>
                <c:pt idx="5">
                  <c:v>222.80699999999999</c:v>
                </c:pt>
                <c:pt idx="6">
                  <c:v>230.70099999999999</c:v>
                </c:pt>
                <c:pt idx="7">
                  <c:v>238.578</c:v>
                </c:pt>
                <c:pt idx="8">
                  <c:v>246.518</c:v>
                </c:pt>
                <c:pt idx="9">
                  <c:v>254.45599999999999</c:v>
                </c:pt>
                <c:pt idx="10">
                  <c:v>262.35700000000003</c:v>
                </c:pt>
                <c:pt idx="11">
                  <c:v>270.22399999999999</c:v>
                </c:pt>
                <c:pt idx="12">
                  <c:v>278.07100000000003</c:v>
                </c:pt>
                <c:pt idx="13">
                  <c:v>285.91500000000002</c:v>
                </c:pt>
                <c:pt idx="14">
                  <c:v>293.75700000000001</c:v>
                </c:pt>
                <c:pt idx="15">
                  <c:v>301.59100000000001</c:v>
                </c:pt>
                <c:pt idx="16">
                  <c:v>309.41000000000003</c:v>
                </c:pt>
                <c:pt idx="17">
                  <c:v>317.23700000000002</c:v>
                </c:pt>
                <c:pt idx="18">
                  <c:v>325.08</c:v>
                </c:pt>
                <c:pt idx="19">
                  <c:v>332.92899999999997</c:v>
                </c:pt>
                <c:pt idx="20">
                  <c:v>340.79899999999998</c:v>
                </c:pt>
                <c:pt idx="21">
                  <c:v>348.65</c:v>
                </c:pt>
                <c:pt idx="22">
                  <c:v>356.48700000000002</c:v>
                </c:pt>
                <c:pt idx="23">
                  <c:v>364.30399999999997</c:v>
                </c:pt>
                <c:pt idx="24">
                  <c:v>372.12299999999999</c:v>
                </c:pt>
                <c:pt idx="25">
                  <c:v>379.97399999999999</c:v>
                </c:pt>
                <c:pt idx="26">
                  <c:v>387.80599999999998</c:v>
                </c:pt>
                <c:pt idx="27">
                  <c:v>395.62400000000002</c:v>
                </c:pt>
                <c:pt idx="28">
                  <c:v>403.43200000000002</c:v>
                </c:pt>
                <c:pt idx="29">
                  <c:v>411.22899999999998</c:v>
                </c:pt>
                <c:pt idx="30">
                  <c:v>419.01</c:v>
                </c:pt>
                <c:pt idx="31">
                  <c:v>426.79199999999997</c:v>
                </c:pt>
                <c:pt idx="32">
                  <c:v>434.56700000000001</c:v>
                </c:pt>
                <c:pt idx="33">
                  <c:v>442.33</c:v>
                </c:pt>
                <c:pt idx="34">
                  <c:v>450.09</c:v>
                </c:pt>
                <c:pt idx="35">
                  <c:v>457.85700000000003</c:v>
                </c:pt>
                <c:pt idx="36">
                  <c:v>465.61099999999999</c:v>
                </c:pt>
                <c:pt idx="37">
                  <c:v>473.35599999999999</c:v>
                </c:pt>
                <c:pt idx="38">
                  <c:v>481.13499999999999</c:v>
                </c:pt>
                <c:pt idx="39">
                  <c:v>488.98200000000003</c:v>
                </c:pt>
                <c:pt idx="40">
                  <c:v>496.71</c:v>
                </c:pt>
              </c:numCache>
            </c:numRef>
          </c:xVal>
          <c:yVal>
            <c:numRef>
              <c:f>Inkberry_dead!$AL$13:$AL$53</c:f>
              <c:numCache>
                <c:formatCode>General</c:formatCode>
                <c:ptCount val="41"/>
                <c:pt idx="0">
                  <c:v>3.030203491714234E-3</c:v>
                </c:pt>
                <c:pt idx="1">
                  <c:v>4.9517959498743824E-3</c:v>
                </c:pt>
                <c:pt idx="2">
                  <c:v>7.2429254192192261E-3</c:v>
                </c:pt>
                <c:pt idx="3">
                  <c:v>1.0305976645260895E-2</c:v>
                </c:pt>
                <c:pt idx="4">
                  <c:v>1.465008951007607E-2</c:v>
                </c:pt>
                <c:pt idx="5">
                  <c:v>2.1063609637525293E-2</c:v>
                </c:pt>
                <c:pt idx="6">
                  <c:v>3.0433425854451635E-2</c:v>
                </c:pt>
                <c:pt idx="7">
                  <c:v>4.2989472301148024E-2</c:v>
                </c:pt>
                <c:pt idx="8">
                  <c:v>5.8148701693300664E-2</c:v>
                </c:pt>
                <c:pt idx="9">
                  <c:v>7.5541577019725081E-2</c:v>
                </c:pt>
                <c:pt idx="10">
                  <c:v>9.5209157948330514E-2</c:v>
                </c:pt>
                <c:pt idx="11">
                  <c:v>0.11724177574851768</c:v>
                </c:pt>
                <c:pt idx="12">
                  <c:v>0.14180366909192443</c:v>
                </c:pt>
                <c:pt idx="13">
                  <c:v>0.16945324946211848</c:v>
                </c:pt>
                <c:pt idx="14">
                  <c:v>0.201008425443855</c:v>
                </c:pt>
                <c:pt idx="15">
                  <c:v>0.23607091825841309</c:v>
                </c:pt>
                <c:pt idx="16">
                  <c:v>0.2737834020398443</c:v>
                </c:pt>
                <c:pt idx="17">
                  <c:v>0.31289437811026988</c:v>
                </c:pt>
                <c:pt idx="18">
                  <c:v>0.35084172319214291</c:v>
                </c:pt>
                <c:pt idx="19">
                  <c:v>0.38472498234434283</c:v>
                </c:pt>
                <c:pt idx="20">
                  <c:v>0.41317029907862102</c:v>
                </c:pt>
                <c:pt idx="21">
                  <c:v>0.43705060193473155</c:v>
                </c:pt>
                <c:pt idx="22">
                  <c:v>0.45872928539753977</c:v>
                </c:pt>
                <c:pt idx="23">
                  <c:v>0.48067239312168442</c:v>
                </c:pt>
                <c:pt idx="24">
                  <c:v>0.50275920968351206</c:v>
                </c:pt>
                <c:pt idx="25">
                  <c:v>0.52211473713600609</c:v>
                </c:pt>
                <c:pt idx="26">
                  <c:v>0.53838257756171271</c:v>
                </c:pt>
                <c:pt idx="27">
                  <c:v>0.55263356709970934</c:v>
                </c:pt>
                <c:pt idx="28">
                  <c:v>0.56578251515101752</c:v>
                </c:pt>
                <c:pt idx="29">
                  <c:v>0.57861776733949777</c:v>
                </c:pt>
                <c:pt idx="30">
                  <c:v>0.59160986745939192</c:v>
                </c:pt>
                <c:pt idx="31">
                  <c:v>0.60491237866868142</c:v>
                </c:pt>
                <c:pt idx="32">
                  <c:v>0.6182337773252089</c:v>
                </c:pt>
                <c:pt idx="33">
                  <c:v>0.63107067190040567</c:v>
                </c:pt>
                <c:pt idx="34">
                  <c:v>0.64267741882503659</c:v>
                </c:pt>
                <c:pt idx="35">
                  <c:v>0.65262371277941111</c:v>
                </c:pt>
                <c:pt idx="36">
                  <c:v>0.66103355396061558</c:v>
                </c:pt>
                <c:pt idx="37">
                  <c:v>0.66860824149654274</c:v>
                </c:pt>
                <c:pt idx="38">
                  <c:v>0.67554896775994877</c:v>
                </c:pt>
                <c:pt idx="39">
                  <c:v>0.68146484471233593</c:v>
                </c:pt>
                <c:pt idx="40">
                  <c:v>0.6865578859198187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6280-4F17-A4FC-3F997D29AACD}"/>
            </c:ext>
          </c:extLst>
        </c:ser>
        <c:ser>
          <c:idx val="5"/>
          <c:order val="5"/>
          <c:tx>
            <c:v>30-model</c:v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Inkberry_dead!$R$13:$R$54</c:f>
              <c:numCache>
                <c:formatCode>General</c:formatCode>
                <c:ptCount val="42"/>
                <c:pt idx="0">
                  <c:v>176.08600000000001</c:v>
                </c:pt>
                <c:pt idx="1">
                  <c:v>184.04499999999999</c:v>
                </c:pt>
                <c:pt idx="2">
                  <c:v>192.02500000000001</c:v>
                </c:pt>
                <c:pt idx="3">
                  <c:v>199.976</c:v>
                </c:pt>
                <c:pt idx="4">
                  <c:v>207.93899999999999</c:v>
                </c:pt>
                <c:pt idx="5">
                  <c:v>215.90199999999999</c:v>
                </c:pt>
                <c:pt idx="6">
                  <c:v>223.846</c:v>
                </c:pt>
                <c:pt idx="7">
                  <c:v>231.80099999999999</c:v>
                </c:pt>
                <c:pt idx="8">
                  <c:v>239.74299999999999</c:v>
                </c:pt>
                <c:pt idx="9">
                  <c:v>247.68600000000001</c:v>
                </c:pt>
                <c:pt idx="10">
                  <c:v>255.608</c:v>
                </c:pt>
                <c:pt idx="11">
                  <c:v>263.55200000000002</c:v>
                </c:pt>
                <c:pt idx="12">
                  <c:v>271.57400000000001</c:v>
                </c:pt>
                <c:pt idx="13">
                  <c:v>279.56400000000002</c:v>
                </c:pt>
                <c:pt idx="14">
                  <c:v>287.51100000000002</c:v>
                </c:pt>
                <c:pt idx="15">
                  <c:v>295.41399999999999</c:v>
                </c:pt>
                <c:pt idx="16">
                  <c:v>303.29599999999999</c:v>
                </c:pt>
                <c:pt idx="17">
                  <c:v>311.23099999999999</c:v>
                </c:pt>
                <c:pt idx="18">
                  <c:v>319.14</c:v>
                </c:pt>
                <c:pt idx="19">
                  <c:v>327.072</c:v>
                </c:pt>
                <c:pt idx="20">
                  <c:v>334.99200000000002</c:v>
                </c:pt>
                <c:pt idx="21">
                  <c:v>342.89699999999999</c:v>
                </c:pt>
                <c:pt idx="22">
                  <c:v>350.79300000000001</c:v>
                </c:pt>
                <c:pt idx="23">
                  <c:v>358.67599999999999</c:v>
                </c:pt>
                <c:pt idx="24">
                  <c:v>366.56900000000002</c:v>
                </c:pt>
                <c:pt idx="25">
                  <c:v>374.435</c:v>
                </c:pt>
                <c:pt idx="26">
                  <c:v>382.30500000000001</c:v>
                </c:pt>
                <c:pt idx="27">
                  <c:v>390.18099999999998</c:v>
                </c:pt>
                <c:pt idx="28">
                  <c:v>398.03300000000002</c:v>
                </c:pt>
                <c:pt idx="29">
                  <c:v>405.88200000000001</c:v>
                </c:pt>
                <c:pt idx="30">
                  <c:v>413.72199999999998</c:v>
                </c:pt>
                <c:pt idx="31">
                  <c:v>421.56799999999998</c:v>
                </c:pt>
                <c:pt idx="32">
                  <c:v>429.38900000000001</c:v>
                </c:pt>
                <c:pt idx="33">
                  <c:v>437.22800000000001</c:v>
                </c:pt>
                <c:pt idx="34">
                  <c:v>445.05599999999998</c:v>
                </c:pt>
                <c:pt idx="35">
                  <c:v>452.86799999999999</c:v>
                </c:pt>
                <c:pt idx="36">
                  <c:v>460.72500000000002</c:v>
                </c:pt>
                <c:pt idx="37">
                  <c:v>468.517</c:v>
                </c:pt>
                <c:pt idx="38">
                  <c:v>476.33800000000002</c:v>
                </c:pt>
                <c:pt idx="39">
                  <c:v>484.149</c:v>
                </c:pt>
                <c:pt idx="40">
                  <c:v>491.96199999999999</c:v>
                </c:pt>
                <c:pt idx="41">
                  <c:v>499.75700000000001</c:v>
                </c:pt>
              </c:numCache>
            </c:numRef>
          </c:xVal>
          <c:yVal>
            <c:numRef>
              <c:f>Inkberry_dead!$Z$13:$Z$54</c:f>
              <c:numCache>
                <c:formatCode>General</c:formatCode>
                <c:ptCount val="42"/>
                <c:pt idx="0">
                  <c:v>5.3331206580010228E-3</c:v>
                </c:pt>
                <c:pt idx="1">
                  <c:v>8.7020903393593089E-3</c:v>
                </c:pt>
                <c:pt idx="2">
                  <c:v>1.2719872849672969E-2</c:v>
                </c:pt>
                <c:pt idx="3">
                  <c:v>1.7627458938333347E-2</c:v>
                </c:pt>
                <c:pt idx="4">
                  <c:v>2.3641113889189554E-2</c:v>
                </c:pt>
                <c:pt idx="5">
                  <c:v>3.0995933468582204E-2</c:v>
                </c:pt>
                <c:pt idx="6">
                  <c:v>3.9936773749484157E-2</c:v>
                </c:pt>
                <c:pt idx="7">
                  <c:v>5.0709818163948157E-2</c:v>
                </c:pt>
                <c:pt idx="8">
                  <c:v>6.3574044173095728E-2</c:v>
                </c:pt>
                <c:pt idx="9">
                  <c:v>7.8765277366481326E-2</c:v>
                </c:pt>
                <c:pt idx="10">
                  <c:v>9.6497988945028382E-2</c:v>
                </c:pt>
                <c:pt idx="11">
                  <c:v>0.1169217059287678</c:v>
                </c:pt>
                <c:pt idx="12">
                  <c:v>0.1401425807611254</c:v>
                </c:pt>
                <c:pt idx="13">
                  <c:v>0.16621421553009461</c:v>
                </c:pt>
                <c:pt idx="14">
                  <c:v>0.19495538142593333</c:v>
                </c:pt>
                <c:pt idx="15">
                  <c:v>0.22599822477576836</c:v>
                </c:pt>
                <c:pt idx="16">
                  <c:v>0.25876058681647068</c:v>
                </c:pt>
                <c:pt idx="17">
                  <c:v>0.29240865526282328</c:v>
                </c:pt>
                <c:pt idx="18">
                  <c:v>0.32570893868460699</c:v>
                </c:pt>
                <c:pt idx="19">
                  <c:v>0.35522315548056344</c:v>
                </c:pt>
                <c:pt idx="20">
                  <c:v>0.37653669087684893</c:v>
                </c:pt>
                <c:pt idx="21">
                  <c:v>0.39876750426057611</c:v>
                </c:pt>
                <c:pt idx="22">
                  <c:v>0.42204676170984523</c:v>
                </c:pt>
                <c:pt idx="23">
                  <c:v>0.44620035270081893</c:v>
                </c:pt>
                <c:pt idx="24">
                  <c:v>0.4708798778614427</c:v>
                </c:pt>
                <c:pt idx="25">
                  <c:v>0.49563536725037466</c:v>
                </c:pt>
                <c:pt idx="26">
                  <c:v>0.51991526608353744</c:v>
                </c:pt>
                <c:pt idx="27">
                  <c:v>0.54316468924448624</c:v>
                </c:pt>
                <c:pt idx="28">
                  <c:v>0.56485036729876403</c:v>
                </c:pt>
                <c:pt idx="29">
                  <c:v>0.58449446714910058</c:v>
                </c:pt>
                <c:pt idx="30">
                  <c:v>0.60175286319179233</c:v>
                </c:pt>
                <c:pt idx="31">
                  <c:v>0.61642632924167051</c:v>
                </c:pt>
                <c:pt idx="32">
                  <c:v>0.62848076280862075</c:v>
                </c:pt>
                <c:pt idx="33">
                  <c:v>0.63802251360155182</c:v>
                </c:pt>
                <c:pt idx="34">
                  <c:v>0.64529517696631045</c:v>
                </c:pt>
                <c:pt idx="35">
                  <c:v>0.65061751831057979</c:v>
                </c:pt>
                <c:pt idx="36">
                  <c:v>0.65435047321251716</c:v>
                </c:pt>
                <c:pt idx="37">
                  <c:v>0.65685904654537774</c:v>
                </c:pt>
                <c:pt idx="38">
                  <c:v>0.65846614759594779</c:v>
                </c:pt>
                <c:pt idx="39">
                  <c:v>0.65944913688338691</c:v>
                </c:pt>
                <c:pt idx="40">
                  <c:v>0.66002135907173531</c:v>
                </c:pt>
                <c:pt idx="41">
                  <c:v>0.66033800043072399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6280-4F17-A4FC-3F997D29A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41664"/>
        <c:axId val="1826536768"/>
      </c:scatterChart>
      <c:valAx>
        <c:axId val="1826541664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536768"/>
        <c:crosses val="autoZero"/>
        <c:crossBetween val="midCat"/>
      </c:valAx>
      <c:valAx>
        <c:axId val="1826536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541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'Darrow''s blueberry_live'!$B$13:$B$55</c:f>
              <c:numCache>
                <c:formatCode>General</c:formatCode>
                <c:ptCount val="43"/>
                <c:pt idx="0">
                  <c:v>166.19899999999998</c:v>
                </c:pt>
                <c:pt idx="1">
                  <c:v>174.078</c:v>
                </c:pt>
                <c:pt idx="2">
                  <c:v>181.96133333333333</c:v>
                </c:pt>
                <c:pt idx="3">
                  <c:v>189.84433333333334</c:v>
                </c:pt>
                <c:pt idx="4">
                  <c:v>197.71333333333334</c:v>
                </c:pt>
                <c:pt idx="5">
                  <c:v>205.58633333333333</c:v>
                </c:pt>
                <c:pt idx="6">
                  <c:v>213.4556666666667</c:v>
                </c:pt>
                <c:pt idx="7">
                  <c:v>221.35400000000001</c:v>
                </c:pt>
                <c:pt idx="8">
                  <c:v>229.20600000000002</c:v>
                </c:pt>
                <c:pt idx="9">
                  <c:v>237.05966666666666</c:v>
                </c:pt>
                <c:pt idx="10">
                  <c:v>244.9</c:v>
                </c:pt>
                <c:pt idx="11">
                  <c:v>252.72533333333334</c:v>
                </c:pt>
                <c:pt idx="12">
                  <c:v>260.55599999999998</c:v>
                </c:pt>
                <c:pt idx="13">
                  <c:v>268.37966666666671</c:v>
                </c:pt>
                <c:pt idx="14">
                  <c:v>276.2233333333333</c:v>
                </c:pt>
                <c:pt idx="15">
                  <c:v>284.05500000000001</c:v>
                </c:pt>
                <c:pt idx="16">
                  <c:v>291.85799999999995</c:v>
                </c:pt>
                <c:pt idx="17">
                  <c:v>299.64000000000004</c:v>
                </c:pt>
                <c:pt idx="18">
                  <c:v>307.42399999999998</c:v>
                </c:pt>
                <c:pt idx="19">
                  <c:v>315.20333333333332</c:v>
                </c:pt>
                <c:pt idx="20">
                  <c:v>322.9783333333333</c:v>
                </c:pt>
                <c:pt idx="21">
                  <c:v>330.73733333333331</c:v>
                </c:pt>
                <c:pt idx="22">
                  <c:v>338.50066666666663</c:v>
                </c:pt>
                <c:pt idx="23">
                  <c:v>346.28133333333335</c:v>
                </c:pt>
                <c:pt idx="24">
                  <c:v>354.06633333333338</c:v>
                </c:pt>
                <c:pt idx="25">
                  <c:v>361.80933333333331</c:v>
                </c:pt>
                <c:pt idx="26">
                  <c:v>369.53299999999996</c:v>
                </c:pt>
                <c:pt idx="27">
                  <c:v>377.25333333333333</c:v>
                </c:pt>
                <c:pt idx="28">
                  <c:v>384.98199999999997</c:v>
                </c:pt>
                <c:pt idx="29">
                  <c:v>392.70666666666665</c:v>
                </c:pt>
                <c:pt idx="30">
                  <c:v>400.416</c:v>
                </c:pt>
                <c:pt idx="31">
                  <c:v>408.11933333333332</c:v>
                </c:pt>
                <c:pt idx="32">
                  <c:v>415.83233333333334</c:v>
                </c:pt>
                <c:pt idx="33">
                  <c:v>423.52266666666668</c:v>
                </c:pt>
                <c:pt idx="34">
                  <c:v>431.19266666666664</c:v>
                </c:pt>
                <c:pt idx="35">
                  <c:v>438.89200000000005</c:v>
                </c:pt>
                <c:pt idx="36">
                  <c:v>446.56866666666673</c:v>
                </c:pt>
                <c:pt idx="37">
                  <c:v>454.2283333333333</c:v>
                </c:pt>
                <c:pt idx="38">
                  <c:v>461.89166666666665</c:v>
                </c:pt>
                <c:pt idx="39">
                  <c:v>469.55500000000001</c:v>
                </c:pt>
                <c:pt idx="40">
                  <c:v>477.19800000000004</c:v>
                </c:pt>
                <c:pt idx="41">
                  <c:v>484.86433333333338</c:v>
                </c:pt>
                <c:pt idx="42">
                  <c:v>492.52500000000003</c:v>
                </c:pt>
              </c:numCache>
            </c:numRef>
          </c:xVal>
          <c:yVal>
            <c:numRef>
              <c:f>'Darrow''s blueberry_live'!$G$13:$G$55</c:f>
              <c:numCache>
                <c:formatCode>General</c:formatCode>
                <c:ptCount val="43"/>
                <c:pt idx="0">
                  <c:v>5.6315675908743321E-5</c:v>
                </c:pt>
                <c:pt idx="1">
                  <c:v>6.6084088855468433E-5</c:v>
                </c:pt>
                <c:pt idx="2">
                  <c:v>8.8163803198544759E-5</c:v>
                </c:pt>
                <c:pt idx="3">
                  <c:v>1.2283391645073513E-4</c:v>
                </c:pt>
                <c:pt idx="4">
                  <c:v>1.8011092823677161E-4</c:v>
                </c:pt>
                <c:pt idx="5">
                  <c:v>2.630959220318154E-4</c:v>
                </c:pt>
                <c:pt idx="6">
                  <c:v>3.6443932999975103E-4</c:v>
                </c:pt>
                <c:pt idx="7">
                  <c:v>4.8277667541151315E-4</c:v>
                </c:pt>
                <c:pt idx="8">
                  <c:v>5.8774835104537975E-4</c:v>
                </c:pt>
                <c:pt idx="9">
                  <c:v>6.5029720473917774E-4</c:v>
                </c:pt>
                <c:pt idx="10">
                  <c:v>6.6018966102490749E-4</c:v>
                </c:pt>
                <c:pt idx="11">
                  <c:v>6.2474427690393099E-4</c:v>
                </c:pt>
                <c:pt idx="12">
                  <c:v>5.6703311343136639E-4</c:v>
                </c:pt>
                <c:pt idx="13">
                  <c:v>5.1022126416660216E-4</c:v>
                </c:pt>
                <c:pt idx="14">
                  <c:v>4.7117862321445047E-4</c:v>
                </c:pt>
                <c:pt idx="15">
                  <c:v>4.6175132944999288E-4</c:v>
                </c:pt>
                <c:pt idx="16">
                  <c:v>4.6581374880243779E-4</c:v>
                </c:pt>
                <c:pt idx="17">
                  <c:v>4.7834212604204717E-4</c:v>
                </c:pt>
                <c:pt idx="18">
                  <c:v>4.99708591185842E-4</c:v>
                </c:pt>
                <c:pt idx="19">
                  <c:v>5.2442422648279552E-4</c:v>
                </c:pt>
                <c:pt idx="20">
                  <c:v>5.6455224665124734E-4</c:v>
                </c:pt>
                <c:pt idx="21">
                  <c:v>6.1311521387211242E-4</c:v>
                </c:pt>
                <c:pt idx="22">
                  <c:v>6.4550292968659361E-4</c:v>
                </c:pt>
                <c:pt idx="23">
                  <c:v>6.0763559937151816E-4</c:v>
                </c:pt>
                <c:pt idx="24">
                  <c:v>4.582347007891708E-4</c:v>
                </c:pt>
                <c:pt idx="25">
                  <c:v>3.3073675479181112E-4</c:v>
                </c:pt>
                <c:pt idx="26">
                  <c:v>2.7496686957469537E-4</c:v>
                </c:pt>
                <c:pt idx="27">
                  <c:v>2.5803185271689138E-4</c:v>
                </c:pt>
                <c:pt idx="28">
                  <c:v>2.5244370029467266E-4</c:v>
                </c:pt>
                <c:pt idx="29">
                  <c:v>2.4870999579058536E-4</c:v>
                </c:pt>
                <c:pt idx="30">
                  <c:v>2.435839048061661E-4</c:v>
                </c:pt>
                <c:pt idx="31">
                  <c:v>2.3425274462943711E-4</c:v>
                </c:pt>
                <c:pt idx="32">
                  <c:v>2.2175847930804932E-4</c:v>
                </c:pt>
                <c:pt idx="33">
                  <c:v>2.0382181248777801E-4</c:v>
                </c:pt>
                <c:pt idx="34">
                  <c:v>1.8295772286696147E-4</c:v>
                </c:pt>
                <c:pt idx="35">
                  <c:v>1.7067743230536378E-4</c:v>
                </c:pt>
                <c:pt idx="36">
                  <c:v>1.5893673026844341E-4</c:v>
                </c:pt>
                <c:pt idx="37">
                  <c:v>1.4922103574079056E-4</c:v>
                </c:pt>
                <c:pt idx="38">
                  <c:v>1.3135569384044931E-4</c:v>
                </c:pt>
                <c:pt idx="39">
                  <c:v>1.0929768708169879E-4</c:v>
                </c:pt>
                <c:pt idx="40">
                  <c:v>9.4741201249339723E-5</c:v>
                </c:pt>
                <c:pt idx="41">
                  <c:v>8.7977738190037771E-5</c:v>
                </c:pt>
                <c:pt idx="42">
                  <c:v>7.2856855165195732E-5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533-4991-BF9B-704F9DE0CDC5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4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D533-4991-BF9B-704F9DE0CDC5}"/>
              </c:ext>
            </c:extLst>
          </c:dPt>
          <c:xVal>
            <c:numRef>
              <c:f>'Darrow''s blueberry_live'!$B$13:$B$55</c:f>
              <c:numCache>
                <c:formatCode>General</c:formatCode>
                <c:ptCount val="43"/>
                <c:pt idx="0">
                  <c:v>166.19899999999998</c:v>
                </c:pt>
                <c:pt idx="1">
                  <c:v>174.078</c:v>
                </c:pt>
                <c:pt idx="2">
                  <c:v>181.96133333333333</c:v>
                </c:pt>
                <c:pt idx="3">
                  <c:v>189.84433333333334</c:v>
                </c:pt>
                <c:pt idx="4">
                  <c:v>197.71333333333334</c:v>
                </c:pt>
                <c:pt idx="5">
                  <c:v>205.58633333333333</c:v>
                </c:pt>
                <c:pt idx="6">
                  <c:v>213.4556666666667</c:v>
                </c:pt>
                <c:pt idx="7">
                  <c:v>221.35400000000001</c:v>
                </c:pt>
                <c:pt idx="8">
                  <c:v>229.20600000000002</c:v>
                </c:pt>
                <c:pt idx="9">
                  <c:v>237.05966666666666</c:v>
                </c:pt>
                <c:pt idx="10">
                  <c:v>244.9</c:v>
                </c:pt>
                <c:pt idx="11">
                  <c:v>252.72533333333334</c:v>
                </c:pt>
                <c:pt idx="12">
                  <c:v>260.55599999999998</c:v>
                </c:pt>
                <c:pt idx="13">
                  <c:v>268.37966666666671</c:v>
                </c:pt>
                <c:pt idx="14">
                  <c:v>276.2233333333333</c:v>
                </c:pt>
                <c:pt idx="15">
                  <c:v>284.05500000000001</c:v>
                </c:pt>
                <c:pt idx="16">
                  <c:v>291.85799999999995</c:v>
                </c:pt>
                <c:pt idx="17">
                  <c:v>299.64000000000004</c:v>
                </c:pt>
                <c:pt idx="18">
                  <c:v>307.42399999999998</c:v>
                </c:pt>
                <c:pt idx="19">
                  <c:v>315.20333333333332</c:v>
                </c:pt>
                <c:pt idx="20">
                  <c:v>322.9783333333333</c:v>
                </c:pt>
                <c:pt idx="21">
                  <c:v>330.73733333333331</c:v>
                </c:pt>
                <c:pt idx="22">
                  <c:v>338.50066666666663</c:v>
                </c:pt>
                <c:pt idx="23">
                  <c:v>346.28133333333335</c:v>
                </c:pt>
                <c:pt idx="24">
                  <c:v>354.06633333333338</c:v>
                </c:pt>
                <c:pt idx="25">
                  <c:v>361.80933333333331</c:v>
                </c:pt>
                <c:pt idx="26">
                  <c:v>369.53299999999996</c:v>
                </c:pt>
                <c:pt idx="27">
                  <c:v>377.25333333333333</c:v>
                </c:pt>
                <c:pt idx="28">
                  <c:v>384.98199999999997</c:v>
                </c:pt>
                <c:pt idx="29">
                  <c:v>392.70666666666665</c:v>
                </c:pt>
                <c:pt idx="30">
                  <c:v>400.416</c:v>
                </c:pt>
                <c:pt idx="31">
                  <c:v>408.11933333333332</c:v>
                </c:pt>
                <c:pt idx="32">
                  <c:v>415.83233333333334</c:v>
                </c:pt>
                <c:pt idx="33">
                  <c:v>423.52266666666668</c:v>
                </c:pt>
                <c:pt idx="34">
                  <c:v>431.19266666666664</c:v>
                </c:pt>
                <c:pt idx="35">
                  <c:v>438.89200000000005</c:v>
                </c:pt>
                <c:pt idx="36">
                  <c:v>446.56866666666673</c:v>
                </c:pt>
                <c:pt idx="37">
                  <c:v>454.2283333333333</c:v>
                </c:pt>
                <c:pt idx="38">
                  <c:v>461.89166666666665</c:v>
                </c:pt>
                <c:pt idx="39">
                  <c:v>469.55500000000001</c:v>
                </c:pt>
                <c:pt idx="40">
                  <c:v>477.19800000000004</c:v>
                </c:pt>
                <c:pt idx="41">
                  <c:v>484.86433333333338</c:v>
                </c:pt>
                <c:pt idx="42">
                  <c:v>492.52500000000003</c:v>
                </c:pt>
              </c:numCache>
            </c:numRef>
          </c:xVal>
          <c:yVal>
            <c:numRef>
              <c:f>'Darrow''s blueberry_live'!$K$13:$K$55</c:f>
              <c:numCache>
                <c:formatCode>General</c:formatCode>
                <c:ptCount val="43"/>
                <c:pt idx="0">
                  <c:v>2.3983891607211497E-6</c:v>
                </c:pt>
                <c:pt idx="1">
                  <c:v>9.7949302355186973E-6</c:v>
                </c:pt>
                <c:pt idx="2">
                  <c:v>3.6089625231451789E-5</c:v>
                </c:pt>
                <c:pt idx="3">
                  <c:v>1.0589909308058349E-4</c:v>
                </c:pt>
                <c:pt idx="4">
                  <c:v>1.977219164459878E-4</c:v>
                </c:pt>
                <c:pt idx="5">
                  <c:v>2.5071054815236526E-4</c:v>
                </c:pt>
                <c:pt idx="6">
                  <c:v>3.0412973124401531E-4</c:v>
                </c:pt>
                <c:pt idx="7">
                  <c:v>3.6521685079377611E-4</c:v>
                </c:pt>
                <c:pt idx="8">
                  <c:v>4.2506415755866914E-4</c:v>
                </c:pt>
                <c:pt idx="9">
                  <c:v>4.8850453434382414E-4</c:v>
                </c:pt>
                <c:pt idx="10">
                  <c:v>5.4791591197354405E-4</c:v>
                </c:pt>
                <c:pt idx="11">
                  <c:v>6.0066190861890836E-4</c:v>
                </c:pt>
                <c:pt idx="12">
                  <c:v>6.4422555481765092E-4</c:v>
                </c:pt>
                <c:pt idx="13">
                  <c:v>6.709317512853545E-4</c:v>
                </c:pt>
                <c:pt idx="14">
                  <c:v>6.791639965139447E-4</c:v>
                </c:pt>
                <c:pt idx="15">
                  <c:v>6.5643842943939113E-4</c:v>
                </c:pt>
                <c:pt idx="16">
                  <c:v>5.9376370952858332E-4</c:v>
                </c:pt>
                <c:pt idx="17">
                  <c:v>4.5446624677719053E-4</c:v>
                </c:pt>
                <c:pt idx="18">
                  <c:v>2.5700989300224826E-4</c:v>
                </c:pt>
                <c:pt idx="19">
                  <c:v>4.0656535353365126E-4</c:v>
                </c:pt>
                <c:pt idx="20">
                  <c:v>5.1905161789277002E-4</c:v>
                </c:pt>
                <c:pt idx="21">
                  <c:v>5.8323966146063186E-4</c:v>
                </c:pt>
                <c:pt idx="22">
                  <c:v>6.1345683123840283E-4</c:v>
                </c:pt>
                <c:pt idx="23">
                  <c:v>6.1728334797807815E-4</c:v>
                </c:pt>
                <c:pt idx="24">
                  <c:v>5.9765923699955773E-4</c:v>
                </c:pt>
                <c:pt idx="25">
                  <c:v>5.5717392731125589E-4</c:v>
                </c:pt>
                <c:pt idx="26">
                  <c:v>5.0587545985339389E-4</c:v>
                </c:pt>
                <c:pt idx="27">
                  <c:v>4.4798440739704531E-4</c:v>
                </c:pt>
                <c:pt idx="28">
                  <c:v>3.8715317026605939E-4</c:v>
                </c:pt>
                <c:pt idx="29">
                  <c:v>3.2582723076973432E-4</c:v>
                </c:pt>
                <c:pt idx="30">
                  <c:v>2.6726946915762154E-4</c:v>
                </c:pt>
                <c:pt idx="31">
                  <c:v>2.1435013636244342E-4</c:v>
                </c:pt>
                <c:pt idx="32">
                  <c:v>1.6824564668650727E-4</c:v>
                </c:pt>
                <c:pt idx="33">
                  <c:v>1.285624455406467E-4</c:v>
                </c:pt>
                <c:pt idx="34">
                  <c:v>9.6091155290621357E-5</c:v>
                </c:pt>
                <c:pt idx="35">
                  <c:v>7.0632049788236072E-5</c:v>
                </c:pt>
                <c:pt idx="36">
                  <c:v>5.0450551037451067E-5</c:v>
                </c:pt>
                <c:pt idx="37">
                  <c:v>3.5277721313662338E-5</c:v>
                </c:pt>
                <c:pt idx="38">
                  <c:v>2.419638433379582E-5</c:v>
                </c:pt>
                <c:pt idx="39">
                  <c:v>1.622710511730315E-5</c:v>
                </c:pt>
                <c:pt idx="40">
                  <c:v>1.0623759503218587E-5</c:v>
                </c:pt>
                <c:pt idx="41">
                  <c:v>6.8397687326075282E-6</c:v>
                </c:pt>
                <c:pt idx="42">
                  <c:v>4.2918573161838308E-6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533-4991-BF9B-704F9DE0CDC5}"/>
            </c:ext>
          </c:extLst>
        </c:ser>
        <c:ser>
          <c:idx val="3"/>
          <c:order val="2"/>
          <c:tx>
            <c:v>20_exp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'Darrow''s blueberry_live'!$R$13:$R$53</c:f>
              <c:numCache>
                <c:formatCode>General</c:formatCode>
                <c:ptCount val="41"/>
                <c:pt idx="0">
                  <c:v>176.721</c:v>
                </c:pt>
                <c:pt idx="1">
                  <c:v>184.68</c:v>
                </c:pt>
                <c:pt idx="2">
                  <c:v>192.631</c:v>
                </c:pt>
                <c:pt idx="3">
                  <c:v>200.6</c:v>
                </c:pt>
                <c:pt idx="4">
                  <c:v>208.566</c:v>
                </c:pt>
                <c:pt idx="5">
                  <c:v>216.52699999999999</c:v>
                </c:pt>
                <c:pt idx="6">
                  <c:v>224.48599999999999</c:v>
                </c:pt>
                <c:pt idx="7">
                  <c:v>232.45099999999999</c:v>
                </c:pt>
                <c:pt idx="8">
                  <c:v>240.398</c:v>
                </c:pt>
                <c:pt idx="9">
                  <c:v>248.32400000000001</c:v>
                </c:pt>
                <c:pt idx="10">
                  <c:v>256.23700000000002</c:v>
                </c:pt>
                <c:pt idx="11">
                  <c:v>264.16800000000001</c:v>
                </c:pt>
                <c:pt idx="12">
                  <c:v>272.09500000000003</c:v>
                </c:pt>
                <c:pt idx="13">
                  <c:v>280.00200000000001</c:v>
                </c:pt>
                <c:pt idx="14">
                  <c:v>287.916</c:v>
                </c:pt>
                <c:pt idx="15">
                  <c:v>295.81</c:v>
                </c:pt>
                <c:pt idx="16">
                  <c:v>303.71100000000001</c:v>
                </c:pt>
                <c:pt idx="17">
                  <c:v>311.60199999999998</c:v>
                </c:pt>
                <c:pt idx="18">
                  <c:v>319.48399999999998</c:v>
                </c:pt>
                <c:pt idx="19">
                  <c:v>327.35700000000003</c:v>
                </c:pt>
                <c:pt idx="20">
                  <c:v>335.20299999999997</c:v>
                </c:pt>
                <c:pt idx="21">
                  <c:v>343.03699999999998</c:v>
                </c:pt>
                <c:pt idx="22">
                  <c:v>350.82900000000001</c:v>
                </c:pt>
                <c:pt idx="23">
                  <c:v>358.61399999999998</c:v>
                </c:pt>
                <c:pt idx="24">
                  <c:v>366.411</c:v>
                </c:pt>
                <c:pt idx="25">
                  <c:v>374.214</c:v>
                </c:pt>
                <c:pt idx="26">
                  <c:v>382.00900000000001</c:v>
                </c:pt>
                <c:pt idx="27">
                  <c:v>389.79599999999999</c:v>
                </c:pt>
                <c:pt idx="28">
                  <c:v>397.56700000000001</c:v>
                </c:pt>
                <c:pt idx="29">
                  <c:v>405.31900000000002</c:v>
                </c:pt>
                <c:pt idx="30">
                  <c:v>413.1</c:v>
                </c:pt>
                <c:pt idx="31">
                  <c:v>420.90300000000002</c:v>
                </c:pt>
                <c:pt idx="32">
                  <c:v>428.70299999999997</c:v>
                </c:pt>
                <c:pt idx="33">
                  <c:v>436.49</c:v>
                </c:pt>
                <c:pt idx="34">
                  <c:v>444.28100000000001</c:v>
                </c:pt>
                <c:pt idx="35">
                  <c:v>452.06400000000002</c:v>
                </c:pt>
                <c:pt idx="36">
                  <c:v>459.85199999999998</c:v>
                </c:pt>
                <c:pt idx="37">
                  <c:v>467.63</c:v>
                </c:pt>
                <c:pt idx="38">
                  <c:v>475.39100000000002</c:v>
                </c:pt>
                <c:pt idx="39">
                  <c:v>483.173</c:v>
                </c:pt>
                <c:pt idx="40">
                  <c:v>490.959</c:v>
                </c:pt>
              </c:numCache>
            </c:numRef>
          </c:xVal>
          <c:yVal>
            <c:numRef>
              <c:f>'Darrow''s blueberry_live'!$W$13:$W$53</c:f>
              <c:numCache>
                <c:formatCode>General</c:formatCode>
                <c:ptCount val="41"/>
                <c:pt idx="0">
                  <c:v>9.7261002100520092E-5</c:v>
                </c:pt>
                <c:pt idx="1">
                  <c:v>1.2741324692179998E-4</c:v>
                </c:pt>
                <c:pt idx="2">
                  <c:v>1.6610418054203527E-4</c:v>
                </c:pt>
                <c:pt idx="3">
                  <c:v>2.2760942329695666E-4</c:v>
                </c:pt>
                <c:pt idx="4">
                  <c:v>3.2126816606041958E-4</c:v>
                </c:pt>
                <c:pt idx="5">
                  <c:v>4.4708040883242411E-4</c:v>
                </c:pt>
                <c:pt idx="6">
                  <c:v>6.0811474290007694E-4</c:v>
                </c:pt>
                <c:pt idx="7">
                  <c:v>7.9810056867667589E-4</c:v>
                </c:pt>
                <c:pt idx="8">
                  <c:v>9.8114870980411939E-4</c:v>
                </c:pt>
                <c:pt idx="9">
                  <c:v>1.1300420957357827E-3</c:v>
                </c:pt>
                <c:pt idx="10">
                  <c:v>1.2083578820636237E-3</c:v>
                </c:pt>
                <c:pt idx="11">
                  <c:v>1.2478493177587729E-3</c:v>
                </c:pt>
                <c:pt idx="12">
                  <c:v>1.2403779650596812E-3</c:v>
                </c:pt>
                <c:pt idx="13">
                  <c:v>1.1804737264545691E-3</c:v>
                </c:pt>
                <c:pt idx="14">
                  <c:v>1.1021579401267096E-3</c:v>
                </c:pt>
                <c:pt idx="15">
                  <c:v>1.0383846081595722E-3</c:v>
                </c:pt>
                <c:pt idx="16">
                  <c:v>9.972921683146323E-4</c:v>
                </c:pt>
                <c:pt idx="17">
                  <c:v>9.7554519527981443E-4</c:v>
                </c:pt>
                <c:pt idx="18">
                  <c:v>9.6407133220622698E-4</c:v>
                </c:pt>
                <c:pt idx="19">
                  <c:v>9.6233691104393815E-4</c:v>
                </c:pt>
                <c:pt idx="20">
                  <c:v>9.8114870980412394E-4</c:v>
                </c:pt>
                <c:pt idx="21">
                  <c:v>1.0467898799460344E-3</c:v>
                </c:pt>
                <c:pt idx="22">
                  <c:v>1.1847430708540423E-3</c:v>
                </c:pt>
                <c:pt idx="23">
                  <c:v>1.3340367078231441E-3</c:v>
                </c:pt>
                <c:pt idx="24">
                  <c:v>1.1300420957357782E-3</c:v>
                </c:pt>
                <c:pt idx="25">
                  <c:v>7.9930132178902824E-4</c:v>
                </c:pt>
                <c:pt idx="26">
                  <c:v>6.2505870348548986E-4</c:v>
                </c:pt>
                <c:pt idx="27">
                  <c:v>5.627529586556731E-4</c:v>
                </c:pt>
                <c:pt idx="28">
                  <c:v>5.4500849599535084E-4</c:v>
                </c:pt>
                <c:pt idx="29">
                  <c:v>5.3433513499667273E-4</c:v>
                </c:pt>
                <c:pt idx="30">
                  <c:v>5.2659694827262204E-4</c:v>
                </c:pt>
                <c:pt idx="31">
                  <c:v>5.1672408934883929E-4</c:v>
                </c:pt>
                <c:pt idx="32">
                  <c:v>4.9684495448878985E-4</c:v>
                </c:pt>
                <c:pt idx="33">
                  <c:v>4.6162286319312756E-4</c:v>
                </c:pt>
                <c:pt idx="34">
                  <c:v>4.2039700633570803E-4</c:v>
                </c:pt>
                <c:pt idx="35">
                  <c:v>3.7703647727854728E-4</c:v>
                </c:pt>
                <c:pt idx="36">
                  <c:v>3.3914604573321666E-4</c:v>
                </c:pt>
                <c:pt idx="37">
                  <c:v>3.0072194613795417E-4</c:v>
                </c:pt>
                <c:pt idx="38">
                  <c:v>2.5869558720562996E-4</c:v>
                </c:pt>
                <c:pt idx="39">
                  <c:v>2.0759687142441843E-4</c:v>
                </c:pt>
                <c:pt idx="40">
                  <c:v>1.7466955274348292E-4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533-4991-BF9B-704F9DE0CDC5}"/>
            </c:ext>
          </c:extLst>
        </c:ser>
        <c:ser>
          <c:idx val="2"/>
          <c:order val="3"/>
          <c:tx>
            <c:v>20_model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'Darrow''s blueberry_live'!$R$13:$R$55</c:f>
              <c:numCache>
                <c:formatCode>General</c:formatCode>
                <c:ptCount val="43"/>
                <c:pt idx="0">
                  <c:v>176.721</c:v>
                </c:pt>
                <c:pt idx="1">
                  <c:v>184.68</c:v>
                </c:pt>
                <c:pt idx="2">
                  <c:v>192.631</c:v>
                </c:pt>
                <c:pt idx="3">
                  <c:v>200.6</c:v>
                </c:pt>
                <c:pt idx="4">
                  <c:v>208.566</c:v>
                </c:pt>
                <c:pt idx="5">
                  <c:v>216.52699999999999</c:v>
                </c:pt>
                <c:pt idx="6">
                  <c:v>224.48599999999999</c:v>
                </c:pt>
                <c:pt idx="7">
                  <c:v>232.45099999999999</c:v>
                </c:pt>
                <c:pt idx="8">
                  <c:v>240.398</c:v>
                </c:pt>
                <c:pt idx="9">
                  <c:v>248.32400000000001</c:v>
                </c:pt>
                <c:pt idx="10">
                  <c:v>256.23700000000002</c:v>
                </c:pt>
                <c:pt idx="11">
                  <c:v>264.16800000000001</c:v>
                </c:pt>
                <c:pt idx="12">
                  <c:v>272.09500000000003</c:v>
                </c:pt>
                <c:pt idx="13">
                  <c:v>280.00200000000001</c:v>
                </c:pt>
                <c:pt idx="14">
                  <c:v>287.916</c:v>
                </c:pt>
                <c:pt idx="15">
                  <c:v>295.81</c:v>
                </c:pt>
                <c:pt idx="16">
                  <c:v>303.71100000000001</c:v>
                </c:pt>
                <c:pt idx="17">
                  <c:v>311.60199999999998</c:v>
                </c:pt>
                <c:pt idx="18">
                  <c:v>319.48399999999998</c:v>
                </c:pt>
                <c:pt idx="19">
                  <c:v>327.35700000000003</c:v>
                </c:pt>
                <c:pt idx="20">
                  <c:v>335.20299999999997</c:v>
                </c:pt>
                <c:pt idx="21">
                  <c:v>343.03699999999998</c:v>
                </c:pt>
                <c:pt idx="22">
                  <c:v>350.82900000000001</c:v>
                </c:pt>
                <c:pt idx="23">
                  <c:v>358.61399999999998</c:v>
                </c:pt>
                <c:pt idx="24">
                  <c:v>366.411</c:v>
                </c:pt>
                <c:pt idx="25">
                  <c:v>374.214</c:v>
                </c:pt>
                <c:pt idx="26">
                  <c:v>382.00900000000001</c:v>
                </c:pt>
                <c:pt idx="27">
                  <c:v>389.79599999999999</c:v>
                </c:pt>
                <c:pt idx="28">
                  <c:v>397.56700000000001</c:v>
                </c:pt>
                <c:pt idx="29">
                  <c:v>405.31900000000002</c:v>
                </c:pt>
                <c:pt idx="30">
                  <c:v>413.1</c:v>
                </c:pt>
                <c:pt idx="31">
                  <c:v>420.90300000000002</c:v>
                </c:pt>
                <c:pt idx="32">
                  <c:v>428.70299999999997</c:v>
                </c:pt>
                <c:pt idx="33">
                  <c:v>436.49</c:v>
                </c:pt>
                <c:pt idx="34">
                  <c:v>444.28100000000001</c:v>
                </c:pt>
                <c:pt idx="35">
                  <c:v>452.06400000000002</c:v>
                </c:pt>
                <c:pt idx="36">
                  <c:v>459.85199999999998</c:v>
                </c:pt>
                <c:pt idx="37">
                  <c:v>467.63</c:v>
                </c:pt>
                <c:pt idx="38">
                  <c:v>475.39100000000002</c:v>
                </c:pt>
                <c:pt idx="39">
                  <c:v>483.173</c:v>
                </c:pt>
                <c:pt idx="40">
                  <c:v>490.959</c:v>
                </c:pt>
                <c:pt idx="41">
                  <c:v>498.73700000000002</c:v>
                </c:pt>
                <c:pt idx="42">
                  <c:v>506.51600000000002</c:v>
                </c:pt>
              </c:numCache>
            </c:numRef>
          </c:xVal>
          <c:yVal>
            <c:numRef>
              <c:f>'Darrow''s blueberry_live'!$AA$13:$AA$55</c:f>
              <c:numCache>
                <c:formatCode>General</c:formatCode>
                <c:ptCount val="43"/>
                <c:pt idx="0">
                  <c:v>1.6449101230675385E-4</c:v>
                </c:pt>
                <c:pt idx="1">
                  <c:v>2.3684616896165158E-4</c:v>
                </c:pt>
                <c:pt idx="2">
                  <c:v>3.0018941567422228E-4</c:v>
                </c:pt>
                <c:pt idx="3">
                  <c:v>3.8170073505067707E-4</c:v>
                </c:pt>
                <c:pt idx="4">
                  <c:v>4.7410031393185466E-4</c:v>
                </c:pt>
                <c:pt idx="5">
                  <c:v>5.7872368088786547E-4</c:v>
                </c:pt>
                <c:pt idx="6">
                  <c:v>6.9365265029195061E-4</c:v>
                </c:pt>
                <c:pt idx="7">
                  <c:v>8.1645379721635551E-4</c:v>
                </c:pt>
                <c:pt idx="8">
                  <c:v>9.3849861441608329E-4</c:v>
                </c:pt>
                <c:pt idx="9">
                  <c:v>1.0557480171422349E-3</c:v>
                </c:pt>
                <c:pt idx="10">
                  <c:v>1.1622274851724168E-3</c:v>
                </c:pt>
                <c:pt idx="11">
                  <c:v>1.2538642803006342E-3</c:v>
                </c:pt>
                <c:pt idx="12">
                  <c:v>1.3124267960381479E-3</c:v>
                </c:pt>
                <c:pt idx="13">
                  <c:v>1.3286025593308786E-3</c:v>
                </c:pt>
                <c:pt idx="14">
                  <c:v>1.2976422310772768E-3</c:v>
                </c:pt>
                <c:pt idx="15">
                  <c:v>1.190101943388519E-3</c:v>
                </c:pt>
                <c:pt idx="16">
                  <c:v>9.5719930686887931E-4</c:v>
                </c:pt>
                <c:pt idx="17">
                  <c:v>4.9354787783794274E-4</c:v>
                </c:pt>
                <c:pt idx="18">
                  <c:v>7.7555833749480161E-4</c:v>
                </c:pt>
                <c:pt idx="19">
                  <c:v>9.9751637265339506E-4</c:v>
                </c:pt>
                <c:pt idx="20">
                  <c:v>1.1304684102061563E-3</c:v>
                </c:pt>
                <c:pt idx="21">
                  <c:v>1.195258964146821E-3</c:v>
                </c:pt>
                <c:pt idx="22">
                  <c:v>1.2008483789244049E-3</c:v>
                </c:pt>
                <c:pt idx="23">
                  <c:v>1.1666591196856071E-3</c:v>
                </c:pt>
                <c:pt idx="24">
                  <c:v>1.1002392043259512E-3</c:v>
                </c:pt>
                <c:pt idx="25">
                  <c:v>1.0070143778396629E-3</c:v>
                </c:pt>
                <c:pt idx="26">
                  <c:v>8.9524569801816348E-4</c:v>
                </c:pt>
                <c:pt idx="27">
                  <c:v>7.7540998969734764E-4</c:v>
                </c:pt>
                <c:pt idx="28">
                  <c:v>6.5449529282172428E-4</c:v>
                </c:pt>
                <c:pt idx="29">
                  <c:v>5.391350383605523E-4</c:v>
                </c:pt>
                <c:pt idx="30">
                  <c:v>4.3610759873434685E-4</c:v>
                </c:pt>
                <c:pt idx="31">
                  <c:v>3.44183266738438E-4</c:v>
                </c:pt>
                <c:pt idx="32">
                  <c:v>2.6447701118277307E-4</c:v>
                </c:pt>
                <c:pt idx="33">
                  <c:v>1.983533163664122E-4</c:v>
                </c:pt>
                <c:pt idx="34">
                  <c:v>1.4570400586594697E-4</c:v>
                </c:pt>
                <c:pt idx="35">
                  <c:v>1.0449590712453562E-4</c:v>
                </c:pt>
                <c:pt idx="36">
                  <c:v>7.3381120375279007E-5</c:v>
                </c:pt>
                <c:pt idx="37">
                  <c:v>5.0304315124336671E-5</c:v>
                </c:pt>
                <c:pt idx="38">
                  <c:v>3.3710589317546261E-5</c:v>
                </c:pt>
                <c:pt idx="39">
                  <c:v>2.2192753353997203E-5</c:v>
                </c:pt>
                <c:pt idx="40">
                  <c:v>1.4254330372191939E-5</c:v>
                </c:pt>
                <c:pt idx="41">
                  <c:v>8.9405645707454369E-6</c:v>
                </c:pt>
                <c:pt idx="42">
                  <c:v>5.4912899016970378E-6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D533-4991-BF9B-704F9DE0CDC5}"/>
            </c:ext>
          </c:extLst>
        </c:ser>
        <c:ser>
          <c:idx val="4"/>
          <c:order val="4"/>
          <c:tx>
            <c:v>30_exp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'Darrow''s blueberry_live'!$AH$11:$AH$53</c:f>
              <c:numCache>
                <c:formatCode>General</c:formatCode>
                <c:ptCount val="43"/>
                <c:pt idx="0">
                  <c:v>168.26</c:v>
                </c:pt>
                <c:pt idx="1">
                  <c:v>176.25800000000001</c:v>
                </c:pt>
                <c:pt idx="2">
                  <c:v>184.21199999999999</c:v>
                </c:pt>
                <c:pt idx="3">
                  <c:v>192.14500000000001</c:v>
                </c:pt>
                <c:pt idx="4">
                  <c:v>200.05500000000001</c:v>
                </c:pt>
                <c:pt idx="5">
                  <c:v>207.958</c:v>
                </c:pt>
                <c:pt idx="6">
                  <c:v>215.84899999999999</c:v>
                </c:pt>
                <c:pt idx="7">
                  <c:v>223.73599999999999</c:v>
                </c:pt>
                <c:pt idx="8">
                  <c:v>231.59399999999999</c:v>
                </c:pt>
                <c:pt idx="9">
                  <c:v>239.47300000000001</c:v>
                </c:pt>
                <c:pt idx="10">
                  <c:v>247.33099999999999</c:v>
                </c:pt>
                <c:pt idx="11">
                  <c:v>255.191</c:v>
                </c:pt>
                <c:pt idx="12">
                  <c:v>263.05399999999997</c:v>
                </c:pt>
                <c:pt idx="13">
                  <c:v>270.90199999999999</c:v>
                </c:pt>
                <c:pt idx="14">
                  <c:v>278.75400000000002</c:v>
                </c:pt>
                <c:pt idx="15">
                  <c:v>286.59399999999999</c:v>
                </c:pt>
                <c:pt idx="16">
                  <c:v>294.43299999999999</c:v>
                </c:pt>
                <c:pt idx="17">
                  <c:v>302.24900000000002</c:v>
                </c:pt>
                <c:pt idx="18">
                  <c:v>310.07600000000002</c:v>
                </c:pt>
                <c:pt idx="19">
                  <c:v>317.88099999999997</c:v>
                </c:pt>
                <c:pt idx="20">
                  <c:v>325.69400000000002</c:v>
                </c:pt>
                <c:pt idx="21">
                  <c:v>333.49900000000002</c:v>
                </c:pt>
                <c:pt idx="22">
                  <c:v>341.28500000000003</c:v>
                </c:pt>
                <c:pt idx="23">
                  <c:v>349.07400000000001</c:v>
                </c:pt>
                <c:pt idx="24">
                  <c:v>356.86599999999999</c:v>
                </c:pt>
                <c:pt idx="25">
                  <c:v>364.63900000000001</c:v>
                </c:pt>
                <c:pt idx="26">
                  <c:v>372.41500000000002</c:v>
                </c:pt>
                <c:pt idx="27">
                  <c:v>380.18900000000002</c:v>
                </c:pt>
                <c:pt idx="28">
                  <c:v>387.97500000000002</c:v>
                </c:pt>
                <c:pt idx="29">
                  <c:v>395.74700000000001</c:v>
                </c:pt>
                <c:pt idx="30">
                  <c:v>403.52199999999999</c:v>
                </c:pt>
                <c:pt idx="31">
                  <c:v>411.29599999999999</c:v>
                </c:pt>
                <c:pt idx="32">
                  <c:v>419.05900000000003</c:v>
                </c:pt>
                <c:pt idx="33">
                  <c:v>426.81700000000001</c:v>
                </c:pt>
                <c:pt idx="34">
                  <c:v>434.55700000000002</c:v>
                </c:pt>
                <c:pt idx="35">
                  <c:v>442.31</c:v>
                </c:pt>
                <c:pt idx="36">
                  <c:v>450.05099999999999</c:v>
                </c:pt>
                <c:pt idx="37">
                  <c:v>457.791</c:v>
                </c:pt>
                <c:pt idx="38">
                  <c:v>465.52199999999999</c:v>
                </c:pt>
                <c:pt idx="39">
                  <c:v>473.25700000000001</c:v>
                </c:pt>
                <c:pt idx="40">
                  <c:v>480.983</c:v>
                </c:pt>
                <c:pt idx="41">
                  <c:v>488.71899999999999</c:v>
                </c:pt>
                <c:pt idx="42">
                  <c:v>496.435</c:v>
                </c:pt>
              </c:numCache>
            </c:numRef>
          </c:xVal>
          <c:yVal>
            <c:numRef>
              <c:f>'Darrow''s blueberry_live'!$AM$11:$AM$53</c:f>
              <c:numCache>
                <c:formatCode>General</c:formatCode>
                <c:ptCount val="43"/>
                <c:pt idx="0">
                  <c:v>1.6502886414908324E-4</c:v>
                </c:pt>
                <c:pt idx="1">
                  <c:v>2.1803599396143236E-4</c:v>
                </c:pt>
                <c:pt idx="2">
                  <c:v>2.6856945771586149E-4</c:v>
                </c:pt>
                <c:pt idx="3">
                  <c:v>3.4136591599147337E-4</c:v>
                </c:pt>
                <c:pt idx="4">
                  <c:v>4.7494388311856289E-4</c:v>
                </c:pt>
                <c:pt idx="5">
                  <c:v>6.6223574178884276E-4</c:v>
                </c:pt>
                <c:pt idx="6">
                  <c:v>9.4317352979425562E-4</c:v>
                </c:pt>
                <c:pt idx="7">
                  <c:v>1.2983212995369281E-3</c:v>
                </c:pt>
                <c:pt idx="8">
                  <c:v>1.7216715763048174E-3</c:v>
                </c:pt>
                <c:pt idx="9">
                  <c:v>2.1248791437440268E-3</c:v>
                </c:pt>
                <c:pt idx="10">
                  <c:v>2.3248927135692612E-3</c:v>
                </c:pt>
                <c:pt idx="11">
                  <c:v>2.3231258092421894E-3</c:v>
                </c:pt>
                <c:pt idx="12">
                  <c:v>2.1874275569225832E-3</c:v>
                </c:pt>
                <c:pt idx="13">
                  <c:v>2.0195716458501767E-3</c:v>
                </c:pt>
                <c:pt idx="14">
                  <c:v>1.8308662637182421E-3</c:v>
                </c:pt>
                <c:pt idx="15">
                  <c:v>1.645694690240472E-3</c:v>
                </c:pt>
                <c:pt idx="16">
                  <c:v>1.5319060515766453E-3</c:v>
                </c:pt>
                <c:pt idx="17">
                  <c:v>1.4697110192634991E-3</c:v>
                </c:pt>
                <c:pt idx="18">
                  <c:v>1.4541622611852073E-3</c:v>
                </c:pt>
                <c:pt idx="19">
                  <c:v>1.4682974958018374E-3</c:v>
                </c:pt>
                <c:pt idx="20">
                  <c:v>1.4632441494263973E-3</c:v>
                </c:pt>
                <c:pt idx="21">
                  <c:v>1.4628907685609732E-3</c:v>
                </c:pt>
                <c:pt idx="22">
                  <c:v>1.5131061895365325E-3</c:v>
                </c:pt>
                <c:pt idx="23">
                  <c:v>1.6757674018873375E-3</c:v>
                </c:pt>
                <c:pt idx="24">
                  <c:v>1.9117198057253398E-3</c:v>
                </c:pt>
                <c:pt idx="25">
                  <c:v>1.8506909302680591E-3</c:v>
                </c:pt>
                <c:pt idx="26">
                  <c:v>1.2529825345041073E-3</c:v>
                </c:pt>
                <c:pt idx="27">
                  <c:v>8.1570905163884377E-4</c:v>
                </c:pt>
                <c:pt idx="28">
                  <c:v>6.9089492997403967E-4</c:v>
                </c:pt>
                <c:pt idx="29">
                  <c:v>6.6198837518305353E-4</c:v>
                </c:pt>
                <c:pt idx="30">
                  <c:v>6.6230641796193035E-4</c:v>
                </c:pt>
                <c:pt idx="31">
                  <c:v>6.7110560151076998E-4</c:v>
                </c:pt>
                <c:pt idx="32">
                  <c:v>6.5757111436535315E-4</c:v>
                </c:pt>
                <c:pt idx="33">
                  <c:v>6.5446136274970035E-4</c:v>
                </c:pt>
                <c:pt idx="34">
                  <c:v>6.1785110509264551E-4</c:v>
                </c:pt>
                <c:pt idx="35">
                  <c:v>5.6989732165574347E-4</c:v>
                </c:pt>
                <c:pt idx="36">
                  <c:v>5.1583004924715681E-4</c:v>
                </c:pt>
                <c:pt idx="37">
                  <c:v>4.495004608086467E-4</c:v>
                </c:pt>
                <c:pt idx="38">
                  <c:v>4.1289020315159186E-4</c:v>
                </c:pt>
                <c:pt idx="39">
                  <c:v>3.7401830795587288E-4</c:v>
                </c:pt>
                <c:pt idx="40">
                  <c:v>3.3026975681742926E-4</c:v>
                </c:pt>
                <c:pt idx="41">
                  <c:v>2.7503632755296326E-4</c:v>
                </c:pt>
                <c:pt idx="42">
                  <c:v>2.3793133668432304E-4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D533-4991-BF9B-704F9DE0CDC5}"/>
            </c:ext>
          </c:extLst>
        </c:ser>
        <c:ser>
          <c:idx val="5"/>
          <c:order val="5"/>
          <c:tx>
            <c:v>30-model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'Darrow''s blueberry_live'!$AH$12:$AH$54</c:f>
              <c:numCache>
                <c:formatCode>General</c:formatCode>
                <c:ptCount val="43"/>
                <c:pt idx="0">
                  <c:v>176.25800000000001</c:v>
                </c:pt>
                <c:pt idx="1">
                  <c:v>184.21199999999999</c:v>
                </c:pt>
                <c:pt idx="2">
                  <c:v>192.14500000000001</c:v>
                </c:pt>
                <c:pt idx="3">
                  <c:v>200.05500000000001</c:v>
                </c:pt>
                <c:pt idx="4">
                  <c:v>207.958</c:v>
                </c:pt>
                <c:pt idx="5">
                  <c:v>215.84899999999999</c:v>
                </c:pt>
                <c:pt idx="6">
                  <c:v>223.73599999999999</c:v>
                </c:pt>
                <c:pt idx="7">
                  <c:v>231.59399999999999</c:v>
                </c:pt>
                <c:pt idx="8">
                  <c:v>239.47300000000001</c:v>
                </c:pt>
                <c:pt idx="9">
                  <c:v>247.33099999999999</c:v>
                </c:pt>
                <c:pt idx="10">
                  <c:v>255.191</c:v>
                </c:pt>
                <c:pt idx="11">
                  <c:v>263.05399999999997</c:v>
                </c:pt>
                <c:pt idx="12">
                  <c:v>270.90199999999999</c:v>
                </c:pt>
                <c:pt idx="13">
                  <c:v>278.75400000000002</c:v>
                </c:pt>
                <c:pt idx="14">
                  <c:v>286.59399999999999</c:v>
                </c:pt>
                <c:pt idx="15">
                  <c:v>294.43299999999999</c:v>
                </c:pt>
                <c:pt idx="16">
                  <c:v>302.24900000000002</c:v>
                </c:pt>
                <c:pt idx="17">
                  <c:v>310.07600000000002</c:v>
                </c:pt>
                <c:pt idx="18">
                  <c:v>317.88099999999997</c:v>
                </c:pt>
                <c:pt idx="19">
                  <c:v>325.69400000000002</c:v>
                </c:pt>
                <c:pt idx="20">
                  <c:v>333.49900000000002</c:v>
                </c:pt>
                <c:pt idx="21">
                  <c:v>341.28500000000003</c:v>
                </c:pt>
                <c:pt idx="22">
                  <c:v>349.07400000000001</c:v>
                </c:pt>
                <c:pt idx="23">
                  <c:v>356.86599999999999</c:v>
                </c:pt>
                <c:pt idx="24">
                  <c:v>364.63900000000001</c:v>
                </c:pt>
                <c:pt idx="25">
                  <c:v>372.41500000000002</c:v>
                </c:pt>
                <c:pt idx="26">
                  <c:v>380.18900000000002</c:v>
                </c:pt>
                <c:pt idx="27">
                  <c:v>387.97500000000002</c:v>
                </c:pt>
                <c:pt idx="28">
                  <c:v>395.74700000000001</c:v>
                </c:pt>
                <c:pt idx="29">
                  <c:v>403.52199999999999</c:v>
                </c:pt>
                <c:pt idx="30">
                  <c:v>411.29599999999999</c:v>
                </c:pt>
                <c:pt idx="31">
                  <c:v>419.05900000000003</c:v>
                </c:pt>
                <c:pt idx="32">
                  <c:v>426.81700000000001</c:v>
                </c:pt>
                <c:pt idx="33">
                  <c:v>434.55700000000002</c:v>
                </c:pt>
                <c:pt idx="34">
                  <c:v>442.31</c:v>
                </c:pt>
                <c:pt idx="35">
                  <c:v>450.05099999999999</c:v>
                </c:pt>
                <c:pt idx="36">
                  <c:v>457.791</c:v>
                </c:pt>
                <c:pt idx="37">
                  <c:v>465.52199999999999</c:v>
                </c:pt>
                <c:pt idx="38">
                  <c:v>473.25700000000001</c:v>
                </c:pt>
                <c:pt idx="39">
                  <c:v>480.983</c:v>
                </c:pt>
                <c:pt idx="40">
                  <c:v>488.71899999999999</c:v>
                </c:pt>
                <c:pt idx="41">
                  <c:v>496.435</c:v>
                </c:pt>
                <c:pt idx="42">
                  <c:v>504.15300000000002</c:v>
                </c:pt>
              </c:numCache>
            </c:numRef>
          </c:xVal>
          <c:yVal>
            <c:numRef>
              <c:f>'Darrow''s blueberry_live'!$AQ$13:$AQ$53</c:f>
              <c:numCache>
                <c:formatCode>General</c:formatCode>
                <c:ptCount val="41"/>
                <c:pt idx="0">
                  <c:v>4.6260930738445829E-5</c:v>
                </c:pt>
                <c:pt idx="1">
                  <c:v>1.5666171554977888E-4</c:v>
                </c:pt>
                <c:pt idx="2">
                  <c:v>3.9981970954467246E-4</c:v>
                </c:pt>
                <c:pt idx="3">
                  <c:v>6.4427035086525748E-4</c:v>
                </c:pt>
                <c:pt idx="4">
                  <c:v>7.8968966873019296E-4</c:v>
                </c:pt>
                <c:pt idx="5">
                  <c:v>9.509740871461327E-4</c:v>
                </c:pt>
                <c:pt idx="6">
                  <c:v>1.1201202989097375E-3</c:v>
                </c:pt>
                <c:pt idx="7">
                  <c:v>1.3036262471131372E-3</c:v>
                </c:pt>
                <c:pt idx="8">
                  <c:v>1.477856711816646E-3</c:v>
                </c:pt>
                <c:pt idx="9">
                  <c:v>1.6458812250520292E-3</c:v>
                </c:pt>
                <c:pt idx="10">
                  <c:v>1.7917858250419631E-3</c:v>
                </c:pt>
                <c:pt idx="11">
                  <c:v>1.8982029768554456E-3</c:v>
                </c:pt>
                <c:pt idx="12">
                  <c:v>1.9605374445379417E-3</c:v>
                </c:pt>
                <c:pt idx="13">
                  <c:v>1.9538224575886159E-3</c:v>
                </c:pt>
                <c:pt idx="14">
                  <c:v>1.8649503880043775E-3</c:v>
                </c:pt>
                <c:pt idx="15">
                  <c:v>1.6456193876728284E-3</c:v>
                </c:pt>
                <c:pt idx="16">
                  <c:v>1.0579281120597019E-3</c:v>
                </c:pt>
                <c:pt idx="17">
                  <c:v>8.7938892435516038E-4</c:v>
                </c:pt>
                <c:pt idx="18">
                  <c:v>1.2772498247985492E-3</c:v>
                </c:pt>
                <c:pt idx="19">
                  <c:v>1.5582656683838514E-3</c:v>
                </c:pt>
                <c:pt idx="20">
                  <c:v>1.7161641840467419E-3</c:v>
                </c:pt>
                <c:pt idx="21">
                  <c:v>1.7849853272408167E-3</c:v>
                </c:pt>
                <c:pt idx="22">
                  <c:v>1.7795336045585469E-3</c:v>
                </c:pt>
                <c:pt idx="23">
                  <c:v>1.7088033523904216E-3</c:v>
                </c:pt>
                <c:pt idx="24">
                  <c:v>1.5951282132404183E-3</c:v>
                </c:pt>
                <c:pt idx="25">
                  <c:v>1.4471434149342479E-3</c:v>
                </c:pt>
                <c:pt idx="26">
                  <c:v>1.2805640163581725E-3</c:v>
                </c:pt>
                <c:pt idx="27">
                  <c:v>1.1015540478730107E-3</c:v>
                </c:pt>
                <c:pt idx="28">
                  <c:v>9.2634965161229898E-4</c:v>
                </c:pt>
                <c:pt idx="29">
                  <c:v>7.603407242353636E-4</c:v>
                </c:pt>
                <c:pt idx="30">
                  <c:v>6.0896420348417616E-4</c:v>
                </c:pt>
                <c:pt idx="31">
                  <c:v>4.7700027723828788E-4</c:v>
                </c:pt>
                <c:pt idx="32">
                  <c:v>3.6481401396481247E-4</c:v>
                </c:pt>
                <c:pt idx="33">
                  <c:v>2.7380508609739387E-4</c:v>
                </c:pt>
                <c:pt idx="34">
                  <c:v>2.004232869405697E-4</c:v>
                </c:pt>
                <c:pt idx="35">
                  <c:v>1.4368015070212372E-4</c:v>
                </c:pt>
                <c:pt idx="36">
                  <c:v>1.0069180715456353E-4</c:v>
                </c:pt>
                <c:pt idx="37">
                  <c:v>6.9145527150826465E-5</c:v>
                </c:pt>
                <c:pt idx="38">
                  <c:v>4.6396052709925584E-5</c:v>
                </c:pt>
                <c:pt idx="39">
                  <c:v>3.0526211122910074E-5</c:v>
                </c:pt>
                <c:pt idx="40">
                  <c:v>1.959105379563442E-5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D533-4991-BF9B-704F9DE0C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35680"/>
        <c:axId val="1826542208"/>
      </c:scatterChart>
      <c:valAx>
        <c:axId val="1826535680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542208"/>
        <c:crosses val="autoZero"/>
        <c:crossBetween val="midCat"/>
      </c:valAx>
      <c:valAx>
        <c:axId val="1826542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5356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'Darrow''s blueberry_live'!$B$13:$B$62</c:f>
              <c:numCache>
                <c:formatCode>General</c:formatCode>
                <c:ptCount val="50"/>
                <c:pt idx="0">
                  <c:v>166.19899999999998</c:v>
                </c:pt>
                <c:pt idx="1">
                  <c:v>174.078</c:v>
                </c:pt>
                <c:pt idx="2">
                  <c:v>181.96133333333333</c:v>
                </c:pt>
                <c:pt idx="3">
                  <c:v>189.84433333333334</c:v>
                </c:pt>
                <c:pt idx="4">
                  <c:v>197.71333333333334</c:v>
                </c:pt>
                <c:pt idx="5">
                  <c:v>205.58633333333333</c:v>
                </c:pt>
                <c:pt idx="6">
                  <c:v>213.4556666666667</c:v>
                </c:pt>
                <c:pt idx="7">
                  <c:v>221.35400000000001</c:v>
                </c:pt>
                <c:pt idx="8">
                  <c:v>229.20600000000002</c:v>
                </c:pt>
                <c:pt idx="9">
                  <c:v>237.05966666666666</c:v>
                </c:pt>
                <c:pt idx="10">
                  <c:v>244.9</c:v>
                </c:pt>
                <c:pt idx="11">
                  <c:v>252.72533333333334</c:v>
                </c:pt>
                <c:pt idx="12">
                  <c:v>260.55599999999998</c:v>
                </c:pt>
                <c:pt idx="13">
                  <c:v>268.37966666666671</c:v>
                </c:pt>
                <c:pt idx="14">
                  <c:v>276.2233333333333</c:v>
                </c:pt>
                <c:pt idx="15">
                  <c:v>284.05500000000001</c:v>
                </c:pt>
                <c:pt idx="16">
                  <c:v>291.85799999999995</c:v>
                </c:pt>
                <c:pt idx="17">
                  <c:v>299.64000000000004</c:v>
                </c:pt>
                <c:pt idx="18">
                  <c:v>307.42399999999998</c:v>
                </c:pt>
                <c:pt idx="19">
                  <c:v>315.20333333333332</c:v>
                </c:pt>
                <c:pt idx="20">
                  <c:v>322.9783333333333</c:v>
                </c:pt>
                <c:pt idx="21">
                  <c:v>330.73733333333331</c:v>
                </c:pt>
                <c:pt idx="22">
                  <c:v>338.50066666666663</c:v>
                </c:pt>
                <c:pt idx="23">
                  <c:v>346.28133333333335</c:v>
                </c:pt>
                <c:pt idx="24">
                  <c:v>354.06633333333338</c:v>
                </c:pt>
                <c:pt idx="25">
                  <c:v>361.80933333333331</c:v>
                </c:pt>
                <c:pt idx="26">
                  <c:v>369.53299999999996</c:v>
                </c:pt>
                <c:pt idx="27">
                  <c:v>377.25333333333333</c:v>
                </c:pt>
                <c:pt idx="28">
                  <c:v>384.98199999999997</c:v>
                </c:pt>
                <c:pt idx="29">
                  <c:v>392.70666666666665</c:v>
                </c:pt>
                <c:pt idx="30">
                  <c:v>400.416</c:v>
                </c:pt>
                <c:pt idx="31">
                  <c:v>408.11933333333332</c:v>
                </c:pt>
                <c:pt idx="32">
                  <c:v>415.83233333333334</c:v>
                </c:pt>
                <c:pt idx="33">
                  <c:v>423.52266666666668</c:v>
                </c:pt>
                <c:pt idx="34">
                  <c:v>431.19266666666664</c:v>
                </c:pt>
                <c:pt idx="35">
                  <c:v>438.89200000000005</c:v>
                </c:pt>
                <c:pt idx="36">
                  <c:v>446.56866666666673</c:v>
                </c:pt>
                <c:pt idx="37">
                  <c:v>454.2283333333333</c:v>
                </c:pt>
                <c:pt idx="38">
                  <c:v>461.89166666666665</c:v>
                </c:pt>
                <c:pt idx="39">
                  <c:v>469.55500000000001</c:v>
                </c:pt>
                <c:pt idx="40">
                  <c:v>477.19800000000004</c:v>
                </c:pt>
                <c:pt idx="41">
                  <c:v>484.86433333333338</c:v>
                </c:pt>
                <c:pt idx="42">
                  <c:v>492.52500000000003</c:v>
                </c:pt>
                <c:pt idx="43">
                  <c:v>500.17266666666666</c:v>
                </c:pt>
              </c:numCache>
            </c:numRef>
          </c:xVal>
          <c:yVal>
            <c:numRef>
              <c:f>'Darrow''s blueberry_live'!$F$13:$F$62</c:f>
              <c:numCache>
                <c:formatCode>General</c:formatCode>
                <c:ptCount val="50"/>
                <c:pt idx="0">
                  <c:v>2.9820638913746755E-3</c:v>
                </c:pt>
                <c:pt idx="1">
                  <c:v>5.6289006590856117E-3</c:v>
                </c:pt>
                <c:pt idx="2">
                  <c:v>8.734852835292628E-3</c:v>
                </c:pt>
                <c:pt idx="3">
                  <c:v>1.2878551585624232E-2</c:v>
                </c:pt>
                <c:pt idx="4">
                  <c:v>1.8651745658808783E-2</c:v>
                </c:pt>
                <c:pt idx="5">
                  <c:v>2.7116959285937048E-2</c:v>
                </c:pt>
                <c:pt idx="6">
                  <c:v>3.9482467621432371E-2</c:v>
                </c:pt>
                <c:pt idx="7">
                  <c:v>5.6611116131420669E-2</c:v>
                </c:pt>
                <c:pt idx="8">
                  <c:v>7.9301619875761786E-2</c:v>
                </c:pt>
                <c:pt idx="9">
                  <c:v>0.10692579237489463</c:v>
                </c:pt>
                <c:pt idx="10">
                  <c:v>0.13748976099763599</c:v>
                </c:pt>
                <c:pt idx="11">
                  <c:v>0.16851867506580664</c:v>
                </c:pt>
                <c:pt idx="12">
                  <c:v>0.1978816560802914</c:v>
                </c:pt>
                <c:pt idx="13">
                  <c:v>0.22453221241156562</c:v>
                </c:pt>
                <c:pt idx="14">
                  <c:v>0.24851261182739592</c:v>
                </c:pt>
                <c:pt idx="15">
                  <c:v>0.2706580071184751</c:v>
                </c:pt>
                <c:pt idx="16">
                  <c:v>0.29236031960262476</c:v>
                </c:pt>
                <c:pt idx="17">
                  <c:v>0.31425356579633934</c:v>
                </c:pt>
                <c:pt idx="18">
                  <c:v>0.33673564572031556</c:v>
                </c:pt>
                <c:pt idx="19">
                  <c:v>0.36022194950605013</c:v>
                </c:pt>
                <c:pt idx="20">
                  <c:v>0.38486988815074152</c:v>
                </c:pt>
                <c:pt idx="21">
                  <c:v>0.41140384374335015</c:v>
                </c:pt>
                <c:pt idx="22">
                  <c:v>0.44022025879533944</c:v>
                </c:pt>
                <c:pt idx="23">
                  <c:v>0.47055889649060934</c:v>
                </c:pt>
                <c:pt idx="24">
                  <c:v>0.49911776966107069</c:v>
                </c:pt>
                <c:pt idx="25">
                  <c:v>0.52065480059816172</c:v>
                </c:pt>
                <c:pt idx="26">
                  <c:v>0.53619942807337684</c:v>
                </c:pt>
                <c:pt idx="27">
                  <c:v>0.54912287094338752</c:v>
                </c:pt>
                <c:pt idx="28">
                  <c:v>0.56125036802108141</c:v>
                </c:pt>
                <c:pt idx="29">
                  <c:v>0.57311522193493103</c:v>
                </c:pt>
                <c:pt idx="30">
                  <c:v>0.58480459173708854</c:v>
                </c:pt>
                <c:pt idx="31">
                  <c:v>0.59625303526297835</c:v>
                </c:pt>
                <c:pt idx="32">
                  <c:v>0.60726291426056189</c:v>
                </c:pt>
                <c:pt idx="33">
                  <c:v>0.61768556278804021</c:v>
                </c:pt>
                <c:pt idx="34">
                  <c:v>0.62726518797496578</c:v>
                </c:pt>
                <c:pt idx="35">
                  <c:v>0.63586420094971297</c:v>
                </c:pt>
                <c:pt idx="36">
                  <c:v>0.64388604026806506</c:v>
                </c:pt>
                <c:pt idx="37">
                  <c:v>0.6513560665906819</c:v>
                </c:pt>
                <c:pt idx="38">
                  <c:v>0.65836945527049906</c:v>
                </c:pt>
                <c:pt idx="39">
                  <c:v>0.66454317288100018</c:v>
                </c:pt>
                <c:pt idx="40">
                  <c:v>0.66968016417384002</c:v>
                </c:pt>
                <c:pt idx="41">
                  <c:v>0.67413300063255899</c:v>
                </c:pt>
                <c:pt idx="42">
                  <c:v>0.67826795432749076</c:v>
                </c:pt>
                <c:pt idx="43">
                  <c:v>0.68169222652025496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703-4EC3-AAC1-59CED95D0E6B}"/>
            </c:ext>
          </c:extLst>
        </c:ser>
        <c:ser>
          <c:idx val="1"/>
          <c:order val="1"/>
          <c:tx>
            <c:v>10-model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'Darrow''s blueberry_live'!$B$13:$B$62</c:f>
              <c:numCache>
                <c:formatCode>General</c:formatCode>
                <c:ptCount val="50"/>
                <c:pt idx="0">
                  <c:v>166.19899999999998</c:v>
                </c:pt>
                <c:pt idx="1">
                  <c:v>174.078</c:v>
                </c:pt>
                <c:pt idx="2">
                  <c:v>181.96133333333333</c:v>
                </c:pt>
                <c:pt idx="3">
                  <c:v>189.84433333333334</c:v>
                </c:pt>
                <c:pt idx="4">
                  <c:v>197.71333333333334</c:v>
                </c:pt>
                <c:pt idx="5">
                  <c:v>205.58633333333333</c:v>
                </c:pt>
                <c:pt idx="6">
                  <c:v>213.4556666666667</c:v>
                </c:pt>
                <c:pt idx="7">
                  <c:v>221.35400000000001</c:v>
                </c:pt>
                <c:pt idx="8">
                  <c:v>229.20600000000002</c:v>
                </c:pt>
                <c:pt idx="9">
                  <c:v>237.05966666666666</c:v>
                </c:pt>
                <c:pt idx="10">
                  <c:v>244.9</c:v>
                </c:pt>
                <c:pt idx="11">
                  <c:v>252.72533333333334</c:v>
                </c:pt>
                <c:pt idx="12">
                  <c:v>260.55599999999998</c:v>
                </c:pt>
                <c:pt idx="13">
                  <c:v>268.37966666666671</c:v>
                </c:pt>
                <c:pt idx="14">
                  <c:v>276.2233333333333</c:v>
                </c:pt>
                <c:pt idx="15">
                  <c:v>284.05500000000001</c:v>
                </c:pt>
                <c:pt idx="16">
                  <c:v>291.85799999999995</c:v>
                </c:pt>
                <c:pt idx="17">
                  <c:v>299.64000000000004</c:v>
                </c:pt>
                <c:pt idx="18">
                  <c:v>307.42399999999998</c:v>
                </c:pt>
                <c:pt idx="19">
                  <c:v>315.20333333333332</c:v>
                </c:pt>
                <c:pt idx="20">
                  <c:v>322.9783333333333</c:v>
                </c:pt>
                <c:pt idx="21">
                  <c:v>330.73733333333331</c:v>
                </c:pt>
                <c:pt idx="22">
                  <c:v>338.50066666666663</c:v>
                </c:pt>
                <c:pt idx="23">
                  <c:v>346.28133333333335</c:v>
                </c:pt>
                <c:pt idx="24">
                  <c:v>354.06633333333338</c:v>
                </c:pt>
                <c:pt idx="25">
                  <c:v>361.80933333333331</c:v>
                </c:pt>
                <c:pt idx="26">
                  <c:v>369.53299999999996</c:v>
                </c:pt>
                <c:pt idx="27">
                  <c:v>377.25333333333333</c:v>
                </c:pt>
                <c:pt idx="28">
                  <c:v>384.98199999999997</c:v>
                </c:pt>
                <c:pt idx="29">
                  <c:v>392.70666666666665</c:v>
                </c:pt>
                <c:pt idx="30">
                  <c:v>400.416</c:v>
                </c:pt>
                <c:pt idx="31">
                  <c:v>408.11933333333332</c:v>
                </c:pt>
                <c:pt idx="32">
                  <c:v>415.83233333333334</c:v>
                </c:pt>
                <c:pt idx="33">
                  <c:v>423.52266666666668</c:v>
                </c:pt>
                <c:pt idx="34">
                  <c:v>431.19266666666664</c:v>
                </c:pt>
                <c:pt idx="35">
                  <c:v>438.89200000000005</c:v>
                </c:pt>
                <c:pt idx="36">
                  <c:v>446.56866666666673</c:v>
                </c:pt>
                <c:pt idx="37">
                  <c:v>454.2283333333333</c:v>
                </c:pt>
                <c:pt idx="38">
                  <c:v>461.89166666666665</c:v>
                </c:pt>
                <c:pt idx="39">
                  <c:v>469.55500000000001</c:v>
                </c:pt>
                <c:pt idx="40">
                  <c:v>477.19800000000004</c:v>
                </c:pt>
                <c:pt idx="41">
                  <c:v>484.86433333333338</c:v>
                </c:pt>
                <c:pt idx="42">
                  <c:v>492.52500000000003</c:v>
                </c:pt>
                <c:pt idx="43">
                  <c:v>500.17266666666666</c:v>
                </c:pt>
              </c:numCache>
            </c:numRef>
          </c:xVal>
          <c:yVal>
            <c:numRef>
              <c:f>'Darrow''s blueberry_live'!$J$13:$J$62</c:f>
              <c:numCache>
                <c:formatCode>General</c:formatCode>
                <c:ptCount val="50"/>
                <c:pt idx="0">
                  <c:v>2.2734036423402625E-2</c:v>
                </c:pt>
                <c:pt idx="1">
                  <c:v>2.284676071395652E-2</c:v>
                </c:pt>
                <c:pt idx="2">
                  <c:v>2.3307122435025897E-2</c:v>
                </c:pt>
                <c:pt idx="3">
                  <c:v>2.5003334820904131E-2</c:v>
                </c:pt>
                <c:pt idx="4">
                  <c:v>2.9980592195691554E-2</c:v>
                </c:pt>
                <c:pt idx="5">
                  <c:v>3.927352226865298E-2</c:v>
                </c:pt>
                <c:pt idx="6">
                  <c:v>5.1056918031814148E-2</c:v>
                </c:pt>
                <c:pt idx="7">
                  <c:v>6.5351015400282875E-2</c:v>
                </c:pt>
                <c:pt idx="8">
                  <c:v>8.2516207387590357E-2</c:v>
                </c:pt>
                <c:pt idx="9">
                  <c:v>0.10249422279284781</c:v>
                </c:pt>
                <c:pt idx="10">
                  <c:v>0.12545393590700754</c:v>
                </c:pt>
                <c:pt idx="11">
                  <c:v>0.1512059837697641</c:v>
                </c:pt>
                <c:pt idx="12">
                  <c:v>0.17943709347485279</c:v>
                </c:pt>
                <c:pt idx="13">
                  <c:v>0.20971569455128239</c:v>
                </c:pt>
                <c:pt idx="14">
                  <c:v>0.24124948686169406</c:v>
                </c:pt>
                <c:pt idx="15">
                  <c:v>0.27317019469784948</c:v>
                </c:pt>
                <c:pt idx="16">
                  <c:v>0.30402280088150085</c:v>
                </c:pt>
                <c:pt idx="17">
                  <c:v>0.33192969522934429</c:v>
                </c:pt>
                <c:pt idx="18">
                  <c:v>0.35328960882787225</c:v>
                </c:pt>
                <c:pt idx="19">
                  <c:v>0.36536907379897793</c:v>
                </c:pt>
                <c:pt idx="20">
                  <c:v>0.38447764541505952</c:v>
                </c:pt>
                <c:pt idx="21">
                  <c:v>0.4088730714560197</c:v>
                </c:pt>
                <c:pt idx="22">
                  <c:v>0.43628533554466942</c:v>
                </c:pt>
                <c:pt idx="23">
                  <c:v>0.46511780661287433</c:v>
                </c:pt>
                <c:pt idx="24">
                  <c:v>0.494130123967844</c:v>
                </c:pt>
                <c:pt idx="25">
                  <c:v>0.52222010810682318</c:v>
                </c:pt>
                <c:pt idx="26">
                  <c:v>0.54840728269045225</c:v>
                </c:pt>
                <c:pt idx="27">
                  <c:v>0.57218342930356181</c:v>
                </c:pt>
                <c:pt idx="28">
                  <c:v>0.59323869645122296</c:v>
                </c:pt>
                <c:pt idx="29">
                  <c:v>0.61143489545372776</c:v>
                </c:pt>
                <c:pt idx="30">
                  <c:v>0.62674877529990525</c:v>
                </c:pt>
                <c:pt idx="31">
                  <c:v>0.63931044035031348</c:v>
                </c:pt>
                <c:pt idx="32">
                  <c:v>0.6493848967593483</c:v>
                </c:pt>
                <c:pt idx="33">
                  <c:v>0.65729244215361415</c:v>
                </c:pt>
                <c:pt idx="34">
                  <c:v>0.6633348770940245</c:v>
                </c:pt>
                <c:pt idx="35">
                  <c:v>0.66785116139268375</c:v>
                </c:pt>
                <c:pt idx="36">
                  <c:v>0.67117086773273082</c:v>
                </c:pt>
                <c:pt idx="37">
                  <c:v>0.67354204363149106</c:v>
                </c:pt>
                <c:pt idx="38">
                  <c:v>0.67520009653323321</c:v>
                </c:pt>
                <c:pt idx="39">
                  <c:v>0.67633732659692158</c:v>
                </c:pt>
                <c:pt idx="40">
                  <c:v>0.6771000005374348</c:v>
                </c:pt>
                <c:pt idx="41">
                  <c:v>0.67759931723408606</c:v>
                </c:pt>
                <c:pt idx="42">
                  <c:v>0.67792078636451858</c:v>
                </c:pt>
                <c:pt idx="43">
                  <c:v>0.67812250365837923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703-4EC3-AAC1-59CED95D0E6B}"/>
            </c:ext>
          </c:extLst>
        </c:ser>
        <c:ser>
          <c:idx val="2"/>
          <c:order val="2"/>
          <c:tx>
            <c:v>20-exp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'Darrow''s blueberry_live'!$R$13:$R$54</c:f>
              <c:numCache>
                <c:formatCode>General</c:formatCode>
                <c:ptCount val="42"/>
                <c:pt idx="0">
                  <c:v>176.721</c:v>
                </c:pt>
                <c:pt idx="1">
                  <c:v>184.68</c:v>
                </c:pt>
                <c:pt idx="2">
                  <c:v>192.631</c:v>
                </c:pt>
                <c:pt idx="3">
                  <c:v>200.6</c:v>
                </c:pt>
                <c:pt idx="4">
                  <c:v>208.566</c:v>
                </c:pt>
                <c:pt idx="5">
                  <c:v>216.52699999999999</c:v>
                </c:pt>
                <c:pt idx="6">
                  <c:v>224.48599999999999</c:v>
                </c:pt>
                <c:pt idx="7">
                  <c:v>232.45099999999999</c:v>
                </c:pt>
                <c:pt idx="8">
                  <c:v>240.398</c:v>
                </c:pt>
                <c:pt idx="9">
                  <c:v>248.32400000000001</c:v>
                </c:pt>
                <c:pt idx="10">
                  <c:v>256.23700000000002</c:v>
                </c:pt>
                <c:pt idx="11">
                  <c:v>264.16800000000001</c:v>
                </c:pt>
                <c:pt idx="12">
                  <c:v>272.09500000000003</c:v>
                </c:pt>
                <c:pt idx="13">
                  <c:v>280.00200000000001</c:v>
                </c:pt>
                <c:pt idx="14">
                  <c:v>287.916</c:v>
                </c:pt>
                <c:pt idx="15">
                  <c:v>295.81</c:v>
                </c:pt>
                <c:pt idx="16">
                  <c:v>303.71100000000001</c:v>
                </c:pt>
                <c:pt idx="17">
                  <c:v>311.60199999999998</c:v>
                </c:pt>
                <c:pt idx="18">
                  <c:v>319.48399999999998</c:v>
                </c:pt>
                <c:pt idx="19">
                  <c:v>327.35700000000003</c:v>
                </c:pt>
                <c:pt idx="20">
                  <c:v>335.20299999999997</c:v>
                </c:pt>
                <c:pt idx="21">
                  <c:v>343.03699999999998</c:v>
                </c:pt>
                <c:pt idx="22">
                  <c:v>350.82900000000001</c:v>
                </c:pt>
                <c:pt idx="23">
                  <c:v>358.61399999999998</c:v>
                </c:pt>
                <c:pt idx="24">
                  <c:v>366.411</c:v>
                </c:pt>
                <c:pt idx="25">
                  <c:v>374.214</c:v>
                </c:pt>
                <c:pt idx="26">
                  <c:v>382.00900000000001</c:v>
                </c:pt>
                <c:pt idx="27">
                  <c:v>389.79599999999999</c:v>
                </c:pt>
                <c:pt idx="28">
                  <c:v>397.56700000000001</c:v>
                </c:pt>
                <c:pt idx="29">
                  <c:v>405.31900000000002</c:v>
                </c:pt>
                <c:pt idx="30">
                  <c:v>413.1</c:v>
                </c:pt>
                <c:pt idx="31">
                  <c:v>420.90300000000002</c:v>
                </c:pt>
                <c:pt idx="32">
                  <c:v>428.70299999999997</c:v>
                </c:pt>
                <c:pt idx="33">
                  <c:v>436.49</c:v>
                </c:pt>
                <c:pt idx="34">
                  <c:v>444.28100000000001</c:v>
                </c:pt>
                <c:pt idx="35">
                  <c:v>452.06400000000002</c:v>
                </c:pt>
                <c:pt idx="36">
                  <c:v>459.85199999999998</c:v>
                </c:pt>
                <c:pt idx="37">
                  <c:v>467.63</c:v>
                </c:pt>
                <c:pt idx="38">
                  <c:v>475.39100000000002</c:v>
                </c:pt>
                <c:pt idx="39">
                  <c:v>483.173</c:v>
                </c:pt>
                <c:pt idx="40">
                  <c:v>490.959</c:v>
                </c:pt>
                <c:pt idx="41">
                  <c:v>498.73700000000002</c:v>
                </c:pt>
              </c:numCache>
            </c:numRef>
          </c:xVal>
          <c:yVal>
            <c:numRef>
              <c:f>'Darrow''s blueberry_live'!$V$13:$V$54</c:f>
              <c:numCache>
                <c:formatCode>General</c:formatCode>
                <c:ptCount val="42"/>
                <c:pt idx="0">
                  <c:v>2.8657974281469656E-3</c:v>
                </c:pt>
                <c:pt idx="1">
                  <c:v>5.2000614785594479E-3</c:v>
                </c:pt>
                <c:pt idx="2">
                  <c:v>8.2579794046826471E-3</c:v>
                </c:pt>
                <c:pt idx="3">
                  <c:v>1.2244479737691494E-2</c:v>
                </c:pt>
                <c:pt idx="4">
                  <c:v>1.7707105896818454E-2</c:v>
                </c:pt>
                <c:pt idx="5">
                  <c:v>2.5417541882268524E-2</c:v>
                </c:pt>
                <c:pt idx="6">
                  <c:v>3.6147471694246702E-2</c:v>
                </c:pt>
                <c:pt idx="7">
                  <c:v>5.074222552384855E-2</c:v>
                </c:pt>
                <c:pt idx="8">
                  <c:v>6.989663917208877E-2</c:v>
                </c:pt>
                <c:pt idx="9">
                  <c:v>9.3444208207387636E-2</c:v>
                </c:pt>
                <c:pt idx="10">
                  <c:v>0.12056521850504642</c:v>
                </c:pt>
                <c:pt idx="11">
                  <c:v>0.14956580767457339</c:v>
                </c:pt>
                <c:pt idx="12">
                  <c:v>0.17951419130078394</c:v>
                </c:pt>
                <c:pt idx="13">
                  <c:v>0.20928326246221629</c:v>
                </c:pt>
                <c:pt idx="14">
                  <c:v>0.23761463189712595</c:v>
                </c:pt>
                <c:pt idx="15">
                  <c:v>0.26406642246016698</c:v>
                </c:pt>
                <c:pt idx="16">
                  <c:v>0.28898765305599672</c:v>
                </c:pt>
                <c:pt idx="17">
                  <c:v>0.31292266509554789</c:v>
                </c:pt>
                <c:pt idx="18">
                  <c:v>0.33633574978226344</c:v>
                </c:pt>
                <c:pt idx="19">
                  <c:v>0.35947346175521289</c:v>
                </c:pt>
                <c:pt idx="20">
                  <c:v>0.3825695476202674</c:v>
                </c:pt>
                <c:pt idx="21">
                  <c:v>0.40611711665556638</c:v>
                </c:pt>
                <c:pt idx="22">
                  <c:v>0.4312400737742712</c:v>
                </c:pt>
                <c:pt idx="23">
                  <c:v>0.45967390747476822</c:v>
                </c:pt>
                <c:pt idx="24">
                  <c:v>0.49169078846252368</c:v>
                </c:pt>
                <c:pt idx="25">
                  <c:v>0.51881179876018235</c:v>
                </c:pt>
                <c:pt idx="26">
                  <c:v>0.53799503048311903</c:v>
                </c:pt>
                <c:pt idx="27">
                  <c:v>0.55299643936677079</c:v>
                </c:pt>
                <c:pt idx="28">
                  <c:v>0.56650251037450694</c:v>
                </c:pt>
                <c:pt idx="29">
                  <c:v>0.57958271427839536</c:v>
                </c:pt>
                <c:pt idx="30">
                  <c:v>0.59240675751831551</c:v>
                </c:pt>
                <c:pt idx="31">
                  <c:v>0.60504508427685844</c:v>
                </c:pt>
                <c:pt idx="32">
                  <c:v>0.61744646242123058</c:v>
                </c:pt>
                <c:pt idx="33">
                  <c:v>0.62937074132896154</c:v>
                </c:pt>
                <c:pt idx="34">
                  <c:v>0.6404496900455966</c:v>
                </c:pt>
                <c:pt idx="35">
                  <c:v>0.65053921819765359</c:v>
                </c:pt>
                <c:pt idx="36">
                  <c:v>0.65958809365233873</c:v>
                </c:pt>
                <c:pt idx="37">
                  <c:v>0.66772759874993592</c:v>
                </c:pt>
                <c:pt idx="38">
                  <c:v>0.67494492545724682</c:v>
                </c:pt>
                <c:pt idx="39">
                  <c:v>0.68115361955018194</c:v>
                </c:pt>
                <c:pt idx="40">
                  <c:v>0.68613594446436799</c:v>
                </c:pt>
                <c:pt idx="41">
                  <c:v>0.69032801373021158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703-4EC3-AAC1-59CED95D0E6B}"/>
            </c:ext>
          </c:extLst>
        </c:ser>
        <c:ser>
          <c:idx val="3"/>
          <c:order val="3"/>
          <c:tx>
            <c:v>20-model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'Darrow''s blueberry_live'!$R$13:$R$54</c:f>
              <c:numCache>
                <c:formatCode>General</c:formatCode>
                <c:ptCount val="42"/>
                <c:pt idx="0">
                  <c:v>176.721</c:v>
                </c:pt>
                <c:pt idx="1">
                  <c:v>184.68</c:v>
                </c:pt>
                <c:pt idx="2">
                  <c:v>192.631</c:v>
                </c:pt>
                <c:pt idx="3">
                  <c:v>200.6</c:v>
                </c:pt>
                <c:pt idx="4">
                  <c:v>208.566</c:v>
                </c:pt>
                <c:pt idx="5">
                  <c:v>216.52699999999999</c:v>
                </c:pt>
                <c:pt idx="6">
                  <c:v>224.48599999999999</c:v>
                </c:pt>
                <c:pt idx="7">
                  <c:v>232.45099999999999</c:v>
                </c:pt>
                <c:pt idx="8">
                  <c:v>240.398</c:v>
                </c:pt>
                <c:pt idx="9">
                  <c:v>248.32400000000001</c:v>
                </c:pt>
                <c:pt idx="10">
                  <c:v>256.23700000000002</c:v>
                </c:pt>
                <c:pt idx="11">
                  <c:v>264.16800000000001</c:v>
                </c:pt>
                <c:pt idx="12">
                  <c:v>272.09500000000003</c:v>
                </c:pt>
                <c:pt idx="13">
                  <c:v>280.00200000000001</c:v>
                </c:pt>
                <c:pt idx="14">
                  <c:v>287.916</c:v>
                </c:pt>
                <c:pt idx="15">
                  <c:v>295.81</c:v>
                </c:pt>
                <c:pt idx="16">
                  <c:v>303.71100000000001</c:v>
                </c:pt>
                <c:pt idx="17">
                  <c:v>311.60199999999998</c:v>
                </c:pt>
                <c:pt idx="18">
                  <c:v>319.48399999999998</c:v>
                </c:pt>
                <c:pt idx="19">
                  <c:v>327.35700000000003</c:v>
                </c:pt>
                <c:pt idx="20">
                  <c:v>335.20299999999997</c:v>
                </c:pt>
                <c:pt idx="21">
                  <c:v>343.03699999999998</c:v>
                </c:pt>
                <c:pt idx="22">
                  <c:v>350.82900000000001</c:v>
                </c:pt>
                <c:pt idx="23">
                  <c:v>358.61399999999998</c:v>
                </c:pt>
                <c:pt idx="24">
                  <c:v>366.411</c:v>
                </c:pt>
                <c:pt idx="25">
                  <c:v>374.214</c:v>
                </c:pt>
                <c:pt idx="26">
                  <c:v>382.00900000000001</c:v>
                </c:pt>
                <c:pt idx="27">
                  <c:v>389.79599999999999</c:v>
                </c:pt>
                <c:pt idx="28">
                  <c:v>397.56700000000001</c:v>
                </c:pt>
                <c:pt idx="29">
                  <c:v>405.31900000000002</c:v>
                </c:pt>
                <c:pt idx="30">
                  <c:v>413.1</c:v>
                </c:pt>
                <c:pt idx="31">
                  <c:v>420.90300000000002</c:v>
                </c:pt>
                <c:pt idx="32">
                  <c:v>428.70299999999997</c:v>
                </c:pt>
                <c:pt idx="33">
                  <c:v>436.49</c:v>
                </c:pt>
                <c:pt idx="34">
                  <c:v>444.28100000000001</c:v>
                </c:pt>
                <c:pt idx="35">
                  <c:v>452.06400000000002</c:v>
                </c:pt>
                <c:pt idx="36">
                  <c:v>459.85199999999998</c:v>
                </c:pt>
                <c:pt idx="37">
                  <c:v>467.63</c:v>
                </c:pt>
                <c:pt idx="38">
                  <c:v>475.39100000000002</c:v>
                </c:pt>
                <c:pt idx="39">
                  <c:v>483.173</c:v>
                </c:pt>
                <c:pt idx="40">
                  <c:v>490.959</c:v>
                </c:pt>
                <c:pt idx="41">
                  <c:v>498.73700000000002</c:v>
                </c:pt>
              </c:numCache>
            </c:numRef>
          </c:xVal>
          <c:yVal>
            <c:numRef>
              <c:f>'Darrow''s blueberry_live'!$Z$13:$Z$54</c:f>
              <c:numCache>
                <c:formatCode>General</c:formatCode>
                <c:ptCount val="42"/>
                <c:pt idx="0">
                  <c:v>1.1624581980031409E-2</c:v>
                </c:pt>
                <c:pt idx="1">
                  <c:v>1.55723662753935E-2</c:v>
                </c:pt>
                <c:pt idx="2">
                  <c:v>2.1256674330473138E-2</c:v>
                </c:pt>
                <c:pt idx="3">
                  <c:v>2.8461220306654475E-2</c:v>
                </c:pt>
                <c:pt idx="4">
                  <c:v>3.7622037947870723E-2</c:v>
                </c:pt>
                <c:pt idx="5">
                  <c:v>4.9000445482235234E-2</c:v>
                </c:pt>
                <c:pt idx="6">
                  <c:v>6.2889813823544E-2</c:v>
                </c:pt>
                <c:pt idx="7">
                  <c:v>7.9537477430550813E-2</c:v>
                </c:pt>
                <c:pt idx="8">
                  <c:v>9.9132368563743342E-2</c:v>
                </c:pt>
                <c:pt idx="9">
                  <c:v>0.12165633530972934</c:v>
                </c:pt>
                <c:pt idx="10">
                  <c:v>0.14699428772114298</c:v>
                </c:pt>
                <c:pt idx="11">
                  <c:v>0.17488774736528098</c:v>
                </c:pt>
                <c:pt idx="12">
                  <c:v>0.20498049009249619</c:v>
                </c:pt>
                <c:pt idx="13">
                  <c:v>0.23647873319741175</c:v>
                </c:pt>
                <c:pt idx="14">
                  <c:v>0.26836519462135283</c:v>
                </c:pt>
                <c:pt idx="15">
                  <c:v>0.29950860816720748</c:v>
                </c:pt>
                <c:pt idx="16">
                  <c:v>0.32807105480853194</c:v>
                </c:pt>
                <c:pt idx="17">
                  <c:v>0.35104383817338503</c:v>
                </c:pt>
                <c:pt idx="18">
                  <c:v>0.36288898724149565</c:v>
                </c:pt>
                <c:pt idx="19">
                  <c:v>0.38150238734137087</c:v>
                </c:pt>
                <c:pt idx="20">
                  <c:v>0.40544278028505237</c:v>
                </c:pt>
                <c:pt idx="21">
                  <c:v>0.43257402213000012</c:v>
                </c:pt>
                <c:pt idx="22">
                  <c:v>0.46126023726952381</c:v>
                </c:pt>
                <c:pt idx="23">
                  <c:v>0.49008059836370954</c:v>
                </c:pt>
                <c:pt idx="24">
                  <c:v>0.51808041723616416</c:v>
                </c:pt>
                <c:pt idx="25">
                  <c:v>0.54448615813998702</c:v>
                </c:pt>
                <c:pt idx="26">
                  <c:v>0.56865450320813893</c:v>
                </c:pt>
                <c:pt idx="27">
                  <c:v>0.59014039996057488</c:v>
                </c:pt>
                <c:pt idx="28">
                  <c:v>0.60875023971331121</c:v>
                </c:pt>
                <c:pt idx="29">
                  <c:v>0.62445812674103263</c:v>
                </c:pt>
                <c:pt idx="30">
                  <c:v>0.63739736766168587</c:v>
                </c:pt>
                <c:pt idx="31">
                  <c:v>0.64786395003131014</c:v>
                </c:pt>
                <c:pt idx="32">
                  <c:v>0.65612434843303269</c:v>
                </c:pt>
                <c:pt idx="33">
                  <c:v>0.6624717967014192</c:v>
                </c:pt>
                <c:pt idx="34">
                  <c:v>0.66723227629421311</c:v>
                </c:pt>
                <c:pt idx="35">
                  <c:v>0.67072917243499586</c:v>
                </c:pt>
                <c:pt idx="36">
                  <c:v>0.67323707420598466</c:v>
                </c:pt>
                <c:pt idx="37">
                  <c:v>0.67499822109499141</c:v>
                </c:pt>
                <c:pt idx="38">
                  <c:v>0.67620552465797545</c:v>
                </c:pt>
                <c:pt idx="39">
                  <c:v>0.67701457880159654</c:v>
                </c:pt>
                <c:pt idx="40">
                  <c:v>0.67754720488209252</c:v>
                </c:pt>
                <c:pt idx="41">
                  <c:v>0.67788930881102516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703-4EC3-AAC1-59CED95D0E6B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'Darrow''s blueberry_live'!$AH$13:$AH$53</c:f>
              <c:numCache>
                <c:formatCode>General</c:formatCode>
                <c:ptCount val="41"/>
                <c:pt idx="0">
                  <c:v>184.21199999999999</c:v>
                </c:pt>
                <c:pt idx="1">
                  <c:v>192.14500000000001</c:v>
                </c:pt>
                <c:pt idx="2">
                  <c:v>200.05500000000001</c:v>
                </c:pt>
                <c:pt idx="3">
                  <c:v>207.958</c:v>
                </c:pt>
                <c:pt idx="4">
                  <c:v>215.84899999999999</c:v>
                </c:pt>
                <c:pt idx="5">
                  <c:v>223.73599999999999</c:v>
                </c:pt>
                <c:pt idx="6">
                  <c:v>231.59399999999999</c:v>
                </c:pt>
                <c:pt idx="7">
                  <c:v>239.47300000000001</c:v>
                </c:pt>
                <c:pt idx="8">
                  <c:v>247.33099999999999</c:v>
                </c:pt>
                <c:pt idx="9">
                  <c:v>255.191</c:v>
                </c:pt>
                <c:pt idx="10">
                  <c:v>263.05399999999997</c:v>
                </c:pt>
                <c:pt idx="11">
                  <c:v>270.90199999999999</c:v>
                </c:pt>
                <c:pt idx="12">
                  <c:v>278.75400000000002</c:v>
                </c:pt>
                <c:pt idx="13">
                  <c:v>286.59399999999999</c:v>
                </c:pt>
                <c:pt idx="14">
                  <c:v>294.43299999999999</c:v>
                </c:pt>
                <c:pt idx="15">
                  <c:v>302.24900000000002</c:v>
                </c:pt>
                <c:pt idx="16">
                  <c:v>310.07600000000002</c:v>
                </c:pt>
                <c:pt idx="17">
                  <c:v>317.88099999999997</c:v>
                </c:pt>
                <c:pt idx="18">
                  <c:v>325.69400000000002</c:v>
                </c:pt>
                <c:pt idx="19">
                  <c:v>333.49900000000002</c:v>
                </c:pt>
                <c:pt idx="20">
                  <c:v>341.28500000000003</c:v>
                </c:pt>
                <c:pt idx="21">
                  <c:v>349.07400000000001</c:v>
                </c:pt>
                <c:pt idx="22">
                  <c:v>356.86599999999999</c:v>
                </c:pt>
                <c:pt idx="23">
                  <c:v>364.63900000000001</c:v>
                </c:pt>
                <c:pt idx="24">
                  <c:v>372.41500000000002</c:v>
                </c:pt>
                <c:pt idx="25">
                  <c:v>380.18900000000002</c:v>
                </c:pt>
                <c:pt idx="26">
                  <c:v>387.97500000000002</c:v>
                </c:pt>
                <c:pt idx="27">
                  <c:v>395.74700000000001</c:v>
                </c:pt>
                <c:pt idx="28">
                  <c:v>403.52199999999999</c:v>
                </c:pt>
                <c:pt idx="29">
                  <c:v>411.29599999999999</c:v>
                </c:pt>
                <c:pt idx="30">
                  <c:v>419.05900000000003</c:v>
                </c:pt>
                <c:pt idx="31">
                  <c:v>426.81700000000001</c:v>
                </c:pt>
                <c:pt idx="32">
                  <c:v>434.55700000000002</c:v>
                </c:pt>
                <c:pt idx="33">
                  <c:v>442.31</c:v>
                </c:pt>
                <c:pt idx="34">
                  <c:v>450.05099999999999</c:v>
                </c:pt>
                <c:pt idx="35">
                  <c:v>457.791</c:v>
                </c:pt>
                <c:pt idx="36">
                  <c:v>465.52199999999999</c:v>
                </c:pt>
                <c:pt idx="37">
                  <c:v>473.25700000000001</c:v>
                </c:pt>
                <c:pt idx="38">
                  <c:v>480.983</c:v>
                </c:pt>
                <c:pt idx="39">
                  <c:v>488.71899999999999</c:v>
                </c:pt>
                <c:pt idx="40">
                  <c:v>496.435</c:v>
                </c:pt>
              </c:numCache>
            </c:numRef>
          </c:xVal>
          <c:yVal>
            <c:numRef>
              <c:f>'Darrow''s blueberry_live'!$AL$13:$AL$53</c:f>
              <c:numCache>
                <c:formatCode>General</c:formatCode>
                <c:ptCount val="41"/>
                <c:pt idx="0">
                  <c:v>6.1290377297682497E-3</c:v>
                </c:pt>
                <c:pt idx="1">
                  <c:v>1.0426149053222034E-2</c:v>
                </c:pt>
                <c:pt idx="2">
                  <c:v>1.5888003709085607E-2</c:v>
                </c:pt>
                <c:pt idx="3">
                  <c:v>2.3487105838982614E-2</c:v>
                </c:pt>
                <c:pt idx="4">
                  <c:v>3.4082877707604098E-2</c:v>
                </c:pt>
                <c:pt idx="5">
                  <c:v>4.9173654184312188E-2</c:v>
                </c:pt>
                <c:pt idx="6">
                  <c:v>6.9946794976903037E-2</c:v>
                </c:pt>
                <c:pt idx="7">
                  <c:v>9.7493540197780115E-2</c:v>
                </c:pt>
                <c:pt idx="8">
                  <c:v>0.13149160649768454</c:v>
                </c:pt>
                <c:pt idx="9">
                  <c:v>0.16868988991479272</c:v>
                </c:pt>
                <c:pt idx="10">
                  <c:v>0.20585990286266775</c:v>
                </c:pt>
                <c:pt idx="11">
                  <c:v>0.24085874377342908</c:v>
                </c:pt>
                <c:pt idx="12">
                  <c:v>0.27317189010703191</c:v>
                </c:pt>
                <c:pt idx="13">
                  <c:v>0.30246575032652379</c:v>
                </c:pt>
                <c:pt idx="14">
                  <c:v>0.32879686537037134</c:v>
                </c:pt>
                <c:pt idx="15">
                  <c:v>0.35330736219559766</c:v>
                </c:pt>
                <c:pt idx="16">
                  <c:v>0.37682273850381365</c:v>
                </c:pt>
                <c:pt idx="17">
                  <c:v>0.40008933468277696</c:v>
                </c:pt>
                <c:pt idx="18">
                  <c:v>0.42358209461560636</c:v>
                </c:pt>
                <c:pt idx="19">
                  <c:v>0.44699400100642872</c:v>
                </c:pt>
                <c:pt idx="20">
                  <c:v>0.47040025330340429</c:v>
                </c:pt>
                <c:pt idx="21">
                  <c:v>0.49460995233598881</c:v>
                </c:pt>
                <c:pt idx="22">
                  <c:v>0.52142223076618621</c:v>
                </c:pt>
                <c:pt idx="23">
                  <c:v>0.55200974765779165</c:v>
                </c:pt>
                <c:pt idx="24">
                  <c:v>0.58162080254208059</c:v>
                </c:pt>
                <c:pt idx="25">
                  <c:v>0.60166852309414631</c:v>
                </c:pt>
                <c:pt idx="26">
                  <c:v>0.61471986792036781</c:v>
                </c:pt>
                <c:pt idx="27">
                  <c:v>0.62577418679995245</c:v>
                </c:pt>
                <c:pt idx="28">
                  <c:v>0.6363660008028813</c:v>
                </c:pt>
                <c:pt idx="29">
                  <c:v>0.64696290349027219</c:v>
                </c:pt>
                <c:pt idx="30">
                  <c:v>0.65770059311444451</c:v>
                </c:pt>
                <c:pt idx="31">
                  <c:v>0.66822173094429016</c:v>
                </c:pt>
                <c:pt idx="32">
                  <c:v>0.67869311274828537</c:v>
                </c:pt>
                <c:pt idx="33">
                  <c:v>0.68857873042976769</c:v>
                </c:pt>
                <c:pt idx="34">
                  <c:v>0.69769708757625959</c:v>
                </c:pt>
                <c:pt idx="35">
                  <c:v>0.7059503683642141</c:v>
                </c:pt>
                <c:pt idx="36">
                  <c:v>0.71314237573715245</c:v>
                </c:pt>
                <c:pt idx="37">
                  <c:v>0.71974861898757792</c:v>
                </c:pt>
                <c:pt idx="38">
                  <c:v>0.72573291191487188</c:v>
                </c:pt>
                <c:pt idx="39">
                  <c:v>0.73101722802395075</c:v>
                </c:pt>
                <c:pt idx="40">
                  <c:v>0.73541780926479816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703-4EC3-AAC1-59CED95D0E6B}"/>
            </c:ext>
          </c:extLst>
        </c:ser>
        <c:ser>
          <c:idx val="5"/>
          <c:order val="5"/>
          <c:tx>
            <c:v>30-model</c:v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'Darrow''s blueberry_live'!$R$13:$R$54</c:f>
              <c:numCache>
                <c:formatCode>General</c:formatCode>
                <c:ptCount val="42"/>
                <c:pt idx="0">
                  <c:v>176.721</c:v>
                </c:pt>
                <c:pt idx="1">
                  <c:v>184.68</c:v>
                </c:pt>
                <c:pt idx="2">
                  <c:v>192.631</c:v>
                </c:pt>
                <c:pt idx="3">
                  <c:v>200.6</c:v>
                </c:pt>
                <c:pt idx="4">
                  <c:v>208.566</c:v>
                </c:pt>
                <c:pt idx="5">
                  <c:v>216.52699999999999</c:v>
                </c:pt>
                <c:pt idx="6">
                  <c:v>224.48599999999999</c:v>
                </c:pt>
                <c:pt idx="7">
                  <c:v>232.45099999999999</c:v>
                </c:pt>
                <c:pt idx="8">
                  <c:v>240.398</c:v>
                </c:pt>
                <c:pt idx="9">
                  <c:v>248.32400000000001</c:v>
                </c:pt>
                <c:pt idx="10">
                  <c:v>256.23700000000002</c:v>
                </c:pt>
                <c:pt idx="11">
                  <c:v>264.16800000000001</c:v>
                </c:pt>
                <c:pt idx="12">
                  <c:v>272.09500000000003</c:v>
                </c:pt>
                <c:pt idx="13">
                  <c:v>280.00200000000001</c:v>
                </c:pt>
                <c:pt idx="14">
                  <c:v>287.916</c:v>
                </c:pt>
                <c:pt idx="15">
                  <c:v>295.81</c:v>
                </c:pt>
                <c:pt idx="16">
                  <c:v>303.71100000000001</c:v>
                </c:pt>
                <c:pt idx="17">
                  <c:v>311.60199999999998</c:v>
                </c:pt>
                <c:pt idx="18">
                  <c:v>319.48399999999998</c:v>
                </c:pt>
                <c:pt idx="19">
                  <c:v>327.35700000000003</c:v>
                </c:pt>
                <c:pt idx="20">
                  <c:v>335.20299999999997</c:v>
                </c:pt>
                <c:pt idx="21">
                  <c:v>343.03699999999998</c:v>
                </c:pt>
                <c:pt idx="22">
                  <c:v>350.82900000000001</c:v>
                </c:pt>
                <c:pt idx="23">
                  <c:v>358.61399999999998</c:v>
                </c:pt>
                <c:pt idx="24">
                  <c:v>366.411</c:v>
                </c:pt>
                <c:pt idx="25">
                  <c:v>374.214</c:v>
                </c:pt>
                <c:pt idx="26">
                  <c:v>382.00900000000001</c:v>
                </c:pt>
                <c:pt idx="27">
                  <c:v>389.79599999999999</c:v>
                </c:pt>
                <c:pt idx="28">
                  <c:v>397.56700000000001</c:v>
                </c:pt>
                <c:pt idx="29">
                  <c:v>405.31900000000002</c:v>
                </c:pt>
                <c:pt idx="30">
                  <c:v>413.1</c:v>
                </c:pt>
                <c:pt idx="31">
                  <c:v>420.90300000000002</c:v>
                </c:pt>
                <c:pt idx="32">
                  <c:v>428.70299999999997</c:v>
                </c:pt>
                <c:pt idx="33">
                  <c:v>436.49</c:v>
                </c:pt>
                <c:pt idx="34">
                  <c:v>444.28100000000001</c:v>
                </c:pt>
                <c:pt idx="35">
                  <c:v>452.06400000000002</c:v>
                </c:pt>
                <c:pt idx="36">
                  <c:v>459.85199999999998</c:v>
                </c:pt>
                <c:pt idx="37">
                  <c:v>467.63</c:v>
                </c:pt>
                <c:pt idx="38">
                  <c:v>475.39100000000002</c:v>
                </c:pt>
                <c:pt idx="39">
                  <c:v>483.173</c:v>
                </c:pt>
                <c:pt idx="40">
                  <c:v>490.959</c:v>
                </c:pt>
                <c:pt idx="41">
                  <c:v>498.73700000000002</c:v>
                </c:pt>
              </c:numCache>
            </c:numRef>
          </c:xVal>
          <c:yVal>
            <c:numRef>
              <c:f>'Darrow''s blueberry_live'!$Z$13:$Z$54</c:f>
              <c:numCache>
                <c:formatCode>General</c:formatCode>
                <c:ptCount val="42"/>
                <c:pt idx="0">
                  <c:v>1.1624581980031409E-2</c:v>
                </c:pt>
                <c:pt idx="1">
                  <c:v>1.55723662753935E-2</c:v>
                </c:pt>
                <c:pt idx="2">
                  <c:v>2.1256674330473138E-2</c:v>
                </c:pt>
                <c:pt idx="3">
                  <c:v>2.8461220306654475E-2</c:v>
                </c:pt>
                <c:pt idx="4">
                  <c:v>3.7622037947870723E-2</c:v>
                </c:pt>
                <c:pt idx="5">
                  <c:v>4.9000445482235234E-2</c:v>
                </c:pt>
                <c:pt idx="6">
                  <c:v>6.2889813823544E-2</c:v>
                </c:pt>
                <c:pt idx="7">
                  <c:v>7.9537477430550813E-2</c:v>
                </c:pt>
                <c:pt idx="8">
                  <c:v>9.9132368563743342E-2</c:v>
                </c:pt>
                <c:pt idx="9">
                  <c:v>0.12165633530972934</c:v>
                </c:pt>
                <c:pt idx="10">
                  <c:v>0.14699428772114298</c:v>
                </c:pt>
                <c:pt idx="11">
                  <c:v>0.17488774736528098</c:v>
                </c:pt>
                <c:pt idx="12">
                  <c:v>0.20498049009249619</c:v>
                </c:pt>
                <c:pt idx="13">
                  <c:v>0.23647873319741175</c:v>
                </c:pt>
                <c:pt idx="14">
                  <c:v>0.26836519462135283</c:v>
                </c:pt>
                <c:pt idx="15">
                  <c:v>0.29950860816720748</c:v>
                </c:pt>
                <c:pt idx="16">
                  <c:v>0.32807105480853194</c:v>
                </c:pt>
                <c:pt idx="17">
                  <c:v>0.35104383817338503</c:v>
                </c:pt>
                <c:pt idx="18">
                  <c:v>0.36288898724149565</c:v>
                </c:pt>
                <c:pt idx="19">
                  <c:v>0.38150238734137087</c:v>
                </c:pt>
                <c:pt idx="20">
                  <c:v>0.40544278028505237</c:v>
                </c:pt>
                <c:pt idx="21">
                  <c:v>0.43257402213000012</c:v>
                </c:pt>
                <c:pt idx="22">
                  <c:v>0.46126023726952381</c:v>
                </c:pt>
                <c:pt idx="23">
                  <c:v>0.49008059836370954</c:v>
                </c:pt>
                <c:pt idx="24">
                  <c:v>0.51808041723616416</c:v>
                </c:pt>
                <c:pt idx="25">
                  <c:v>0.54448615813998702</c:v>
                </c:pt>
                <c:pt idx="26">
                  <c:v>0.56865450320813893</c:v>
                </c:pt>
                <c:pt idx="27">
                  <c:v>0.59014039996057488</c:v>
                </c:pt>
                <c:pt idx="28">
                  <c:v>0.60875023971331121</c:v>
                </c:pt>
                <c:pt idx="29">
                  <c:v>0.62445812674103263</c:v>
                </c:pt>
                <c:pt idx="30">
                  <c:v>0.63739736766168587</c:v>
                </c:pt>
                <c:pt idx="31">
                  <c:v>0.64786395003131014</c:v>
                </c:pt>
                <c:pt idx="32">
                  <c:v>0.65612434843303269</c:v>
                </c:pt>
                <c:pt idx="33">
                  <c:v>0.6624717967014192</c:v>
                </c:pt>
                <c:pt idx="34">
                  <c:v>0.66723227629421311</c:v>
                </c:pt>
                <c:pt idx="35">
                  <c:v>0.67072917243499586</c:v>
                </c:pt>
                <c:pt idx="36">
                  <c:v>0.67323707420598466</c:v>
                </c:pt>
                <c:pt idx="37">
                  <c:v>0.67499822109499141</c:v>
                </c:pt>
                <c:pt idx="38">
                  <c:v>0.67620552465797545</c:v>
                </c:pt>
                <c:pt idx="39">
                  <c:v>0.67701457880159654</c:v>
                </c:pt>
                <c:pt idx="40">
                  <c:v>0.67754720488209252</c:v>
                </c:pt>
                <c:pt idx="41">
                  <c:v>0.67788930881102516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C703-4EC3-AAC1-59CED95D0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44384"/>
        <c:axId val="1826538944"/>
      </c:scatterChart>
      <c:valAx>
        <c:axId val="1826544384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538944"/>
        <c:crosses val="autoZero"/>
        <c:crossBetween val="midCat"/>
      </c:valAx>
      <c:valAx>
        <c:axId val="1826538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5443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'Darrow''s blueberry_dead'!$B$13:$B$55</c:f>
              <c:numCache>
                <c:formatCode>General</c:formatCode>
                <c:ptCount val="43"/>
                <c:pt idx="0">
                  <c:v>166.19833333333335</c:v>
                </c:pt>
                <c:pt idx="1">
                  <c:v>174.06866666666667</c:v>
                </c:pt>
                <c:pt idx="2">
                  <c:v>181.93200000000002</c:v>
                </c:pt>
                <c:pt idx="3">
                  <c:v>189.79133333333334</c:v>
                </c:pt>
                <c:pt idx="4">
                  <c:v>197.64700000000002</c:v>
                </c:pt>
                <c:pt idx="5">
                  <c:v>205.50233333333335</c:v>
                </c:pt>
                <c:pt idx="6">
                  <c:v>213.35</c:v>
                </c:pt>
                <c:pt idx="7">
                  <c:v>221.21199999999999</c:v>
                </c:pt>
                <c:pt idx="8">
                  <c:v>229.05166666666665</c:v>
                </c:pt>
                <c:pt idx="9">
                  <c:v>236.88566666666665</c:v>
                </c:pt>
                <c:pt idx="10">
                  <c:v>244.72400000000002</c:v>
                </c:pt>
                <c:pt idx="11">
                  <c:v>252.55066666666664</c:v>
                </c:pt>
                <c:pt idx="12">
                  <c:v>260.37033333333335</c:v>
                </c:pt>
                <c:pt idx="13">
                  <c:v>268.19366666666673</c:v>
                </c:pt>
                <c:pt idx="14">
                  <c:v>275.99799999999999</c:v>
                </c:pt>
                <c:pt idx="15">
                  <c:v>283.79266666666666</c:v>
                </c:pt>
                <c:pt idx="16">
                  <c:v>291.58699999999999</c:v>
                </c:pt>
                <c:pt idx="17">
                  <c:v>299.37833333333333</c:v>
                </c:pt>
                <c:pt idx="18">
                  <c:v>307.15100000000001</c:v>
                </c:pt>
                <c:pt idx="19">
                  <c:v>314.92900000000003</c:v>
                </c:pt>
                <c:pt idx="20">
                  <c:v>322.69433333333336</c:v>
                </c:pt>
                <c:pt idx="21">
                  <c:v>330.45133333333337</c:v>
                </c:pt>
                <c:pt idx="22">
                  <c:v>338.20966666666669</c:v>
                </c:pt>
                <c:pt idx="23">
                  <c:v>345.96333333333331</c:v>
                </c:pt>
                <c:pt idx="24">
                  <c:v>353.71166666666664</c:v>
                </c:pt>
                <c:pt idx="25">
                  <c:v>361.45833333333331</c:v>
                </c:pt>
                <c:pt idx="26">
                  <c:v>369.19866666666667</c:v>
                </c:pt>
                <c:pt idx="27">
                  <c:v>376.93400000000003</c:v>
                </c:pt>
                <c:pt idx="28">
                  <c:v>384.66533333333336</c:v>
                </c:pt>
                <c:pt idx="29">
                  <c:v>392.39300000000003</c:v>
                </c:pt>
                <c:pt idx="30">
                  <c:v>400.10999999999996</c:v>
                </c:pt>
                <c:pt idx="31">
                  <c:v>407.81799999999998</c:v>
                </c:pt>
                <c:pt idx="32">
                  <c:v>415.5216666666667</c:v>
                </c:pt>
                <c:pt idx="33">
                  <c:v>423.22966666666662</c:v>
                </c:pt>
                <c:pt idx="34">
                  <c:v>430.9203333333333</c:v>
                </c:pt>
                <c:pt idx="35">
                  <c:v>438.57233333333335</c:v>
                </c:pt>
                <c:pt idx="36">
                  <c:v>446.22133333333335</c:v>
                </c:pt>
                <c:pt idx="37">
                  <c:v>453.87133333333333</c:v>
                </c:pt>
                <c:pt idx="38">
                  <c:v>461.50866666666661</c:v>
                </c:pt>
                <c:pt idx="39">
                  <c:v>469.17433333333338</c:v>
                </c:pt>
                <c:pt idx="40">
                  <c:v>476.83699999999999</c:v>
                </c:pt>
                <c:pt idx="41">
                  <c:v>484.50666666666666</c:v>
                </c:pt>
                <c:pt idx="42">
                  <c:v>492.16533333333336</c:v>
                </c:pt>
              </c:numCache>
            </c:numRef>
          </c:xVal>
          <c:yVal>
            <c:numRef>
              <c:f>'Darrow''s blueberry_dead'!$G$13:$G$55</c:f>
              <c:numCache>
                <c:formatCode>General</c:formatCode>
                <c:ptCount val="43"/>
                <c:pt idx="0">
                  <c:v>5.8633380304370162E-5</c:v>
                </c:pt>
                <c:pt idx="1">
                  <c:v>7.6191927465287475E-5</c:v>
                </c:pt>
                <c:pt idx="2">
                  <c:v>1.0046341977732854E-4</c:v>
                </c:pt>
                <c:pt idx="3">
                  <c:v>1.3457357232648598E-4</c:v>
                </c:pt>
                <c:pt idx="4">
                  <c:v>1.8450110188798863E-4</c:v>
                </c:pt>
                <c:pt idx="5">
                  <c:v>2.613433459147899E-4</c:v>
                </c:pt>
                <c:pt idx="6">
                  <c:v>3.6323326653673422E-4</c:v>
                </c:pt>
                <c:pt idx="7">
                  <c:v>4.839194335818246E-4</c:v>
                </c:pt>
                <c:pt idx="8">
                  <c:v>5.8327102181850545E-4</c:v>
                </c:pt>
                <c:pt idx="9">
                  <c:v>6.2721983460477216E-4</c:v>
                </c:pt>
                <c:pt idx="10">
                  <c:v>6.2161872099431026E-4</c:v>
                </c:pt>
                <c:pt idx="11">
                  <c:v>5.9239643163331158E-4</c:v>
                </c:pt>
                <c:pt idx="12">
                  <c:v>5.6747462275975197E-4</c:v>
                </c:pt>
                <c:pt idx="13">
                  <c:v>5.3760201683724187E-4</c:v>
                </c:pt>
                <c:pt idx="14">
                  <c:v>5.10540456696761E-4</c:v>
                </c:pt>
                <c:pt idx="15">
                  <c:v>4.9669500732256542E-4</c:v>
                </c:pt>
                <c:pt idx="16">
                  <c:v>5.0097450985640802E-4</c:v>
                </c:pt>
                <c:pt idx="17">
                  <c:v>5.1748415933746002E-4</c:v>
                </c:pt>
                <c:pt idx="18">
                  <c:v>5.4043404057287233E-4</c:v>
                </c:pt>
                <c:pt idx="19">
                  <c:v>5.6036309649027663E-4</c:v>
                </c:pt>
                <c:pt idx="20">
                  <c:v>5.7832022476954315E-4</c:v>
                </c:pt>
                <c:pt idx="21">
                  <c:v>6.0651459440427531E-4</c:v>
                </c:pt>
                <c:pt idx="22">
                  <c:v>6.6718283620757735E-4</c:v>
                </c:pt>
                <c:pt idx="23">
                  <c:v>6.4492522744087654E-4</c:v>
                </c:pt>
                <c:pt idx="24">
                  <c:v>4.5121480392368177E-4</c:v>
                </c:pt>
                <c:pt idx="25">
                  <c:v>3.3562627960272417E-4</c:v>
                </c:pt>
                <c:pt idx="26">
                  <c:v>2.8840490605527077E-4</c:v>
                </c:pt>
                <c:pt idx="27">
                  <c:v>2.6740597450440221E-4</c:v>
                </c:pt>
                <c:pt idx="28">
                  <c:v>2.576931819888646E-4</c:v>
                </c:pt>
                <c:pt idx="29">
                  <c:v>2.5144175181688179E-4</c:v>
                </c:pt>
                <c:pt idx="30">
                  <c:v>2.4483369643373795E-4</c:v>
                </c:pt>
                <c:pt idx="31">
                  <c:v>2.3705087564915235E-4</c:v>
                </c:pt>
                <c:pt idx="32">
                  <c:v>2.2614233977856943E-4</c:v>
                </c:pt>
                <c:pt idx="33">
                  <c:v>2.0858169482229863E-4</c:v>
                </c:pt>
                <c:pt idx="34">
                  <c:v>1.8818692833503213E-4</c:v>
                </c:pt>
                <c:pt idx="35">
                  <c:v>1.7032839643767319E-4</c:v>
                </c:pt>
                <c:pt idx="36">
                  <c:v>1.5769337498604234E-4</c:v>
                </c:pt>
                <c:pt idx="37">
                  <c:v>1.4484228061235096E-4</c:v>
                </c:pt>
                <c:pt idx="38">
                  <c:v>1.2902070800928928E-4</c:v>
                </c:pt>
                <c:pt idx="39">
                  <c:v>1.066036667952473E-4</c:v>
                </c:pt>
                <c:pt idx="40">
                  <c:v>9.0287014487291749E-5</c:v>
                </c:pt>
                <c:pt idx="41">
                  <c:v>7.986306934480448E-5</c:v>
                </c:pt>
                <c:pt idx="42">
                  <c:v>7.1358606956478069E-5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DB8-4795-B124-3541207B4BCE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4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DB8-4795-B124-3541207B4BCE}"/>
              </c:ext>
            </c:extLst>
          </c:dPt>
          <c:xVal>
            <c:numRef>
              <c:f>'Darrow''s blueberry_dead'!$B$13:$B$55</c:f>
              <c:numCache>
                <c:formatCode>General</c:formatCode>
                <c:ptCount val="43"/>
                <c:pt idx="0">
                  <c:v>166.19833333333335</c:v>
                </c:pt>
                <c:pt idx="1">
                  <c:v>174.06866666666667</c:v>
                </c:pt>
                <c:pt idx="2">
                  <c:v>181.93200000000002</c:v>
                </c:pt>
                <c:pt idx="3">
                  <c:v>189.79133333333334</c:v>
                </c:pt>
                <c:pt idx="4">
                  <c:v>197.64700000000002</c:v>
                </c:pt>
                <c:pt idx="5">
                  <c:v>205.50233333333335</c:v>
                </c:pt>
                <c:pt idx="6">
                  <c:v>213.35</c:v>
                </c:pt>
                <c:pt idx="7">
                  <c:v>221.21199999999999</c:v>
                </c:pt>
                <c:pt idx="8">
                  <c:v>229.05166666666665</c:v>
                </c:pt>
                <c:pt idx="9">
                  <c:v>236.88566666666665</c:v>
                </c:pt>
                <c:pt idx="10">
                  <c:v>244.72400000000002</c:v>
                </c:pt>
                <c:pt idx="11">
                  <c:v>252.55066666666664</c:v>
                </c:pt>
                <c:pt idx="12">
                  <c:v>260.37033333333335</c:v>
                </c:pt>
                <c:pt idx="13">
                  <c:v>268.19366666666673</c:v>
                </c:pt>
                <c:pt idx="14">
                  <c:v>275.99799999999999</c:v>
                </c:pt>
                <c:pt idx="15">
                  <c:v>283.79266666666666</c:v>
                </c:pt>
                <c:pt idx="16">
                  <c:v>291.58699999999999</c:v>
                </c:pt>
                <c:pt idx="17">
                  <c:v>299.37833333333333</c:v>
                </c:pt>
                <c:pt idx="18">
                  <c:v>307.15100000000001</c:v>
                </c:pt>
                <c:pt idx="19">
                  <c:v>314.92900000000003</c:v>
                </c:pt>
                <c:pt idx="20">
                  <c:v>322.69433333333336</c:v>
                </c:pt>
                <c:pt idx="21">
                  <c:v>330.45133333333337</c:v>
                </c:pt>
                <c:pt idx="22">
                  <c:v>338.20966666666669</c:v>
                </c:pt>
                <c:pt idx="23">
                  <c:v>345.96333333333331</c:v>
                </c:pt>
                <c:pt idx="24">
                  <c:v>353.71166666666664</c:v>
                </c:pt>
                <c:pt idx="25">
                  <c:v>361.45833333333331</c:v>
                </c:pt>
                <c:pt idx="26">
                  <c:v>369.19866666666667</c:v>
                </c:pt>
                <c:pt idx="27">
                  <c:v>376.93400000000003</c:v>
                </c:pt>
                <c:pt idx="28">
                  <c:v>384.66533333333336</c:v>
                </c:pt>
                <c:pt idx="29">
                  <c:v>392.39300000000003</c:v>
                </c:pt>
                <c:pt idx="30">
                  <c:v>400.10999999999996</c:v>
                </c:pt>
                <c:pt idx="31">
                  <c:v>407.81799999999998</c:v>
                </c:pt>
                <c:pt idx="32">
                  <c:v>415.5216666666667</c:v>
                </c:pt>
                <c:pt idx="33">
                  <c:v>423.22966666666662</c:v>
                </c:pt>
                <c:pt idx="34">
                  <c:v>430.9203333333333</c:v>
                </c:pt>
                <c:pt idx="35">
                  <c:v>438.57233333333335</c:v>
                </c:pt>
                <c:pt idx="36">
                  <c:v>446.22133333333335</c:v>
                </c:pt>
                <c:pt idx="37">
                  <c:v>453.87133333333333</c:v>
                </c:pt>
                <c:pt idx="38">
                  <c:v>461.50866666666661</c:v>
                </c:pt>
                <c:pt idx="39">
                  <c:v>469.17433333333338</c:v>
                </c:pt>
                <c:pt idx="40">
                  <c:v>476.83699999999999</c:v>
                </c:pt>
                <c:pt idx="41">
                  <c:v>484.50666666666666</c:v>
                </c:pt>
                <c:pt idx="42">
                  <c:v>492.16533333333336</c:v>
                </c:pt>
              </c:numCache>
            </c:numRef>
          </c:xVal>
          <c:yVal>
            <c:numRef>
              <c:f>'Darrow''s blueberry_dead'!$K$13:$K$55</c:f>
              <c:numCache>
                <c:formatCode>General</c:formatCode>
                <c:ptCount val="43"/>
                <c:pt idx="0">
                  <c:v>3.0059420868536837E-5</c:v>
                </c:pt>
                <c:pt idx="1">
                  <c:v>6.3304651874228847E-5</c:v>
                </c:pt>
                <c:pt idx="2">
                  <c:v>1.1033629610950323E-4</c:v>
                </c:pt>
                <c:pt idx="3">
                  <c:v>1.5910914266245823E-4</c:v>
                </c:pt>
                <c:pt idx="4">
                  <c:v>2.0448551144242074E-4</c:v>
                </c:pt>
                <c:pt idx="5">
                  <c:v>2.5043347041831313E-4</c:v>
                </c:pt>
                <c:pt idx="6">
                  <c:v>2.9940804574447383E-4</c:v>
                </c:pt>
                <c:pt idx="7">
                  <c:v>3.5251216394608184E-4</c:v>
                </c:pt>
                <c:pt idx="8">
                  <c:v>4.0709257007566269E-4</c:v>
                </c:pt>
                <c:pt idx="9">
                  <c:v>4.6265577136174593E-4</c:v>
                </c:pt>
                <c:pt idx="10">
                  <c:v>5.1732004110017929E-4</c:v>
                </c:pt>
                <c:pt idx="11">
                  <c:v>5.6728048897531681E-4</c:v>
                </c:pt>
                <c:pt idx="12">
                  <c:v>6.1002067563267217E-4</c:v>
                </c:pt>
                <c:pt idx="13">
                  <c:v>6.4271048113747633E-4</c:v>
                </c:pt>
                <c:pt idx="14">
                  <c:v>6.5977164367682633E-4</c:v>
                </c:pt>
                <c:pt idx="15">
                  <c:v>6.577605567399371E-4</c:v>
                </c:pt>
                <c:pt idx="16">
                  <c:v>6.2915569277721131E-4</c:v>
                </c:pt>
                <c:pt idx="17">
                  <c:v>5.4330465416392126E-4</c:v>
                </c:pt>
                <c:pt idx="18">
                  <c:v>4.2315676478366088E-4</c:v>
                </c:pt>
                <c:pt idx="19">
                  <c:v>4.9175023341954183E-4</c:v>
                </c:pt>
                <c:pt idx="20">
                  <c:v>5.4564909599549947E-4</c:v>
                </c:pt>
                <c:pt idx="21">
                  <c:v>5.7692362181230306E-4</c:v>
                </c:pt>
                <c:pt idx="22">
                  <c:v>5.8533021380589997E-4</c:v>
                </c:pt>
                <c:pt idx="23">
                  <c:v>5.7301554605746765E-4</c:v>
                </c:pt>
                <c:pt idx="24">
                  <c:v>5.4394301189239979E-4</c:v>
                </c:pt>
                <c:pt idx="25">
                  <c:v>5.0250702015146309E-4</c:v>
                </c:pt>
                <c:pt idx="26">
                  <c:v>4.5250921246792409E-4</c:v>
                </c:pt>
                <c:pt idx="27">
                  <c:v>3.9786437871328984E-4</c:v>
                </c:pt>
                <c:pt idx="28">
                  <c:v>3.4189641538019677E-4</c:v>
                </c:pt>
                <c:pt idx="29">
                  <c:v>2.8731630591206063E-4</c:v>
                </c:pt>
                <c:pt idx="30">
                  <c:v>2.3609385025354367E-4</c:v>
                </c:pt>
                <c:pt idx="31">
                  <c:v>1.8986157864799965E-4</c:v>
                </c:pt>
                <c:pt idx="32">
                  <c:v>1.4951911114838718E-4</c:v>
                </c:pt>
                <c:pt idx="33">
                  <c:v>1.153691607595722E-4</c:v>
                </c:pt>
                <c:pt idx="34">
                  <c:v>8.7045704781236509E-5</c:v>
                </c:pt>
                <c:pt idx="35">
                  <c:v>6.4209097197515222E-5</c:v>
                </c:pt>
                <c:pt idx="36">
                  <c:v>4.6510945788232054E-5</c:v>
                </c:pt>
                <c:pt idx="37">
                  <c:v>3.3045421086581903E-5</c:v>
                </c:pt>
                <c:pt idx="38">
                  <c:v>2.2989082694611991E-5</c:v>
                </c:pt>
                <c:pt idx="39">
                  <c:v>1.5710898982367318E-5</c:v>
                </c:pt>
                <c:pt idx="40">
                  <c:v>1.0498917330179344E-5</c:v>
                </c:pt>
                <c:pt idx="41">
                  <c:v>6.8722416600188075E-6</c:v>
                </c:pt>
                <c:pt idx="42">
                  <c:v>4.40002773879781E-6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DB8-4795-B124-3541207B4BCE}"/>
            </c:ext>
          </c:extLst>
        </c:ser>
        <c:ser>
          <c:idx val="3"/>
          <c:order val="2"/>
          <c:tx>
            <c:v>20_exp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'Darrow''s blueberry_dead'!$R$13:$R$53</c:f>
              <c:numCache>
                <c:formatCode>General</c:formatCode>
                <c:ptCount val="41"/>
                <c:pt idx="0">
                  <c:v>176.73</c:v>
                </c:pt>
                <c:pt idx="1">
                  <c:v>184.69133333333332</c:v>
                </c:pt>
                <c:pt idx="2">
                  <c:v>192.63900000000001</c:v>
                </c:pt>
                <c:pt idx="3">
                  <c:v>200.57766666666666</c:v>
                </c:pt>
                <c:pt idx="4">
                  <c:v>208.52533333333335</c:v>
                </c:pt>
                <c:pt idx="5">
                  <c:v>216.47900000000001</c:v>
                </c:pt>
                <c:pt idx="6">
                  <c:v>224.422</c:v>
                </c:pt>
                <c:pt idx="7">
                  <c:v>232.36199999999999</c:v>
                </c:pt>
                <c:pt idx="8">
                  <c:v>240.292</c:v>
                </c:pt>
                <c:pt idx="9">
                  <c:v>248.21333333333334</c:v>
                </c:pt>
                <c:pt idx="10">
                  <c:v>256.14333333333337</c:v>
                </c:pt>
                <c:pt idx="11">
                  <c:v>264.06799999999998</c:v>
                </c:pt>
                <c:pt idx="12">
                  <c:v>271.98633333333333</c:v>
                </c:pt>
                <c:pt idx="13">
                  <c:v>279.9013333333333</c:v>
                </c:pt>
                <c:pt idx="14">
                  <c:v>287.80566666666664</c:v>
                </c:pt>
                <c:pt idx="15">
                  <c:v>295.69733333333329</c:v>
                </c:pt>
                <c:pt idx="16">
                  <c:v>303.589</c:v>
                </c:pt>
                <c:pt idx="17">
                  <c:v>311.47466666666668</c:v>
                </c:pt>
                <c:pt idx="18">
                  <c:v>319.35100000000006</c:v>
                </c:pt>
                <c:pt idx="19">
                  <c:v>327.22133333333335</c:v>
                </c:pt>
                <c:pt idx="20">
                  <c:v>335.07766666666663</c:v>
                </c:pt>
                <c:pt idx="21">
                  <c:v>342.93699999999995</c:v>
                </c:pt>
                <c:pt idx="22">
                  <c:v>350.78766666666667</c:v>
                </c:pt>
                <c:pt idx="23">
                  <c:v>358.63166666666666</c:v>
                </c:pt>
                <c:pt idx="24">
                  <c:v>366.48066666666665</c:v>
                </c:pt>
                <c:pt idx="25">
                  <c:v>374.32599999999996</c:v>
                </c:pt>
                <c:pt idx="26">
                  <c:v>382.16166666666663</c:v>
                </c:pt>
                <c:pt idx="27">
                  <c:v>389.98666666666668</c:v>
                </c:pt>
                <c:pt idx="28">
                  <c:v>397.80533333333329</c:v>
                </c:pt>
                <c:pt idx="29">
                  <c:v>405.62100000000004</c:v>
                </c:pt>
                <c:pt idx="30">
                  <c:v>413.42599999999999</c:v>
                </c:pt>
                <c:pt idx="31">
                  <c:v>421.22566666666665</c:v>
                </c:pt>
                <c:pt idx="32">
                  <c:v>429.03066666666672</c:v>
                </c:pt>
                <c:pt idx="33">
                  <c:v>436.83233333333328</c:v>
                </c:pt>
                <c:pt idx="34">
                  <c:v>444.62566666666663</c:v>
                </c:pt>
                <c:pt idx="35">
                  <c:v>452.41066666666666</c:v>
                </c:pt>
                <c:pt idx="36">
                  <c:v>460.20066666666662</c:v>
                </c:pt>
                <c:pt idx="37">
                  <c:v>467.98733333333331</c:v>
                </c:pt>
                <c:pt idx="38">
                  <c:v>475.75800000000004</c:v>
                </c:pt>
                <c:pt idx="39">
                  <c:v>483.53899999999999</c:v>
                </c:pt>
                <c:pt idx="40">
                  <c:v>491.32100000000008</c:v>
                </c:pt>
              </c:numCache>
            </c:numRef>
          </c:xVal>
          <c:yVal>
            <c:numRef>
              <c:f>'Darrow''s blueberry_dead'!$W$13:$W$53</c:f>
              <c:numCache>
                <c:formatCode>General</c:formatCode>
                <c:ptCount val="41"/>
                <c:pt idx="0">
                  <c:v>1.1580077363948967E-4</c:v>
                </c:pt>
                <c:pt idx="1">
                  <c:v>1.5402470588538517E-4</c:v>
                </c:pt>
                <c:pt idx="2">
                  <c:v>2.0281263628363819E-4</c:v>
                </c:pt>
                <c:pt idx="3">
                  <c:v>2.7619613489919537E-4</c:v>
                </c:pt>
                <c:pt idx="4">
                  <c:v>3.8671490946250164E-4</c:v>
                </c:pt>
                <c:pt idx="5">
                  <c:v>5.5275515523109853E-4</c:v>
                </c:pt>
                <c:pt idx="6">
                  <c:v>7.734298189250125E-4</c:v>
                </c:pt>
                <c:pt idx="7">
                  <c:v>1.034425086253829E-3</c:v>
                </c:pt>
                <c:pt idx="8">
                  <c:v>1.2486081327625215E-3</c:v>
                </c:pt>
                <c:pt idx="9">
                  <c:v>1.3286445309778395E-3</c:v>
                </c:pt>
                <c:pt idx="10">
                  <c:v>1.2934043234009152E-3</c:v>
                </c:pt>
                <c:pt idx="11">
                  <c:v>1.2156258789891665E-3</c:v>
                </c:pt>
                <c:pt idx="12">
                  <c:v>1.1478872648824912E-3</c:v>
                </c:pt>
                <c:pt idx="13">
                  <c:v>1.0872450770155844E-3</c:v>
                </c:pt>
                <c:pt idx="14">
                  <c:v>1.0349089334974471E-3</c:v>
                </c:pt>
                <c:pt idx="15">
                  <c:v>1.0040233511131036E-3</c:v>
                </c:pt>
                <c:pt idx="16">
                  <c:v>1.0077328466475226E-3</c:v>
                </c:pt>
                <c:pt idx="17">
                  <c:v>1.028014110275884E-3</c:v>
                </c:pt>
                <c:pt idx="18">
                  <c:v>1.0584158454166094E-3</c:v>
                </c:pt>
                <c:pt idx="19">
                  <c:v>1.0825275663902956E-3</c:v>
                </c:pt>
                <c:pt idx="20">
                  <c:v>1.1109535919529058E-3</c:v>
                </c:pt>
                <c:pt idx="21">
                  <c:v>1.1934898675935955E-3</c:v>
                </c:pt>
                <c:pt idx="22">
                  <c:v>1.3497322066788932E-3</c:v>
                </c:pt>
                <c:pt idx="23">
                  <c:v>1.2279236630978092E-3</c:v>
                </c:pt>
                <c:pt idx="24">
                  <c:v>8.1060541547640452E-4</c:v>
                </c:pt>
                <c:pt idx="25">
                  <c:v>6.1230868679987283E-4</c:v>
                </c:pt>
                <c:pt idx="26">
                  <c:v>5.2868375486105534E-4</c:v>
                </c:pt>
                <c:pt idx="27">
                  <c:v>4.9199200555327205E-4</c:v>
                </c:pt>
                <c:pt idx="28">
                  <c:v>4.7767819126288508E-4</c:v>
                </c:pt>
                <c:pt idx="29">
                  <c:v>4.7267843641214669E-4</c:v>
                </c:pt>
                <c:pt idx="30">
                  <c:v>4.662674604342017E-4</c:v>
                </c:pt>
                <c:pt idx="31">
                  <c:v>4.459055555985636E-4</c:v>
                </c:pt>
                <c:pt idx="32">
                  <c:v>4.238098648066263E-4</c:v>
                </c:pt>
                <c:pt idx="33">
                  <c:v>3.8744068032793566E-4</c:v>
                </c:pt>
                <c:pt idx="34">
                  <c:v>3.470112110631936E-4</c:v>
                </c:pt>
                <c:pt idx="35">
                  <c:v>3.1186374087464425E-4</c:v>
                </c:pt>
                <c:pt idx="36">
                  <c:v>2.7846618488383545E-4</c:v>
                </c:pt>
                <c:pt idx="37">
                  <c:v>2.4912891367907347E-4</c:v>
                </c:pt>
                <c:pt idx="38">
                  <c:v>2.1522331808246364E-4</c:v>
                </c:pt>
                <c:pt idx="39">
                  <c:v>1.780517535914424E-4</c:v>
                </c:pt>
                <c:pt idx="40">
                  <c:v>1.5492385534644307E-4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1DB8-4795-B124-3541207B4BCE}"/>
            </c:ext>
          </c:extLst>
        </c:ser>
        <c:ser>
          <c:idx val="2"/>
          <c:order val="3"/>
          <c:tx>
            <c:v>20_model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'Darrow''s blueberry_dead'!$R$13:$R$55</c:f>
              <c:numCache>
                <c:formatCode>General</c:formatCode>
                <c:ptCount val="43"/>
                <c:pt idx="0">
                  <c:v>176.73</c:v>
                </c:pt>
                <c:pt idx="1">
                  <c:v>184.69133333333332</c:v>
                </c:pt>
                <c:pt idx="2">
                  <c:v>192.63900000000001</c:v>
                </c:pt>
                <c:pt idx="3">
                  <c:v>200.57766666666666</c:v>
                </c:pt>
                <c:pt idx="4">
                  <c:v>208.52533333333335</c:v>
                </c:pt>
                <c:pt idx="5">
                  <c:v>216.47900000000001</c:v>
                </c:pt>
                <c:pt idx="6">
                  <c:v>224.422</c:v>
                </c:pt>
                <c:pt idx="7">
                  <c:v>232.36199999999999</c:v>
                </c:pt>
                <c:pt idx="8">
                  <c:v>240.292</c:v>
                </c:pt>
                <c:pt idx="9">
                  <c:v>248.21333333333334</c:v>
                </c:pt>
                <c:pt idx="10">
                  <c:v>256.14333333333337</c:v>
                </c:pt>
                <c:pt idx="11">
                  <c:v>264.06799999999998</c:v>
                </c:pt>
                <c:pt idx="12">
                  <c:v>271.98633333333333</c:v>
                </c:pt>
                <c:pt idx="13">
                  <c:v>279.9013333333333</c:v>
                </c:pt>
                <c:pt idx="14">
                  <c:v>287.80566666666664</c:v>
                </c:pt>
                <c:pt idx="15">
                  <c:v>295.69733333333329</c:v>
                </c:pt>
                <c:pt idx="16">
                  <c:v>303.589</c:v>
                </c:pt>
                <c:pt idx="17">
                  <c:v>311.47466666666668</c:v>
                </c:pt>
                <c:pt idx="18">
                  <c:v>319.35100000000006</c:v>
                </c:pt>
                <c:pt idx="19">
                  <c:v>327.22133333333335</c:v>
                </c:pt>
                <c:pt idx="20">
                  <c:v>335.07766666666663</c:v>
                </c:pt>
                <c:pt idx="21">
                  <c:v>342.93699999999995</c:v>
                </c:pt>
                <c:pt idx="22">
                  <c:v>350.78766666666667</c:v>
                </c:pt>
                <c:pt idx="23">
                  <c:v>358.63166666666666</c:v>
                </c:pt>
                <c:pt idx="24">
                  <c:v>366.48066666666665</c:v>
                </c:pt>
                <c:pt idx="25">
                  <c:v>374.32599999999996</c:v>
                </c:pt>
                <c:pt idx="26">
                  <c:v>382.16166666666663</c:v>
                </c:pt>
                <c:pt idx="27">
                  <c:v>389.98666666666668</c:v>
                </c:pt>
                <c:pt idx="28">
                  <c:v>397.80533333333329</c:v>
                </c:pt>
                <c:pt idx="29">
                  <c:v>405.62100000000004</c:v>
                </c:pt>
                <c:pt idx="30">
                  <c:v>413.42599999999999</c:v>
                </c:pt>
                <c:pt idx="31">
                  <c:v>421.22566666666665</c:v>
                </c:pt>
                <c:pt idx="32">
                  <c:v>429.03066666666672</c:v>
                </c:pt>
                <c:pt idx="33">
                  <c:v>436.83233333333328</c:v>
                </c:pt>
                <c:pt idx="34">
                  <c:v>444.62566666666663</c:v>
                </c:pt>
                <c:pt idx="35">
                  <c:v>452.41066666666666</c:v>
                </c:pt>
                <c:pt idx="36">
                  <c:v>460.20066666666662</c:v>
                </c:pt>
                <c:pt idx="37">
                  <c:v>467.98733333333331</c:v>
                </c:pt>
                <c:pt idx="38">
                  <c:v>475.75800000000004</c:v>
                </c:pt>
                <c:pt idx="39">
                  <c:v>483.53899999999999</c:v>
                </c:pt>
                <c:pt idx="40">
                  <c:v>491.32100000000008</c:v>
                </c:pt>
                <c:pt idx="41">
                  <c:v>499.09466666666668</c:v>
                </c:pt>
                <c:pt idx="42">
                  <c:v>506.86933333333332</c:v>
                </c:pt>
              </c:numCache>
            </c:numRef>
          </c:xVal>
          <c:yVal>
            <c:numRef>
              <c:f>'Darrow''s blueberry_dead'!$AA$13:$AA$55</c:f>
              <c:numCache>
                <c:formatCode>General</c:formatCode>
                <c:ptCount val="43"/>
                <c:pt idx="0">
                  <c:v>1.6096092759523354E-4</c:v>
                </c:pt>
                <c:pt idx="1">
                  <c:v>2.3026062041459484E-4</c:v>
                </c:pt>
                <c:pt idx="2">
                  <c:v>2.9776643723835987E-4</c:v>
                </c:pt>
                <c:pt idx="3">
                  <c:v>3.7008779492748463E-4</c:v>
                </c:pt>
                <c:pt idx="4">
                  <c:v>4.5158205929630616E-4</c:v>
                </c:pt>
                <c:pt idx="5">
                  <c:v>5.4251054871974408E-4</c:v>
                </c:pt>
                <c:pt idx="6">
                  <c:v>6.409407747084763E-4</c:v>
                </c:pt>
                <c:pt idx="7">
                  <c:v>7.457623875545108E-4</c:v>
                </c:pt>
                <c:pt idx="8">
                  <c:v>8.5336507088121217E-4</c:v>
                </c:pt>
                <c:pt idx="9">
                  <c:v>9.6013412390463619E-4</c:v>
                </c:pt>
                <c:pt idx="10">
                  <c:v>1.0629797246666131E-3</c:v>
                </c:pt>
                <c:pt idx="11">
                  <c:v>1.1540799920825412E-3</c:v>
                </c:pt>
                <c:pt idx="12">
                  <c:v>1.2274174109551859E-3</c:v>
                </c:pt>
                <c:pt idx="13">
                  <c:v>1.2765219909906741E-3</c:v>
                </c:pt>
                <c:pt idx="14">
                  <c:v>1.2922989877633851E-3</c:v>
                </c:pt>
                <c:pt idx="15">
                  <c:v>1.2636887671674132E-3</c:v>
                </c:pt>
                <c:pt idx="16">
                  <c:v>1.1663633275523686E-3</c:v>
                </c:pt>
                <c:pt idx="17">
                  <c:v>8.4194236968564064E-4</c:v>
                </c:pt>
                <c:pt idx="18">
                  <c:v>9.2567605807095186E-4</c:v>
                </c:pt>
                <c:pt idx="19">
                  <c:v>1.0314909319362078E-3</c:v>
                </c:pt>
                <c:pt idx="20">
                  <c:v>1.1064026983646762E-3</c:v>
                </c:pt>
                <c:pt idx="21">
                  <c:v>1.1410996199306459E-3</c:v>
                </c:pt>
                <c:pt idx="22">
                  <c:v>1.1344191158898583E-3</c:v>
                </c:pt>
                <c:pt idx="23">
                  <c:v>1.0924282136937024E-3</c:v>
                </c:pt>
                <c:pt idx="24">
                  <c:v>1.0234779910351436E-3</c:v>
                </c:pt>
                <c:pt idx="25">
                  <c:v>9.3396398484765916E-4</c:v>
                </c:pt>
                <c:pt idx="26">
                  <c:v>8.3127358360460084E-4</c:v>
                </c:pt>
                <c:pt idx="27">
                  <c:v>7.2267151638474641E-4</c:v>
                </c:pt>
                <c:pt idx="28">
                  <c:v>6.1444320648048484E-4</c:v>
                </c:pt>
                <c:pt idx="29">
                  <c:v>5.1124983123934382E-4</c:v>
                </c:pt>
                <c:pt idx="30">
                  <c:v>4.161202343889725E-4</c:v>
                </c:pt>
                <c:pt idx="31">
                  <c:v>3.3164177991011829E-4</c:v>
                </c:pt>
                <c:pt idx="32">
                  <c:v>2.590081110409184E-4</c:v>
                </c:pt>
                <c:pt idx="33">
                  <c:v>1.979933588104474E-4</c:v>
                </c:pt>
                <c:pt idx="34">
                  <c:v>1.4814370969567448E-4</c:v>
                </c:pt>
                <c:pt idx="35">
                  <c:v>1.0855002541112474E-4</c:v>
                </c:pt>
                <c:pt idx="36">
                  <c:v>7.7978534312144243E-5</c:v>
                </c:pt>
                <c:pt idx="37">
                  <c:v>5.484928168473776E-5</c:v>
                </c:pt>
                <c:pt idx="38">
                  <c:v>3.7755807167013682E-5</c:v>
                </c:pt>
                <c:pt idx="39">
                  <c:v>2.5500879752184933E-5</c:v>
                </c:pt>
                <c:pt idx="40">
                  <c:v>1.6867316306861301E-5</c:v>
                </c:pt>
                <c:pt idx="41">
                  <c:v>1.092034073040065E-5</c:v>
                </c:pt>
                <c:pt idx="42">
                  <c:v>6.9290084838651904E-6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1DB8-4795-B124-3541207B4BCE}"/>
            </c:ext>
          </c:extLst>
        </c:ser>
        <c:ser>
          <c:idx val="4"/>
          <c:order val="4"/>
          <c:tx>
            <c:v>30_exp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'Darrow''s blueberry_dead'!$AH$11:$AH$53</c:f>
              <c:numCache>
                <c:formatCode>General</c:formatCode>
                <c:ptCount val="43"/>
                <c:pt idx="0">
                  <c:v>168.35766666666666</c:v>
                </c:pt>
                <c:pt idx="1">
                  <c:v>176.29566666666665</c:v>
                </c:pt>
                <c:pt idx="2">
                  <c:v>184.21700000000001</c:v>
                </c:pt>
                <c:pt idx="3">
                  <c:v>192.10866666666666</c:v>
                </c:pt>
                <c:pt idx="4">
                  <c:v>199.99466666666669</c:v>
                </c:pt>
                <c:pt idx="5">
                  <c:v>207.87233333333333</c:v>
                </c:pt>
                <c:pt idx="6">
                  <c:v>215.75433333333334</c:v>
                </c:pt>
                <c:pt idx="7">
                  <c:v>223.62966666666668</c:v>
                </c:pt>
                <c:pt idx="8">
                  <c:v>231.48933333333332</c:v>
                </c:pt>
                <c:pt idx="9">
                  <c:v>239.346</c:v>
                </c:pt>
                <c:pt idx="10">
                  <c:v>247.18766666666667</c:v>
                </c:pt>
                <c:pt idx="11">
                  <c:v>255.03099999999998</c:v>
                </c:pt>
                <c:pt idx="12">
                  <c:v>262.87200000000001</c:v>
                </c:pt>
                <c:pt idx="13">
                  <c:v>270.71633333333335</c:v>
                </c:pt>
                <c:pt idx="14">
                  <c:v>278.56866666666667</c:v>
                </c:pt>
                <c:pt idx="15">
                  <c:v>286.39933333333335</c:v>
                </c:pt>
                <c:pt idx="16">
                  <c:v>294.22433333333333</c:v>
                </c:pt>
                <c:pt idx="17">
                  <c:v>302.04466666666667</c:v>
                </c:pt>
                <c:pt idx="18">
                  <c:v>309.85466666666667</c:v>
                </c:pt>
                <c:pt idx="19">
                  <c:v>317.67933333333332</c:v>
                </c:pt>
                <c:pt idx="20">
                  <c:v>325.51466666666664</c:v>
                </c:pt>
                <c:pt idx="21">
                  <c:v>333.32633333333337</c:v>
                </c:pt>
                <c:pt idx="22">
                  <c:v>341.13466666666665</c:v>
                </c:pt>
                <c:pt idx="23">
                  <c:v>348.93399999999997</c:v>
                </c:pt>
                <c:pt idx="24">
                  <c:v>356.72600000000006</c:v>
                </c:pt>
                <c:pt idx="25">
                  <c:v>364.50066666666663</c:v>
                </c:pt>
                <c:pt idx="26">
                  <c:v>372.28266666666667</c:v>
                </c:pt>
                <c:pt idx="27">
                  <c:v>380.07066666666668</c:v>
                </c:pt>
                <c:pt idx="28">
                  <c:v>387.84800000000001</c:v>
                </c:pt>
                <c:pt idx="29">
                  <c:v>395.61100000000005</c:v>
                </c:pt>
                <c:pt idx="30">
                  <c:v>403.36233333333331</c:v>
                </c:pt>
                <c:pt idx="31">
                  <c:v>411.11666666666662</c:v>
                </c:pt>
                <c:pt idx="32">
                  <c:v>418.875</c:v>
                </c:pt>
                <c:pt idx="33">
                  <c:v>426.61733333333331</c:v>
                </c:pt>
                <c:pt idx="34">
                  <c:v>434.35599999999999</c:v>
                </c:pt>
                <c:pt idx="35">
                  <c:v>442.08933333333334</c:v>
                </c:pt>
                <c:pt idx="36">
                  <c:v>449.81333333333333</c:v>
                </c:pt>
                <c:pt idx="37">
                  <c:v>457.53500000000003</c:v>
                </c:pt>
                <c:pt idx="38">
                  <c:v>465.25233333333335</c:v>
                </c:pt>
                <c:pt idx="39">
                  <c:v>472.97166666666664</c:v>
                </c:pt>
                <c:pt idx="40">
                  <c:v>480.69833333333332</c:v>
                </c:pt>
                <c:pt idx="41">
                  <c:v>488.43266666666665</c:v>
                </c:pt>
                <c:pt idx="42">
                  <c:v>496.15566666666672</c:v>
                </c:pt>
              </c:numCache>
            </c:numRef>
          </c:xVal>
          <c:yVal>
            <c:numRef>
              <c:f>'Darrow''s blueberry_dead'!$AM$11:$AM$53</c:f>
              <c:numCache>
                <c:formatCode>General</c:formatCode>
                <c:ptCount val="43"/>
                <c:pt idx="0">
                  <c:v>1.2322072439448911E-4</c:v>
                </c:pt>
                <c:pt idx="1">
                  <c:v>1.5543407584176633E-4</c:v>
                </c:pt>
                <c:pt idx="2">
                  <c:v>1.9360596628510696E-4</c:v>
                </c:pt>
                <c:pt idx="3">
                  <c:v>2.4308977060370079E-4</c:v>
                </c:pt>
                <c:pt idx="4">
                  <c:v>3.1203192883120373E-4</c:v>
                </c:pt>
                <c:pt idx="5">
                  <c:v>4.1337364284964317E-4</c:v>
                </c:pt>
                <c:pt idx="6">
                  <c:v>5.6941288280819985E-4</c:v>
                </c:pt>
                <c:pt idx="7">
                  <c:v>7.9364946361976108E-4</c:v>
                </c:pt>
                <c:pt idx="8">
                  <c:v>1.1147588542027506E-3</c:v>
                </c:pt>
                <c:pt idx="9">
                  <c:v>1.4862365197365474E-3</c:v>
                </c:pt>
                <c:pt idx="10">
                  <c:v>1.8038545788765376E-3</c:v>
                </c:pt>
                <c:pt idx="11">
                  <c:v>1.9689247295009496E-3</c:v>
                </c:pt>
                <c:pt idx="12">
                  <c:v>1.9932243963441329E-3</c:v>
                </c:pt>
                <c:pt idx="13">
                  <c:v>1.9239563805152765E-3</c:v>
                </c:pt>
                <c:pt idx="14">
                  <c:v>1.8174474959612302E-3</c:v>
                </c:pt>
                <c:pt idx="15">
                  <c:v>1.7067024625896793E-3</c:v>
                </c:pt>
                <c:pt idx="16">
                  <c:v>1.6106675723646033E-3</c:v>
                </c:pt>
                <c:pt idx="17">
                  <c:v>1.5479632596485451E-3</c:v>
                </c:pt>
                <c:pt idx="18">
                  <c:v>1.5285514568255387E-3</c:v>
                </c:pt>
                <c:pt idx="19">
                  <c:v>1.5426564358552164E-3</c:v>
                </c:pt>
                <c:pt idx="20">
                  <c:v>1.5615096256473421E-3</c:v>
                </c:pt>
                <c:pt idx="21">
                  <c:v>1.5814334904153127E-3</c:v>
                </c:pt>
                <c:pt idx="22">
                  <c:v>1.6082003648115462E-3</c:v>
                </c:pt>
                <c:pt idx="23">
                  <c:v>1.7109386114071701E-3</c:v>
                </c:pt>
                <c:pt idx="24">
                  <c:v>1.9486284560457298E-3</c:v>
                </c:pt>
                <c:pt idx="25">
                  <c:v>1.8728432881899501E-3</c:v>
                </c:pt>
                <c:pt idx="26">
                  <c:v>1.2609292639491204E-3</c:v>
                </c:pt>
                <c:pt idx="27">
                  <c:v>9.2734418234320659E-4</c:v>
                </c:pt>
                <c:pt idx="28">
                  <c:v>7.8666680073380402E-4</c:v>
                </c:pt>
                <c:pt idx="29">
                  <c:v>7.2605728688353993E-4</c:v>
                </c:pt>
                <c:pt idx="30">
                  <c:v>7.0487654279608597E-4</c:v>
                </c:pt>
                <c:pt idx="31">
                  <c:v>7.0091970049403901E-4</c:v>
                </c:pt>
                <c:pt idx="32">
                  <c:v>6.9607838755976481E-4</c:v>
                </c:pt>
                <c:pt idx="33">
                  <c:v>6.764803803931338E-4</c:v>
                </c:pt>
                <c:pt idx="34">
                  <c:v>6.42265332251854E-4</c:v>
                </c:pt>
                <c:pt idx="35">
                  <c:v>5.9324703879232166E-4</c:v>
                </c:pt>
                <c:pt idx="36">
                  <c:v>5.349185281514901E-4</c:v>
                </c:pt>
                <c:pt idx="37">
                  <c:v>4.7342454366901265E-4</c:v>
                </c:pt>
                <c:pt idx="38">
                  <c:v>4.2342867740544077E-4</c:v>
                </c:pt>
                <c:pt idx="39">
                  <c:v>3.7683104041305593E-4</c:v>
                </c:pt>
                <c:pt idx="40">
                  <c:v>3.2832480889848081E-4</c:v>
                </c:pt>
                <c:pt idx="41">
                  <c:v>2.7721171657314747E-4</c:v>
                </c:pt>
                <c:pt idx="42">
                  <c:v>2.3917947938754958E-4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1DB8-4795-B124-3541207B4BCE}"/>
            </c:ext>
          </c:extLst>
        </c:ser>
        <c:ser>
          <c:idx val="5"/>
          <c:order val="5"/>
          <c:tx>
            <c:v>30-model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'Darrow''s blueberry_dead'!$AH$12:$AH$54</c:f>
              <c:numCache>
                <c:formatCode>General</c:formatCode>
                <c:ptCount val="43"/>
                <c:pt idx="0">
                  <c:v>176.29566666666665</c:v>
                </c:pt>
                <c:pt idx="1">
                  <c:v>184.21700000000001</c:v>
                </c:pt>
                <c:pt idx="2">
                  <c:v>192.10866666666666</c:v>
                </c:pt>
                <c:pt idx="3">
                  <c:v>199.99466666666669</c:v>
                </c:pt>
                <c:pt idx="4">
                  <c:v>207.87233333333333</c:v>
                </c:pt>
                <c:pt idx="5">
                  <c:v>215.75433333333334</c:v>
                </c:pt>
                <c:pt idx="6">
                  <c:v>223.62966666666668</c:v>
                </c:pt>
                <c:pt idx="7">
                  <c:v>231.48933333333332</c:v>
                </c:pt>
                <c:pt idx="8">
                  <c:v>239.346</c:v>
                </c:pt>
                <c:pt idx="9">
                  <c:v>247.18766666666667</c:v>
                </c:pt>
                <c:pt idx="10">
                  <c:v>255.03099999999998</c:v>
                </c:pt>
                <c:pt idx="11">
                  <c:v>262.87200000000001</c:v>
                </c:pt>
                <c:pt idx="12">
                  <c:v>270.71633333333335</c:v>
                </c:pt>
                <c:pt idx="13">
                  <c:v>278.56866666666667</c:v>
                </c:pt>
                <c:pt idx="14">
                  <c:v>286.39933333333335</c:v>
                </c:pt>
                <c:pt idx="15">
                  <c:v>294.22433333333333</c:v>
                </c:pt>
                <c:pt idx="16">
                  <c:v>302.04466666666667</c:v>
                </c:pt>
                <c:pt idx="17">
                  <c:v>309.85466666666667</c:v>
                </c:pt>
                <c:pt idx="18">
                  <c:v>317.67933333333332</c:v>
                </c:pt>
                <c:pt idx="19">
                  <c:v>325.51466666666664</c:v>
                </c:pt>
                <c:pt idx="20">
                  <c:v>333.32633333333337</c:v>
                </c:pt>
                <c:pt idx="21">
                  <c:v>341.13466666666665</c:v>
                </c:pt>
                <c:pt idx="22">
                  <c:v>348.93399999999997</c:v>
                </c:pt>
                <c:pt idx="23">
                  <c:v>356.72600000000006</c:v>
                </c:pt>
                <c:pt idx="24">
                  <c:v>364.50066666666663</c:v>
                </c:pt>
                <c:pt idx="25">
                  <c:v>372.28266666666667</c:v>
                </c:pt>
                <c:pt idx="26">
                  <c:v>380.07066666666668</c:v>
                </c:pt>
                <c:pt idx="27">
                  <c:v>387.84800000000001</c:v>
                </c:pt>
                <c:pt idx="28">
                  <c:v>395.61100000000005</c:v>
                </c:pt>
                <c:pt idx="29">
                  <c:v>403.36233333333331</c:v>
                </c:pt>
                <c:pt idx="30">
                  <c:v>411.11666666666662</c:v>
                </c:pt>
                <c:pt idx="31">
                  <c:v>418.875</c:v>
                </c:pt>
                <c:pt idx="32">
                  <c:v>426.61733333333331</c:v>
                </c:pt>
                <c:pt idx="33">
                  <c:v>434.35599999999999</c:v>
                </c:pt>
                <c:pt idx="34">
                  <c:v>442.08933333333334</c:v>
                </c:pt>
                <c:pt idx="35">
                  <c:v>449.81333333333333</c:v>
                </c:pt>
                <c:pt idx="36">
                  <c:v>457.53500000000003</c:v>
                </c:pt>
                <c:pt idx="37">
                  <c:v>465.25233333333335</c:v>
                </c:pt>
                <c:pt idx="38">
                  <c:v>472.97166666666664</c:v>
                </c:pt>
                <c:pt idx="39">
                  <c:v>480.69833333333332</c:v>
                </c:pt>
                <c:pt idx="40">
                  <c:v>488.43266666666665</c:v>
                </c:pt>
                <c:pt idx="41">
                  <c:v>496.15566666666672</c:v>
                </c:pt>
                <c:pt idx="42">
                  <c:v>503.88633333333331</c:v>
                </c:pt>
              </c:numCache>
            </c:numRef>
          </c:xVal>
          <c:yVal>
            <c:numRef>
              <c:f>'Darrow''s blueberry_dead'!$AQ$13:$AQ$53</c:f>
              <c:numCache>
                <c:formatCode>General</c:formatCode>
                <c:ptCount val="41"/>
                <c:pt idx="0">
                  <c:v>3.2240711717204093E-4</c:v>
                </c:pt>
                <c:pt idx="1">
                  <c:v>3.9697185845175069E-4</c:v>
                </c:pt>
                <c:pt idx="2">
                  <c:v>4.89603300053772E-4</c:v>
                </c:pt>
                <c:pt idx="3">
                  <c:v>5.9739724295580885E-4</c:v>
                </c:pt>
                <c:pt idx="4">
                  <c:v>7.2026351710411806E-4</c:v>
                </c:pt>
                <c:pt idx="5">
                  <c:v>8.5575254286206627E-4</c:v>
                </c:pt>
                <c:pt idx="6">
                  <c:v>1.0009478160062527E-3</c:v>
                </c:pt>
                <c:pt idx="7">
                  <c:v>1.1541373234860938E-3</c:v>
                </c:pt>
                <c:pt idx="8">
                  <c:v>1.3088817501637345E-3</c:v>
                </c:pt>
                <c:pt idx="9">
                  <c:v>1.4619512396559192E-3</c:v>
                </c:pt>
                <c:pt idx="10">
                  <c:v>1.6050080444882492E-3</c:v>
                </c:pt>
                <c:pt idx="11">
                  <c:v>1.7308110267947074E-3</c:v>
                </c:pt>
                <c:pt idx="12">
                  <c:v>1.8305991021675817E-3</c:v>
                </c:pt>
                <c:pt idx="13">
                  <c:v>1.8887505037347681E-3</c:v>
                </c:pt>
                <c:pt idx="14">
                  <c:v>1.89855327796982E-3</c:v>
                </c:pt>
                <c:pt idx="15">
                  <c:v>1.8414578245890419E-3</c:v>
                </c:pt>
                <c:pt idx="16">
                  <c:v>1.6672056375233563E-3</c:v>
                </c:pt>
                <c:pt idx="17">
                  <c:v>1.2232077021471421E-3</c:v>
                </c:pt>
                <c:pt idx="18">
                  <c:v>1.3829942032725449E-3</c:v>
                </c:pt>
                <c:pt idx="19">
                  <c:v>1.5356117254772992E-3</c:v>
                </c:pt>
                <c:pt idx="20">
                  <c:v>1.6395453433513567E-3</c:v>
                </c:pt>
                <c:pt idx="21">
                  <c:v>1.6826438085304144E-3</c:v>
                </c:pt>
                <c:pt idx="22">
                  <c:v>1.6677662695517041E-3</c:v>
                </c:pt>
                <c:pt idx="23">
                  <c:v>1.6021563379912335E-3</c:v>
                </c:pt>
                <c:pt idx="24">
                  <c:v>1.5001406762186296E-3</c:v>
                </c:pt>
                <c:pt idx="25">
                  <c:v>1.3705918528299525E-3</c:v>
                </c:pt>
                <c:pt idx="26">
                  <c:v>1.2217928930057553E-3</c:v>
                </c:pt>
                <c:pt idx="27">
                  <c:v>1.0642342030790385E-3</c:v>
                </c:pt>
                <c:pt idx="28">
                  <c:v>9.0706787451722329E-4</c:v>
                </c:pt>
                <c:pt idx="29">
                  <c:v>7.5770685205371732E-4</c:v>
                </c:pt>
                <c:pt idx="30">
                  <c:v>6.2010934927621611E-4</c:v>
                </c:pt>
                <c:pt idx="31">
                  <c:v>4.9647023110690645E-4</c:v>
                </c:pt>
                <c:pt idx="32">
                  <c:v>3.8961795373092522E-4</c:v>
                </c:pt>
                <c:pt idx="33">
                  <c:v>2.9964039230486063E-4</c:v>
                </c:pt>
                <c:pt idx="34">
                  <c:v>2.2579164364809653E-4</c:v>
                </c:pt>
                <c:pt idx="35">
                  <c:v>1.6684078918559637E-4</c:v>
                </c:pt>
                <c:pt idx="36">
                  <c:v>1.2084394462344244E-4</c:v>
                </c:pt>
                <c:pt idx="37">
                  <c:v>8.5835778078039709E-5</c:v>
                </c:pt>
                <c:pt idx="38">
                  <c:v>5.9788382581760012E-5</c:v>
                </c:pt>
                <c:pt idx="39">
                  <c:v>4.0818406401577275E-5</c:v>
                </c:pt>
                <c:pt idx="40">
                  <c:v>2.727539081241805E-5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1DB8-4795-B124-3541207B4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44928"/>
        <c:axId val="1826534048"/>
      </c:scatterChart>
      <c:valAx>
        <c:axId val="1826544928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534048"/>
        <c:crosses val="autoZero"/>
        <c:crossBetween val="midCat"/>
      </c:valAx>
      <c:valAx>
        <c:axId val="1826534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5449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'Darrow''s blueberry_dead'!$B$13:$B$62</c:f>
              <c:numCache>
                <c:formatCode>General</c:formatCode>
                <c:ptCount val="50"/>
                <c:pt idx="0">
                  <c:v>166.19833333333335</c:v>
                </c:pt>
                <c:pt idx="1">
                  <c:v>174.06866666666667</c:v>
                </c:pt>
                <c:pt idx="2">
                  <c:v>181.93200000000002</c:v>
                </c:pt>
                <c:pt idx="3">
                  <c:v>189.79133333333334</c:v>
                </c:pt>
                <c:pt idx="4">
                  <c:v>197.64700000000002</c:v>
                </c:pt>
                <c:pt idx="5">
                  <c:v>205.50233333333335</c:v>
                </c:pt>
                <c:pt idx="6">
                  <c:v>213.35</c:v>
                </c:pt>
                <c:pt idx="7">
                  <c:v>221.21199999999999</c:v>
                </c:pt>
                <c:pt idx="8">
                  <c:v>229.05166666666665</c:v>
                </c:pt>
                <c:pt idx="9">
                  <c:v>236.88566666666665</c:v>
                </c:pt>
                <c:pt idx="10">
                  <c:v>244.72400000000002</c:v>
                </c:pt>
                <c:pt idx="11">
                  <c:v>252.55066666666664</c:v>
                </c:pt>
                <c:pt idx="12">
                  <c:v>260.37033333333335</c:v>
                </c:pt>
                <c:pt idx="13">
                  <c:v>268.19366666666673</c:v>
                </c:pt>
                <c:pt idx="14">
                  <c:v>275.99799999999999</c:v>
                </c:pt>
                <c:pt idx="15">
                  <c:v>283.79266666666666</c:v>
                </c:pt>
                <c:pt idx="16">
                  <c:v>291.58699999999999</c:v>
                </c:pt>
                <c:pt idx="17">
                  <c:v>299.37833333333333</c:v>
                </c:pt>
                <c:pt idx="18">
                  <c:v>307.15100000000001</c:v>
                </c:pt>
                <c:pt idx="19">
                  <c:v>314.92900000000003</c:v>
                </c:pt>
                <c:pt idx="20">
                  <c:v>322.69433333333336</c:v>
                </c:pt>
                <c:pt idx="21">
                  <c:v>330.45133333333337</c:v>
                </c:pt>
                <c:pt idx="22">
                  <c:v>338.20966666666669</c:v>
                </c:pt>
                <c:pt idx="23">
                  <c:v>345.96333333333331</c:v>
                </c:pt>
                <c:pt idx="24">
                  <c:v>353.71166666666664</c:v>
                </c:pt>
                <c:pt idx="25">
                  <c:v>361.45833333333331</c:v>
                </c:pt>
                <c:pt idx="26">
                  <c:v>369.19866666666667</c:v>
                </c:pt>
                <c:pt idx="27">
                  <c:v>376.93400000000003</c:v>
                </c:pt>
                <c:pt idx="28">
                  <c:v>384.66533333333336</c:v>
                </c:pt>
                <c:pt idx="29">
                  <c:v>392.39300000000003</c:v>
                </c:pt>
                <c:pt idx="30">
                  <c:v>400.10999999999996</c:v>
                </c:pt>
                <c:pt idx="31">
                  <c:v>407.81799999999998</c:v>
                </c:pt>
                <c:pt idx="32">
                  <c:v>415.5216666666667</c:v>
                </c:pt>
                <c:pt idx="33">
                  <c:v>423.22966666666662</c:v>
                </c:pt>
                <c:pt idx="34">
                  <c:v>430.9203333333333</c:v>
                </c:pt>
                <c:pt idx="35">
                  <c:v>438.57233333333335</c:v>
                </c:pt>
                <c:pt idx="36">
                  <c:v>446.22133333333335</c:v>
                </c:pt>
                <c:pt idx="37">
                  <c:v>453.87133333333333</c:v>
                </c:pt>
                <c:pt idx="38">
                  <c:v>461.50866666666661</c:v>
                </c:pt>
                <c:pt idx="39">
                  <c:v>469.17433333333338</c:v>
                </c:pt>
                <c:pt idx="40">
                  <c:v>476.83699999999999</c:v>
                </c:pt>
                <c:pt idx="41">
                  <c:v>484.50666666666666</c:v>
                </c:pt>
                <c:pt idx="42">
                  <c:v>492.16533333333336</c:v>
                </c:pt>
                <c:pt idx="43">
                  <c:v>499.82833333333338</c:v>
                </c:pt>
              </c:numCache>
            </c:numRef>
          </c:xVal>
          <c:yVal>
            <c:numRef>
              <c:f>'Darrow''s blueberry_dead'!$F$13:$F$62</c:f>
              <c:numCache>
                <c:formatCode>General</c:formatCode>
                <c:ptCount val="50"/>
                <c:pt idx="0">
                  <c:v>3.6273608903647503E-3</c:v>
                </c:pt>
                <c:pt idx="1">
                  <c:v>6.3831297646701479E-3</c:v>
                </c:pt>
                <c:pt idx="2">
                  <c:v>9.964150355538659E-3</c:v>
                </c:pt>
                <c:pt idx="3">
                  <c:v>1.4685931085073101E-2</c:v>
                </c:pt>
                <c:pt idx="4">
                  <c:v>2.1010888984417941E-2</c:v>
                </c:pt>
                <c:pt idx="5">
                  <c:v>2.9682440773153407E-2</c:v>
                </c:pt>
                <c:pt idx="6">
                  <c:v>4.1965578031148532E-2</c:v>
                </c:pt>
                <c:pt idx="7">
                  <c:v>5.903754155837504E-2</c:v>
                </c:pt>
                <c:pt idx="8">
                  <c:v>8.1781754936720796E-2</c:v>
                </c:pt>
                <c:pt idx="9">
                  <c:v>0.10919549296219055</c:v>
                </c:pt>
                <c:pt idx="10">
                  <c:v>0.13867482518861485</c:v>
                </c:pt>
                <c:pt idx="11">
                  <c:v>0.16789090507534743</c:v>
                </c:pt>
                <c:pt idx="12">
                  <c:v>0.19573353736211307</c:v>
                </c:pt>
                <c:pt idx="13">
                  <c:v>0.22240484463182142</c:v>
                </c:pt>
                <c:pt idx="14">
                  <c:v>0.24767213942317179</c:v>
                </c:pt>
                <c:pt idx="15">
                  <c:v>0.27166754088791956</c:v>
                </c:pt>
                <c:pt idx="16">
                  <c:v>0.29501220623208013</c:v>
                </c:pt>
                <c:pt idx="17">
                  <c:v>0.31855800819533131</c:v>
                </c:pt>
                <c:pt idx="18">
                  <c:v>0.34287976368419193</c:v>
                </c:pt>
                <c:pt idx="19">
                  <c:v>0.36828016359111693</c:v>
                </c:pt>
                <c:pt idx="20">
                  <c:v>0.39461722912615993</c:v>
                </c:pt>
                <c:pt idx="21">
                  <c:v>0.42179827969032846</c:v>
                </c:pt>
                <c:pt idx="22">
                  <c:v>0.4503044656273294</c:v>
                </c:pt>
                <c:pt idx="23">
                  <c:v>0.48166205892908553</c:v>
                </c:pt>
                <c:pt idx="24">
                  <c:v>0.51197354461880673</c:v>
                </c:pt>
                <c:pt idx="25">
                  <c:v>0.53318064040321977</c:v>
                </c:pt>
                <c:pt idx="26">
                  <c:v>0.54895507554454781</c:v>
                </c:pt>
                <c:pt idx="27">
                  <c:v>0.56251010612914554</c:v>
                </c:pt>
                <c:pt idx="28">
                  <c:v>0.57507818693085244</c:v>
                </c:pt>
                <c:pt idx="29">
                  <c:v>0.58718976648432908</c:v>
                </c:pt>
                <c:pt idx="30">
                  <c:v>0.59900752881972252</c:v>
                </c:pt>
                <c:pt idx="31">
                  <c:v>0.61051471255210821</c:v>
                </c:pt>
                <c:pt idx="32">
                  <c:v>0.62165610370761837</c:v>
                </c:pt>
                <c:pt idx="33">
                  <c:v>0.63228479367721113</c:v>
                </c:pt>
                <c:pt idx="34">
                  <c:v>0.64208813333385917</c:v>
                </c:pt>
                <c:pt idx="35">
                  <c:v>0.65093291896560568</c:v>
                </c:pt>
                <c:pt idx="36">
                  <c:v>0.65893835359817632</c:v>
                </c:pt>
                <c:pt idx="37">
                  <c:v>0.66634994222252031</c:v>
                </c:pt>
                <c:pt idx="38">
                  <c:v>0.6731575294113008</c:v>
                </c:pt>
                <c:pt idx="39">
                  <c:v>0.6792215026877374</c:v>
                </c:pt>
                <c:pt idx="40">
                  <c:v>0.68423187502711402</c:v>
                </c:pt>
                <c:pt idx="41">
                  <c:v>0.68847536470801673</c:v>
                </c:pt>
                <c:pt idx="42">
                  <c:v>0.69222892896722255</c:v>
                </c:pt>
                <c:pt idx="43">
                  <c:v>0.69558278349417701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AAF-43FF-9477-1244BC638EC6}"/>
            </c:ext>
          </c:extLst>
        </c:ser>
        <c:ser>
          <c:idx val="1"/>
          <c:order val="1"/>
          <c:tx>
            <c:v>10-model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'Darrow''s blueberry_dead'!$B$13:$B$62</c:f>
              <c:numCache>
                <c:formatCode>General</c:formatCode>
                <c:ptCount val="50"/>
                <c:pt idx="0">
                  <c:v>166.19833333333335</c:v>
                </c:pt>
                <c:pt idx="1">
                  <c:v>174.06866666666667</c:v>
                </c:pt>
                <c:pt idx="2">
                  <c:v>181.93200000000002</c:v>
                </c:pt>
                <c:pt idx="3">
                  <c:v>189.79133333333334</c:v>
                </c:pt>
                <c:pt idx="4">
                  <c:v>197.64700000000002</c:v>
                </c:pt>
                <c:pt idx="5">
                  <c:v>205.50233333333335</c:v>
                </c:pt>
                <c:pt idx="6">
                  <c:v>213.35</c:v>
                </c:pt>
                <c:pt idx="7">
                  <c:v>221.21199999999999</c:v>
                </c:pt>
                <c:pt idx="8">
                  <c:v>229.05166666666665</c:v>
                </c:pt>
                <c:pt idx="9">
                  <c:v>236.88566666666665</c:v>
                </c:pt>
                <c:pt idx="10">
                  <c:v>244.72400000000002</c:v>
                </c:pt>
                <c:pt idx="11">
                  <c:v>252.55066666666664</c:v>
                </c:pt>
                <c:pt idx="12">
                  <c:v>260.37033333333335</c:v>
                </c:pt>
                <c:pt idx="13">
                  <c:v>268.19366666666673</c:v>
                </c:pt>
                <c:pt idx="14">
                  <c:v>275.99799999999999</c:v>
                </c:pt>
                <c:pt idx="15">
                  <c:v>283.79266666666666</c:v>
                </c:pt>
                <c:pt idx="16">
                  <c:v>291.58699999999999</c:v>
                </c:pt>
                <c:pt idx="17">
                  <c:v>299.37833333333333</c:v>
                </c:pt>
                <c:pt idx="18">
                  <c:v>307.15100000000001</c:v>
                </c:pt>
                <c:pt idx="19">
                  <c:v>314.92900000000003</c:v>
                </c:pt>
                <c:pt idx="20">
                  <c:v>322.69433333333336</c:v>
                </c:pt>
                <c:pt idx="21">
                  <c:v>330.45133333333337</c:v>
                </c:pt>
                <c:pt idx="22">
                  <c:v>338.20966666666669</c:v>
                </c:pt>
                <c:pt idx="23">
                  <c:v>345.96333333333331</c:v>
                </c:pt>
                <c:pt idx="24">
                  <c:v>353.71166666666664</c:v>
                </c:pt>
                <c:pt idx="25">
                  <c:v>361.45833333333331</c:v>
                </c:pt>
                <c:pt idx="26">
                  <c:v>369.19866666666667</c:v>
                </c:pt>
                <c:pt idx="27">
                  <c:v>376.93400000000003</c:v>
                </c:pt>
                <c:pt idx="28">
                  <c:v>384.66533333333336</c:v>
                </c:pt>
                <c:pt idx="29">
                  <c:v>392.39300000000003</c:v>
                </c:pt>
                <c:pt idx="30">
                  <c:v>400.10999999999996</c:v>
                </c:pt>
                <c:pt idx="31">
                  <c:v>407.81799999999998</c:v>
                </c:pt>
                <c:pt idx="32">
                  <c:v>415.5216666666667</c:v>
                </c:pt>
                <c:pt idx="33">
                  <c:v>423.22966666666662</c:v>
                </c:pt>
                <c:pt idx="34">
                  <c:v>430.9203333333333</c:v>
                </c:pt>
                <c:pt idx="35">
                  <c:v>438.57233333333335</c:v>
                </c:pt>
                <c:pt idx="36">
                  <c:v>446.22133333333335</c:v>
                </c:pt>
                <c:pt idx="37">
                  <c:v>453.87133333333333</c:v>
                </c:pt>
                <c:pt idx="38">
                  <c:v>461.50866666666661</c:v>
                </c:pt>
                <c:pt idx="39">
                  <c:v>469.17433333333338</c:v>
                </c:pt>
                <c:pt idx="40">
                  <c:v>476.83699999999999</c:v>
                </c:pt>
                <c:pt idx="41">
                  <c:v>484.50666666666666</c:v>
                </c:pt>
                <c:pt idx="42">
                  <c:v>492.16533333333336</c:v>
                </c:pt>
                <c:pt idx="43">
                  <c:v>499.82833333333338</c:v>
                </c:pt>
              </c:numCache>
            </c:numRef>
          </c:xVal>
          <c:yVal>
            <c:numRef>
              <c:f>'Darrow''s blueberry_dead'!$J$13:$J$62</c:f>
              <c:numCache>
                <c:formatCode>General</c:formatCode>
                <c:ptCount val="50"/>
                <c:pt idx="0">
                  <c:v>1.7943215780042078E-2</c:v>
                </c:pt>
                <c:pt idx="1">
                  <c:v>1.9356008560863308E-2</c:v>
                </c:pt>
                <c:pt idx="2">
                  <c:v>2.2331327198952065E-2</c:v>
                </c:pt>
                <c:pt idx="3">
                  <c:v>2.7517133116098717E-2</c:v>
                </c:pt>
                <c:pt idx="4">
                  <c:v>3.4995262821234253E-2</c:v>
                </c:pt>
                <c:pt idx="5">
                  <c:v>4.4606081859028028E-2</c:v>
                </c:pt>
                <c:pt idx="6">
                  <c:v>5.6376454968688747E-2</c:v>
                </c:pt>
                <c:pt idx="7">
                  <c:v>7.0448633118679022E-2</c:v>
                </c:pt>
                <c:pt idx="8">
                  <c:v>8.7016704824144864E-2</c:v>
                </c:pt>
                <c:pt idx="9">
                  <c:v>0.10615005561770101</c:v>
                </c:pt>
                <c:pt idx="10">
                  <c:v>0.12789487687170306</c:v>
                </c:pt>
                <c:pt idx="11">
                  <c:v>0.15220891880341147</c:v>
                </c:pt>
                <c:pt idx="12">
                  <c:v>0.17887110178525137</c:v>
                </c:pt>
                <c:pt idx="13">
                  <c:v>0.20754207353998697</c:v>
                </c:pt>
                <c:pt idx="14">
                  <c:v>0.23774946615344836</c:v>
                </c:pt>
                <c:pt idx="15">
                  <c:v>0.26875873340625922</c:v>
                </c:pt>
                <c:pt idx="16">
                  <c:v>0.29967347957303625</c:v>
                </c:pt>
                <c:pt idx="17">
                  <c:v>0.32924379713356516</c:v>
                </c:pt>
                <c:pt idx="18">
                  <c:v>0.35477911587926947</c:v>
                </c:pt>
                <c:pt idx="19">
                  <c:v>0.37466748382410153</c:v>
                </c:pt>
                <c:pt idx="20">
                  <c:v>0.39777974479481998</c:v>
                </c:pt>
                <c:pt idx="21">
                  <c:v>0.42342525230660844</c:v>
                </c:pt>
                <c:pt idx="22">
                  <c:v>0.45054066253178671</c:v>
                </c:pt>
                <c:pt idx="23">
                  <c:v>0.47805118258066398</c:v>
                </c:pt>
                <c:pt idx="24">
                  <c:v>0.50498291324536493</c:v>
                </c:pt>
                <c:pt idx="25">
                  <c:v>0.53054823480430768</c:v>
                </c:pt>
                <c:pt idx="26">
                  <c:v>0.55416606475142649</c:v>
                </c:pt>
                <c:pt idx="27">
                  <c:v>0.57543399773741888</c:v>
                </c:pt>
                <c:pt idx="28">
                  <c:v>0.59413362353694354</c:v>
                </c:pt>
                <c:pt idx="29">
                  <c:v>0.61020275505981281</c:v>
                </c:pt>
                <c:pt idx="30">
                  <c:v>0.62370662143767963</c:v>
                </c:pt>
                <c:pt idx="31">
                  <c:v>0.63480303239959623</c:v>
                </c:pt>
                <c:pt idx="32">
                  <c:v>0.64372652659605223</c:v>
                </c:pt>
                <c:pt idx="33">
                  <c:v>0.65075392482002647</c:v>
                </c:pt>
                <c:pt idx="34">
                  <c:v>0.65617627537572631</c:v>
                </c:pt>
                <c:pt idx="35">
                  <c:v>0.66026742350044443</c:v>
                </c:pt>
                <c:pt idx="36">
                  <c:v>0.6632852510687276</c:v>
                </c:pt>
                <c:pt idx="37">
                  <c:v>0.66547126552077451</c:v>
                </c:pt>
                <c:pt idx="38">
                  <c:v>0.66702440031184385</c:v>
                </c:pt>
                <c:pt idx="39">
                  <c:v>0.66810488719849059</c:v>
                </c:pt>
                <c:pt idx="40">
                  <c:v>0.6688432994506619</c:v>
                </c:pt>
                <c:pt idx="41">
                  <c:v>0.66933674856518033</c:v>
                </c:pt>
                <c:pt idx="42">
                  <c:v>0.66965974392320127</c:v>
                </c:pt>
                <c:pt idx="43">
                  <c:v>0.66986654522692479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AAF-43FF-9477-1244BC638EC6}"/>
            </c:ext>
          </c:extLst>
        </c:ser>
        <c:ser>
          <c:idx val="2"/>
          <c:order val="2"/>
          <c:tx>
            <c:v>20-exp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'Darrow''s blueberry_dead'!$R$13:$R$54</c:f>
              <c:numCache>
                <c:formatCode>General</c:formatCode>
                <c:ptCount val="42"/>
                <c:pt idx="0">
                  <c:v>176.73</c:v>
                </c:pt>
                <c:pt idx="1">
                  <c:v>184.69133333333332</c:v>
                </c:pt>
                <c:pt idx="2">
                  <c:v>192.63900000000001</c:v>
                </c:pt>
                <c:pt idx="3">
                  <c:v>200.57766666666666</c:v>
                </c:pt>
                <c:pt idx="4">
                  <c:v>208.52533333333335</c:v>
                </c:pt>
                <c:pt idx="5">
                  <c:v>216.47900000000001</c:v>
                </c:pt>
                <c:pt idx="6">
                  <c:v>224.422</c:v>
                </c:pt>
                <c:pt idx="7">
                  <c:v>232.36199999999999</c:v>
                </c:pt>
                <c:pt idx="8">
                  <c:v>240.292</c:v>
                </c:pt>
                <c:pt idx="9">
                  <c:v>248.21333333333334</c:v>
                </c:pt>
                <c:pt idx="10">
                  <c:v>256.14333333333337</c:v>
                </c:pt>
                <c:pt idx="11">
                  <c:v>264.06799999999998</c:v>
                </c:pt>
                <c:pt idx="12">
                  <c:v>271.98633333333333</c:v>
                </c:pt>
                <c:pt idx="13">
                  <c:v>279.9013333333333</c:v>
                </c:pt>
                <c:pt idx="14">
                  <c:v>287.80566666666664</c:v>
                </c:pt>
                <c:pt idx="15">
                  <c:v>295.69733333333329</c:v>
                </c:pt>
                <c:pt idx="16">
                  <c:v>303.589</c:v>
                </c:pt>
                <c:pt idx="17">
                  <c:v>311.47466666666668</c:v>
                </c:pt>
                <c:pt idx="18">
                  <c:v>319.35100000000006</c:v>
                </c:pt>
                <c:pt idx="19">
                  <c:v>327.22133333333335</c:v>
                </c:pt>
                <c:pt idx="20">
                  <c:v>335.07766666666663</c:v>
                </c:pt>
                <c:pt idx="21">
                  <c:v>342.93699999999995</c:v>
                </c:pt>
                <c:pt idx="22">
                  <c:v>350.78766666666667</c:v>
                </c:pt>
                <c:pt idx="23">
                  <c:v>358.63166666666666</c:v>
                </c:pt>
                <c:pt idx="24">
                  <c:v>366.48066666666665</c:v>
                </c:pt>
                <c:pt idx="25">
                  <c:v>374.32599999999996</c:v>
                </c:pt>
                <c:pt idx="26">
                  <c:v>382.16166666666663</c:v>
                </c:pt>
                <c:pt idx="27">
                  <c:v>389.98666666666668</c:v>
                </c:pt>
                <c:pt idx="28">
                  <c:v>397.80533333333329</c:v>
                </c:pt>
                <c:pt idx="29">
                  <c:v>405.62100000000004</c:v>
                </c:pt>
                <c:pt idx="30">
                  <c:v>413.42599999999999</c:v>
                </c:pt>
                <c:pt idx="31">
                  <c:v>421.22566666666665</c:v>
                </c:pt>
                <c:pt idx="32">
                  <c:v>429.03066666666672</c:v>
                </c:pt>
                <c:pt idx="33">
                  <c:v>436.83233333333328</c:v>
                </c:pt>
                <c:pt idx="34">
                  <c:v>444.62566666666663</c:v>
                </c:pt>
                <c:pt idx="35">
                  <c:v>452.41066666666666</c:v>
                </c:pt>
                <c:pt idx="36">
                  <c:v>460.20066666666662</c:v>
                </c:pt>
                <c:pt idx="37">
                  <c:v>467.98733333333331</c:v>
                </c:pt>
                <c:pt idx="38">
                  <c:v>475.75800000000004</c:v>
                </c:pt>
                <c:pt idx="39">
                  <c:v>483.53899999999999</c:v>
                </c:pt>
                <c:pt idx="40">
                  <c:v>491.32100000000008</c:v>
                </c:pt>
                <c:pt idx="41">
                  <c:v>499.09466666666668</c:v>
                </c:pt>
              </c:numCache>
            </c:numRef>
          </c:xVal>
          <c:yVal>
            <c:numRef>
              <c:f>'Darrow''s blueberry_dead'!$V$13:$V$54</c:f>
              <c:numCache>
                <c:formatCode>General</c:formatCode>
                <c:ptCount val="42"/>
                <c:pt idx="0">
                  <c:v>3.7807823616390346E-3</c:v>
                </c:pt>
                <c:pt idx="1">
                  <c:v>6.5600009289867867E-3</c:v>
                </c:pt>
                <c:pt idx="2">
                  <c:v>1.025659387023603E-2</c:v>
                </c:pt>
                <c:pt idx="3">
                  <c:v>1.5124097141043347E-2</c:v>
                </c:pt>
                <c:pt idx="4">
                  <c:v>2.1752804378624035E-2</c:v>
                </c:pt>
                <c:pt idx="5">
                  <c:v>3.1033962205724075E-2</c:v>
                </c:pt>
                <c:pt idx="6">
                  <c:v>4.4300085931270439E-2</c:v>
                </c:pt>
                <c:pt idx="7">
                  <c:v>6.286240158547074E-2</c:v>
                </c:pt>
                <c:pt idx="8">
                  <c:v>8.7688603655562636E-2</c:v>
                </c:pt>
                <c:pt idx="9">
                  <c:v>0.11765519884186315</c:v>
                </c:pt>
                <c:pt idx="10">
                  <c:v>0.1495426675853313</c:v>
                </c:pt>
                <c:pt idx="11">
                  <c:v>0.18058437134695327</c:v>
                </c:pt>
                <c:pt idx="12">
                  <c:v>0.20975939244269326</c:v>
                </c:pt>
                <c:pt idx="13">
                  <c:v>0.23730868679987305</c:v>
                </c:pt>
                <c:pt idx="14">
                  <c:v>0.26340256864824707</c:v>
                </c:pt>
                <c:pt idx="15">
                  <c:v>0.2882403830521858</c:v>
                </c:pt>
                <c:pt idx="16">
                  <c:v>0.31233694347890029</c:v>
                </c:pt>
                <c:pt idx="17">
                  <c:v>0.33652253179844083</c:v>
                </c:pt>
                <c:pt idx="18">
                  <c:v>0.36119487044506204</c:v>
                </c:pt>
                <c:pt idx="19">
                  <c:v>0.38659685073506067</c:v>
                </c:pt>
                <c:pt idx="20">
                  <c:v>0.41257751232842776</c:v>
                </c:pt>
                <c:pt idx="21">
                  <c:v>0.4392403985352975</c:v>
                </c:pt>
                <c:pt idx="22">
                  <c:v>0.4678841553575438</c:v>
                </c:pt>
                <c:pt idx="23">
                  <c:v>0.50027772831783723</c:v>
                </c:pt>
                <c:pt idx="24">
                  <c:v>0.52974789623218466</c:v>
                </c:pt>
                <c:pt idx="25">
                  <c:v>0.54920242620361837</c:v>
                </c:pt>
                <c:pt idx="26">
                  <c:v>0.56389783468681531</c:v>
                </c:pt>
                <c:pt idx="27">
                  <c:v>0.57658624480348064</c:v>
                </c:pt>
                <c:pt idx="28">
                  <c:v>0.58839405293675917</c:v>
                </c:pt>
                <c:pt idx="29">
                  <c:v>0.59985832952706841</c:v>
                </c:pt>
                <c:pt idx="30">
                  <c:v>0.61120261200095993</c:v>
                </c:pt>
                <c:pt idx="31">
                  <c:v>0.62239303105138077</c:v>
                </c:pt>
                <c:pt idx="32">
                  <c:v>0.6330947643857463</c:v>
                </c:pt>
                <c:pt idx="33">
                  <c:v>0.64326620114110533</c:v>
                </c:pt>
                <c:pt idx="34">
                  <c:v>0.65256477746897579</c:v>
                </c:pt>
                <c:pt idx="35">
                  <c:v>0.66089304653449243</c:v>
                </c:pt>
                <c:pt idx="36">
                  <c:v>0.6683777763154839</c:v>
                </c:pt>
                <c:pt idx="37">
                  <c:v>0.67506096475269595</c:v>
                </c:pt>
                <c:pt idx="38">
                  <c:v>0.68104005868099371</c:v>
                </c:pt>
                <c:pt idx="39">
                  <c:v>0.68620541831497284</c:v>
                </c:pt>
                <c:pt idx="40">
                  <c:v>0.69047866040116745</c:v>
                </c:pt>
                <c:pt idx="41">
                  <c:v>0.69419683292948209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AAF-43FF-9477-1244BC638EC6}"/>
            </c:ext>
          </c:extLst>
        </c:ser>
        <c:ser>
          <c:idx val="3"/>
          <c:order val="3"/>
          <c:tx>
            <c:v>20-model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'Darrow''s blueberry_dead'!$R$13:$R$54</c:f>
              <c:numCache>
                <c:formatCode>General</c:formatCode>
                <c:ptCount val="42"/>
                <c:pt idx="0">
                  <c:v>176.73</c:v>
                </c:pt>
                <c:pt idx="1">
                  <c:v>184.69133333333332</c:v>
                </c:pt>
                <c:pt idx="2">
                  <c:v>192.63900000000001</c:v>
                </c:pt>
                <c:pt idx="3">
                  <c:v>200.57766666666666</c:v>
                </c:pt>
                <c:pt idx="4">
                  <c:v>208.52533333333335</c:v>
                </c:pt>
                <c:pt idx="5">
                  <c:v>216.47900000000001</c:v>
                </c:pt>
                <c:pt idx="6">
                  <c:v>224.422</c:v>
                </c:pt>
                <c:pt idx="7">
                  <c:v>232.36199999999999</c:v>
                </c:pt>
                <c:pt idx="8">
                  <c:v>240.292</c:v>
                </c:pt>
                <c:pt idx="9">
                  <c:v>248.21333333333334</c:v>
                </c:pt>
                <c:pt idx="10">
                  <c:v>256.14333333333337</c:v>
                </c:pt>
                <c:pt idx="11">
                  <c:v>264.06799999999998</c:v>
                </c:pt>
                <c:pt idx="12">
                  <c:v>271.98633333333333</c:v>
                </c:pt>
                <c:pt idx="13">
                  <c:v>279.9013333333333</c:v>
                </c:pt>
                <c:pt idx="14">
                  <c:v>287.80566666666664</c:v>
                </c:pt>
                <c:pt idx="15">
                  <c:v>295.69733333333329</c:v>
                </c:pt>
                <c:pt idx="16">
                  <c:v>303.589</c:v>
                </c:pt>
                <c:pt idx="17">
                  <c:v>311.47466666666668</c:v>
                </c:pt>
                <c:pt idx="18">
                  <c:v>319.35100000000006</c:v>
                </c:pt>
                <c:pt idx="19">
                  <c:v>327.22133333333335</c:v>
                </c:pt>
                <c:pt idx="20">
                  <c:v>335.07766666666663</c:v>
                </c:pt>
                <c:pt idx="21">
                  <c:v>342.93699999999995</c:v>
                </c:pt>
                <c:pt idx="22">
                  <c:v>350.78766666666667</c:v>
                </c:pt>
                <c:pt idx="23">
                  <c:v>358.63166666666666</c:v>
                </c:pt>
                <c:pt idx="24">
                  <c:v>366.48066666666665</c:v>
                </c:pt>
                <c:pt idx="25">
                  <c:v>374.32599999999996</c:v>
                </c:pt>
                <c:pt idx="26">
                  <c:v>382.16166666666663</c:v>
                </c:pt>
                <c:pt idx="27">
                  <c:v>389.98666666666668</c:v>
                </c:pt>
                <c:pt idx="28">
                  <c:v>397.80533333333329</c:v>
                </c:pt>
                <c:pt idx="29">
                  <c:v>405.62100000000004</c:v>
                </c:pt>
                <c:pt idx="30">
                  <c:v>413.42599999999999</c:v>
                </c:pt>
                <c:pt idx="31">
                  <c:v>421.22566666666665</c:v>
                </c:pt>
                <c:pt idx="32">
                  <c:v>429.03066666666672</c:v>
                </c:pt>
                <c:pt idx="33">
                  <c:v>436.83233333333328</c:v>
                </c:pt>
                <c:pt idx="34">
                  <c:v>444.62566666666663</c:v>
                </c:pt>
                <c:pt idx="35">
                  <c:v>452.41066666666666</c:v>
                </c:pt>
                <c:pt idx="36">
                  <c:v>460.20066666666662</c:v>
                </c:pt>
                <c:pt idx="37">
                  <c:v>467.98733333333331</c:v>
                </c:pt>
                <c:pt idx="38">
                  <c:v>475.75800000000004</c:v>
                </c:pt>
                <c:pt idx="39">
                  <c:v>483.53899999999999</c:v>
                </c:pt>
                <c:pt idx="40">
                  <c:v>491.32100000000008</c:v>
                </c:pt>
                <c:pt idx="41">
                  <c:v>499.09466666666668</c:v>
                </c:pt>
              </c:numCache>
            </c:numRef>
          </c:xVal>
          <c:yVal>
            <c:numRef>
              <c:f>'Darrow''s blueberry_dead'!$Z$13:$Z$54</c:f>
              <c:numCache>
                <c:formatCode>General</c:formatCode>
                <c:ptCount val="42"/>
                <c:pt idx="0">
                  <c:v>1.4747078503942315E-2</c:v>
                </c:pt>
                <c:pt idx="1">
                  <c:v>1.8610140766227919E-2</c:v>
                </c:pt>
                <c:pt idx="2">
                  <c:v>2.4136395656178193E-2</c:v>
                </c:pt>
                <c:pt idx="3">
                  <c:v>3.1282790149898827E-2</c:v>
                </c:pt>
                <c:pt idx="4">
                  <c:v>4.0164897228158455E-2</c:v>
                </c:pt>
                <c:pt idx="5">
                  <c:v>5.1002866651269803E-2</c:v>
                </c:pt>
                <c:pt idx="6">
                  <c:v>6.4023119820543664E-2</c:v>
                </c:pt>
                <c:pt idx="7">
                  <c:v>7.9405698413547096E-2</c:v>
                </c:pt>
                <c:pt idx="8">
                  <c:v>9.730399571485536E-2</c:v>
                </c:pt>
                <c:pt idx="9">
                  <c:v>0.11778475741600444</c:v>
                </c:pt>
                <c:pt idx="10">
                  <c:v>0.14082797638971573</c:v>
                </c:pt>
                <c:pt idx="11">
                  <c:v>0.16633948978171445</c:v>
                </c:pt>
                <c:pt idx="12">
                  <c:v>0.19403740959169544</c:v>
                </c:pt>
                <c:pt idx="13">
                  <c:v>0.22349542745461989</c:v>
                </c:pt>
                <c:pt idx="14">
                  <c:v>0.25413195523839605</c:v>
                </c:pt>
                <c:pt idx="15">
                  <c:v>0.28514713094471728</c:v>
                </c:pt>
                <c:pt idx="16">
                  <c:v>0.31547566135673522</c:v>
                </c:pt>
                <c:pt idx="17">
                  <c:v>0.34346838121799206</c:v>
                </c:pt>
                <c:pt idx="18">
                  <c:v>0.36367499809044745</c:v>
                </c:pt>
                <c:pt idx="19">
                  <c:v>0.38589122348415028</c:v>
                </c:pt>
                <c:pt idx="20">
                  <c:v>0.41064700585061925</c:v>
                </c:pt>
                <c:pt idx="21">
                  <c:v>0.43720067061137147</c:v>
                </c:pt>
                <c:pt idx="22">
                  <c:v>0.46458706148970697</c:v>
                </c:pt>
                <c:pt idx="23">
                  <c:v>0.49181312027106355</c:v>
                </c:pt>
                <c:pt idx="24">
                  <c:v>0.51803139739971238</c:v>
                </c:pt>
                <c:pt idx="25">
                  <c:v>0.54259486918455579</c:v>
                </c:pt>
                <c:pt idx="26">
                  <c:v>0.56501000482089958</c:v>
                </c:pt>
                <c:pt idx="27">
                  <c:v>0.58496057082741004</c:v>
                </c:pt>
                <c:pt idx="28">
                  <c:v>0.60230468722064401</c:v>
                </c:pt>
                <c:pt idx="29">
                  <c:v>0.6170513241761757</c:v>
                </c:pt>
                <c:pt idx="30">
                  <c:v>0.6293213201259199</c:v>
                </c:pt>
                <c:pt idx="31">
                  <c:v>0.63930820575125524</c:v>
                </c:pt>
                <c:pt idx="32">
                  <c:v>0.64726760846909803</c:v>
                </c:pt>
                <c:pt idx="33">
                  <c:v>0.65348380313408005</c:v>
                </c:pt>
                <c:pt idx="34">
                  <c:v>0.65823564374553079</c:v>
                </c:pt>
                <c:pt idx="35">
                  <c:v>0.66179109277822701</c:v>
                </c:pt>
                <c:pt idx="36">
                  <c:v>0.66439629338809403</c:v>
                </c:pt>
                <c:pt idx="37">
                  <c:v>0.66626777821158545</c:v>
                </c:pt>
                <c:pt idx="38">
                  <c:v>0.66758416097201911</c:v>
                </c:pt>
                <c:pt idx="39">
                  <c:v>0.66849030034402745</c:v>
                </c:pt>
                <c:pt idx="40">
                  <c:v>0.66910232145807991</c:v>
                </c:pt>
                <c:pt idx="41">
                  <c:v>0.66950713704944453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AAF-43FF-9477-1244BC638EC6}"/>
            </c:ext>
          </c:extLst>
        </c:ser>
        <c:ser>
          <c:idx val="4"/>
          <c:order val="4"/>
          <c:tx>
            <c:v>30-exp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'Darrow''s blueberry_dead'!$AH$13:$AH$53</c:f>
              <c:numCache>
                <c:formatCode>General</c:formatCode>
                <c:ptCount val="41"/>
                <c:pt idx="0">
                  <c:v>184.21700000000001</c:v>
                </c:pt>
                <c:pt idx="1">
                  <c:v>192.10866666666666</c:v>
                </c:pt>
                <c:pt idx="2">
                  <c:v>199.99466666666669</c:v>
                </c:pt>
                <c:pt idx="3">
                  <c:v>207.87233333333333</c:v>
                </c:pt>
                <c:pt idx="4">
                  <c:v>215.75433333333334</c:v>
                </c:pt>
                <c:pt idx="5">
                  <c:v>223.62966666666668</c:v>
                </c:pt>
                <c:pt idx="6">
                  <c:v>231.48933333333332</c:v>
                </c:pt>
                <c:pt idx="7">
                  <c:v>239.346</c:v>
                </c:pt>
                <c:pt idx="8">
                  <c:v>247.18766666666667</c:v>
                </c:pt>
                <c:pt idx="9">
                  <c:v>255.03099999999998</c:v>
                </c:pt>
                <c:pt idx="10">
                  <c:v>262.87200000000001</c:v>
                </c:pt>
                <c:pt idx="11">
                  <c:v>270.71633333333335</c:v>
                </c:pt>
                <c:pt idx="12">
                  <c:v>278.56866666666667</c:v>
                </c:pt>
                <c:pt idx="13">
                  <c:v>286.39933333333335</c:v>
                </c:pt>
                <c:pt idx="14">
                  <c:v>294.22433333333333</c:v>
                </c:pt>
                <c:pt idx="15">
                  <c:v>302.04466666666667</c:v>
                </c:pt>
                <c:pt idx="16">
                  <c:v>309.85466666666667</c:v>
                </c:pt>
                <c:pt idx="17">
                  <c:v>317.67933333333332</c:v>
                </c:pt>
                <c:pt idx="18">
                  <c:v>325.51466666666664</c:v>
                </c:pt>
                <c:pt idx="19">
                  <c:v>333.32633333333337</c:v>
                </c:pt>
                <c:pt idx="20">
                  <c:v>341.13466666666665</c:v>
                </c:pt>
                <c:pt idx="21">
                  <c:v>348.93399999999997</c:v>
                </c:pt>
                <c:pt idx="22">
                  <c:v>356.72600000000006</c:v>
                </c:pt>
                <c:pt idx="23">
                  <c:v>364.50066666666663</c:v>
                </c:pt>
                <c:pt idx="24">
                  <c:v>372.28266666666667</c:v>
                </c:pt>
                <c:pt idx="25">
                  <c:v>380.07066666666668</c:v>
                </c:pt>
                <c:pt idx="26">
                  <c:v>387.84800000000001</c:v>
                </c:pt>
                <c:pt idx="27">
                  <c:v>395.61100000000005</c:v>
                </c:pt>
                <c:pt idx="28">
                  <c:v>403.36233333333331</c:v>
                </c:pt>
                <c:pt idx="29">
                  <c:v>411.11666666666662</c:v>
                </c:pt>
                <c:pt idx="30">
                  <c:v>418.875</c:v>
                </c:pt>
                <c:pt idx="31">
                  <c:v>426.61733333333331</c:v>
                </c:pt>
                <c:pt idx="32">
                  <c:v>434.35599999999999</c:v>
                </c:pt>
                <c:pt idx="33">
                  <c:v>442.08933333333334</c:v>
                </c:pt>
                <c:pt idx="34">
                  <c:v>449.81333333333333</c:v>
                </c:pt>
                <c:pt idx="35">
                  <c:v>457.53500000000003</c:v>
                </c:pt>
                <c:pt idx="36">
                  <c:v>465.25233333333335</c:v>
                </c:pt>
                <c:pt idx="37">
                  <c:v>472.97166666666664</c:v>
                </c:pt>
                <c:pt idx="38">
                  <c:v>480.69833333333332</c:v>
                </c:pt>
                <c:pt idx="39">
                  <c:v>488.43266666666665</c:v>
                </c:pt>
                <c:pt idx="40">
                  <c:v>496.15566666666672</c:v>
                </c:pt>
              </c:numCache>
            </c:numRef>
          </c:xVal>
          <c:yVal>
            <c:numRef>
              <c:f>'Darrow''s blueberry_dead'!$AL$13:$AL$53</c:f>
              <c:numCache>
                <c:formatCode>General</c:formatCode>
                <c:ptCount val="41"/>
                <c:pt idx="0">
                  <c:v>4.458476803780087E-3</c:v>
                </c:pt>
                <c:pt idx="1">
                  <c:v>7.5561722643417983E-3</c:v>
                </c:pt>
                <c:pt idx="2">
                  <c:v>1.1445608594001011E-2</c:v>
                </c:pt>
                <c:pt idx="3">
                  <c:v>1.6438119455300271E-2</c:v>
                </c:pt>
                <c:pt idx="4">
                  <c:v>2.3052097740894562E-2</c:v>
                </c:pt>
                <c:pt idx="5">
                  <c:v>3.2162703865825759E-2</c:v>
                </c:pt>
                <c:pt idx="6">
                  <c:v>4.4861095283741936E-2</c:v>
                </c:pt>
                <c:pt idx="7">
                  <c:v>6.2697236950985946E-2</c:v>
                </c:pt>
                <c:pt idx="8">
                  <c:v>8.6477021266770704E-2</c:v>
                </c:pt>
                <c:pt idx="9">
                  <c:v>0.1153386945287953</c:v>
                </c:pt>
                <c:pt idx="10">
                  <c:v>0.1468414902008105</c:v>
                </c:pt>
                <c:pt idx="11">
                  <c:v>0.17873308054231662</c:v>
                </c:pt>
                <c:pt idx="12">
                  <c:v>0.20951638263056105</c:v>
                </c:pt>
                <c:pt idx="13">
                  <c:v>0.23859554256594073</c:v>
                </c:pt>
                <c:pt idx="14">
                  <c:v>0.2659027819673756</c:v>
                </c:pt>
                <c:pt idx="15">
                  <c:v>0.29167346312520925</c:v>
                </c:pt>
                <c:pt idx="16">
                  <c:v>0.31644087527958598</c:v>
                </c:pt>
                <c:pt idx="17">
                  <c:v>0.3408976985887946</c:v>
                </c:pt>
                <c:pt idx="18">
                  <c:v>0.36558020156247806</c:v>
                </c:pt>
                <c:pt idx="19">
                  <c:v>0.39056435557283553</c:v>
                </c:pt>
                <c:pt idx="20">
                  <c:v>0.41586729141948053</c:v>
                </c:pt>
                <c:pt idx="21">
                  <c:v>0.44159849725646527</c:v>
                </c:pt>
                <c:pt idx="22">
                  <c:v>0.46897351503897999</c:v>
                </c:pt>
                <c:pt idx="23">
                  <c:v>0.50015157033571167</c:v>
                </c:pt>
                <c:pt idx="24">
                  <c:v>0.53011706294675087</c:v>
                </c:pt>
                <c:pt idx="25">
                  <c:v>0.5502919311699368</c:v>
                </c:pt>
                <c:pt idx="26">
                  <c:v>0.5651294380874281</c:v>
                </c:pt>
                <c:pt idx="27">
                  <c:v>0.57771610689916897</c:v>
                </c:pt>
                <c:pt idx="28">
                  <c:v>0.58933302348930561</c:v>
                </c:pt>
                <c:pt idx="29">
                  <c:v>0.60061104817404298</c:v>
                </c:pt>
                <c:pt idx="30">
                  <c:v>0.61182576338194761</c:v>
                </c:pt>
                <c:pt idx="31">
                  <c:v>0.62296301758290384</c:v>
                </c:pt>
                <c:pt idx="32">
                  <c:v>0.63378670366919398</c:v>
                </c:pt>
                <c:pt idx="33">
                  <c:v>0.64406294898522365</c:v>
                </c:pt>
                <c:pt idx="34">
                  <c:v>0.6535549016059008</c:v>
                </c:pt>
                <c:pt idx="35">
                  <c:v>0.66211359805632464</c:v>
                </c:pt>
                <c:pt idx="36">
                  <c:v>0.66968839075502884</c:v>
                </c:pt>
                <c:pt idx="37">
                  <c:v>0.67646324959351589</c:v>
                </c:pt>
                <c:pt idx="38">
                  <c:v>0.68249254624012479</c:v>
                </c:pt>
                <c:pt idx="39">
                  <c:v>0.68774574318250048</c:v>
                </c:pt>
                <c:pt idx="40">
                  <c:v>0.69218113064767084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AAF-43FF-9477-1244BC638EC6}"/>
            </c:ext>
          </c:extLst>
        </c:ser>
        <c:ser>
          <c:idx val="5"/>
          <c:order val="5"/>
          <c:tx>
            <c:v>30-model</c:v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'Darrow''s blueberry_dead'!$R$13:$R$54</c:f>
              <c:numCache>
                <c:formatCode>General</c:formatCode>
                <c:ptCount val="42"/>
                <c:pt idx="0">
                  <c:v>176.73</c:v>
                </c:pt>
                <c:pt idx="1">
                  <c:v>184.69133333333332</c:v>
                </c:pt>
                <c:pt idx="2">
                  <c:v>192.63900000000001</c:v>
                </c:pt>
                <c:pt idx="3">
                  <c:v>200.57766666666666</c:v>
                </c:pt>
                <c:pt idx="4">
                  <c:v>208.52533333333335</c:v>
                </c:pt>
                <c:pt idx="5">
                  <c:v>216.47900000000001</c:v>
                </c:pt>
                <c:pt idx="6">
                  <c:v>224.422</c:v>
                </c:pt>
                <c:pt idx="7">
                  <c:v>232.36199999999999</c:v>
                </c:pt>
                <c:pt idx="8">
                  <c:v>240.292</c:v>
                </c:pt>
                <c:pt idx="9">
                  <c:v>248.21333333333334</c:v>
                </c:pt>
                <c:pt idx="10">
                  <c:v>256.14333333333337</c:v>
                </c:pt>
                <c:pt idx="11">
                  <c:v>264.06799999999998</c:v>
                </c:pt>
                <c:pt idx="12">
                  <c:v>271.98633333333333</c:v>
                </c:pt>
                <c:pt idx="13">
                  <c:v>279.9013333333333</c:v>
                </c:pt>
                <c:pt idx="14">
                  <c:v>287.80566666666664</c:v>
                </c:pt>
                <c:pt idx="15">
                  <c:v>295.69733333333329</c:v>
                </c:pt>
                <c:pt idx="16">
                  <c:v>303.589</c:v>
                </c:pt>
                <c:pt idx="17">
                  <c:v>311.47466666666668</c:v>
                </c:pt>
                <c:pt idx="18">
                  <c:v>319.35100000000006</c:v>
                </c:pt>
                <c:pt idx="19">
                  <c:v>327.22133333333335</c:v>
                </c:pt>
                <c:pt idx="20">
                  <c:v>335.07766666666663</c:v>
                </c:pt>
                <c:pt idx="21">
                  <c:v>342.93699999999995</c:v>
                </c:pt>
                <c:pt idx="22">
                  <c:v>350.78766666666667</c:v>
                </c:pt>
                <c:pt idx="23">
                  <c:v>358.63166666666666</c:v>
                </c:pt>
                <c:pt idx="24">
                  <c:v>366.48066666666665</c:v>
                </c:pt>
                <c:pt idx="25">
                  <c:v>374.32599999999996</c:v>
                </c:pt>
                <c:pt idx="26">
                  <c:v>382.16166666666663</c:v>
                </c:pt>
                <c:pt idx="27">
                  <c:v>389.98666666666668</c:v>
                </c:pt>
                <c:pt idx="28">
                  <c:v>397.80533333333329</c:v>
                </c:pt>
                <c:pt idx="29">
                  <c:v>405.62100000000004</c:v>
                </c:pt>
                <c:pt idx="30">
                  <c:v>413.42599999999999</c:v>
                </c:pt>
                <c:pt idx="31">
                  <c:v>421.22566666666665</c:v>
                </c:pt>
                <c:pt idx="32">
                  <c:v>429.03066666666672</c:v>
                </c:pt>
                <c:pt idx="33">
                  <c:v>436.83233333333328</c:v>
                </c:pt>
                <c:pt idx="34">
                  <c:v>444.62566666666663</c:v>
                </c:pt>
                <c:pt idx="35">
                  <c:v>452.41066666666666</c:v>
                </c:pt>
                <c:pt idx="36">
                  <c:v>460.20066666666662</c:v>
                </c:pt>
                <c:pt idx="37">
                  <c:v>467.98733333333331</c:v>
                </c:pt>
                <c:pt idx="38">
                  <c:v>475.75800000000004</c:v>
                </c:pt>
                <c:pt idx="39">
                  <c:v>483.53899999999999</c:v>
                </c:pt>
                <c:pt idx="40">
                  <c:v>491.32100000000008</c:v>
                </c:pt>
                <c:pt idx="41">
                  <c:v>499.09466666666668</c:v>
                </c:pt>
              </c:numCache>
            </c:numRef>
          </c:xVal>
          <c:yVal>
            <c:numRef>
              <c:f>'Darrow''s blueberry_dead'!$Z$13:$Z$54</c:f>
              <c:numCache>
                <c:formatCode>General</c:formatCode>
                <c:ptCount val="42"/>
                <c:pt idx="0">
                  <c:v>1.4747078503942315E-2</c:v>
                </c:pt>
                <c:pt idx="1">
                  <c:v>1.8610140766227919E-2</c:v>
                </c:pt>
                <c:pt idx="2">
                  <c:v>2.4136395656178193E-2</c:v>
                </c:pt>
                <c:pt idx="3">
                  <c:v>3.1282790149898827E-2</c:v>
                </c:pt>
                <c:pt idx="4">
                  <c:v>4.0164897228158455E-2</c:v>
                </c:pt>
                <c:pt idx="5">
                  <c:v>5.1002866651269803E-2</c:v>
                </c:pt>
                <c:pt idx="6">
                  <c:v>6.4023119820543664E-2</c:v>
                </c:pt>
                <c:pt idx="7">
                  <c:v>7.9405698413547096E-2</c:v>
                </c:pt>
                <c:pt idx="8">
                  <c:v>9.730399571485536E-2</c:v>
                </c:pt>
                <c:pt idx="9">
                  <c:v>0.11778475741600444</c:v>
                </c:pt>
                <c:pt idx="10">
                  <c:v>0.14082797638971573</c:v>
                </c:pt>
                <c:pt idx="11">
                  <c:v>0.16633948978171445</c:v>
                </c:pt>
                <c:pt idx="12">
                  <c:v>0.19403740959169544</c:v>
                </c:pt>
                <c:pt idx="13">
                  <c:v>0.22349542745461989</c:v>
                </c:pt>
                <c:pt idx="14">
                  <c:v>0.25413195523839605</c:v>
                </c:pt>
                <c:pt idx="15">
                  <c:v>0.28514713094471728</c:v>
                </c:pt>
                <c:pt idx="16">
                  <c:v>0.31547566135673522</c:v>
                </c:pt>
                <c:pt idx="17">
                  <c:v>0.34346838121799206</c:v>
                </c:pt>
                <c:pt idx="18">
                  <c:v>0.36367499809044745</c:v>
                </c:pt>
                <c:pt idx="19">
                  <c:v>0.38589122348415028</c:v>
                </c:pt>
                <c:pt idx="20">
                  <c:v>0.41064700585061925</c:v>
                </c:pt>
                <c:pt idx="21">
                  <c:v>0.43720067061137147</c:v>
                </c:pt>
                <c:pt idx="22">
                  <c:v>0.46458706148970697</c:v>
                </c:pt>
                <c:pt idx="23">
                  <c:v>0.49181312027106355</c:v>
                </c:pt>
                <c:pt idx="24">
                  <c:v>0.51803139739971238</c:v>
                </c:pt>
                <c:pt idx="25">
                  <c:v>0.54259486918455579</c:v>
                </c:pt>
                <c:pt idx="26">
                  <c:v>0.56501000482089958</c:v>
                </c:pt>
                <c:pt idx="27">
                  <c:v>0.58496057082741004</c:v>
                </c:pt>
                <c:pt idx="28">
                  <c:v>0.60230468722064401</c:v>
                </c:pt>
                <c:pt idx="29">
                  <c:v>0.6170513241761757</c:v>
                </c:pt>
                <c:pt idx="30">
                  <c:v>0.6293213201259199</c:v>
                </c:pt>
                <c:pt idx="31">
                  <c:v>0.63930820575125524</c:v>
                </c:pt>
                <c:pt idx="32">
                  <c:v>0.64726760846909803</c:v>
                </c:pt>
                <c:pt idx="33">
                  <c:v>0.65348380313408005</c:v>
                </c:pt>
                <c:pt idx="34">
                  <c:v>0.65823564374553079</c:v>
                </c:pt>
                <c:pt idx="35">
                  <c:v>0.66179109277822701</c:v>
                </c:pt>
                <c:pt idx="36">
                  <c:v>0.66439629338809403</c:v>
                </c:pt>
                <c:pt idx="37">
                  <c:v>0.66626777821158545</c:v>
                </c:pt>
                <c:pt idx="38">
                  <c:v>0.66758416097201911</c:v>
                </c:pt>
                <c:pt idx="39">
                  <c:v>0.66849030034402745</c:v>
                </c:pt>
                <c:pt idx="40">
                  <c:v>0.66910232145807991</c:v>
                </c:pt>
                <c:pt idx="41">
                  <c:v>0.66950713704944453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AAF-43FF-9477-1244BC638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48192"/>
        <c:axId val="1826546016"/>
      </c:scatterChart>
      <c:valAx>
        <c:axId val="1826548192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546016"/>
        <c:crosses val="autoZero"/>
        <c:crossBetween val="midCat"/>
      </c:valAx>
      <c:valAx>
        <c:axId val="1826546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5481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'Longleaf pine_Dead'!$B$13:$B$62</c:f>
              <c:numCache>
                <c:formatCode>General</c:formatCode>
                <c:ptCount val="50"/>
                <c:pt idx="0">
                  <c:v>166.102</c:v>
                </c:pt>
                <c:pt idx="1">
                  <c:v>173.99799999999999</c:v>
                </c:pt>
                <c:pt idx="2">
                  <c:v>181.88399999999999</c:v>
                </c:pt>
                <c:pt idx="3">
                  <c:v>189.76900000000001</c:v>
                </c:pt>
                <c:pt idx="4">
                  <c:v>197.63200000000001</c:v>
                </c:pt>
                <c:pt idx="5">
                  <c:v>205.52600000000001</c:v>
                </c:pt>
                <c:pt idx="6">
                  <c:v>213.393</c:v>
                </c:pt>
                <c:pt idx="7">
                  <c:v>221.261</c:v>
                </c:pt>
                <c:pt idx="8">
                  <c:v>229.12299999999999</c:v>
                </c:pt>
                <c:pt idx="9">
                  <c:v>236.98500000000001</c:v>
                </c:pt>
                <c:pt idx="10">
                  <c:v>244.83699999999999</c:v>
                </c:pt>
                <c:pt idx="11">
                  <c:v>252.66300000000001</c:v>
                </c:pt>
                <c:pt idx="12">
                  <c:v>260.47500000000002</c:v>
                </c:pt>
                <c:pt idx="13">
                  <c:v>268.31599999999997</c:v>
                </c:pt>
                <c:pt idx="14">
                  <c:v>276.16399999999999</c:v>
                </c:pt>
                <c:pt idx="15">
                  <c:v>284.02600000000001</c:v>
                </c:pt>
                <c:pt idx="16">
                  <c:v>291.84899999999999</c:v>
                </c:pt>
                <c:pt idx="17">
                  <c:v>299.66199999999998</c:v>
                </c:pt>
                <c:pt idx="18">
                  <c:v>307.44600000000003</c:v>
                </c:pt>
                <c:pt idx="19">
                  <c:v>315.24</c:v>
                </c:pt>
                <c:pt idx="20">
                  <c:v>322.99400000000003</c:v>
                </c:pt>
                <c:pt idx="21">
                  <c:v>330.803</c:v>
                </c:pt>
                <c:pt idx="22">
                  <c:v>338.596</c:v>
                </c:pt>
                <c:pt idx="23">
                  <c:v>346.37200000000001</c:v>
                </c:pt>
                <c:pt idx="24">
                  <c:v>354.12700000000001</c:v>
                </c:pt>
                <c:pt idx="25">
                  <c:v>361.90300000000002</c:v>
                </c:pt>
                <c:pt idx="26">
                  <c:v>369.67099999999999</c:v>
                </c:pt>
                <c:pt idx="27">
                  <c:v>377.42399999999998</c:v>
                </c:pt>
                <c:pt idx="28">
                  <c:v>385.173</c:v>
                </c:pt>
                <c:pt idx="29">
                  <c:v>392.90899999999999</c:v>
                </c:pt>
                <c:pt idx="30">
                  <c:v>400.64499999999998</c:v>
                </c:pt>
                <c:pt idx="31">
                  <c:v>408.37099999999998</c:v>
                </c:pt>
                <c:pt idx="32">
                  <c:v>416.10399999999998</c:v>
                </c:pt>
                <c:pt idx="33">
                  <c:v>423.81400000000002</c:v>
                </c:pt>
                <c:pt idx="34">
                  <c:v>431.50599999999997</c:v>
                </c:pt>
                <c:pt idx="35">
                  <c:v>439.185</c:v>
                </c:pt>
                <c:pt idx="36">
                  <c:v>446.85599999999999</c:v>
                </c:pt>
                <c:pt idx="37">
                  <c:v>454.55399999999997</c:v>
                </c:pt>
                <c:pt idx="38">
                  <c:v>462.214</c:v>
                </c:pt>
                <c:pt idx="39">
                  <c:v>469.851</c:v>
                </c:pt>
                <c:pt idx="40">
                  <c:v>477.59500000000003</c:v>
                </c:pt>
                <c:pt idx="41">
                  <c:v>485.346</c:v>
                </c:pt>
                <c:pt idx="42">
                  <c:v>492.98500000000001</c:v>
                </c:pt>
                <c:pt idx="43">
                  <c:v>500.62900000000002</c:v>
                </c:pt>
              </c:numCache>
            </c:numRef>
          </c:xVal>
          <c:yVal>
            <c:numRef>
              <c:f>'Longleaf pine_Dead'!$F$13:$F$62</c:f>
              <c:numCache>
                <c:formatCode>General</c:formatCode>
                <c:ptCount val="50"/>
                <c:pt idx="0">
                  <c:v>4.8263039738318803E-3</c:v>
                </c:pt>
                <c:pt idx="1">
                  <c:v>8.1575029122918918E-3</c:v>
                </c:pt>
                <c:pt idx="2">
                  <c:v>1.2300286214637857E-2</c:v>
                </c:pt>
                <c:pt idx="3">
                  <c:v>1.7364202340633961E-2</c:v>
                </c:pt>
                <c:pt idx="4">
                  <c:v>2.3799788617760775E-2</c:v>
                </c:pt>
                <c:pt idx="5">
                  <c:v>3.1701164145252037E-2</c:v>
                </c:pt>
                <c:pt idx="6">
                  <c:v>4.1640758198776551E-2</c:v>
                </c:pt>
                <c:pt idx="7">
                  <c:v>5.496709688866952E-2</c:v>
                </c:pt>
                <c:pt idx="8">
                  <c:v>7.1015174776081547E-2</c:v>
                </c:pt>
                <c:pt idx="9">
                  <c:v>8.8362404820132356E-2</c:v>
                </c:pt>
                <c:pt idx="10">
                  <c:v>0.10622806137799623</c:v>
                </c:pt>
                <c:pt idx="11">
                  <c:v>0.12488370119500403</c:v>
                </c:pt>
                <c:pt idx="12">
                  <c:v>0.14475208874968193</c:v>
                </c:pt>
                <c:pt idx="13">
                  <c:v>0.16600757581602033</c:v>
                </c:pt>
                <c:pt idx="14">
                  <c:v>0.1880268162286014</c:v>
                </c:pt>
                <c:pt idx="15">
                  <c:v>0.21045647763128472</c:v>
                </c:pt>
                <c:pt idx="16">
                  <c:v>0.23334439104171323</c:v>
                </c:pt>
                <c:pt idx="17">
                  <c:v>0.25761631809169683</c:v>
                </c:pt>
                <c:pt idx="18">
                  <c:v>0.28364873517817057</c:v>
                </c:pt>
                <c:pt idx="19">
                  <c:v>0.31226402721739199</c:v>
                </c:pt>
                <c:pt idx="20">
                  <c:v>0.34456385055121397</c:v>
                </c:pt>
                <c:pt idx="21">
                  <c:v>0.38291661202101479</c:v>
                </c:pt>
                <c:pt idx="22">
                  <c:v>0.42763398470950376</c:v>
                </c:pt>
                <c:pt idx="23">
                  <c:v>0.46883654906922378</c:v>
                </c:pt>
                <c:pt idx="24">
                  <c:v>0.49548459764085084</c:v>
                </c:pt>
                <c:pt idx="25">
                  <c:v>0.51204647323391683</c:v>
                </c:pt>
                <c:pt idx="26">
                  <c:v>0.52398879828425504</c:v>
                </c:pt>
                <c:pt idx="27">
                  <c:v>0.53412434521651253</c:v>
                </c:pt>
                <c:pt idx="28">
                  <c:v>0.54352082577937555</c:v>
                </c:pt>
                <c:pt idx="29">
                  <c:v>0.55267352244586232</c:v>
                </c:pt>
                <c:pt idx="30">
                  <c:v>0.56165803908257028</c:v>
                </c:pt>
                <c:pt idx="31">
                  <c:v>0.57054226487583226</c:v>
                </c:pt>
                <c:pt idx="32">
                  <c:v>0.57905155720821155</c:v>
                </c:pt>
                <c:pt idx="33">
                  <c:v>0.58716585791101883</c:v>
                </c:pt>
                <c:pt idx="34">
                  <c:v>0.59449171829073544</c:v>
                </c:pt>
                <c:pt idx="35">
                  <c:v>0.60117571727239771</c:v>
                </c:pt>
                <c:pt idx="36">
                  <c:v>0.60746472462448797</c:v>
                </c:pt>
                <c:pt idx="37">
                  <c:v>0.61324764895118922</c:v>
                </c:pt>
                <c:pt idx="38">
                  <c:v>0.61874975891624173</c:v>
                </c:pt>
                <c:pt idx="39">
                  <c:v>0.62391859469384292</c:v>
                </c:pt>
                <c:pt idx="40">
                  <c:v>0.62904268532590668</c:v>
                </c:pt>
                <c:pt idx="41">
                  <c:v>0.63389830508474576</c:v>
                </c:pt>
                <c:pt idx="42">
                  <c:v>0.63868140684909314</c:v>
                </c:pt>
                <c:pt idx="43">
                  <c:v>0.64367126204454461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012-4369-952D-35CE5A2DD856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'Longleaf pine_Dead'!$B$13:$B$62</c:f>
              <c:numCache>
                <c:formatCode>General</c:formatCode>
                <c:ptCount val="50"/>
                <c:pt idx="0">
                  <c:v>166.102</c:v>
                </c:pt>
                <c:pt idx="1">
                  <c:v>173.99799999999999</c:v>
                </c:pt>
                <c:pt idx="2">
                  <c:v>181.88399999999999</c:v>
                </c:pt>
                <c:pt idx="3">
                  <c:v>189.76900000000001</c:v>
                </c:pt>
                <c:pt idx="4">
                  <c:v>197.63200000000001</c:v>
                </c:pt>
                <c:pt idx="5">
                  <c:v>205.52600000000001</c:v>
                </c:pt>
                <c:pt idx="6">
                  <c:v>213.393</c:v>
                </c:pt>
                <c:pt idx="7">
                  <c:v>221.261</c:v>
                </c:pt>
                <c:pt idx="8">
                  <c:v>229.12299999999999</c:v>
                </c:pt>
                <c:pt idx="9">
                  <c:v>236.98500000000001</c:v>
                </c:pt>
                <c:pt idx="10">
                  <c:v>244.83699999999999</c:v>
                </c:pt>
                <c:pt idx="11">
                  <c:v>252.66300000000001</c:v>
                </c:pt>
                <c:pt idx="12">
                  <c:v>260.47500000000002</c:v>
                </c:pt>
                <c:pt idx="13">
                  <c:v>268.31599999999997</c:v>
                </c:pt>
                <c:pt idx="14">
                  <c:v>276.16399999999999</c:v>
                </c:pt>
                <c:pt idx="15">
                  <c:v>284.02600000000001</c:v>
                </c:pt>
                <c:pt idx="16">
                  <c:v>291.84899999999999</c:v>
                </c:pt>
                <c:pt idx="17">
                  <c:v>299.66199999999998</c:v>
                </c:pt>
                <c:pt idx="18">
                  <c:v>307.44600000000003</c:v>
                </c:pt>
                <c:pt idx="19">
                  <c:v>315.24</c:v>
                </c:pt>
                <c:pt idx="20">
                  <c:v>322.99400000000003</c:v>
                </c:pt>
                <c:pt idx="21">
                  <c:v>330.803</c:v>
                </c:pt>
                <c:pt idx="22">
                  <c:v>338.596</c:v>
                </c:pt>
                <c:pt idx="23">
                  <c:v>346.37200000000001</c:v>
                </c:pt>
                <c:pt idx="24">
                  <c:v>354.12700000000001</c:v>
                </c:pt>
                <c:pt idx="25">
                  <c:v>361.90300000000002</c:v>
                </c:pt>
                <c:pt idx="26">
                  <c:v>369.67099999999999</c:v>
                </c:pt>
                <c:pt idx="27">
                  <c:v>377.42399999999998</c:v>
                </c:pt>
                <c:pt idx="28">
                  <c:v>385.173</c:v>
                </c:pt>
                <c:pt idx="29">
                  <c:v>392.90899999999999</c:v>
                </c:pt>
                <c:pt idx="30">
                  <c:v>400.64499999999998</c:v>
                </c:pt>
                <c:pt idx="31">
                  <c:v>408.37099999999998</c:v>
                </c:pt>
                <c:pt idx="32">
                  <c:v>416.10399999999998</c:v>
                </c:pt>
                <c:pt idx="33">
                  <c:v>423.81400000000002</c:v>
                </c:pt>
                <c:pt idx="34">
                  <c:v>431.50599999999997</c:v>
                </c:pt>
                <c:pt idx="35">
                  <c:v>439.185</c:v>
                </c:pt>
                <c:pt idx="36">
                  <c:v>446.85599999999999</c:v>
                </c:pt>
                <c:pt idx="37">
                  <c:v>454.55399999999997</c:v>
                </c:pt>
                <c:pt idx="38">
                  <c:v>462.214</c:v>
                </c:pt>
                <c:pt idx="39">
                  <c:v>469.851</c:v>
                </c:pt>
                <c:pt idx="40">
                  <c:v>477.59500000000003</c:v>
                </c:pt>
                <c:pt idx="41">
                  <c:v>485.346</c:v>
                </c:pt>
                <c:pt idx="42">
                  <c:v>492.98500000000001</c:v>
                </c:pt>
                <c:pt idx="43">
                  <c:v>500.62900000000002</c:v>
                </c:pt>
              </c:numCache>
            </c:numRef>
          </c:xVal>
          <c:yVal>
            <c:numRef>
              <c:f>'Longleaf pine_Dead'!$J$13:$J$62</c:f>
              <c:numCache>
                <c:formatCode>General</c:formatCode>
                <c:ptCount val="50"/>
                <c:pt idx="0">
                  <c:v>1.6828997200459123E-2</c:v>
                </c:pt>
                <c:pt idx="1">
                  <c:v>1.8846654233651245E-2</c:v>
                </c:pt>
                <c:pt idx="2">
                  <c:v>2.2252260228414703E-2</c:v>
                </c:pt>
                <c:pt idx="3">
                  <c:v>2.7134198899087317E-2</c:v>
                </c:pt>
                <c:pt idx="4">
                  <c:v>3.3389428376212282E-2</c:v>
                </c:pt>
                <c:pt idx="5">
                  <c:v>4.096305676492154E-2</c:v>
                </c:pt>
                <c:pt idx="6">
                  <c:v>4.9946606259684209E-2</c:v>
                </c:pt>
                <c:pt idx="7">
                  <c:v>6.0414119653602411E-2</c:v>
                </c:pt>
                <c:pt idx="8">
                  <c:v>7.2491072815232399E-2</c:v>
                </c:pt>
                <c:pt idx="9">
                  <c:v>8.6283011109900373E-2</c:v>
                </c:pt>
                <c:pt idx="10">
                  <c:v>0.10188799948050534</c:v>
                </c:pt>
                <c:pt idx="11">
                  <c:v>0.11936472702581034</c:v>
                </c:pt>
                <c:pt idx="12">
                  <c:v>0.13872340524362611</c:v>
                </c:pt>
                <c:pt idx="13">
                  <c:v>0.15997679392483077</c:v>
                </c:pt>
                <c:pt idx="14">
                  <c:v>0.18318732550583325</c:v>
                </c:pt>
                <c:pt idx="15">
                  <c:v>0.20832231200659496</c:v>
                </c:pt>
                <c:pt idx="16">
                  <c:v>0.23536114844421807</c:v>
                </c:pt>
                <c:pt idx="17">
                  <c:v>0.26418807473489964</c:v>
                </c:pt>
                <c:pt idx="18">
                  <c:v>0.29490209201194906</c:v>
                </c:pt>
                <c:pt idx="19">
                  <c:v>0.32789368796958251</c:v>
                </c:pt>
                <c:pt idx="20">
                  <c:v>0.3659106172783354</c:v>
                </c:pt>
                <c:pt idx="21">
                  <c:v>0.4032622971011437</c:v>
                </c:pt>
                <c:pt idx="22">
                  <c:v>0.43614356058910808</c:v>
                </c:pt>
                <c:pt idx="23">
                  <c:v>0.46508564544814107</c:v>
                </c:pt>
                <c:pt idx="24">
                  <c:v>0.49079721985844021</c:v>
                </c:pt>
                <c:pt idx="25">
                  <c:v>0.51370234883219146</c:v>
                </c:pt>
                <c:pt idx="26">
                  <c:v>0.53411436866264905</c:v>
                </c:pt>
                <c:pt idx="27">
                  <c:v>0.55217833137078232</c:v>
                </c:pt>
                <c:pt idx="28">
                  <c:v>0.56801941432797776</c:v>
                </c:pt>
                <c:pt idx="29">
                  <c:v>0.58178319032918147</c:v>
                </c:pt>
                <c:pt idx="30">
                  <c:v>0.59361129157208148</c:v>
                </c:pt>
                <c:pt idx="31">
                  <c:v>0.60366971202800579</c:v>
                </c:pt>
                <c:pt idx="32">
                  <c:v>0.61212105823212026</c:v>
                </c:pt>
                <c:pt idx="33">
                  <c:v>0.61914401228515914</c:v>
                </c:pt>
                <c:pt idx="34">
                  <c:v>0.62490014007951089</c:v>
                </c:pt>
                <c:pt idx="35">
                  <c:v>0.62955888213129596</c:v>
                </c:pt>
                <c:pt idx="36">
                  <c:v>0.63328394013892353</c:v>
                </c:pt>
                <c:pt idx="37">
                  <c:v>0.63622682710227063</c:v>
                </c:pt>
                <c:pt idx="38">
                  <c:v>0.6385278142016555</c:v>
                </c:pt>
                <c:pt idx="39">
                  <c:v>0.64029851079467293</c:v>
                </c:pt>
                <c:pt idx="40">
                  <c:v>0.64164357523892135</c:v>
                </c:pt>
                <c:pt idx="41">
                  <c:v>0.6426598335484589</c:v>
                </c:pt>
                <c:pt idx="42">
                  <c:v>0.64341473141690098</c:v>
                </c:pt>
                <c:pt idx="43">
                  <c:v>0.64396333255685934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012-4369-952D-35CE5A2DD856}"/>
            </c:ext>
          </c:extLst>
        </c:ser>
        <c:ser>
          <c:idx val="2"/>
          <c:order val="2"/>
          <c:tx>
            <c:v>20-exp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'Longleaf pine_Dead'!$R$13:$R$54</c:f>
              <c:numCache>
                <c:formatCode>General</c:formatCode>
                <c:ptCount val="42"/>
                <c:pt idx="0">
                  <c:v>176.43899999999999</c:v>
                </c:pt>
                <c:pt idx="1">
                  <c:v>184.38800000000001</c:v>
                </c:pt>
                <c:pt idx="2">
                  <c:v>192.35900000000001</c:v>
                </c:pt>
                <c:pt idx="3">
                  <c:v>200.30199999999999</c:v>
                </c:pt>
                <c:pt idx="4">
                  <c:v>208.27099999999999</c:v>
                </c:pt>
                <c:pt idx="5">
                  <c:v>216.226</c:v>
                </c:pt>
                <c:pt idx="6">
                  <c:v>224.17500000000001</c:v>
                </c:pt>
                <c:pt idx="7">
                  <c:v>232.119</c:v>
                </c:pt>
                <c:pt idx="8">
                  <c:v>240.06299999999999</c:v>
                </c:pt>
                <c:pt idx="9">
                  <c:v>248.03</c:v>
                </c:pt>
                <c:pt idx="10">
                  <c:v>255.95699999999999</c:v>
                </c:pt>
                <c:pt idx="11">
                  <c:v>263.89699999999999</c:v>
                </c:pt>
                <c:pt idx="12">
                  <c:v>271.82</c:v>
                </c:pt>
                <c:pt idx="13">
                  <c:v>279.74200000000002</c:v>
                </c:pt>
                <c:pt idx="14">
                  <c:v>287.65300000000002</c:v>
                </c:pt>
                <c:pt idx="15">
                  <c:v>295.56299999999999</c:v>
                </c:pt>
                <c:pt idx="16">
                  <c:v>303.46699999999998</c:v>
                </c:pt>
                <c:pt idx="17">
                  <c:v>311.35399999999998</c:v>
                </c:pt>
                <c:pt idx="18">
                  <c:v>319.25799999999998</c:v>
                </c:pt>
                <c:pt idx="19">
                  <c:v>327.12299999999999</c:v>
                </c:pt>
                <c:pt idx="20">
                  <c:v>335.00900000000001</c:v>
                </c:pt>
                <c:pt idx="21">
                  <c:v>342.87400000000002</c:v>
                </c:pt>
                <c:pt idx="22">
                  <c:v>350.73700000000002</c:v>
                </c:pt>
                <c:pt idx="23">
                  <c:v>358.59800000000001</c:v>
                </c:pt>
                <c:pt idx="24">
                  <c:v>366.48500000000001</c:v>
                </c:pt>
                <c:pt idx="25">
                  <c:v>374.36399999999998</c:v>
                </c:pt>
                <c:pt idx="26">
                  <c:v>382.23200000000003</c:v>
                </c:pt>
                <c:pt idx="27">
                  <c:v>390.08499999999998</c:v>
                </c:pt>
                <c:pt idx="28">
                  <c:v>397.92500000000001</c:v>
                </c:pt>
                <c:pt idx="29">
                  <c:v>405.74700000000001</c:v>
                </c:pt>
                <c:pt idx="30">
                  <c:v>413.56299999999999</c:v>
                </c:pt>
                <c:pt idx="31">
                  <c:v>421.36799999999999</c:v>
                </c:pt>
                <c:pt idx="32">
                  <c:v>429.18400000000003</c:v>
                </c:pt>
                <c:pt idx="33">
                  <c:v>436.99299999999999</c:v>
                </c:pt>
                <c:pt idx="34">
                  <c:v>444.79</c:v>
                </c:pt>
                <c:pt idx="35">
                  <c:v>452.59199999999998</c:v>
                </c:pt>
                <c:pt idx="36">
                  <c:v>460.40199999999999</c:v>
                </c:pt>
                <c:pt idx="37">
                  <c:v>468.21300000000002</c:v>
                </c:pt>
                <c:pt idx="38">
                  <c:v>475.99</c:v>
                </c:pt>
                <c:pt idx="39">
                  <c:v>483.77499999999998</c:v>
                </c:pt>
                <c:pt idx="40">
                  <c:v>491.55599999999998</c:v>
                </c:pt>
                <c:pt idx="41">
                  <c:v>499.32799999999997</c:v>
                </c:pt>
              </c:numCache>
            </c:numRef>
          </c:xVal>
          <c:yVal>
            <c:numRef>
              <c:f>'Longleaf pine_Dead'!$V$13:$V$54</c:f>
              <c:numCache>
                <c:formatCode>General</c:formatCode>
                <c:ptCount val="42"/>
                <c:pt idx="0">
                  <c:v>5.8207780674489618E-3</c:v>
                </c:pt>
                <c:pt idx="1">
                  <c:v>9.7379330962230615E-3</c:v>
                </c:pt>
                <c:pt idx="2">
                  <c:v>1.4531428831023097E-2</c:v>
                </c:pt>
                <c:pt idx="3">
                  <c:v>2.05764211593783E-2</c:v>
                </c:pt>
                <c:pt idx="4">
                  <c:v>2.8400473048126984E-2</c:v>
                </c:pt>
                <c:pt idx="5">
                  <c:v>3.8283485960230568E-2</c:v>
                </c:pt>
                <c:pt idx="6">
                  <c:v>5.1117920581257192E-2</c:v>
                </c:pt>
                <c:pt idx="7">
                  <c:v>6.7614521463752686E-2</c:v>
                </c:pt>
                <c:pt idx="8">
                  <c:v>8.6803158929809277E-2</c:v>
                </c:pt>
                <c:pt idx="9">
                  <c:v>0.1069853733167444</c:v>
                </c:pt>
                <c:pt idx="10">
                  <c:v>0.12776109604137276</c:v>
                </c:pt>
                <c:pt idx="11">
                  <c:v>0.1497765917380709</c:v>
                </c:pt>
                <c:pt idx="12">
                  <c:v>0.17308608215620847</c:v>
                </c:pt>
                <c:pt idx="13">
                  <c:v>0.19727044782768621</c:v>
                </c:pt>
                <c:pt idx="14">
                  <c:v>0.2215031734377908</c:v>
                </c:pt>
                <c:pt idx="15">
                  <c:v>0.24561426647498541</c:v>
                </c:pt>
                <c:pt idx="16">
                  <c:v>0.26996569375262869</c:v>
                </c:pt>
                <c:pt idx="17">
                  <c:v>0.29528285435012303</c:v>
                </c:pt>
                <c:pt idx="18">
                  <c:v>0.32224425286093006</c:v>
                </c:pt>
                <c:pt idx="19">
                  <c:v>0.35162804466113606</c:v>
                </c:pt>
                <c:pt idx="20">
                  <c:v>0.38515320575102252</c:v>
                </c:pt>
                <c:pt idx="21">
                  <c:v>0.42567004160420174</c:v>
                </c:pt>
                <c:pt idx="22">
                  <c:v>0.4733690610698098</c:v>
                </c:pt>
                <c:pt idx="23">
                  <c:v>0.51684464589534029</c:v>
                </c:pt>
                <c:pt idx="24">
                  <c:v>0.54368880819129428</c:v>
                </c:pt>
                <c:pt idx="25">
                  <c:v>0.55970034423483583</c:v>
                </c:pt>
                <c:pt idx="26">
                  <c:v>0.57138439849761791</c:v>
                </c:pt>
                <c:pt idx="27">
                  <c:v>0.58155170923073984</c:v>
                </c:pt>
                <c:pt idx="28">
                  <c:v>0.59106689351874242</c:v>
                </c:pt>
                <c:pt idx="29">
                  <c:v>0.60029191817498395</c:v>
                </c:pt>
                <c:pt idx="30">
                  <c:v>0.60936746665728769</c:v>
                </c:pt>
                <c:pt idx="31">
                  <c:v>0.61823052450017069</c:v>
                </c:pt>
                <c:pt idx="32">
                  <c:v>0.6267301500770095</c:v>
                </c:pt>
                <c:pt idx="33">
                  <c:v>0.63445455118313321</c:v>
                </c:pt>
                <c:pt idx="34">
                  <c:v>0.64125278619191861</c:v>
                </c:pt>
                <c:pt idx="35">
                  <c:v>0.6473007094256451</c:v>
                </c:pt>
                <c:pt idx="36">
                  <c:v>0.65276391703779257</c:v>
                </c:pt>
                <c:pt idx="37">
                  <c:v>0.65780947063452633</c:v>
                </c:pt>
                <c:pt idx="38">
                  <c:v>0.66255021007264248</c:v>
                </c:pt>
                <c:pt idx="39">
                  <c:v>0.66705061527031007</c:v>
                </c:pt>
                <c:pt idx="40">
                  <c:v>0.67123448268787467</c:v>
                </c:pt>
                <c:pt idx="41">
                  <c:v>0.675406626483954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012-4369-952D-35CE5A2DD856}"/>
            </c:ext>
          </c:extLst>
        </c:ser>
        <c:ser>
          <c:idx val="3"/>
          <c:order val="3"/>
          <c:tx>
            <c:v>20-model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'Longleaf pine_Dead'!$R$13:$R$54</c:f>
              <c:numCache>
                <c:formatCode>General</c:formatCode>
                <c:ptCount val="42"/>
                <c:pt idx="0">
                  <c:v>176.43899999999999</c:v>
                </c:pt>
                <c:pt idx="1">
                  <c:v>184.38800000000001</c:v>
                </c:pt>
                <c:pt idx="2">
                  <c:v>192.35900000000001</c:v>
                </c:pt>
                <c:pt idx="3">
                  <c:v>200.30199999999999</c:v>
                </c:pt>
                <c:pt idx="4">
                  <c:v>208.27099999999999</c:v>
                </c:pt>
                <c:pt idx="5">
                  <c:v>216.226</c:v>
                </c:pt>
                <c:pt idx="6">
                  <c:v>224.17500000000001</c:v>
                </c:pt>
                <c:pt idx="7">
                  <c:v>232.119</c:v>
                </c:pt>
                <c:pt idx="8">
                  <c:v>240.06299999999999</c:v>
                </c:pt>
                <c:pt idx="9">
                  <c:v>248.03</c:v>
                </c:pt>
                <c:pt idx="10">
                  <c:v>255.95699999999999</c:v>
                </c:pt>
                <c:pt idx="11">
                  <c:v>263.89699999999999</c:v>
                </c:pt>
                <c:pt idx="12">
                  <c:v>271.82</c:v>
                </c:pt>
                <c:pt idx="13">
                  <c:v>279.74200000000002</c:v>
                </c:pt>
                <c:pt idx="14">
                  <c:v>287.65300000000002</c:v>
                </c:pt>
                <c:pt idx="15">
                  <c:v>295.56299999999999</c:v>
                </c:pt>
                <c:pt idx="16">
                  <c:v>303.46699999999998</c:v>
                </c:pt>
                <c:pt idx="17">
                  <c:v>311.35399999999998</c:v>
                </c:pt>
                <c:pt idx="18">
                  <c:v>319.25799999999998</c:v>
                </c:pt>
                <c:pt idx="19">
                  <c:v>327.12299999999999</c:v>
                </c:pt>
                <c:pt idx="20">
                  <c:v>335.00900000000001</c:v>
                </c:pt>
                <c:pt idx="21">
                  <c:v>342.87400000000002</c:v>
                </c:pt>
                <c:pt idx="22">
                  <c:v>350.73700000000002</c:v>
                </c:pt>
                <c:pt idx="23">
                  <c:v>358.59800000000001</c:v>
                </c:pt>
                <c:pt idx="24">
                  <c:v>366.48500000000001</c:v>
                </c:pt>
                <c:pt idx="25">
                  <c:v>374.36399999999998</c:v>
                </c:pt>
                <c:pt idx="26">
                  <c:v>382.23200000000003</c:v>
                </c:pt>
                <c:pt idx="27">
                  <c:v>390.08499999999998</c:v>
                </c:pt>
                <c:pt idx="28">
                  <c:v>397.92500000000001</c:v>
                </c:pt>
                <c:pt idx="29">
                  <c:v>405.74700000000001</c:v>
                </c:pt>
                <c:pt idx="30">
                  <c:v>413.56299999999999</c:v>
                </c:pt>
                <c:pt idx="31">
                  <c:v>421.36799999999999</c:v>
                </c:pt>
                <c:pt idx="32">
                  <c:v>429.18400000000003</c:v>
                </c:pt>
                <c:pt idx="33">
                  <c:v>436.99299999999999</c:v>
                </c:pt>
                <c:pt idx="34">
                  <c:v>444.79</c:v>
                </c:pt>
                <c:pt idx="35">
                  <c:v>452.59199999999998</c:v>
                </c:pt>
                <c:pt idx="36">
                  <c:v>460.40199999999999</c:v>
                </c:pt>
                <c:pt idx="37">
                  <c:v>468.21300000000002</c:v>
                </c:pt>
                <c:pt idx="38">
                  <c:v>475.99</c:v>
                </c:pt>
                <c:pt idx="39">
                  <c:v>483.77499999999998</c:v>
                </c:pt>
                <c:pt idx="40">
                  <c:v>491.55599999999998</c:v>
                </c:pt>
                <c:pt idx="41">
                  <c:v>499.32799999999997</c:v>
                </c:pt>
              </c:numCache>
            </c:numRef>
          </c:xVal>
          <c:yVal>
            <c:numRef>
              <c:f>'Longleaf pine_Dead'!$Z$13:$Z$54</c:f>
              <c:numCache>
                <c:formatCode>General</c:formatCode>
                <c:ptCount val="42"/>
                <c:pt idx="0">
                  <c:v>1.5248943625752256E-2</c:v>
                </c:pt>
                <c:pt idx="1">
                  <c:v>1.9058631908233287E-2</c:v>
                </c:pt>
                <c:pt idx="2">
                  <c:v>2.3818505617574825E-2</c:v>
                </c:pt>
                <c:pt idx="3">
                  <c:v>2.9602929356180148E-2</c:v>
                </c:pt>
                <c:pt idx="4">
                  <c:v>3.649927618661216E-2</c:v>
                </c:pt>
                <c:pt idx="5">
                  <c:v>4.4659223497559131E-2</c:v>
                </c:pt>
                <c:pt idx="6">
                  <c:v>5.4198264707276629E-2</c:v>
                </c:pt>
                <c:pt idx="7">
                  <c:v>6.5242164155497467E-2</c:v>
                </c:pt>
                <c:pt idx="8">
                  <c:v>7.7908068463786687E-2</c:v>
                </c:pt>
                <c:pt idx="9">
                  <c:v>9.2303778901745598E-2</c:v>
                </c:pt>
                <c:pt idx="10">
                  <c:v>0.10854630444319664</c:v>
                </c:pt>
                <c:pt idx="11">
                  <c:v>0.12662614441497694</c:v>
                </c:pt>
                <c:pt idx="12">
                  <c:v>0.14661669131836208</c:v>
                </c:pt>
                <c:pt idx="13">
                  <c:v>0.16849398801260707</c:v>
                </c:pt>
                <c:pt idx="14">
                  <c:v>0.19224916610223647</c:v>
                </c:pt>
                <c:pt idx="15">
                  <c:v>0.21783116681138376</c:v>
                </c:pt>
                <c:pt idx="16">
                  <c:v>0.24521628592909939</c:v>
                </c:pt>
                <c:pt idx="17">
                  <c:v>0.27440695031576989</c:v>
                </c:pt>
                <c:pt idx="18">
                  <c:v>0.30552900123499488</c:v>
                </c:pt>
                <c:pt idx="19">
                  <c:v>0.33933843718482481</c:v>
                </c:pt>
                <c:pt idx="20">
                  <c:v>0.37804107124584602</c:v>
                </c:pt>
                <c:pt idx="21">
                  <c:v>0.4138456233899927</c:v>
                </c:pt>
                <c:pt idx="22">
                  <c:v>0.44520898125027975</c:v>
                </c:pt>
                <c:pt idx="23">
                  <c:v>0.47293607332788373</c:v>
                </c:pt>
                <c:pt idx="24">
                  <c:v>0.49764954129219552</c:v>
                </c:pt>
                <c:pt idx="25">
                  <c:v>0.51974949813078375</c:v>
                </c:pt>
                <c:pt idx="26">
                  <c:v>0.53941182933685095</c:v>
                </c:pt>
                <c:pt idx="27">
                  <c:v>0.55677484286797407</c:v>
                </c:pt>
                <c:pt idx="28">
                  <c:v>0.57196732874652578</c:v>
                </c:pt>
                <c:pt idx="29">
                  <c:v>0.58512973437483584</c:v>
                </c:pt>
                <c:pt idx="30">
                  <c:v>0.59640955163131582</c:v>
                </c:pt>
                <c:pt idx="31">
                  <c:v>0.60597538238436488</c:v>
                </c:pt>
                <c:pt idx="32">
                  <c:v>0.61399458356602798</c:v>
                </c:pt>
                <c:pt idx="33">
                  <c:v>0.62064702361164292</c:v>
                </c:pt>
                <c:pt idx="34">
                  <c:v>0.62609591933798481</c:v>
                </c:pt>
                <c:pt idx="35">
                  <c:v>0.63050196096570643</c:v>
                </c:pt>
                <c:pt idx="36">
                  <c:v>0.63402343542484896</c:v>
                </c:pt>
                <c:pt idx="37">
                  <c:v>0.63680387502496838</c:v>
                </c:pt>
                <c:pt idx="38">
                  <c:v>0.63897065430322064</c:v>
                </c:pt>
                <c:pt idx="39">
                  <c:v>0.64063403699130128</c:v>
                </c:pt>
                <c:pt idx="40">
                  <c:v>0.64189678293343544</c:v>
                </c:pt>
                <c:pt idx="41">
                  <c:v>0.64284307353520886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012-4369-952D-35CE5A2DD856}"/>
            </c:ext>
          </c:extLst>
        </c:ser>
        <c:ser>
          <c:idx val="4"/>
          <c:order val="4"/>
          <c:tx>
            <c:v>30-exp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'Longleaf pine_Dead'!$AH$13:$AH$53</c:f>
              <c:numCache>
                <c:formatCode>General</c:formatCode>
                <c:ptCount val="41"/>
                <c:pt idx="0">
                  <c:v>183.78200000000001</c:v>
                </c:pt>
                <c:pt idx="1">
                  <c:v>191.679</c:v>
                </c:pt>
                <c:pt idx="2">
                  <c:v>199.59700000000001</c:v>
                </c:pt>
                <c:pt idx="3">
                  <c:v>207.50200000000001</c:v>
                </c:pt>
                <c:pt idx="4">
                  <c:v>215.40600000000001</c:v>
                </c:pt>
                <c:pt idx="5">
                  <c:v>223.303</c:v>
                </c:pt>
                <c:pt idx="6">
                  <c:v>231.18700000000001</c:v>
                </c:pt>
                <c:pt idx="7">
                  <c:v>239.04499999999999</c:v>
                </c:pt>
                <c:pt idx="8">
                  <c:v>246.892</c:v>
                </c:pt>
                <c:pt idx="9">
                  <c:v>254.77099999999999</c:v>
                </c:pt>
                <c:pt idx="10">
                  <c:v>262.64999999999998</c:v>
                </c:pt>
                <c:pt idx="11">
                  <c:v>270.52300000000002</c:v>
                </c:pt>
                <c:pt idx="12">
                  <c:v>278.36700000000002</c:v>
                </c:pt>
                <c:pt idx="13">
                  <c:v>286.21899999999999</c:v>
                </c:pt>
                <c:pt idx="14">
                  <c:v>294.05700000000002</c:v>
                </c:pt>
                <c:pt idx="15">
                  <c:v>301.89299999999997</c:v>
                </c:pt>
                <c:pt idx="16">
                  <c:v>309.72699999999998</c:v>
                </c:pt>
                <c:pt idx="17">
                  <c:v>317.56099999999998</c:v>
                </c:pt>
                <c:pt idx="18">
                  <c:v>325.37599999999998</c:v>
                </c:pt>
                <c:pt idx="19">
                  <c:v>333.18400000000003</c:v>
                </c:pt>
                <c:pt idx="20">
                  <c:v>340.99</c:v>
                </c:pt>
                <c:pt idx="21">
                  <c:v>348.78500000000003</c:v>
                </c:pt>
                <c:pt idx="22">
                  <c:v>356.57600000000002</c:v>
                </c:pt>
                <c:pt idx="23">
                  <c:v>364.37200000000001</c:v>
                </c:pt>
                <c:pt idx="24">
                  <c:v>372.17099999999999</c:v>
                </c:pt>
                <c:pt idx="25">
                  <c:v>379.99599999999998</c:v>
                </c:pt>
                <c:pt idx="26">
                  <c:v>387.81200000000001</c:v>
                </c:pt>
                <c:pt idx="27">
                  <c:v>395.60500000000002</c:v>
                </c:pt>
                <c:pt idx="28">
                  <c:v>403.404</c:v>
                </c:pt>
                <c:pt idx="29">
                  <c:v>411.17700000000002</c:v>
                </c:pt>
                <c:pt idx="30">
                  <c:v>418.964</c:v>
                </c:pt>
                <c:pt idx="31">
                  <c:v>426.71699999999998</c:v>
                </c:pt>
                <c:pt idx="32">
                  <c:v>434.47300000000001</c:v>
                </c:pt>
                <c:pt idx="33">
                  <c:v>442.226</c:v>
                </c:pt>
                <c:pt idx="34">
                  <c:v>449.98700000000002</c:v>
                </c:pt>
                <c:pt idx="35">
                  <c:v>457.73</c:v>
                </c:pt>
                <c:pt idx="36">
                  <c:v>465.47899999999998</c:v>
                </c:pt>
                <c:pt idx="37">
                  <c:v>473.25900000000001</c:v>
                </c:pt>
                <c:pt idx="38">
                  <c:v>481.02300000000002</c:v>
                </c:pt>
                <c:pt idx="39">
                  <c:v>488.74299999999999</c:v>
                </c:pt>
                <c:pt idx="40">
                  <c:v>496.471</c:v>
                </c:pt>
              </c:numCache>
            </c:numRef>
          </c:xVal>
          <c:yVal>
            <c:numRef>
              <c:f>'Longleaf pine_Dead'!$AL$13:$AL$53</c:f>
              <c:numCache>
                <c:formatCode>General</c:formatCode>
                <c:ptCount val="41"/>
                <c:pt idx="0">
                  <c:v>4.8152120630078343E-3</c:v>
                </c:pt>
                <c:pt idx="1">
                  <c:v>8.1972139890926776E-3</c:v>
                </c:pt>
                <c:pt idx="2">
                  <c:v>1.2260424833938743E-2</c:v>
                </c:pt>
                <c:pt idx="3">
                  <c:v>1.7384184466032404E-2</c:v>
                </c:pt>
                <c:pt idx="4">
                  <c:v>2.3770184153477758E-2</c:v>
                </c:pt>
                <c:pt idx="5">
                  <c:v>3.190462006574335E-2</c:v>
                </c:pt>
                <c:pt idx="6">
                  <c:v>4.2152139329930893E-2</c:v>
                </c:pt>
                <c:pt idx="7">
                  <c:v>5.581505311426016E-2</c:v>
                </c:pt>
                <c:pt idx="8">
                  <c:v>7.200111130553033E-2</c:v>
                </c:pt>
                <c:pt idx="9">
                  <c:v>8.9087433832574892E-2</c:v>
                </c:pt>
                <c:pt idx="10">
                  <c:v>0.10741729656229937</c:v>
                </c:pt>
                <c:pt idx="11">
                  <c:v>0.12721509772676576</c:v>
                </c:pt>
                <c:pt idx="12">
                  <c:v>0.14876667793110177</c:v>
                </c:pt>
                <c:pt idx="13">
                  <c:v>0.17154977700425689</c:v>
                </c:pt>
                <c:pt idx="14">
                  <c:v>0.19492592854786306</c:v>
                </c:pt>
                <c:pt idx="15">
                  <c:v>0.21823128779206835</c:v>
                </c:pt>
                <c:pt idx="16">
                  <c:v>0.2417316597855661</c:v>
                </c:pt>
                <c:pt idx="17">
                  <c:v>0.26602944692514319</c:v>
                </c:pt>
                <c:pt idx="18">
                  <c:v>0.29159348123135864</c:v>
                </c:pt>
                <c:pt idx="19">
                  <c:v>0.31921316362771801</c:v>
                </c:pt>
                <c:pt idx="20">
                  <c:v>0.35002384231215666</c:v>
                </c:pt>
                <c:pt idx="21">
                  <c:v>0.38692265874505283</c:v>
                </c:pt>
                <c:pt idx="22">
                  <c:v>0.43151646455242576</c:v>
                </c:pt>
                <c:pt idx="23">
                  <c:v>0.47596334294594811</c:v>
                </c:pt>
                <c:pt idx="24">
                  <c:v>0.50672727199870704</c:v>
                </c:pt>
                <c:pt idx="25">
                  <c:v>0.5253309539996982</c:v>
                </c:pt>
                <c:pt idx="26">
                  <c:v>0.53874542688424398</c:v>
                </c:pt>
                <c:pt idx="27">
                  <c:v>0.55041279924773168</c:v>
                </c:pt>
                <c:pt idx="28">
                  <c:v>0.56115720031148619</c:v>
                </c:pt>
                <c:pt idx="29">
                  <c:v>0.57117764993608655</c:v>
                </c:pt>
                <c:pt idx="30">
                  <c:v>0.58095233006842806</c:v>
                </c:pt>
                <c:pt idx="31">
                  <c:v>0.59042514115049505</c:v>
                </c:pt>
                <c:pt idx="32">
                  <c:v>0.59956001918070601</c:v>
                </c:pt>
                <c:pt idx="33">
                  <c:v>0.60800700977334443</c:v>
                </c:pt>
                <c:pt idx="34">
                  <c:v>0.61551500062110232</c:v>
                </c:pt>
                <c:pt idx="35">
                  <c:v>0.6220599490562585</c:v>
                </c:pt>
                <c:pt idx="36">
                  <c:v>0.62791968146136679</c:v>
                </c:pt>
                <c:pt idx="37">
                  <c:v>0.63325848939918705</c:v>
                </c:pt>
                <c:pt idx="38">
                  <c:v>0.63822330028356999</c:v>
                </c:pt>
                <c:pt idx="39">
                  <c:v>0.64289826345153878</c:v>
                </c:pt>
                <c:pt idx="40">
                  <c:v>0.64732879283101075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012-4369-952D-35CE5A2DD856}"/>
            </c:ext>
          </c:extLst>
        </c:ser>
        <c:ser>
          <c:idx val="5"/>
          <c:order val="5"/>
          <c:tx>
            <c:v>model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'Longleaf pine_Dead'!$AH$11:$AH$54</c:f>
              <c:numCache>
                <c:formatCode>General</c:formatCode>
                <c:ptCount val="44"/>
                <c:pt idx="0">
                  <c:v>167.899</c:v>
                </c:pt>
                <c:pt idx="1">
                  <c:v>175.83699999999999</c:v>
                </c:pt>
                <c:pt idx="2">
                  <c:v>183.78200000000001</c:v>
                </c:pt>
                <c:pt idx="3">
                  <c:v>191.679</c:v>
                </c:pt>
                <c:pt idx="4">
                  <c:v>199.59700000000001</c:v>
                </c:pt>
                <c:pt idx="5">
                  <c:v>207.50200000000001</c:v>
                </c:pt>
                <c:pt idx="6">
                  <c:v>215.40600000000001</c:v>
                </c:pt>
                <c:pt idx="7">
                  <c:v>223.303</c:v>
                </c:pt>
                <c:pt idx="8">
                  <c:v>231.18700000000001</c:v>
                </c:pt>
                <c:pt idx="9">
                  <c:v>239.04499999999999</c:v>
                </c:pt>
                <c:pt idx="10">
                  <c:v>246.892</c:v>
                </c:pt>
                <c:pt idx="11">
                  <c:v>254.77099999999999</c:v>
                </c:pt>
                <c:pt idx="12">
                  <c:v>262.64999999999998</c:v>
                </c:pt>
                <c:pt idx="13">
                  <c:v>270.52300000000002</c:v>
                </c:pt>
                <c:pt idx="14">
                  <c:v>278.36700000000002</c:v>
                </c:pt>
                <c:pt idx="15">
                  <c:v>286.21899999999999</c:v>
                </c:pt>
                <c:pt idx="16">
                  <c:v>294.05700000000002</c:v>
                </c:pt>
                <c:pt idx="17">
                  <c:v>301.89299999999997</c:v>
                </c:pt>
                <c:pt idx="18">
                  <c:v>309.72699999999998</c:v>
                </c:pt>
                <c:pt idx="19">
                  <c:v>317.56099999999998</c:v>
                </c:pt>
                <c:pt idx="20">
                  <c:v>325.37599999999998</c:v>
                </c:pt>
                <c:pt idx="21">
                  <c:v>333.18400000000003</c:v>
                </c:pt>
                <c:pt idx="22">
                  <c:v>340.99</c:v>
                </c:pt>
                <c:pt idx="23">
                  <c:v>348.78500000000003</c:v>
                </c:pt>
                <c:pt idx="24">
                  <c:v>356.57600000000002</c:v>
                </c:pt>
                <c:pt idx="25">
                  <c:v>364.37200000000001</c:v>
                </c:pt>
                <c:pt idx="26">
                  <c:v>372.17099999999999</c:v>
                </c:pt>
                <c:pt idx="27">
                  <c:v>379.99599999999998</c:v>
                </c:pt>
                <c:pt idx="28">
                  <c:v>387.81200000000001</c:v>
                </c:pt>
                <c:pt idx="29">
                  <c:v>395.60500000000002</c:v>
                </c:pt>
                <c:pt idx="30">
                  <c:v>403.404</c:v>
                </c:pt>
                <c:pt idx="31">
                  <c:v>411.17700000000002</c:v>
                </c:pt>
                <c:pt idx="32">
                  <c:v>418.964</c:v>
                </c:pt>
                <c:pt idx="33">
                  <c:v>426.71699999999998</c:v>
                </c:pt>
                <c:pt idx="34">
                  <c:v>434.47300000000001</c:v>
                </c:pt>
                <c:pt idx="35">
                  <c:v>442.226</c:v>
                </c:pt>
                <c:pt idx="36">
                  <c:v>449.98700000000002</c:v>
                </c:pt>
                <c:pt idx="37">
                  <c:v>457.73</c:v>
                </c:pt>
                <c:pt idx="38">
                  <c:v>465.47899999999998</c:v>
                </c:pt>
                <c:pt idx="39">
                  <c:v>473.25900000000001</c:v>
                </c:pt>
                <c:pt idx="40">
                  <c:v>481.02300000000002</c:v>
                </c:pt>
                <c:pt idx="41">
                  <c:v>488.74299999999999</c:v>
                </c:pt>
                <c:pt idx="42">
                  <c:v>496.471</c:v>
                </c:pt>
                <c:pt idx="43">
                  <c:v>504.20600000000002</c:v>
                </c:pt>
              </c:numCache>
            </c:numRef>
          </c:xVal>
          <c:yVal>
            <c:numRef>
              <c:f>'Longleaf pine_Dead'!$AP$11:$AP$54</c:f>
              <c:numCache>
                <c:formatCode>General</c:formatCode>
                <c:ptCount val="44"/>
                <c:pt idx="0">
                  <c:v>0</c:v>
                </c:pt>
                <c:pt idx="1">
                  <c:v>1.2288953591568709E-2</c:v>
                </c:pt>
                <c:pt idx="2">
                  <c:v>1.6345824419842451E-2</c:v>
                </c:pt>
                <c:pt idx="3">
                  <c:v>2.0743722244909016E-2</c:v>
                </c:pt>
                <c:pt idx="4">
                  <c:v>2.5901309953322946E-2</c:v>
                </c:pt>
                <c:pt idx="5">
                  <c:v>3.2026956185462828E-2</c:v>
                </c:pt>
                <c:pt idx="6">
                  <c:v>3.9258763266504751E-2</c:v>
                </c:pt>
                <c:pt idx="7">
                  <c:v>4.7734817594650446E-2</c:v>
                </c:pt>
                <c:pt idx="8">
                  <c:v>5.7579970580208847E-2</c:v>
                </c:pt>
                <c:pt idx="9">
                  <c:v>6.8905753030890443E-2</c:v>
                </c:pt>
                <c:pt idx="10">
                  <c:v>8.1799269335863789E-2</c:v>
                </c:pt>
                <c:pt idx="11">
                  <c:v>9.6353405123172239E-2</c:v>
                </c:pt>
                <c:pt idx="12">
                  <c:v>0.11269422897677904</c:v>
                </c:pt>
                <c:pt idx="13">
                  <c:v>0.13086092443208724</c:v>
                </c:pt>
                <c:pt idx="14">
                  <c:v>0.15086478946726667</c:v>
                </c:pt>
                <c:pt idx="15">
                  <c:v>0.17265893158444653</c:v>
                </c:pt>
                <c:pt idx="16">
                  <c:v>0.19625621690335138</c:v>
                </c:pt>
                <c:pt idx="17">
                  <c:v>0.2215982002776542</c:v>
                </c:pt>
                <c:pt idx="18">
                  <c:v>0.24866412885138903</c:v>
                </c:pt>
                <c:pt idx="19">
                  <c:v>0.27747511370464506</c:v>
                </c:pt>
                <c:pt idx="20">
                  <c:v>0.30820875808413423</c:v>
                </c:pt>
                <c:pt idx="21">
                  <c:v>0.34157991085308403</c:v>
                </c:pt>
                <c:pt idx="22">
                  <c:v>0.37952060096710621</c:v>
                </c:pt>
                <c:pt idx="23">
                  <c:v>0.41443877660475631</c:v>
                </c:pt>
                <c:pt idx="24">
                  <c:v>0.44515742863960461</c:v>
                </c:pt>
                <c:pt idx="25">
                  <c:v>0.47239317612372911</c:v>
                </c:pt>
                <c:pt idx="26">
                  <c:v>0.49673200971587583</c:v>
                </c:pt>
                <c:pt idx="27">
                  <c:v>0.51851340435761539</c:v>
                </c:pt>
                <c:pt idx="28">
                  <c:v>0.53797204118274689</c:v>
                </c:pt>
                <c:pt idx="29">
                  <c:v>0.55521779765365986</c:v>
                </c:pt>
                <c:pt idx="30">
                  <c:v>0.5703537582731405</c:v>
                </c:pt>
                <c:pt idx="31">
                  <c:v>0.58352939398880099</c:v>
                </c:pt>
                <c:pt idx="32">
                  <c:v>0.59486539763293489</c:v>
                </c:pt>
                <c:pt idx="33">
                  <c:v>0.60453233967993036</c:v>
                </c:pt>
                <c:pt idx="34">
                  <c:v>0.61266714495452412</c:v>
                </c:pt>
                <c:pt idx="35">
                  <c:v>0.61944443016099515</c:v>
                </c:pt>
                <c:pt idx="36">
                  <c:v>0.62502669613537765</c:v>
                </c:pt>
                <c:pt idx="37">
                  <c:v>0.62957377236745193</c:v>
                </c:pt>
                <c:pt idx="38">
                  <c:v>0.63322875912716592</c:v>
                </c:pt>
                <c:pt idx="39">
                  <c:v>0.63613378668508958</c:v>
                </c:pt>
                <c:pt idx="40">
                  <c:v>0.63841840941742112</c:v>
                </c:pt>
                <c:pt idx="41">
                  <c:v>0.64018902218184326</c:v>
                </c:pt>
                <c:pt idx="42">
                  <c:v>0.64154093000038004</c:v>
                </c:pt>
                <c:pt idx="43">
                  <c:v>0.64256253810610198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012-4369-952D-35CE5A2DD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76768"/>
        <c:axId val="1872279488"/>
      </c:scatterChart>
      <c:valAx>
        <c:axId val="1872276768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2279488"/>
        <c:crosses val="autoZero"/>
        <c:crossBetween val="midCat"/>
      </c:valAx>
      <c:valAx>
        <c:axId val="187227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22767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6306347040762"/>
          <c:y val="5.0179219194108088E-2"/>
          <c:w val="0.7710020440785284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'Pine straw'!$B$13:$B$55</c:f>
              <c:numCache>
                <c:formatCode>General</c:formatCode>
                <c:ptCount val="43"/>
                <c:pt idx="0">
                  <c:v>165.97300000000001</c:v>
                </c:pt>
                <c:pt idx="1">
                  <c:v>173.84800000000001</c:v>
                </c:pt>
                <c:pt idx="2">
                  <c:v>181.74199999999999</c:v>
                </c:pt>
                <c:pt idx="3">
                  <c:v>189.60900000000001</c:v>
                </c:pt>
                <c:pt idx="4">
                  <c:v>197.499</c:v>
                </c:pt>
                <c:pt idx="5">
                  <c:v>205.37799999999999</c:v>
                </c:pt>
                <c:pt idx="6">
                  <c:v>213.25299999999999</c:v>
                </c:pt>
                <c:pt idx="7">
                  <c:v>221.12200000000001</c:v>
                </c:pt>
                <c:pt idx="8">
                  <c:v>228.97300000000001</c:v>
                </c:pt>
                <c:pt idx="9">
                  <c:v>236.833</c:v>
                </c:pt>
                <c:pt idx="10">
                  <c:v>244.684</c:v>
                </c:pt>
                <c:pt idx="11">
                  <c:v>252.529</c:v>
                </c:pt>
                <c:pt idx="12">
                  <c:v>260.363</c:v>
                </c:pt>
                <c:pt idx="13">
                  <c:v>268.19799999999998</c:v>
                </c:pt>
                <c:pt idx="14">
                  <c:v>276.024</c:v>
                </c:pt>
                <c:pt idx="15">
                  <c:v>283.85399999999998</c:v>
                </c:pt>
                <c:pt idx="16">
                  <c:v>291.673</c:v>
                </c:pt>
                <c:pt idx="17">
                  <c:v>299.49</c:v>
                </c:pt>
                <c:pt idx="18">
                  <c:v>307.28800000000001</c:v>
                </c:pt>
                <c:pt idx="19">
                  <c:v>315.09800000000001</c:v>
                </c:pt>
                <c:pt idx="20">
                  <c:v>322.89</c:v>
                </c:pt>
                <c:pt idx="21">
                  <c:v>330.67099999999999</c:v>
                </c:pt>
                <c:pt idx="22">
                  <c:v>338.45499999999998</c:v>
                </c:pt>
                <c:pt idx="23">
                  <c:v>346.22699999999998</c:v>
                </c:pt>
                <c:pt idx="24">
                  <c:v>353.94799999999998</c:v>
                </c:pt>
                <c:pt idx="25">
                  <c:v>361.70699999999999</c:v>
                </c:pt>
                <c:pt idx="26">
                  <c:v>369.48700000000002</c:v>
                </c:pt>
                <c:pt idx="27">
                  <c:v>377.31799999999998</c:v>
                </c:pt>
                <c:pt idx="28">
                  <c:v>385.10599999999999</c:v>
                </c:pt>
                <c:pt idx="29">
                  <c:v>392.84500000000003</c:v>
                </c:pt>
                <c:pt idx="30">
                  <c:v>400.589</c:v>
                </c:pt>
                <c:pt idx="31">
                  <c:v>408.31900000000002</c:v>
                </c:pt>
                <c:pt idx="32">
                  <c:v>416.06599999999997</c:v>
                </c:pt>
                <c:pt idx="33">
                  <c:v>423.76400000000001</c:v>
                </c:pt>
                <c:pt idx="34">
                  <c:v>431.51900000000001</c:v>
                </c:pt>
                <c:pt idx="35">
                  <c:v>439.22899999999998</c:v>
                </c:pt>
                <c:pt idx="36">
                  <c:v>446.94499999999999</c:v>
                </c:pt>
                <c:pt idx="37">
                  <c:v>454.649</c:v>
                </c:pt>
                <c:pt idx="38">
                  <c:v>462.33</c:v>
                </c:pt>
                <c:pt idx="39">
                  <c:v>470.02699999999999</c:v>
                </c:pt>
                <c:pt idx="40">
                  <c:v>477.7</c:v>
                </c:pt>
                <c:pt idx="41">
                  <c:v>485.37400000000002</c:v>
                </c:pt>
                <c:pt idx="42">
                  <c:v>493.04300000000001</c:v>
                </c:pt>
              </c:numCache>
            </c:numRef>
          </c:xVal>
          <c:yVal>
            <c:numRef>
              <c:f>'Pine straw'!$G$13:$G$55</c:f>
              <c:numCache>
                <c:formatCode>General</c:formatCode>
                <c:ptCount val="43"/>
                <c:pt idx="0">
                  <c:v>2.1760313540163791E-5</c:v>
                </c:pt>
                <c:pt idx="1">
                  <c:v>2.5553395716892733E-5</c:v>
                </c:pt>
                <c:pt idx="2">
                  <c:v>3.2341016454189818E-5</c:v>
                </c:pt>
                <c:pt idx="3">
                  <c:v>4.0126816711682585E-5</c:v>
                </c:pt>
                <c:pt idx="4">
                  <c:v>4.9908976009554898E-5</c:v>
                </c:pt>
                <c:pt idx="5">
                  <c:v>6.22864020599185E-5</c:v>
                </c:pt>
                <c:pt idx="6">
                  <c:v>7.7458730766829538E-5</c:v>
                </c:pt>
                <c:pt idx="7">
                  <c:v>9.4427782610075794E-5</c:v>
                </c:pt>
                <c:pt idx="8">
                  <c:v>1.1818445519062386E-4</c:v>
                </c:pt>
                <c:pt idx="9">
                  <c:v>1.4852911260443413E-4</c:v>
                </c:pt>
                <c:pt idx="10">
                  <c:v>1.9005338064437979E-4</c:v>
                </c:pt>
                <c:pt idx="11">
                  <c:v>2.4615106967911768E-4</c:v>
                </c:pt>
                <c:pt idx="12">
                  <c:v>3.1129226516679126E-4</c:v>
                </c:pt>
                <c:pt idx="13">
                  <c:v>3.7096343688381122E-4</c:v>
                </c:pt>
                <c:pt idx="14">
                  <c:v>4.0939334841116421E-4</c:v>
                </c:pt>
                <c:pt idx="15">
                  <c:v>4.3474710822402206E-4</c:v>
                </c:pt>
                <c:pt idx="16">
                  <c:v>4.6788666829436558E-4</c:v>
                </c:pt>
                <c:pt idx="17">
                  <c:v>5.1995171206753216E-4</c:v>
                </c:pt>
                <c:pt idx="18">
                  <c:v>5.9142136571321358E-4</c:v>
                </c:pt>
                <c:pt idx="19">
                  <c:v>6.8211595691776807E-4</c:v>
                </c:pt>
                <c:pt idx="20">
                  <c:v>7.6638227201230669E-4</c:v>
                </c:pt>
                <c:pt idx="21">
                  <c:v>8.2309883234956132E-4</c:v>
                </c:pt>
                <c:pt idx="22">
                  <c:v>8.97303497880566E-4</c:v>
                </c:pt>
                <c:pt idx="23">
                  <c:v>1.0981971081142189E-3</c:v>
                </c:pt>
                <c:pt idx="24">
                  <c:v>1.2946987284590361E-3</c:v>
                </c:pt>
                <c:pt idx="25">
                  <c:v>1.1862365417950745E-3</c:v>
                </c:pt>
                <c:pt idx="26">
                  <c:v>7.7836042625459821E-4</c:v>
                </c:pt>
                <c:pt idx="27">
                  <c:v>4.0514110365515312E-4</c:v>
                </c:pt>
                <c:pt idx="28">
                  <c:v>2.5643231873708665E-4</c:v>
                </c:pt>
                <c:pt idx="29">
                  <c:v>2.312183040570608E-4</c:v>
                </c:pt>
                <c:pt idx="30">
                  <c:v>2.2475010076622329E-4</c:v>
                </c:pt>
                <c:pt idx="31">
                  <c:v>2.1450877888906178E-4</c:v>
                </c:pt>
                <c:pt idx="32">
                  <c:v>2.0093353741446523E-4</c:v>
                </c:pt>
                <c:pt idx="33">
                  <c:v>1.8266685219496626E-4</c:v>
                </c:pt>
                <c:pt idx="34">
                  <c:v>1.662767444734292E-4</c:v>
                </c:pt>
                <c:pt idx="35">
                  <c:v>1.5050550805440879E-4</c:v>
                </c:pt>
                <c:pt idx="36">
                  <c:v>1.3766891942475597E-4</c:v>
                </c:pt>
                <c:pt idx="37">
                  <c:v>1.260501098097268E-4</c:v>
                </c:pt>
                <c:pt idx="38">
                  <c:v>1.153695889436857E-4</c:v>
                </c:pt>
                <c:pt idx="39">
                  <c:v>1.0993949235384425E-4</c:v>
                </c:pt>
                <c:pt idx="40">
                  <c:v>1.0428979626956537E-4</c:v>
                </c:pt>
                <c:pt idx="41">
                  <c:v>1.039903424135036E-4</c:v>
                </c:pt>
                <c:pt idx="42">
                  <c:v>1.0305205366452736E-4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6F5-4EEE-B4CB-CD35C368909C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'Pine straw'!$B$13:$B$55</c:f>
              <c:numCache>
                <c:formatCode>General</c:formatCode>
                <c:ptCount val="43"/>
                <c:pt idx="0">
                  <c:v>165.97300000000001</c:v>
                </c:pt>
                <c:pt idx="1">
                  <c:v>173.84800000000001</c:v>
                </c:pt>
                <c:pt idx="2">
                  <c:v>181.74199999999999</c:v>
                </c:pt>
                <c:pt idx="3">
                  <c:v>189.60900000000001</c:v>
                </c:pt>
                <c:pt idx="4">
                  <c:v>197.499</c:v>
                </c:pt>
                <c:pt idx="5">
                  <c:v>205.37799999999999</c:v>
                </c:pt>
                <c:pt idx="6">
                  <c:v>213.25299999999999</c:v>
                </c:pt>
                <c:pt idx="7">
                  <c:v>221.12200000000001</c:v>
                </c:pt>
                <c:pt idx="8">
                  <c:v>228.97300000000001</c:v>
                </c:pt>
                <c:pt idx="9">
                  <c:v>236.833</c:v>
                </c:pt>
                <c:pt idx="10">
                  <c:v>244.684</c:v>
                </c:pt>
                <c:pt idx="11">
                  <c:v>252.529</c:v>
                </c:pt>
                <c:pt idx="12">
                  <c:v>260.363</c:v>
                </c:pt>
                <c:pt idx="13">
                  <c:v>268.19799999999998</c:v>
                </c:pt>
                <c:pt idx="14">
                  <c:v>276.024</c:v>
                </c:pt>
                <c:pt idx="15">
                  <c:v>283.85399999999998</c:v>
                </c:pt>
                <c:pt idx="16">
                  <c:v>291.673</c:v>
                </c:pt>
                <c:pt idx="17">
                  <c:v>299.49</c:v>
                </c:pt>
                <c:pt idx="18">
                  <c:v>307.28800000000001</c:v>
                </c:pt>
                <c:pt idx="19">
                  <c:v>315.09800000000001</c:v>
                </c:pt>
                <c:pt idx="20">
                  <c:v>322.89</c:v>
                </c:pt>
                <c:pt idx="21">
                  <c:v>330.67099999999999</c:v>
                </c:pt>
                <c:pt idx="22">
                  <c:v>338.45499999999998</c:v>
                </c:pt>
                <c:pt idx="23">
                  <c:v>346.22699999999998</c:v>
                </c:pt>
                <c:pt idx="24">
                  <c:v>353.94799999999998</c:v>
                </c:pt>
                <c:pt idx="25">
                  <c:v>361.70699999999999</c:v>
                </c:pt>
                <c:pt idx="26">
                  <c:v>369.48700000000002</c:v>
                </c:pt>
                <c:pt idx="27">
                  <c:v>377.31799999999998</c:v>
                </c:pt>
                <c:pt idx="28">
                  <c:v>385.10599999999999</c:v>
                </c:pt>
                <c:pt idx="29">
                  <c:v>392.84500000000003</c:v>
                </c:pt>
                <c:pt idx="30">
                  <c:v>400.589</c:v>
                </c:pt>
                <c:pt idx="31">
                  <c:v>408.31900000000002</c:v>
                </c:pt>
                <c:pt idx="32">
                  <c:v>416.06599999999997</c:v>
                </c:pt>
                <c:pt idx="33">
                  <c:v>423.76400000000001</c:v>
                </c:pt>
                <c:pt idx="34">
                  <c:v>431.51900000000001</c:v>
                </c:pt>
                <c:pt idx="35">
                  <c:v>439.22899999999998</c:v>
                </c:pt>
                <c:pt idx="36">
                  <c:v>446.94499999999999</c:v>
                </c:pt>
                <c:pt idx="37">
                  <c:v>454.649</c:v>
                </c:pt>
                <c:pt idx="38">
                  <c:v>462.33</c:v>
                </c:pt>
                <c:pt idx="39">
                  <c:v>470.02699999999999</c:v>
                </c:pt>
                <c:pt idx="40">
                  <c:v>477.7</c:v>
                </c:pt>
                <c:pt idx="41">
                  <c:v>485.37400000000002</c:v>
                </c:pt>
                <c:pt idx="42">
                  <c:v>493.04300000000001</c:v>
                </c:pt>
              </c:numCache>
            </c:numRef>
          </c:xVal>
          <c:yVal>
            <c:numRef>
              <c:f>'Pine straw'!$K$13:$K$55</c:f>
              <c:numCache>
                <c:formatCode>General</c:formatCode>
                <c:ptCount val="43"/>
                <c:pt idx="0">
                  <c:v>1.7815554142624235E-5</c:v>
                </c:pt>
                <c:pt idx="1">
                  <c:v>2.6173335547141774E-5</c:v>
                </c:pt>
                <c:pt idx="2">
                  <c:v>3.5513393100339129E-5</c:v>
                </c:pt>
                <c:pt idx="3">
                  <c:v>4.6138561426384269E-5</c:v>
                </c:pt>
                <c:pt idx="4">
                  <c:v>5.8901191380440748E-5</c:v>
                </c:pt>
                <c:pt idx="5">
                  <c:v>7.406734761652528E-5</c:v>
                </c:pt>
                <c:pt idx="6">
                  <c:v>9.2102841114066086E-5</c:v>
                </c:pt>
                <c:pt idx="7">
                  <c:v>1.1333222305062889E-4</c:v>
                </c:pt>
                <c:pt idx="8">
                  <c:v>1.3791215177214549E-4</c:v>
                </c:pt>
                <c:pt idx="9">
                  <c:v>1.6644621592791986E-4</c:v>
                </c:pt>
                <c:pt idx="10">
                  <c:v>1.9879432387705839E-4</c:v>
                </c:pt>
                <c:pt idx="11">
                  <c:v>2.3511945760983652E-4</c:v>
                </c:pt>
                <c:pt idx="12">
                  <c:v>2.7531108624855282E-4</c:v>
                </c:pt>
                <c:pt idx="13">
                  <c:v>3.1957429676723593E-4</c:v>
                </c:pt>
                <c:pt idx="14">
                  <c:v>3.6743383878452439E-4</c:v>
                </c:pt>
                <c:pt idx="15">
                  <c:v>4.1911841279355564E-4</c:v>
                </c:pt>
                <c:pt idx="16">
                  <c:v>4.7392071282544777E-4</c:v>
                </c:pt>
                <c:pt idx="17">
                  <c:v>5.3230468315174355E-4</c:v>
                </c:pt>
                <c:pt idx="18">
                  <c:v>5.9405620435017538E-4</c:v>
                </c:pt>
                <c:pt idx="19">
                  <c:v>6.6218960567058669E-4</c:v>
                </c:pt>
                <c:pt idx="20">
                  <c:v>7.3855878585644811E-4</c:v>
                </c:pt>
                <c:pt idx="21">
                  <c:v>8.3212546271520965E-4</c:v>
                </c:pt>
                <c:pt idx="22">
                  <c:v>9.6682368414315468E-4</c:v>
                </c:pt>
                <c:pt idx="23">
                  <c:v>1.224790394732337E-3</c:v>
                </c:pt>
                <c:pt idx="24">
                  <c:v>1.18381776727254E-3</c:v>
                </c:pt>
                <c:pt idx="25">
                  <c:v>9.051118587684202E-4</c:v>
                </c:pt>
                <c:pt idx="26">
                  <c:v>6.9813250900643224E-4</c:v>
                </c:pt>
                <c:pt idx="27">
                  <c:v>5.618327624030044E-4</c:v>
                </c:pt>
                <c:pt idx="28">
                  <c:v>4.5993972898120692E-4</c:v>
                </c:pt>
                <c:pt idx="29">
                  <c:v>3.7876003437952902E-4</c:v>
                </c:pt>
                <c:pt idx="30">
                  <c:v>3.125392959380118E-4</c:v>
                </c:pt>
                <c:pt idx="31">
                  <c:v>2.5638965270975228E-4</c:v>
                </c:pt>
                <c:pt idx="32">
                  <c:v>2.0880113879421196E-4</c:v>
                </c:pt>
                <c:pt idx="33">
                  <c:v>1.6761485978727389E-4</c:v>
                </c:pt>
                <c:pt idx="34">
                  <c:v>1.3351068405912224E-4</c:v>
                </c:pt>
                <c:pt idx="35">
                  <c:v>1.0446767742672171E-4</c:v>
                </c:pt>
                <c:pt idx="36">
                  <c:v>8.0671585034104251E-5</c:v>
                </c:pt>
                <c:pt idx="37">
                  <c:v>6.1335112763437417E-5</c:v>
                </c:pt>
                <c:pt idx="38">
                  <c:v>4.5884144246690293E-5</c:v>
                </c:pt>
                <c:pt idx="39">
                  <c:v>3.3855305708589838E-5</c:v>
                </c:pt>
                <c:pt idx="40">
                  <c:v>2.4546326998381787E-5</c:v>
                </c:pt>
                <c:pt idx="41">
                  <c:v>1.7525557846631206E-5</c:v>
                </c:pt>
                <c:pt idx="42">
                  <c:v>1.2309222412822101E-5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6F5-4EEE-B4CB-CD35C368909C}"/>
            </c:ext>
          </c:extLst>
        </c:ser>
        <c:ser>
          <c:idx val="3"/>
          <c:order val="2"/>
          <c:tx>
            <c:v>20-exp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'Pine straw'!$R$13:$R$54</c:f>
              <c:numCache>
                <c:formatCode>General</c:formatCode>
                <c:ptCount val="42"/>
                <c:pt idx="0">
                  <c:v>176.26499999999999</c:v>
                </c:pt>
                <c:pt idx="1">
                  <c:v>184.22</c:v>
                </c:pt>
                <c:pt idx="2">
                  <c:v>192.19800000000001</c:v>
                </c:pt>
                <c:pt idx="3">
                  <c:v>200.16200000000001</c:v>
                </c:pt>
                <c:pt idx="4">
                  <c:v>208.173</c:v>
                </c:pt>
                <c:pt idx="5">
                  <c:v>216.16399999999999</c:v>
                </c:pt>
                <c:pt idx="6">
                  <c:v>224.15199999999999</c:v>
                </c:pt>
                <c:pt idx="7">
                  <c:v>232.11699999999999</c:v>
                </c:pt>
                <c:pt idx="8">
                  <c:v>240.06200000000001</c:v>
                </c:pt>
                <c:pt idx="9">
                  <c:v>247.99100000000001</c:v>
                </c:pt>
                <c:pt idx="10">
                  <c:v>255.94800000000001</c:v>
                </c:pt>
                <c:pt idx="11">
                  <c:v>263.86599999999999</c:v>
                </c:pt>
                <c:pt idx="12">
                  <c:v>271.78399999999999</c:v>
                </c:pt>
                <c:pt idx="13">
                  <c:v>279.721</c:v>
                </c:pt>
                <c:pt idx="14">
                  <c:v>287.62799999999999</c:v>
                </c:pt>
                <c:pt idx="15">
                  <c:v>295.53800000000001</c:v>
                </c:pt>
                <c:pt idx="16">
                  <c:v>303.45800000000003</c:v>
                </c:pt>
                <c:pt idx="17">
                  <c:v>311.36200000000002</c:v>
                </c:pt>
                <c:pt idx="18">
                  <c:v>319.25299999999999</c:v>
                </c:pt>
                <c:pt idx="19">
                  <c:v>327.15199999999999</c:v>
                </c:pt>
                <c:pt idx="20">
                  <c:v>335.03300000000002</c:v>
                </c:pt>
                <c:pt idx="21">
                  <c:v>342.91399999999999</c:v>
                </c:pt>
                <c:pt idx="22">
                  <c:v>350.791</c:v>
                </c:pt>
                <c:pt idx="23">
                  <c:v>358.63499999999999</c:v>
                </c:pt>
                <c:pt idx="24">
                  <c:v>366.47</c:v>
                </c:pt>
                <c:pt idx="25">
                  <c:v>374.30399999999997</c:v>
                </c:pt>
                <c:pt idx="26">
                  <c:v>382.21499999999997</c:v>
                </c:pt>
                <c:pt idx="27">
                  <c:v>390.16199999999998</c:v>
                </c:pt>
                <c:pt idx="28">
                  <c:v>398.09500000000003</c:v>
                </c:pt>
                <c:pt idx="29">
                  <c:v>405.95</c:v>
                </c:pt>
                <c:pt idx="30">
                  <c:v>413.75900000000001</c:v>
                </c:pt>
                <c:pt idx="31">
                  <c:v>421.57600000000002</c:v>
                </c:pt>
                <c:pt idx="32">
                  <c:v>429.39699999999999</c:v>
                </c:pt>
                <c:pt idx="33">
                  <c:v>437.21100000000001</c:v>
                </c:pt>
                <c:pt idx="34">
                  <c:v>445.02100000000002</c:v>
                </c:pt>
                <c:pt idx="35">
                  <c:v>452.834</c:v>
                </c:pt>
                <c:pt idx="36">
                  <c:v>460.67500000000001</c:v>
                </c:pt>
                <c:pt idx="37">
                  <c:v>468.50299999999999</c:v>
                </c:pt>
                <c:pt idx="38">
                  <c:v>476.30200000000002</c:v>
                </c:pt>
                <c:pt idx="39">
                  <c:v>484.09399999999999</c:v>
                </c:pt>
                <c:pt idx="40">
                  <c:v>491.899</c:v>
                </c:pt>
                <c:pt idx="41">
                  <c:v>499.68200000000002</c:v>
                </c:pt>
              </c:numCache>
            </c:numRef>
          </c:xVal>
          <c:yVal>
            <c:numRef>
              <c:f>'Pine straw'!$W$13:$W$54</c:f>
              <c:numCache>
                <c:formatCode>General</c:formatCode>
                <c:ptCount val="42"/>
                <c:pt idx="0">
                  <c:v>4.3713779371535678E-5</c:v>
                </c:pt>
                <c:pt idx="1">
                  <c:v>5.6209829007456781E-5</c:v>
                </c:pt>
                <c:pt idx="2">
                  <c:v>6.8481935101523853E-5</c:v>
                </c:pt>
                <c:pt idx="3">
                  <c:v>8.5546432991430901E-5</c:v>
                </c:pt>
                <c:pt idx="4">
                  <c:v>1.0865740651163265E-4</c:v>
                </c:pt>
                <c:pt idx="5">
                  <c:v>1.3665034924443173E-4</c:v>
                </c:pt>
                <c:pt idx="6">
                  <c:v>1.6625568547864086E-4</c:v>
                </c:pt>
                <c:pt idx="7">
                  <c:v>2.1005904226692926E-4</c:v>
                </c:pt>
                <c:pt idx="8">
                  <c:v>2.5834126989245548E-4</c:v>
                </c:pt>
                <c:pt idx="9">
                  <c:v>3.2588264211815449E-4</c:v>
                </c:pt>
                <c:pt idx="10">
                  <c:v>4.2025245065896905E-4</c:v>
                </c:pt>
                <c:pt idx="11">
                  <c:v>5.3710619080276267E-4</c:v>
                </c:pt>
                <c:pt idx="12">
                  <c:v>6.6775485312528526E-4</c:v>
                </c:pt>
                <c:pt idx="13">
                  <c:v>7.7430719034340956E-4</c:v>
                </c:pt>
                <c:pt idx="14">
                  <c:v>8.3934039490025003E-4</c:v>
                </c:pt>
                <c:pt idx="15">
                  <c:v>8.8193445656248315E-4</c:v>
                </c:pt>
                <c:pt idx="16">
                  <c:v>9.470124498276814E-4</c:v>
                </c:pt>
                <c:pt idx="17">
                  <c:v>1.051773238710918E-3</c:v>
                </c:pt>
                <c:pt idx="18">
                  <c:v>1.1997999198819591E-3</c:v>
                </c:pt>
                <c:pt idx="19">
                  <c:v>1.3738488406174105E-3</c:v>
                </c:pt>
                <c:pt idx="20">
                  <c:v>1.526847068417797E-3</c:v>
                </c:pt>
                <c:pt idx="21">
                  <c:v>1.6296371541326404E-3</c:v>
                </c:pt>
                <c:pt idx="22">
                  <c:v>1.8153759277533034E-3</c:v>
                </c:pt>
                <c:pt idx="23">
                  <c:v>2.1746261576089526E-3</c:v>
                </c:pt>
                <c:pt idx="24">
                  <c:v>2.4147832119021891E-3</c:v>
                </c:pt>
                <c:pt idx="25">
                  <c:v>2.1171174560586973E-3</c:v>
                </c:pt>
                <c:pt idx="26">
                  <c:v>1.4381206371319177E-3</c:v>
                </c:pt>
                <c:pt idx="27">
                  <c:v>8.110339312088396E-4</c:v>
                </c:pt>
                <c:pt idx="28">
                  <c:v>5.2877549104548194E-4</c:v>
                </c:pt>
                <c:pt idx="29">
                  <c:v>4.679076363672911E-4</c:v>
                </c:pt>
                <c:pt idx="30">
                  <c:v>4.4932032239270353E-4</c:v>
                </c:pt>
                <c:pt idx="31">
                  <c:v>4.3006117779254005E-4</c:v>
                </c:pt>
                <c:pt idx="32">
                  <c:v>3.9324485951036198E-4</c:v>
                </c:pt>
                <c:pt idx="33">
                  <c:v>3.5624938639469694E-4</c:v>
                </c:pt>
                <c:pt idx="34">
                  <c:v>3.1750715365250204E-4</c:v>
                </c:pt>
                <c:pt idx="35">
                  <c:v>2.844978755819812E-4</c:v>
                </c:pt>
                <c:pt idx="36">
                  <c:v>2.5547479255661848E-4</c:v>
                </c:pt>
                <c:pt idx="37">
                  <c:v>2.2801931432428943E-4</c:v>
                </c:pt>
                <c:pt idx="38">
                  <c:v>2.0683425526410912E-4</c:v>
                </c:pt>
                <c:pt idx="39">
                  <c:v>1.9048637670814975E-4</c:v>
                </c:pt>
                <c:pt idx="40">
                  <c:v>1.801849737824851E-4</c:v>
                </c:pt>
                <c:pt idx="41">
                  <c:v>1.7355624494335328E-4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6F5-4EEE-B4CB-CD35C368909C}"/>
            </c:ext>
          </c:extLst>
        </c:ser>
        <c:ser>
          <c:idx val="2"/>
          <c:order val="3"/>
          <c:tx>
            <c:v>20-model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'Pine straw'!$R$13:$R$54</c:f>
              <c:numCache>
                <c:formatCode>General</c:formatCode>
                <c:ptCount val="42"/>
                <c:pt idx="0">
                  <c:v>176.26499999999999</c:v>
                </c:pt>
                <c:pt idx="1">
                  <c:v>184.22</c:v>
                </c:pt>
                <c:pt idx="2">
                  <c:v>192.19800000000001</c:v>
                </c:pt>
                <c:pt idx="3">
                  <c:v>200.16200000000001</c:v>
                </c:pt>
                <c:pt idx="4">
                  <c:v>208.173</c:v>
                </c:pt>
                <c:pt idx="5">
                  <c:v>216.16399999999999</c:v>
                </c:pt>
                <c:pt idx="6">
                  <c:v>224.15199999999999</c:v>
                </c:pt>
                <c:pt idx="7">
                  <c:v>232.11699999999999</c:v>
                </c:pt>
                <c:pt idx="8">
                  <c:v>240.06200000000001</c:v>
                </c:pt>
                <c:pt idx="9">
                  <c:v>247.99100000000001</c:v>
                </c:pt>
                <c:pt idx="10">
                  <c:v>255.94800000000001</c:v>
                </c:pt>
                <c:pt idx="11">
                  <c:v>263.86599999999999</c:v>
                </c:pt>
                <c:pt idx="12">
                  <c:v>271.78399999999999</c:v>
                </c:pt>
                <c:pt idx="13">
                  <c:v>279.721</c:v>
                </c:pt>
                <c:pt idx="14">
                  <c:v>287.62799999999999</c:v>
                </c:pt>
                <c:pt idx="15">
                  <c:v>295.53800000000001</c:v>
                </c:pt>
                <c:pt idx="16">
                  <c:v>303.45800000000003</c:v>
                </c:pt>
                <c:pt idx="17">
                  <c:v>311.36200000000002</c:v>
                </c:pt>
                <c:pt idx="18">
                  <c:v>319.25299999999999</c:v>
                </c:pt>
                <c:pt idx="19">
                  <c:v>327.15199999999999</c:v>
                </c:pt>
                <c:pt idx="20">
                  <c:v>335.03300000000002</c:v>
                </c:pt>
                <c:pt idx="21">
                  <c:v>342.91399999999999</c:v>
                </c:pt>
                <c:pt idx="22">
                  <c:v>350.791</c:v>
                </c:pt>
                <c:pt idx="23">
                  <c:v>358.63499999999999</c:v>
                </c:pt>
                <c:pt idx="24">
                  <c:v>366.47</c:v>
                </c:pt>
                <c:pt idx="25">
                  <c:v>374.30399999999997</c:v>
                </c:pt>
                <c:pt idx="26">
                  <c:v>382.21499999999997</c:v>
                </c:pt>
                <c:pt idx="27">
                  <c:v>390.16199999999998</c:v>
                </c:pt>
                <c:pt idx="28">
                  <c:v>398.09500000000003</c:v>
                </c:pt>
                <c:pt idx="29">
                  <c:v>405.95</c:v>
                </c:pt>
                <c:pt idx="30">
                  <c:v>413.75900000000001</c:v>
                </c:pt>
                <c:pt idx="31">
                  <c:v>421.57600000000002</c:v>
                </c:pt>
                <c:pt idx="32">
                  <c:v>429.39699999999999</c:v>
                </c:pt>
                <c:pt idx="33">
                  <c:v>437.21100000000001</c:v>
                </c:pt>
                <c:pt idx="34">
                  <c:v>445.02100000000002</c:v>
                </c:pt>
                <c:pt idx="35">
                  <c:v>452.834</c:v>
                </c:pt>
                <c:pt idx="36">
                  <c:v>460.67500000000001</c:v>
                </c:pt>
                <c:pt idx="37">
                  <c:v>468.50299999999999</c:v>
                </c:pt>
                <c:pt idx="38">
                  <c:v>476.30200000000002</c:v>
                </c:pt>
                <c:pt idx="39">
                  <c:v>484.09399999999999</c:v>
                </c:pt>
                <c:pt idx="40">
                  <c:v>491.899</c:v>
                </c:pt>
                <c:pt idx="41">
                  <c:v>499.68200000000002</c:v>
                </c:pt>
              </c:numCache>
            </c:numRef>
          </c:xVal>
          <c:yVal>
            <c:numRef>
              <c:f>'Pine straw'!$AA$13:$AA$54</c:f>
              <c:numCache>
                <c:formatCode>General</c:formatCode>
                <c:ptCount val="42"/>
                <c:pt idx="0">
                  <c:v>4.7185428756021643E-5</c:v>
                </c:pt>
                <c:pt idx="1">
                  <c:v>6.1004492034897236E-5</c:v>
                </c:pt>
                <c:pt idx="2">
                  <c:v>7.8457419633011063E-5</c:v>
                </c:pt>
                <c:pt idx="3">
                  <c:v>9.9765447308667351E-5</c:v>
                </c:pt>
                <c:pt idx="4">
                  <c:v>1.2620624886793282E-4</c:v>
                </c:pt>
                <c:pt idx="5">
                  <c:v>1.5755985609831088E-4</c:v>
                </c:pt>
                <c:pt idx="6">
                  <c:v>1.9478235550278534E-4</c:v>
                </c:pt>
                <c:pt idx="7">
                  <c:v>2.3806604002345495E-4</c:v>
                </c:pt>
                <c:pt idx="8">
                  <c:v>2.879750943566238E-4</c:v>
                </c:pt>
                <c:pt idx="9">
                  <c:v>3.4496142384201489E-4</c:v>
                </c:pt>
                <c:pt idx="10">
                  <c:v>4.106178601859464E-4</c:v>
                </c:pt>
                <c:pt idx="11">
                  <c:v>4.8248605924337091E-4</c:v>
                </c:pt>
                <c:pt idx="12">
                  <c:v>5.6230353585544313E-4</c:v>
                </c:pt>
                <c:pt idx="13">
                  <c:v>6.5061178483069929E-4</c:v>
                </c:pt>
                <c:pt idx="14">
                  <c:v>7.4429162593888439E-4</c:v>
                </c:pt>
                <c:pt idx="15">
                  <c:v>8.4524605898862466E-4</c:v>
                </c:pt>
                <c:pt idx="16">
                  <c:v>9.5355255584347615E-4</c:v>
                </c:pt>
                <c:pt idx="17">
                  <c:v>1.0674486247926925E-3</c:v>
                </c:pt>
                <c:pt idx="18">
                  <c:v>1.1888069901947553E-3</c:v>
                </c:pt>
                <c:pt idx="19">
                  <c:v>1.3230952244053574E-3</c:v>
                </c:pt>
                <c:pt idx="20">
                  <c:v>1.4758543829311577E-3</c:v>
                </c:pt>
                <c:pt idx="21">
                  <c:v>1.6691825453835454E-3</c:v>
                </c:pt>
                <c:pt idx="22">
                  <c:v>1.9614021622441739E-3</c:v>
                </c:pt>
                <c:pt idx="23">
                  <c:v>2.4382921131490412E-3</c:v>
                </c:pt>
                <c:pt idx="24">
                  <c:v>2.1796006707533941E-3</c:v>
                </c:pt>
                <c:pt idx="25">
                  <c:v>1.6591844266699469E-3</c:v>
                </c:pt>
                <c:pt idx="26">
                  <c:v>1.3000091617998311E-3</c:v>
                </c:pt>
                <c:pt idx="27">
                  <c:v>1.0537161434529814E-3</c:v>
                </c:pt>
                <c:pt idx="28">
                  <c:v>8.6676222230174774E-4</c:v>
                </c:pt>
                <c:pt idx="29">
                  <c:v>7.1356770761527987E-4</c:v>
                </c:pt>
                <c:pt idx="30">
                  <c:v>5.8654638328994424E-4</c:v>
                </c:pt>
                <c:pt idx="31">
                  <c:v>4.8075106136415651E-4</c:v>
                </c:pt>
                <c:pt idx="32">
                  <c:v>3.9089337240614218E-4</c:v>
                </c:pt>
                <c:pt idx="33">
                  <c:v>3.142361406325879E-4</c:v>
                </c:pt>
                <c:pt idx="34">
                  <c:v>2.494664108990754E-4</c:v>
                </c:pt>
                <c:pt idx="35">
                  <c:v>1.9544568368137086E-4</c:v>
                </c:pt>
                <c:pt idx="36">
                  <c:v>1.5114951268384419E-4</c:v>
                </c:pt>
                <c:pt idx="37">
                  <c:v>1.1493493498781639E-4</c:v>
                </c:pt>
                <c:pt idx="38">
                  <c:v>8.5914153702856531E-5</c:v>
                </c:pt>
                <c:pt idx="39">
                  <c:v>6.3259995716524192E-5</c:v>
                </c:pt>
                <c:pt idx="40">
                  <c:v>4.5905151697230842E-5</c:v>
                </c:pt>
                <c:pt idx="41">
                  <c:v>3.2732428473864365E-5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6F5-4EEE-B4CB-CD35C368909C}"/>
            </c:ext>
          </c:extLst>
        </c:ser>
        <c:ser>
          <c:idx val="4"/>
          <c:order val="4"/>
          <c:tx>
            <c:v>30-exp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'Pine straw'!$AH$13:$AH$53</c:f>
              <c:numCache>
                <c:formatCode>General</c:formatCode>
                <c:ptCount val="41"/>
                <c:pt idx="0">
                  <c:v>183.536</c:v>
                </c:pt>
                <c:pt idx="1">
                  <c:v>191.45500000000001</c:v>
                </c:pt>
                <c:pt idx="2">
                  <c:v>199.35300000000001</c:v>
                </c:pt>
                <c:pt idx="3">
                  <c:v>207.26300000000001</c:v>
                </c:pt>
                <c:pt idx="4">
                  <c:v>215.18100000000001</c:v>
                </c:pt>
                <c:pt idx="5">
                  <c:v>223.11799999999999</c:v>
                </c:pt>
                <c:pt idx="6">
                  <c:v>231.03200000000001</c:v>
                </c:pt>
                <c:pt idx="7">
                  <c:v>238.935</c:v>
                </c:pt>
                <c:pt idx="8">
                  <c:v>246.81700000000001</c:v>
                </c:pt>
                <c:pt idx="9">
                  <c:v>254.69499999999999</c:v>
                </c:pt>
                <c:pt idx="10">
                  <c:v>262.56</c:v>
                </c:pt>
                <c:pt idx="11">
                  <c:v>270.41000000000003</c:v>
                </c:pt>
                <c:pt idx="12">
                  <c:v>278.25200000000001</c:v>
                </c:pt>
                <c:pt idx="13">
                  <c:v>286.09399999999999</c:v>
                </c:pt>
                <c:pt idx="14">
                  <c:v>293.93</c:v>
                </c:pt>
                <c:pt idx="15">
                  <c:v>301.75900000000001</c:v>
                </c:pt>
                <c:pt idx="16">
                  <c:v>309.60199999999998</c:v>
                </c:pt>
                <c:pt idx="17">
                  <c:v>317.42899999999997</c:v>
                </c:pt>
                <c:pt idx="18">
                  <c:v>325.25900000000001</c:v>
                </c:pt>
                <c:pt idx="19">
                  <c:v>333.07100000000003</c:v>
                </c:pt>
                <c:pt idx="20">
                  <c:v>340.88200000000001</c:v>
                </c:pt>
                <c:pt idx="21">
                  <c:v>348.66800000000001</c:v>
                </c:pt>
                <c:pt idx="22">
                  <c:v>356.45800000000003</c:v>
                </c:pt>
                <c:pt idx="23">
                  <c:v>364.22800000000001</c:v>
                </c:pt>
                <c:pt idx="24">
                  <c:v>371.964</c:v>
                </c:pt>
                <c:pt idx="25">
                  <c:v>379.72199999999998</c:v>
                </c:pt>
                <c:pt idx="26">
                  <c:v>387.529</c:v>
                </c:pt>
                <c:pt idx="27">
                  <c:v>395.41199999999998</c:v>
                </c:pt>
                <c:pt idx="28">
                  <c:v>403.32400000000001</c:v>
                </c:pt>
                <c:pt idx="29">
                  <c:v>411.20299999999997</c:v>
                </c:pt>
                <c:pt idx="30">
                  <c:v>419.03399999999999</c:v>
                </c:pt>
                <c:pt idx="31">
                  <c:v>426.846</c:v>
                </c:pt>
                <c:pt idx="32">
                  <c:v>434.61900000000003</c:v>
                </c:pt>
                <c:pt idx="33">
                  <c:v>442.39100000000002</c:v>
                </c:pt>
                <c:pt idx="34">
                  <c:v>450.154</c:v>
                </c:pt>
                <c:pt idx="35">
                  <c:v>457.91699999999997</c:v>
                </c:pt>
                <c:pt idx="36">
                  <c:v>465.673</c:v>
                </c:pt>
                <c:pt idx="37">
                  <c:v>473.43599999999998</c:v>
                </c:pt>
                <c:pt idx="38">
                  <c:v>481.22300000000001</c:v>
                </c:pt>
                <c:pt idx="39">
                  <c:v>489.02699999999999</c:v>
                </c:pt>
                <c:pt idx="40">
                  <c:v>496.76600000000002</c:v>
                </c:pt>
              </c:numCache>
            </c:numRef>
          </c:xVal>
          <c:yVal>
            <c:numRef>
              <c:f>'Pine straw'!$AM$13:$AM$53</c:f>
              <c:numCache>
                <c:formatCode>General</c:formatCode>
                <c:ptCount val="41"/>
                <c:pt idx="0">
                  <c:v>6.9124208000599652E-5</c:v>
                </c:pt>
                <c:pt idx="1">
                  <c:v>8.552656244142226E-5</c:v>
                </c:pt>
                <c:pt idx="2">
                  <c:v>1.0251471525512396E-4</c:v>
                </c:pt>
                <c:pt idx="3">
                  <c:v>1.2887564203502289E-4</c:v>
                </c:pt>
                <c:pt idx="4">
                  <c:v>1.5933715742510318E-4</c:v>
                </c:pt>
                <c:pt idx="5">
                  <c:v>2.0092884190004573E-4</c:v>
                </c:pt>
                <c:pt idx="6">
                  <c:v>2.4837851010385548E-4</c:v>
                </c:pt>
                <c:pt idx="7">
                  <c:v>3.1633112135867614E-4</c:v>
                </c:pt>
                <c:pt idx="8">
                  <c:v>3.9014171634237094E-4</c:v>
                </c:pt>
                <c:pt idx="9">
                  <c:v>5.0085760881789926E-4</c:v>
                </c:pt>
                <c:pt idx="10">
                  <c:v>6.4144921831065654E-4</c:v>
                </c:pt>
                <c:pt idx="11">
                  <c:v>8.1894612529524735E-4</c:v>
                </c:pt>
                <c:pt idx="12">
                  <c:v>1.0122010085104743E-3</c:v>
                </c:pt>
                <c:pt idx="13">
                  <c:v>1.1633369887151732E-3</c:v>
                </c:pt>
                <c:pt idx="14">
                  <c:v>1.2534327784651175E-3</c:v>
                </c:pt>
                <c:pt idx="15">
                  <c:v>1.3189836163911076E-3</c:v>
                </c:pt>
                <c:pt idx="16">
                  <c:v>1.4133557342631137E-3</c:v>
                </c:pt>
                <c:pt idx="17">
                  <c:v>1.5617970419525354E-3</c:v>
                </c:pt>
                <c:pt idx="18">
                  <c:v>1.7672365313238098E-3</c:v>
                </c:pt>
                <c:pt idx="19">
                  <c:v>2.0072381246953874E-3</c:v>
                </c:pt>
                <c:pt idx="20">
                  <c:v>2.2212302703107992E-3</c:v>
                </c:pt>
                <c:pt idx="21">
                  <c:v>2.360474543545911E-3</c:v>
                </c:pt>
                <c:pt idx="22">
                  <c:v>2.5638637386120808E-3</c:v>
                </c:pt>
                <c:pt idx="23">
                  <c:v>2.9888018783039011E-3</c:v>
                </c:pt>
                <c:pt idx="24">
                  <c:v>3.3752530648970894E-3</c:v>
                </c:pt>
                <c:pt idx="25">
                  <c:v>3.2198993364076015E-3</c:v>
                </c:pt>
                <c:pt idx="26">
                  <c:v>2.4372727102313224E-3</c:v>
                </c:pt>
                <c:pt idx="27">
                  <c:v>1.500874011172347E-3</c:v>
                </c:pt>
                <c:pt idx="28">
                  <c:v>9.1788747047575475E-4</c:v>
                </c:pt>
                <c:pt idx="29">
                  <c:v>7.3587991601994918E-4</c:v>
                </c:pt>
                <c:pt idx="30">
                  <c:v>6.9967757657556084E-4</c:v>
                </c:pt>
                <c:pt idx="31">
                  <c:v>6.7056339744311216E-4</c:v>
                </c:pt>
                <c:pt idx="32">
                  <c:v>6.2375810744947496E-4</c:v>
                </c:pt>
                <c:pt idx="33">
                  <c:v>5.6078478236419593E-4</c:v>
                </c:pt>
                <c:pt idx="34">
                  <c:v>4.9898305402466814E-4</c:v>
                </c:pt>
                <c:pt idx="35">
                  <c:v>4.432736287631675E-4</c:v>
                </c:pt>
                <c:pt idx="36">
                  <c:v>3.9482810332545915E-4</c:v>
                </c:pt>
                <c:pt idx="37">
                  <c:v>3.51420443894572E-4</c:v>
                </c:pt>
                <c:pt idx="38">
                  <c:v>3.1428082705357852E-4</c:v>
                </c:pt>
                <c:pt idx="39">
                  <c:v>2.8376073182619088E-4</c:v>
                </c:pt>
                <c:pt idx="40">
                  <c:v>2.6232051137854706E-4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6F5-4EEE-B4CB-CD35C368909C}"/>
            </c:ext>
          </c:extLst>
        </c:ser>
        <c:ser>
          <c:idx val="5"/>
          <c:order val="5"/>
          <c:tx>
            <c:v>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'Pine straw'!$AH$12:$AH$54</c:f>
              <c:numCache>
                <c:formatCode>General</c:formatCode>
                <c:ptCount val="43"/>
                <c:pt idx="0">
                  <c:v>175.60499999999999</c:v>
                </c:pt>
                <c:pt idx="1">
                  <c:v>183.536</c:v>
                </c:pt>
                <c:pt idx="2">
                  <c:v>191.45500000000001</c:v>
                </c:pt>
                <c:pt idx="3">
                  <c:v>199.35300000000001</c:v>
                </c:pt>
                <c:pt idx="4">
                  <c:v>207.26300000000001</c:v>
                </c:pt>
                <c:pt idx="5">
                  <c:v>215.18100000000001</c:v>
                </c:pt>
                <c:pt idx="6">
                  <c:v>223.11799999999999</c:v>
                </c:pt>
                <c:pt idx="7">
                  <c:v>231.03200000000001</c:v>
                </c:pt>
                <c:pt idx="8">
                  <c:v>238.935</c:v>
                </c:pt>
                <c:pt idx="9">
                  <c:v>246.81700000000001</c:v>
                </c:pt>
                <c:pt idx="10">
                  <c:v>254.69499999999999</c:v>
                </c:pt>
                <c:pt idx="11">
                  <c:v>262.56</c:v>
                </c:pt>
                <c:pt idx="12">
                  <c:v>270.41000000000003</c:v>
                </c:pt>
                <c:pt idx="13">
                  <c:v>278.25200000000001</c:v>
                </c:pt>
                <c:pt idx="14">
                  <c:v>286.09399999999999</c:v>
                </c:pt>
                <c:pt idx="15">
                  <c:v>293.93</c:v>
                </c:pt>
                <c:pt idx="16">
                  <c:v>301.75900000000001</c:v>
                </c:pt>
                <c:pt idx="17">
                  <c:v>309.60199999999998</c:v>
                </c:pt>
                <c:pt idx="18">
                  <c:v>317.42899999999997</c:v>
                </c:pt>
                <c:pt idx="19">
                  <c:v>325.25900000000001</c:v>
                </c:pt>
                <c:pt idx="20">
                  <c:v>333.07100000000003</c:v>
                </c:pt>
                <c:pt idx="21">
                  <c:v>340.88200000000001</c:v>
                </c:pt>
                <c:pt idx="22">
                  <c:v>348.66800000000001</c:v>
                </c:pt>
                <c:pt idx="23">
                  <c:v>356.45800000000003</c:v>
                </c:pt>
                <c:pt idx="24">
                  <c:v>364.22800000000001</c:v>
                </c:pt>
                <c:pt idx="25">
                  <c:v>371.964</c:v>
                </c:pt>
                <c:pt idx="26">
                  <c:v>379.72199999999998</c:v>
                </c:pt>
                <c:pt idx="27">
                  <c:v>387.529</c:v>
                </c:pt>
                <c:pt idx="28">
                  <c:v>395.41199999999998</c:v>
                </c:pt>
                <c:pt idx="29">
                  <c:v>403.32400000000001</c:v>
                </c:pt>
                <c:pt idx="30">
                  <c:v>411.20299999999997</c:v>
                </c:pt>
                <c:pt idx="31">
                  <c:v>419.03399999999999</c:v>
                </c:pt>
                <c:pt idx="32">
                  <c:v>426.846</c:v>
                </c:pt>
                <c:pt idx="33">
                  <c:v>434.61900000000003</c:v>
                </c:pt>
                <c:pt idx="34">
                  <c:v>442.39100000000002</c:v>
                </c:pt>
                <c:pt idx="35">
                  <c:v>450.154</c:v>
                </c:pt>
                <c:pt idx="36">
                  <c:v>457.91699999999997</c:v>
                </c:pt>
                <c:pt idx="37">
                  <c:v>465.673</c:v>
                </c:pt>
                <c:pt idx="38">
                  <c:v>473.43599999999998</c:v>
                </c:pt>
                <c:pt idx="39">
                  <c:v>481.22300000000001</c:v>
                </c:pt>
                <c:pt idx="40">
                  <c:v>489.02699999999999</c:v>
                </c:pt>
                <c:pt idx="41">
                  <c:v>496.76600000000002</c:v>
                </c:pt>
                <c:pt idx="42">
                  <c:v>504.49400000000003</c:v>
                </c:pt>
              </c:numCache>
            </c:numRef>
          </c:xVal>
          <c:yVal>
            <c:numRef>
              <c:f>'Pine straw'!$AQ$13:$AQ$53</c:f>
              <c:numCache>
                <c:formatCode>General</c:formatCode>
                <c:ptCount val="41"/>
                <c:pt idx="0">
                  <c:v>8.1723029766434966E-5</c:v>
                </c:pt>
                <c:pt idx="1">
                  <c:v>1.0077777717238752E-4</c:v>
                </c:pt>
                <c:pt idx="2">
                  <c:v>1.2659534402505607E-4</c:v>
                </c:pt>
                <c:pt idx="3">
                  <c:v>1.5918472746719029E-4</c:v>
                </c:pt>
                <c:pt idx="4">
                  <c:v>1.9894329304699754E-4</c:v>
                </c:pt>
                <c:pt idx="5">
                  <c:v>2.4685816067654138E-4</c:v>
                </c:pt>
                <c:pt idx="6">
                  <c:v>3.0274900630204271E-4</c:v>
                </c:pt>
                <c:pt idx="7">
                  <c:v>3.6777130389899741E-4</c:v>
                </c:pt>
                <c:pt idx="8">
                  <c:v>4.4219711172726575E-4</c:v>
                </c:pt>
                <c:pt idx="9">
                  <c:v>5.2717609434522865E-4</c:v>
                </c:pt>
                <c:pt idx="10">
                  <c:v>6.2250626639518574E-4</c:v>
                </c:pt>
                <c:pt idx="11">
                  <c:v>7.2814026528051365E-4</c:v>
                </c:pt>
                <c:pt idx="12">
                  <c:v>8.4432577413997081E-4</c:v>
                </c:pt>
                <c:pt idx="13">
                  <c:v>9.7117536830529773E-4</c:v>
                </c:pt>
                <c:pt idx="14">
                  <c:v>1.1076107717149725E-3</c:v>
                </c:pt>
                <c:pt idx="15">
                  <c:v>1.2530514097246776E-3</c:v>
                </c:pt>
                <c:pt idx="16">
                  <c:v>1.4092699093879442E-3</c:v>
                </c:pt>
                <c:pt idx="17">
                  <c:v>1.5732449138023863E-3</c:v>
                </c:pt>
                <c:pt idx="18">
                  <c:v>1.7495082250004951E-3</c:v>
                </c:pt>
                <c:pt idx="19">
                  <c:v>1.9402187773604059E-3</c:v>
                </c:pt>
                <c:pt idx="20">
                  <c:v>2.1594403365782821E-3</c:v>
                </c:pt>
                <c:pt idx="21">
                  <c:v>2.4300527301000909E-3</c:v>
                </c:pt>
                <c:pt idx="22">
                  <c:v>2.8330624069499151E-3</c:v>
                </c:pt>
                <c:pt idx="23">
                  <c:v>3.5277663995876667E-3</c:v>
                </c:pt>
                <c:pt idx="24">
                  <c:v>3.2621690166889871E-3</c:v>
                </c:pt>
                <c:pt idx="25">
                  <c:v>2.5279120750848951E-3</c:v>
                </c:pt>
                <c:pt idx="26">
                  <c:v>1.9826550288321505E-3</c:v>
                </c:pt>
                <c:pt idx="27">
                  <c:v>1.6110189671379304E-3</c:v>
                </c:pt>
                <c:pt idx="28">
                  <c:v>1.3316980894226931E-3</c:v>
                </c:pt>
                <c:pt idx="29">
                  <c:v>1.1037569506884897E-3</c:v>
                </c:pt>
                <c:pt idx="30">
                  <c:v>9.1190380338863918E-4</c:v>
                </c:pt>
                <c:pt idx="31">
                  <c:v>7.4987558513611946E-4</c:v>
                </c:pt>
                <c:pt idx="32">
                  <c:v>6.110551144480308E-4</c:v>
                </c:pt>
                <c:pt idx="33">
                  <c:v>4.9375874677570135E-4</c:v>
                </c:pt>
                <c:pt idx="34">
                  <c:v>3.9449044865152012E-4</c:v>
                </c:pt>
                <c:pt idx="35">
                  <c:v>3.1139478055454542E-4</c:v>
                </c:pt>
                <c:pt idx="36">
                  <c:v>2.4247071402826433E-4</c:v>
                </c:pt>
                <c:pt idx="37">
                  <c:v>1.8627614593337858E-4</c:v>
                </c:pt>
                <c:pt idx="38">
                  <c:v>1.4117160855085006E-4</c:v>
                </c:pt>
                <c:pt idx="39">
                  <c:v>1.0536088906661401E-4</c:v>
                </c:pt>
                <c:pt idx="40">
                  <c:v>7.7078640987253817E-5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6F5-4EEE-B4CB-CD35C3689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347312"/>
        <c:axId val="1834351120"/>
      </c:scatterChart>
      <c:valAx>
        <c:axId val="1834347312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4351120"/>
        <c:crosses val="autoZero"/>
        <c:crossBetween val="midCat"/>
      </c:valAx>
      <c:valAx>
        <c:axId val="1834351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43473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0987299977152096"/>
          <c:y val="0.12764558888025629"/>
          <c:w val="0.20135658838531775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8051622785094"/>
          <c:y val="5.0179219194108088E-2"/>
          <c:w val="0.78542588895971566"/>
          <c:h val="0.7472641190565732"/>
        </c:manualLayout>
      </c:layout>
      <c:scatterChart>
        <c:scatterStyle val="smoothMarker"/>
        <c:varyColors val="0"/>
        <c:ser>
          <c:idx val="0"/>
          <c:order val="0"/>
          <c:tx>
            <c:v>10-exp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'Pine straw'!$B$13:$B$62</c:f>
              <c:numCache>
                <c:formatCode>General</c:formatCode>
                <c:ptCount val="50"/>
                <c:pt idx="0">
                  <c:v>165.97300000000001</c:v>
                </c:pt>
                <c:pt idx="1">
                  <c:v>173.84800000000001</c:v>
                </c:pt>
                <c:pt idx="2">
                  <c:v>181.74199999999999</c:v>
                </c:pt>
                <c:pt idx="3">
                  <c:v>189.60900000000001</c:v>
                </c:pt>
                <c:pt idx="4">
                  <c:v>197.499</c:v>
                </c:pt>
                <c:pt idx="5">
                  <c:v>205.37799999999999</c:v>
                </c:pt>
                <c:pt idx="6">
                  <c:v>213.25299999999999</c:v>
                </c:pt>
                <c:pt idx="7">
                  <c:v>221.12200000000001</c:v>
                </c:pt>
                <c:pt idx="8">
                  <c:v>228.97300000000001</c:v>
                </c:pt>
                <c:pt idx="9">
                  <c:v>236.833</c:v>
                </c:pt>
                <c:pt idx="10">
                  <c:v>244.684</c:v>
                </c:pt>
                <c:pt idx="11">
                  <c:v>252.529</c:v>
                </c:pt>
                <c:pt idx="12">
                  <c:v>260.363</c:v>
                </c:pt>
                <c:pt idx="13">
                  <c:v>268.19799999999998</c:v>
                </c:pt>
                <c:pt idx="14">
                  <c:v>276.024</c:v>
                </c:pt>
                <c:pt idx="15">
                  <c:v>283.85399999999998</c:v>
                </c:pt>
                <c:pt idx="16">
                  <c:v>291.673</c:v>
                </c:pt>
                <c:pt idx="17">
                  <c:v>299.49</c:v>
                </c:pt>
                <c:pt idx="18">
                  <c:v>307.28800000000001</c:v>
                </c:pt>
                <c:pt idx="19">
                  <c:v>315.09800000000001</c:v>
                </c:pt>
                <c:pt idx="20">
                  <c:v>322.89</c:v>
                </c:pt>
                <c:pt idx="21">
                  <c:v>330.67099999999999</c:v>
                </c:pt>
                <c:pt idx="22">
                  <c:v>338.45499999999998</c:v>
                </c:pt>
                <c:pt idx="23">
                  <c:v>346.22699999999998</c:v>
                </c:pt>
                <c:pt idx="24">
                  <c:v>353.94799999999998</c:v>
                </c:pt>
                <c:pt idx="25">
                  <c:v>361.70699999999999</c:v>
                </c:pt>
                <c:pt idx="26">
                  <c:v>369.48700000000002</c:v>
                </c:pt>
                <c:pt idx="27">
                  <c:v>377.31799999999998</c:v>
                </c:pt>
                <c:pt idx="28">
                  <c:v>385.10599999999999</c:v>
                </c:pt>
                <c:pt idx="29">
                  <c:v>392.84500000000003</c:v>
                </c:pt>
                <c:pt idx="30">
                  <c:v>400.589</c:v>
                </c:pt>
                <c:pt idx="31">
                  <c:v>408.31900000000002</c:v>
                </c:pt>
                <c:pt idx="32">
                  <c:v>416.06599999999997</c:v>
                </c:pt>
                <c:pt idx="33">
                  <c:v>423.76400000000001</c:v>
                </c:pt>
                <c:pt idx="34">
                  <c:v>431.51900000000001</c:v>
                </c:pt>
                <c:pt idx="35">
                  <c:v>439.22899999999998</c:v>
                </c:pt>
                <c:pt idx="36">
                  <c:v>446.94499999999999</c:v>
                </c:pt>
                <c:pt idx="37">
                  <c:v>454.649</c:v>
                </c:pt>
                <c:pt idx="38">
                  <c:v>462.33</c:v>
                </c:pt>
                <c:pt idx="39">
                  <c:v>470.02699999999999</c:v>
                </c:pt>
                <c:pt idx="40">
                  <c:v>477.7</c:v>
                </c:pt>
                <c:pt idx="41">
                  <c:v>485.37400000000002</c:v>
                </c:pt>
                <c:pt idx="42">
                  <c:v>493.04300000000001</c:v>
                </c:pt>
                <c:pt idx="43">
                  <c:v>500.71600000000001</c:v>
                </c:pt>
              </c:numCache>
            </c:numRef>
          </c:xVal>
          <c:yVal>
            <c:numRef>
              <c:f>'Pine straw'!$F$13:$F$62</c:f>
              <c:numCache>
                <c:formatCode>General</c:formatCode>
                <c:ptCount val="50"/>
                <c:pt idx="0">
                  <c:v>1.5669422107960074E-3</c:v>
                </c:pt>
                <c:pt idx="1">
                  <c:v>2.5896769471837056E-3</c:v>
                </c:pt>
                <c:pt idx="2">
                  <c:v>3.790686545877664E-3</c:v>
                </c:pt>
                <c:pt idx="3">
                  <c:v>5.3107143192245854E-3</c:v>
                </c:pt>
                <c:pt idx="4">
                  <c:v>7.1966747046736668E-3</c:v>
                </c:pt>
                <c:pt idx="5">
                  <c:v>9.542396577122747E-3</c:v>
                </c:pt>
                <c:pt idx="6">
                  <c:v>1.2469857473938917E-2</c:v>
                </c:pt>
                <c:pt idx="7">
                  <c:v>1.6110417819979905E-2</c:v>
                </c:pt>
                <c:pt idx="8">
                  <c:v>2.0548523602653468E-2</c:v>
                </c:pt>
                <c:pt idx="9">
                  <c:v>2.610319299661279E-2</c:v>
                </c:pt>
                <c:pt idx="10">
                  <c:v>3.3084061289021194E-2</c:v>
                </c:pt>
                <c:pt idx="11">
                  <c:v>4.2016570179307045E-2</c:v>
                </c:pt>
                <c:pt idx="12">
                  <c:v>5.3585670454225576E-2</c:v>
                </c:pt>
                <c:pt idx="13">
                  <c:v>6.8216406917064765E-2</c:v>
                </c:pt>
                <c:pt idx="14">
                  <c:v>8.5651688450603891E-2</c:v>
                </c:pt>
                <c:pt idx="15">
                  <c:v>0.10489317582592861</c:v>
                </c:pt>
                <c:pt idx="16">
                  <c:v>0.12532628991245764</c:v>
                </c:pt>
                <c:pt idx="17">
                  <c:v>0.14731696332229283</c:v>
                </c:pt>
                <c:pt idx="18">
                  <c:v>0.17175469378946684</c:v>
                </c:pt>
                <c:pt idx="19">
                  <c:v>0.19955149797798788</c:v>
                </c:pt>
                <c:pt idx="20">
                  <c:v>0.23161094795312298</c:v>
                </c:pt>
                <c:pt idx="21">
                  <c:v>0.2676309147377014</c:v>
                </c:pt>
                <c:pt idx="22">
                  <c:v>0.30631655985813078</c:v>
                </c:pt>
                <c:pt idx="23">
                  <c:v>0.34848982425851738</c:v>
                </c:pt>
                <c:pt idx="24">
                  <c:v>0.40010508833988567</c:v>
                </c:pt>
                <c:pt idx="25">
                  <c:v>0.46095592857746037</c:v>
                </c:pt>
                <c:pt idx="26">
                  <c:v>0.51670904604182888</c:v>
                </c:pt>
                <c:pt idx="27">
                  <c:v>0.55329198607579499</c:v>
                </c:pt>
                <c:pt idx="28">
                  <c:v>0.57233361794758719</c:v>
                </c:pt>
                <c:pt idx="29">
                  <c:v>0.58438593692823027</c:v>
                </c:pt>
                <c:pt idx="30">
                  <c:v>0.59525319721891212</c:v>
                </c:pt>
                <c:pt idx="31">
                  <c:v>0.60581645195492462</c:v>
                </c:pt>
                <c:pt idx="32">
                  <c:v>0.61589836456271052</c:v>
                </c:pt>
                <c:pt idx="33">
                  <c:v>0.62534224082119039</c:v>
                </c:pt>
                <c:pt idx="34">
                  <c:v>0.6339275828743538</c:v>
                </c:pt>
                <c:pt idx="35">
                  <c:v>0.64174258986460497</c:v>
                </c:pt>
                <c:pt idx="36">
                  <c:v>0.64881634874316219</c:v>
                </c:pt>
                <c:pt idx="37">
                  <c:v>0.65528678795612572</c:v>
                </c:pt>
                <c:pt idx="38">
                  <c:v>0.66121114311718288</c:v>
                </c:pt>
                <c:pt idx="39">
                  <c:v>0.6666335137975361</c:v>
                </c:pt>
                <c:pt idx="40">
                  <c:v>0.67180066993816678</c:v>
                </c:pt>
                <c:pt idx="41">
                  <c:v>0.67670229036283636</c:v>
                </c:pt>
                <c:pt idx="42">
                  <c:v>0.68158983645627103</c:v>
                </c:pt>
                <c:pt idx="43">
                  <c:v>0.68643328297850381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181-4019-8EFB-5C29CA5AA4D7}"/>
            </c:ext>
          </c:extLst>
        </c:ser>
        <c:ser>
          <c:idx val="1"/>
          <c:order val="1"/>
          <c:tx>
            <c:v>10-model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'Pine straw'!$B$13:$B$62</c:f>
              <c:numCache>
                <c:formatCode>General</c:formatCode>
                <c:ptCount val="50"/>
                <c:pt idx="0">
                  <c:v>165.97300000000001</c:v>
                </c:pt>
                <c:pt idx="1">
                  <c:v>173.84800000000001</c:v>
                </c:pt>
                <c:pt idx="2">
                  <c:v>181.74199999999999</c:v>
                </c:pt>
                <c:pt idx="3">
                  <c:v>189.60900000000001</c:v>
                </c:pt>
                <c:pt idx="4">
                  <c:v>197.499</c:v>
                </c:pt>
                <c:pt idx="5">
                  <c:v>205.37799999999999</c:v>
                </c:pt>
                <c:pt idx="6">
                  <c:v>213.25299999999999</c:v>
                </c:pt>
                <c:pt idx="7">
                  <c:v>221.12200000000001</c:v>
                </c:pt>
                <c:pt idx="8">
                  <c:v>228.97300000000001</c:v>
                </c:pt>
                <c:pt idx="9">
                  <c:v>236.833</c:v>
                </c:pt>
                <c:pt idx="10">
                  <c:v>244.684</c:v>
                </c:pt>
                <c:pt idx="11">
                  <c:v>252.529</c:v>
                </c:pt>
                <c:pt idx="12">
                  <c:v>260.363</c:v>
                </c:pt>
                <c:pt idx="13">
                  <c:v>268.19799999999998</c:v>
                </c:pt>
                <c:pt idx="14">
                  <c:v>276.024</c:v>
                </c:pt>
                <c:pt idx="15">
                  <c:v>283.85399999999998</c:v>
                </c:pt>
                <c:pt idx="16">
                  <c:v>291.673</c:v>
                </c:pt>
                <c:pt idx="17">
                  <c:v>299.49</c:v>
                </c:pt>
                <c:pt idx="18">
                  <c:v>307.28800000000001</c:v>
                </c:pt>
                <c:pt idx="19">
                  <c:v>315.09800000000001</c:v>
                </c:pt>
                <c:pt idx="20">
                  <c:v>322.89</c:v>
                </c:pt>
                <c:pt idx="21">
                  <c:v>330.67099999999999</c:v>
                </c:pt>
                <c:pt idx="22">
                  <c:v>338.45499999999998</c:v>
                </c:pt>
                <c:pt idx="23">
                  <c:v>346.22699999999998</c:v>
                </c:pt>
                <c:pt idx="24">
                  <c:v>353.94799999999998</c:v>
                </c:pt>
                <c:pt idx="25">
                  <c:v>361.70699999999999</c:v>
                </c:pt>
                <c:pt idx="26">
                  <c:v>369.48700000000002</c:v>
                </c:pt>
                <c:pt idx="27">
                  <c:v>377.31799999999998</c:v>
                </c:pt>
                <c:pt idx="28">
                  <c:v>385.10599999999999</c:v>
                </c:pt>
                <c:pt idx="29">
                  <c:v>392.84500000000003</c:v>
                </c:pt>
                <c:pt idx="30">
                  <c:v>400.589</c:v>
                </c:pt>
                <c:pt idx="31">
                  <c:v>408.31900000000002</c:v>
                </c:pt>
                <c:pt idx="32">
                  <c:v>416.06599999999997</c:v>
                </c:pt>
                <c:pt idx="33">
                  <c:v>423.76400000000001</c:v>
                </c:pt>
                <c:pt idx="34">
                  <c:v>431.51900000000001</c:v>
                </c:pt>
                <c:pt idx="35">
                  <c:v>439.22899999999998</c:v>
                </c:pt>
                <c:pt idx="36">
                  <c:v>446.94499999999999</c:v>
                </c:pt>
                <c:pt idx="37">
                  <c:v>454.649</c:v>
                </c:pt>
                <c:pt idx="38">
                  <c:v>462.33</c:v>
                </c:pt>
                <c:pt idx="39">
                  <c:v>470.02699999999999</c:v>
                </c:pt>
                <c:pt idx="40">
                  <c:v>477.7</c:v>
                </c:pt>
                <c:pt idx="41">
                  <c:v>485.37400000000002</c:v>
                </c:pt>
                <c:pt idx="42">
                  <c:v>493.04300000000001</c:v>
                </c:pt>
                <c:pt idx="43">
                  <c:v>500.71600000000001</c:v>
                </c:pt>
              </c:numCache>
            </c:numRef>
          </c:xVal>
          <c:yVal>
            <c:numRef>
              <c:f>'Pine straw'!$J$13:$J$62</c:f>
              <c:numCache>
                <c:formatCode>General</c:formatCode>
                <c:ptCount val="50"/>
                <c:pt idx="0">
                  <c:v>3.1430454364974577E-3</c:v>
                </c:pt>
                <c:pt idx="1">
                  <c:v>3.980376481200797E-3</c:v>
                </c:pt>
                <c:pt idx="2">
                  <c:v>5.2105232519164598E-3</c:v>
                </c:pt>
                <c:pt idx="3">
                  <c:v>6.8796527276323988E-3</c:v>
                </c:pt>
                <c:pt idx="4">
                  <c:v>9.0481651146724594E-3</c:v>
                </c:pt>
                <c:pt idx="5">
                  <c:v>1.1816521109553176E-2</c:v>
                </c:pt>
                <c:pt idx="6">
                  <c:v>1.5297686447529863E-2</c:v>
                </c:pt>
                <c:pt idx="7">
                  <c:v>1.9626519979890969E-2</c:v>
                </c:pt>
                <c:pt idx="8">
                  <c:v>2.4953134463270528E-2</c:v>
                </c:pt>
                <c:pt idx="9">
                  <c:v>3.1435005596561365E-2</c:v>
                </c:pt>
                <c:pt idx="10">
                  <c:v>3.9257977745173596E-2</c:v>
                </c:pt>
                <c:pt idx="11">
                  <c:v>4.8601310967395339E-2</c:v>
                </c:pt>
                <c:pt idx="12">
                  <c:v>5.9651925475057654E-2</c:v>
                </c:pt>
                <c:pt idx="13">
                  <c:v>7.2591546528739642E-2</c:v>
                </c:pt>
                <c:pt idx="14">
                  <c:v>8.7611538476799727E-2</c:v>
                </c:pt>
                <c:pt idx="15">
                  <c:v>0.10488092889967238</c:v>
                </c:pt>
                <c:pt idx="16">
                  <c:v>0.12457949430096948</c:v>
                </c:pt>
                <c:pt idx="17">
                  <c:v>0.14685376780376552</c:v>
                </c:pt>
                <c:pt idx="18">
                  <c:v>0.17187208791189748</c:v>
                </c:pt>
                <c:pt idx="19">
                  <c:v>0.19979272951635574</c:v>
                </c:pt>
                <c:pt idx="20">
                  <c:v>0.23091564098287332</c:v>
                </c:pt>
                <c:pt idx="21">
                  <c:v>0.26562790391812641</c:v>
                </c:pt>
                <c:pt idx="22">
                  <c:v>0.30473780066574124</c:v>
                </c:pt>
                <c:pt idx="23">
                  <c:v>0.35017851382046949</c:v>
                </c:pt>
                <c:pt idx="24">
                  <c:v>0.40774366237288934</c:v>
                </c:pt>
                <c:pt idx="25">
                  <c:v>0.46338309743469874</c:v>
                </c:pt>
                <c:pt idx="26">
                  <c:v>0.5059233547968145</c:v>
                </c:pt>
                <c:pt idx="27">
                  <c:v>0.53873558272011679</c:v>
                </c:pt>
                <c:pt idx="28">
                  <c:v>0.56514172255305795</c:v>
                </c:pt>
                <c:pt idx="29">
                  <c:v>0.58675888981517466</c:v>
                </c:pt>
                <c:pt idx="30">
                  <c:v>0.60456061143101247</c:v>
                </c:pt>
                <c:pt idx="31">
                  <c:v>0.61924995834009899</c:v>
                </c:pt>
                <c:pt idx="32">
                  <c:v>0.63130027201745731</c:v>
                </c:pt>
                <c:pt idx="33">
                  <c:v>0.64111392554078528</c:v>
                </c:pt>
                <c:pt idx="34">
                  <c:v>0.64899182395078714</c:v>
                </c:pt>
                <c:pt idx="35">
                  <c:v>0.65526682610156584</c:v>
                </c:pt>
                <c:pt idx="36">
                  <c:v>0.66017680694062175</c:v>
                </c:pt>
                <c:pt idx="37">
                  <c:v>0.66396837143722465</c:v>
                </c:pt>
                <c:pt idx="38">
                  <c:v>0.66685112173710626</c:v>
                </c:pt>
                <c:pt idx="39">
                  <c:v>0.66900767651670068</c:v>
                </c:pt>
                <c:pt idx="40">
                  <c:v>0.67059887588500444</c:v>
                </c:pt>
                <c:pt idx="41">
                  <c:v>0.67175255325392835</c:v>
                </c:pt>
                <c:pt idx="42">
                  <c:v>0.67257625447272007</c:v>
                </c:pt>
                <c:pt idx="43">
                  <c:v>0.67315478792612271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181-4019-8EFB-5C29CA5AA4D7}"/>
            </c:ext>
          </c:extLst>
        </c:ser>
        <c:ser>
          <c:idx val="2"/>
          <c:order val="2"/>
          <c:tx>
            <c:v>20-exp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'Pine straw'!$R$13:$R$54</c:f>
              <c:numCache>
                <c:formatCode>General</c:formatCode>
                <c:ptCount val="42"/>
                <c:pt idx="0">
                  <c:v>176.26499999999999</c:v>
                </c:pt>
                <c:pt idx="1">
                  <c:v>184.22</c:v>
                </c:pt>
                <c:pt idx="2">
                  <c:v>192.19800000000001</c:v>
                </c:pt>
                <c:pt idx="3">
                  <c:v>200.16200000000001</c:v>
                </c:pt>
                <c:pt idx="4">
                  <c:v>208.173</c:v>
                </c:pt>
                <c:pt idx="5">
                  <c:v>216.16399999999999</c:v>
                </c:pt>
                <c:pt idx="6">
                  <c:v>224.15199999999999</c:v>
                </c:pt>
                <c:pt idx="7">
                  <c:v>232.11699999999999</c:v>
                </c:pt>
                <c:pt idx="8">
                  <c:v>240.06200000000001</c:v>
                </c:pt>
                <c:pt idx="9">
                  <c:v>247.99100000000001</c:v>
                </c:pt>
                <c:pt idx="10">
                  <c:v>255.94800000000001</c:v>
                </c:pt>
                <c:pt idx="11">
                  <c:v>263.86599999999999</c:v>
                </c:pt>
                <c:pt idx="12">
                  <c:v>271.78399999999999</c:v>
                </c:pt>
                <c:pt idx="13">
                  <c:v>279.721</c:v>
                </c:pt>
                <c:pt idx="14">
                  <c:v>287.62799999999999</c:v>
                </c:pt>
                <c:pt idx="15">
                  <c:v>295.53800000000001</c:v>
                </c:pt>
                <c:pt idx="16">
                  <c:v>303.45800000000003</c:v>
                </c:pt>
                <c:pt idx="17">
                  <c:v>311.36200000000002</c:v>
                </c:pt>
                <c:pt idx="18">
                  <c:v>319.25299999999999</c:v>
                </c:pt>
                <c:pt idx="19">
                  <c:v>327.15199999999999</c:v>
                </c:pt>
                <c:pt idx="20">
                  <c:v>335.03300000000002</c:v>
                </c:pt>
                <c:pt idx="21">
                  <c:v>342.91399999999999</c:v>
                </c:pt>
                <c:pt idx="22">
                  <c:v>350.791</c:v>
                </c:pt>
                <c:pt idx="23">
                  <c:v>358.63499999999999</c:v>
                </c:pt>
                <c:pt idx="24">
                  <c:v>366.47</c:v>
                </c:pt>
                <c:pt idx="25">
                  <c:v>374.30399999999997</c:v>
                </c:pt>
                <c:pt idx="26">
                  <c:v>382.21499999999997</c:v>
                </c:pt>
                <c:pt idx="27">
                  <c:v>390.16199999999998</c:v>
                </c:pt>
                <c:pt idx="28">
                  <c:v>398.09500000000003</c:v>
                </c:pt>
                <c:pt idx="29">
                  <c:v>405.95</c:v>
                </c:pt>
                <c:pt idx="30">
                  <c:v>413.75900000000001</c:v>
                </c:pt>
                <c:pt idx="31">
                  <c:v>421.57600000000002</c:v>
                </c:pt>
                <c:pt idx="32">
                  <c:v>429.39699999999999</c:v>
                </c:pt>
                <c:pt idx="33">
                  <c:v>437.21100000000001</c:v>
                </c:pt>
                <c:pt idx="34">
                  <c:v>445.02100000000002</c:v>
                </c:pt>
                <c:pt idx="35">
                  <c:v>452.834</c:v>
                </c:pt>
                <c:pt idx="36">
                  <c:v>460.67500000000001</c:v>
                </c:pt>
                <c:pt idx="37">
                  <c:v>468.50299999999999</c:v>
                </c:pt>
                <c:pt idx="38">
                  <c:v>476.30200000000002</c:v>
                </c:pt>
                <c:pt idx="39">
                  <c:v>484.09399999999999</c:v>
                </c:pt>
                <c:pt idx="40">
                  <c:v>491.899</c:v>
                </c:pt>
                <c:pt idx="41">
                  <c:v>499.68200000000002</c:v>
                </c:pt>
              </c:numCache>
            </c:numRef>
          </c:xVal>
          <c:yVal>
            <c:numRef>
              <c:f>'Pine straw'!$V$13:$V$54</c:f>
              <c:numCache>
                <c:formatCode>General</c:formatCode>
                <c:ptCount val="42"/>
                <c:pt idx="0">
                  <c:v>1.8908001126526353E-3</c:v>
                </c:pt>
                <c:pt idx="1">
                  <c:v>2.9399308175694916E-3</c:v>
                </c:pt>
                <c:pt idx="2">
                  <c:v>4.2889667137484544E-3</c:v>
                </c:pt>
                <c:pt idx="3">
                  <c:v>5.932533156185027E-3</c:v>
                </c:pt>
                <c:pt idx="4">
                  <c:v>7.9856475479793687E-3</c:v>
                </c:pt>
                <c:pt idx="5">
                  <c:v>1.0593425304258552E-2</c:v>
                </c:pt>
                <c:pt idx="6">
                  <c:v>1.3873033686124914E-2</c:v>
                </c:pt>
                <c:pt idx="7">
                  <c:v>1.7863170137612294E-2</c:v>
                </c:pt>
                <c:pt idx="8">
                  <c:v>2.2904587152018596E-2</c:v>
                </c:pt>
                <c:pt idx="9">
                  <c:v>2.9104777629437528E-2</c:v>
                </c:pt>
                <c:pt idx="10">
                  <c:v>3.6925961040273236E-2</c:v>
                </c:pt>
                <c:pt idx="11">
                  <c:v>4.7012019856088494E-2</c:v>
                </c:pt>
                <c:pt idx="12">
                  <c:v>5.9902568435354797E-2</c:v>
                </c:pt>
                <c:pt idx="13">
                  <c:v>7.5928684910361643E-2</c:v>
                </c:pt>
                <c:pt idx="14">
                  <c:v>9.4512057478603473E-2</c:v>
                </c:pt>
                <c:pt idx="15">
                  <c:v>0.11465622695620947</c:v>
                </c:pt>
                <c:pt idx="16">
                  <c:v>0.13582265391370907</c:v>
                </c:pt>
                <c:pt idx="17">
                  <c:v>0.15855095270957342</c:v>
                </c:pt>
                <c:pt idx="18">
                  <c:v>0.18379351043863545</c:v>
                </c:pt>
                <c:pt idx="19">
                  <c:v>0.21258870851580247</c:v>
                </c:pt>
                <c:pt idx="20">
                  <c:v>0.24556108069062033</c:v>
                </c:pt>
                <c:pt idx="21">
                  <c:v>0.28220541033264746</c:v>
                </c:pt>
                <c:pt idx="22">
                  <c:v>0.32131670203183083</c:v>
                </c:pt>
                <c:pt idx="23">
                  <c:v>0.36488572429791011</c:v>
                </c:pt>
                <c:pt idx="24">
                  <c:v>0.41707675208052497</c:v>
                </c:pt>
                <c:pt idx="25">
                  <c:v>0.47503154916617751</c:v>
                </c:pt>
                <c:pt idx="26">
                  <c:v>0.52584236811158624</c:v>
                </c:pt>
                <c:pt idx="27">
                  <c:v>0.56035726340275227</c:v>
                </c:pt>
                <c:pt idx="28">
                  <c:v>0.57982207775176442</c:v>
                </c:pt>
                <c:pt idx="29">
                  <c:v>0.59251268953685599</c:v>
                </c:pt>
                <c:pt idx="30">
                  <c:v>0.60374247280967097</c:v>
                </c:pt>
                <c:pt idx="31">
                  <c:v>0.61452616054709586</c:v>
                </c:pt>
                <c:pt idx="32">
                  <c:v>0.62484762881411682</c:v>
                </c:pt>
                <c:pt idx="33">
                  <c:v>0.6342855054423655</c:v>
                </c:pt>
                <c:pt idx="34">
                  <c:v>0.64283549071583823</c:v>
                </c:pt>
                <c:pt idx="35">
                  <c:v>0.65045566240349828</c:v>
                </c:pt>
                <c:pt idx="36">
                  <c:v>0.65728361141746583</c:v>
                </c:pt>
                <c:pt idx="37">
                  <c:v>0.66341500643882467</c:v>
                </c:pt>
                <c:pt idx="38">
                  <c:v>0.66888746998260762</c:v>
                </c:pt>
                <c:pt idx="39">
                  <c:v>0.67385149210894624</c:v>
                </c:pt>
                <c:pt idx="40">
                  <c:v>0.67842316514994183</c:v>
                </c:pt>
                <c:pt idx="41">
                  <c:v>0.68274760452072147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181-4019-8EFB-5C29CA5AA4D7}"/>
            </c:ext>
          </c:extLst>
        </c:ser>
        <c:ser>
          <c:idx val="3"/>
          <c:order val="3"/>
          <c:tx>
            <c:v>20-model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'Pine straw'!$R$13:$R$54</c:f>
              <c:numCache>
                <c:formatCode>General</c:formatCode>
                <c:ptCount val="42"/>
                <c:pt idx="0">
                  <c:v>176.26499999999999</c:v>
                </c:pt>
                <c:pt idx="1">
                  <c:v>184.22</c:v>
                </c:pt>
                <c:pt idx="2">
                  <c:v>192.19800000000001</c:v>
                </c:pt>
                <c:pt idx="3">
                  <c:v>200.16200000000001</c:v>
                </c:pt>
                <c:pt idx="4">
                  <c:v>208.173</c:v>
                </c:pt>
                <c:pt idx="5">
                  <c:v>216.16399999999999</c:v>
                </c:pt>
                <c:pt idx="6">
                  <c:v>224.15199999999999</c:v>
                </c:pt>
                <c:pt idx="7">
                  <c:v>232.11699999999999</c:v>
                </c:pt>
                <c:pt idx="8">
                  <c:v>240.06200000000001</c:v>
                </c:pt>
                <c:pt idx="9">
                  <c:v>247.99100000000001</c:v>
                </c:pt>
                <c:pt idx="10">
                  <c:v>255.94800000000001</c:v>
                </c:pt>
                <c:pt idx="11">
                  <c:v>263.86599999999999</c:v>
                </c:pt>
                <c:pt idx="12">
                  <c:v>271.78399999999999</c:v>
                </c:pt>
                <c:pt idx="13">
                  <c:v>279.721</c:v>
                </c:pt>
                <c:pt idx="14">
                  <c:v>287.62799999999999</c:v>
                </c:pt>
                <c:pt idx="15">
                  <c:v>295.53800000000001</c:v>
                </c:pt>
                <c:pt idx="16">
                  <c:v>303.45800000000003</c:v>
                </c:pt>
                <c:pt idx="17">
                  <c:v>311.36200000000002</c:v>
                </c:pt>
                <c:pt idx="18">
                  <c:v>319.25299999999999</c:v>
                </c:pt>
                <c:pt idx="19">
                  <c:v>327.15199999999999</c:v>
                </c:pt>
                <c:pt idx="20">
                  <c:v>335.03300000000002</c:v>
                </c:pt>
                <c:pt idx="21">
                  <c:v>342.91399999999999</c:v>
                </c:pt>
                <c:pt idx="22">
                  <c:v>350.791</c:v>
                </c:pt>
                <c:pt idx="23">
                  <c:v>358.63499999999999</c:v>
                </c:pt>
                <c:pt idx="24">
                  <c:v>366.47</c:v>
                </c:pt>
                <c:pt idx="25">
                  <c:v>374.30399999999997</c:v>
                </c:pt>
                <c:pt idx="26">
                  <c:v>382.21499999999997</c:v>
                </c:pt>
                <c:pt idx="27">
                  <c:v>390.16199999999998</c:v>
                </c:pt>
                <c:pt idx="28">
                  <c:v>398.09500000000003</c:v>
                </c:pt>
                <c:pt idx="29">
                  <c:v>405.95</c:v>
                </c:pt>
                <c:pt idx="30">
                  <c:v>413.75900000000001</c:v>
                </c:pt>
                <c:pt idx="31">
                  <c:v>421.57600000000002</c:v>
                </c:pt>
                <c:pt idx="32">
                  <c:v>429.39699999999999</c:v>
                </c:pt>
                <c:pt idx="33">
                  <c:v>437.21100000000001</c:v>
                </c:pt>
                <c:pt idx="34">
                  <c:v>445.02100000000002</c:v>
                </c:pt>
                <c:pt idx="35">
                  <c:v>452.834</c:v>
                </c:pt>
                <c:pt idx="36">
                  <c:v>460.67500000000001</c:v>
                </c:pt>
                <c:pt idx="37">
                  <c:v>468.50299999999999</c:v>
                </c:pt>
                <c:pt idx="38">
                  <c:v>476.30200000000002</c:v>
                </c:pt>
                <c:pt idx="39">
                  <c:v>484.09399999999999</c:v>
                </c:pt>
                <c:pt idx="40">
                  <c:v>491.899</c:v>
                </c:pt>
                <c:pt idx="41">
                  <c:v>499.68200000000002</c:v>
                </c:pt>
              </c:numCache>
            </c:numRef>
          </c:xVal>
          <c:yVal>
            <c:numRef>
              <c:f>'Pine straw'!$Z$13:$Z$54</c:f>
              <c:numCache>
                <c:formatCode>General</c:formatCode>
                <c:ptCount val="42"/>
                <c:pt idx="0">
                  <c:v>3.2214789242643225E-3</c:v>
                </c:pt>
                <c:pt idx="1">
                  <c:v>4.3539292144088417E-3</c:v>
                </c:pt>
                <c:pt idx="2">
                  <c:v>5.8180370232463752E-3</c:v>
                </c:pt>
                <c:pt idx="3">
                  <c:v>7.7010150944386412E-3</c:v>
                </c:pt>
                <c:pt idx="4">
                  <c:v>1.0095385829846659E-2</c:v>
                </c:pt>
                <c:pt idx="5">
                  <c:v>1.3124335802677047E-2</c:v>
                </c:pt>
                <c:pt idx="6">
                  <c:v>1.6905772349036507E-2</c:v>
                </c:pt>
                <c:pt idx="7">
                  <c:v>2.1580548881103355E-2</c:v>
                </c:pt>
                <c:pt idx="8">
                  <c:v>2.7294133841666273E-2</c:v>
                </c:pt>
                <c:pt idx="9">
                  <c:v>3.4205536106225246E-2</c:v>
                </c:pt>
                <c:pt idx="10">
                  <c:v>4.2484610278433602E-2</c:v>
                </c:pt>
                <c:pt idx="11">
                  <c:v>5.2339438922896317E-2</c:v>
                </c:pt>
                <c:pt idx="12">
                  <c:v>6.3919104344737215E-2</c:v>
                </c:pt>
                <c:pt idx="13">
                  <c:v>7.7414389205267858E-2</c:v>
                </c:pt>
                <c:pt idx="14">
                  <c:v>9.3029072041204641E-2</c:v>
                </c:pt>
                <c:pt idx="15">
                  <c:v>0.11089207106373787</c:v>
                </c:pt>
                <c:pt idx="16">
                  <c:v>0.13117797647946486</c:v>
                </c:pt>
                <c:pt idx="17">
                  <c:v>0.15406323781970829</c:v>
                </c:pt>
                <c:pt idx="18">
                  <c:v>0.1796820048147329</c:v>
                </c:pt>
                <c:pt idx="19">
                  <c:v>0.20821337257940703</c:v>
                </c:pt>
                <c:pt idx="20">
                  <c:v>0.23996765796513561</c:v>
                </c:pt>
                <c:pt idx="21">
                  <c:v>0.27538816315548342</c:v>
                </c:pt>
                <c:pt idx="22">
                  <c:v>0.31544854424468849</c:v>
                </c:pt>
                <c:pt idx="23">
                  <c:v>0.36252219613854864</c:v>
                </c:pt>
                <c:pt idx="24">
                  <c:v>0.4210412068541256</c:v>
                </c:pt>
                <c:pt idx="25">
                  <c:v>0.47335162295220706</c:v>
                </c:pt>
                <c:pt idx="26">
                  <c:v>0.51317204919228576</c:v>
                </c:pt>
                <c:pt idx="27">
                  <c:v>0.54437226907548175</c:v>
                </c:pt>
                <c:pt idx="28">
                  <c:v>0.56966145651835332</c:v>
                </c:pt>
                <c:pt idx="29">
                  <c:v>0.59046374985359529</c:v>
                </c:pt>
                <c:pt idx="30">
                  <c:v>0.607589374836362</c:v>
                </c:pt>
                <c:pt idx="31">
                  <c:v>0.62166648803532065</c:v>
                </c:pt>
                <c:pt idx="32">
                  <c:v>0.6332045135080604</c:v>
                </c:pt>
                <c:pt idx="33">
                  <c:v>0.64258595444580779</c:v>
                </c:pt>
                <c:pt idx="34">
                  <c:v>0.65012762182098993</c:v>
                </c:pt>
                <c:pt idx="35">
                  <c:v>0.65611481568256769</c:v>
                </c:pt>
                <c:pt idx="36">
                  <c:v>0.66080551209092053</c:v>
                </c:pt>
                <c:pt idx="37">
                  <c:v>0.66443310039533277</c:v>
                </c:pt>
                <c:pt idx="38">
                  <c:v>0.66719153883504034</c:v>
                </c:pt>
                <c:pt idx="39">
                  <c:v>0.66925347852390893</c:v>
                </c:pt>
                <c:pt idx="40">
                  <c:v>0.6707717184211055</c:v>
                </c:pt>
                <c:pt idx="41">
                  <c:v>0.67187344206183908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181-4019-8EFB-5C29CA5AA4D7}"/>
            </c:ext>
          </c:extLst>
        </c:ser>
        <c:ser>
          <c:idx val="4"/>
          <c:order val="4"/>
          <c:tx>
            <c:v>30-exp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'Pine straw'!$AH$13:$AH$53</c:f>
              <c:numCache>
                <c:formatCode>General</c:formatCode>
                <c:ptCount val="41"/>
                <c:pt idx="0">
                  <c:v>183.536</c:v>
                </c:pt>
                <c:pt idx="1">
                  <c:v>191.45500000000001</c:v>
                </c:pt>
                <c:pt idx="2">
                  <c:v>199.35300000000001</c:v>
                </c:pt>
                <c:pt idx="3">
                  <c:v>207.26300000000001</c:v>
                </c:pt>
                <c:pt idx="4">
                  <c:v>215.18100000000001</c:v>
                </c:pt>
                <c:pt idx="5">
                  <c:v>223.11799999999999</c:v>
                </c:pt>
                <c:pt idx="6">
                  <c:v>231.03200000000001</c:v>
                </c:pt>
                <c:pt idx="7">
                  <c:v>238.935</c:v>
                </c:pt>
                <c:pt idx="8">
                  <c:v>246.81700000000001</c:v>
                </c:pt>
                <c:pt idx="9">
                  <c:v>254.69499999999999</c:v>
                </c:pt>
                <c:pt idx="10">
                  <c:v>262.56</c:v>
                </c:pt>
                <c:pt idx="11">
                  <c:v>270.41000000000003</c:v>
                </c:pt>
                <c:pt idx="12">
                  <c:v>278.25200000000001</c:v>
                </c:pt>
                <c:pt idx="13">
                  <c:v>286.09399999999999</c:v>
                </c:pt>
                <c:pt idx="14">
                  <c:v>293.93</c:v>
                </c:pt>
                <c:pt idx="15">
                  <c:v>301.75900000000001</c:v>
                </c:pt>
                <c:pt idx="16">
                  <c:v>309.60199999999998</c:v>
                </c:pt>
                <c:pt idx="17">
                  <c:v>317.42899999999997</c:v>
                </c:pt>
                <c:pt idx="18">
                  <c:v>325.25900000000001</c:v>
                </c:pt>
                <c:pt idx="19">
                  <c:v>333.07100000000003</c:v>
                </c:pt>
                <c:pt idx="20">
                  <c:v>340.88200000000001</c:v>
                </c:pt>
                <c:pt idx="21">
                  <c:v>348.66800000000001</c:v>
                </c:pt>
                <c:pt idx="22">
                  <c:v>356.45800000000003</c:v>
                </c:pt>
                <c:pt idx="23">
                  <c:v>364.22800000000001</c:v>
                </c:pt>
                <c:pt idx="24">
                  <c:v>371.964</c:v>
                </c:pt>
                <c:pt idx="25">
                  <c:v>379.72199999999998</c:v>
                </c:pt>
                <c:pt idx="26">
                  <c:v>387.529</c:v>
                </c:pt>
                <c:pt idx="27">
                  <c:v>395.41199999999998</c:v>
                </c:pt>
                <c:pt idx="28">
                  <c:v>403.32400000000001</c:v>
                </c:pt>
                <c:pt idx="29">
                  <c:v>411.20299999999997</c:v>
                </c:pt>
                <c:pt idx="30">
                  <c:v>419.03399999999999</c:v>
                </c:pt>
                <c:pt idx="31">
                  <c:v>426.846</c:v>
                </c:pt>
                <c:pt idx="32">
                  <c:v>434.61900000000003</c:v>
                </c:pt>
                <c:pt idx="33">
                  <c:v>442.39100000000002</c:v>
                </c:pt>
                <c:pt idx="34">
                  <c:v>450.154</c:v>
                </c:pt>
                <c:pt idx="35">
                  <c:v>457.91699999999997</c:v>
                </c:pt>
                <c:pt idx="36">
                  <c:v>465.673</c:v>
                </c:pt>
                <c:pt idx="37">
                  <c:v>473.43599999999998</c:v>
                </c:pt>
                <c:pt idx="38">
                  <c:v>481.22300000000001</c:v>
                </c:pt>
                <c:pt idx="39">
                  <c:v>489.02699999999999</c:v>
                </c:pt>
                <c:pt idx="40">
                  <c:v>496.76600000000002</c:v>
                </c:pt>
              </c:numCache>
            </c:numRef>
          </c:xVal>
          <c:yVal>
            <c:numRef>
              <c:f>'Pine straw'!$AL$13:$AL$53</c:f>
              <c:numCache>
                <c:formatCode>General</c:formatCode>
                <c:ptCount val="41"/>
                <c:pt idx="0">
                  <c:v>1.8745547932366158E-3</c:v>
                </c:pt>
                <c:pt idx="1">
                  <c:v>2.9805421212462102E-3</c:v>
                </c:pt>
                <c:pt idx="2">
                  <c:v>4.3489671203089664E-3</c:v>
                </c:pt>
                <c:pt idx="3">
                  <c:v>5.9892025643909497E-3</c:v>
                </c:pt>
                <c:pt idx="4">
                  <c:v>8.0512128369513158E-3</c:v>
                </c:pt>
                <c:pt idx="5">
                  <c:v>1.0600607355752967E-2</c:v>
                </c:pt>
                <c:pt idx="6">
                  <c:v>1.3815468826153698E-2</c:v>
                </c:pt>
                <c:pt idx="7">
                  <c:v>1.7789524987815386E-2</c:v>
                </c:pt>
                <c:pt idx="8">
                  <c:v>2.2850822929554204E-2</c:v>
                </c:pt>
                <c:pt idx="9">
                  <c:v>2.9093090391032139E-2</c:v>
                </c:pt>
                <c:pt idx="10">
                  <c:v>3.7106812132118527E-2</c:v>
                </c:pt>
                <c:pt idx="11">
                  <c:v>4.7369999625089032E-2</c:v>
                </c:pt>
                <c:pt idx="12">
                  <c:v>6.047313762981299E-2</c:v>
                </c:pt>
                <c:pt idx="13">
                  <c:v>7.6668353765980579E-2</c:v>
                </c:pt>
                <c:pt idx="14">
                  <c:v>9.528174558542335E-2</c:v>
                </c:pt>
                <c:pt idx="15">
                  <c:v>0.11533667004086523</c:v>
                </c:pt>
                <c:pt idx="16">
                  <c:v>0.13644040790312295</c:v>
                </c:pt>
                <c:pt idx="17">
                  <c:v>0.15905409965133277</c:v>
                </c:pt>
                <c:pt idx="18">
                  <c:v>0.18404285232257334</c:v>
                </c:pt>
                <c:pt idx="19">
                  <c:v>0.21231863682375429</c:v>
                </c:pt>
                <c:pt idx="20">
                  <c:v>0.24443444681888049</c:v>
                </c:pt>
                <c:pt idx="21">
                  <c:v>0.27997413114385328</c:v>
                </c:pt>
                <c:pt idx="22">
                  <c:v>0.31774172384058785</c:v>
                </c:pt>
                <c:pt idx="23">
                  <c:v>0.35876354365838115</c:v>
                </c:pt>
                <c:pt idx="24">
                  <c:v>0.40658437371124356</c:v>
                </c:pt>
                <c:pt idx="25">
                  <c:v>0.46058842274959699</c:v>
                </c:pt>
                <c:pt idx="26">
                  <c:v>0.51210681213211862</c:v>
                </c:pt>
                <c:pt idx="27">
                  <c:v>0.55110317549581977</c:v>
                </c:pt>
                <c:pt idx="28">
                  <c:v>0.57511715967457733</c:v>
                </c:pt>
                <c:pt idx="29">
                  <c:v>0.5898033592021894</c:v>
                </c:pt>
                <c:pt idx="30">
                  <c:v>0.60157743785850859</c:v>
                </c:pt>
                <c:pt idx="31">
                  <c:v>0.61277227908371756</c:v>
                </c:pt>
                <c:pt idx="32">
                  <c:v>0.62350129344280736</c:v>
                </c:pt>
                <c:pt idx="33">
                  <c:v>0.63348142316199896</c:v>
                </c:pt>
                <c:pt idx="34">
                  <c:v>0.64245397967982609</c:v>
                </c:pt>
                <c:pt idx="35">
                  <c:v>0.65043770854422078</c:v>
                </c:pt>
                <c:pt idx="36">
                  <c:v>0.65753008660443146</c:v>
                </c:pt>
                <c:pt idx="37">
                  <c:v>0.66384733625763881</c:v>
                </c:pt>
                <c:pt idx="38">
                  <c:v>0.66947006335995196</c:v>
                </c:pt>
                <c:pt idx="39">
                  <c:v>0.67449855659280922</c:v>
                </c:pt>
                <c:pt idx="40">
                  <c:v>0.67903872830202827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1181-4019-8EFB-5C29CA5AA4D7}"/>
            </c:ext>
          </c:extLst>
        </c:ser>
        <c:ser>
          <c:idx val="5"/>
          <c:order val="5"/>
          <c:tx>
            <c:v>model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'Pine straw'!$AH$11:$AH$54</c:f>
              <c:numCache>
                <c:formatCode>General</c:formatCode>
                <c:ptCount val="44"/>
                <c:pt idx="0">
                  <c:v>167.65</c:v>
                </c:pt>
                <c:pt idx="1">
                  <c:v>175.60499999999999</c:v>
                </c:pt>
                <c:pt idx="2">
                  <c:v>183.536</c:v>
                </c:pt>
                <c:pt idx="3">
                  <c:v>191.45500000000001</c:v>
                </c:pt>
                <c:pt idx="4">
                  <c:v>199.35300000000001</c:v>
                </c:pt>
                <c:pt idx="5">
                  <c:v>207.26300000000001</c:v>
                </c:pt>
                <c:pt idx="6">
                  <c:v>215.18100000000001</c:v>
                </c:pt>
                <c:pt idx="7">
                  <c:v>223.11799999999999</c:v>
                </c:pt>
                <c:pt idx="8">
                  <c:v>231.03200000000001</c:v>
                </c:pt>
                <c:pt idx="9">
                  <c:v>238.935</c:v>
                </c:pt>
                <c:pt idx="10">
                  <c:v>246.81700000000001</c:v>
                </c:pt>
                <c:pt idx="11">
                  <c:v>254.69499999999999</c:v>
                </c:pt>
                <c:pt idx="12">
                  <c:v>262.56</c:v>
                </c:pt>
                <c:pt idx="13">
                  <c:v>270.41000000000003</c:v>
                </c:pt>
                <c:pt idx="14">
                  <c:v>278.25200000000001</c:v>
                </c:pt>
                <c:pt idx="15">
                  <c:v>286.09399999999999</c:v>
                </c:pt>
                <c:pt idx="16">
                  <c:v>293.93</c:v>
                </c:pt>
                <c:pt idx="17">
                  <c:v>301.75900000000001</c:v>
                </c:pt>
                <c:pt idx="18">
                  <c:v>309.60199999999998</c:v>
                </c:pt>
                <c:pt idx="19">
                  <c:v>317.42899999999997</c:v>
                </c:pt>
                <c:pt idx="20">
                  <c:v>325.25900000000001</c:v>
                </c:pt>
                <c:pt idx="21">
                  <c:v>333.07100000000003</c:v>
                </c:pt>
                <c:pt idx="22">
                  <c:v>340.88200000000001</c:v>
                </c:pt>
                <c:pt idx="23">
                  <c:v>348.66800000000001</c:v>
                </c:pt>
                <c:pt idx="24">
                  <c:v>356.45800000000003</c:v>
                </c:pt>
                <c:pt idx="25">
                  <c:v>364.22800000000001</c:v>
                </c:pt>
                <c:pt idx="26">
                  <c:v>371.964</c:v>
                </c:pt>
                <c:pt idx="27">
                  <c:v>379.72199999999998</c:v>
                </c:pt>
                <c:pt idx="28">
                  <c:v>387.529</c:v>
                </c:pt>
                <c:pt idx="29">
                  <c:v>395.41199999999998</c:v>
                </c:pt>
                <c:pt idx="30">
                  <c:v>403.32400000000001</c:v>
                </c:pt>
                <c:pt idx="31">
                  <c:v>411.20299999999997</c:v>
                </c:pt>
                <c:pt idx="32">
                  <c:v>419.03399999999999</c:v>
                </c:pt>
                <c:pt idx="33">
                  <c:v>426.846</c:v>
                </c:pt>
                <c:pt idx="34">
                  <c:v>434.61900000000003</c:v>
                </c:pt>
                <c:pt idx="35">
                  <c:v>442.39100000000002</c:v>
                </c:pt>
                <c:pt idx="36">
                  <c:v>450.154</c:v>
                </c:pt>
                <c:pt idx="37">
                  <c:v>457.91699999999997</c:v>
                </c:pt>
                <c:pt idx="38">
                  <c:v>465.673</c:v>
                </c:pt>
                <c:pt idx="39">
                  <c:v>473.43599999999998</c:v>
                </c:pt>
                <c:pt idx="40">
                  <c:v>481.22300000000001</c:v>
                </c:pt>
                <c:pt idx="41">
                  <c:v>489.02699999999999</c:v>
                </c:pt>
                <c:pt idx="42">
                  <c:v>496.76600000000002</c:v>
                </c:pt>
                <c:pt idx="43">
                  <c:v>504.49400000000003</c:v>
                </c:pt>
              </c:numCache>
            </c:numRef>
          </c:xVal>
          <c:yVal>
            <c:numRef>
              <c:f>'Pine straw'!$AP$11:$AP$54</c:f>
              <c:numCache>
                <c:formatCode>General</c:formatCode>
                <c:ptCount val="44"/>
                <c:pt idx="0">
                  <c:v>0</c:v>
                </c:pt>
                <c:pt idx="1">
                  <c:v>2.1462543086049803E-3</c:v>
                </c:pt>
                <c:pt idx="2">
                  <c:v>3.5115271298888327E-3</c:v>
                </c:pt>
                <c:pt idx="3">
                  <c:v>4.8190956061517926E-3</c:v>
                </c:pt>
                <c:pt idx="4">
                  <c:v>6.4315400409099928E-3</c:v>
                </c:pt>
                <c:pt idx="5">
                  <c:v>8.4570655453108899E-3</c:v>
                </c:pt>
                <c:pt idx="6">
                  <c:v>1.1004021184785934E-2</c:v>
                </c:pt>
                <c:pt idx="7">
                  <c:v>1.4187113873537894E-2</c:v>
                </c:pt>
                <c:pt idx="8">
                  <c:v>1.8136844444362556E-2</c:v>
                </c:pt>
                <c:pt idx="9">
                  <c:v>2.2980828545195238E-2</c:v>
                </c:pt>
                <c:pt idx="10">
                  <c:v>2.8865169407579196E-2</c:v>
                </c:pt>
                <c:pt idx="11">
                  <c:v>3.5940323195215451E-2</c:v>
                </c:pt>
                <c:pt idx="12">
                  <c:v>4.4375140704739108E-2</c:v>
                </c:pt>
                <c:pt idx="13">
                  <c:v>5.4335240967062076E-2</c:v>
                </c:pt>
                <c:pt idx="14">
                  <c:v>6.5985485211550288E-2</c:v>
                </c:pt>
                <c:pt idx="15">
                  <c:v>7.9494697597789821E-2</c:v>
                </c:pt>
                <c:pt idx="16">
                  <c:v>9.503350349067459E-2</c:v>
                </c:pt>
                <c:pt idx="17">
                  <c:v>0.11275527583811415</c:v>
                </c:pt>
                <c:pt idx="18">
                  <c:v>0.13280409839370899</c:v>
                </c:pt>
                <c:pt idx="19">
                  <c:v>0.15535241694391611</c:v>
                </c:pt>
                <c:pt idx="20">
                  <c:v>0.18052433556475428</c:v>
                </c:pt>
                <c:pt idx="21">
                  <c:v>0.20851646716476219</c:v>
                </c:pt>
                <c:pt idx="22">
                  <c:v>0.23955996760252868</c:v>
                </c:pt>
                <c:pt idx="23">
                  <c:v>0.27411101298778118</c:v>
                </c:pt>
                <c:pt idx="24">
                  <c:v>0.31299185666938262</c:v>
                </c:pt>
                <c:pt idx="25">
                  <c:v>0.35832085518058127</c:v>
                </c:pt>
                <c:pt idx="26">
                  <c:v>0.41476511757398393</c:v>
                </c:pt>
                <c:pt idx="27">
                  <c:v>0.46695982184100771</c:v>
                </c:pt>
                <c:pt idx="28">
                  <c:v>0.50740641504236605</c:v>
                </c:pt>
                <c:pt idx="29">
                  <c:v>0.53912889550368048</c:v>
                </c:pt>
                <c:pt idx="30">
                  <c:v>0.56490519897788738</c:v>
                </c:pt>
                <c:pt idx="31">
                  <c:v>0.58621236840865043</c:v>
                </c:pt>
                <c:pt idx="32">
                  <c:v>0.60387247961966628</c:v>
                </c:pt>
                <c:pt idx="33">
                  <c:v>0.6184629404738845</c:v>
                </c:pt>
                <c:pt idx="34">
                  <c:v>0.63046094983606238</c:v>
                </c:pt>
                <c:pt idx="35">
                  <c:v>0.64023783166723092</c:v>
                </c:pt>
                <c:pt idx="36">
                  <c:v>0.64813797161564213</c:v>
                </c:pt>
                <c:pt idx="37">
                  <c:v>0.6544498187940665</c:v>
                </c:pt>
                <c:pt idx="38">
                  <c:v>0.6594321352829392</c:v>
                </c:pt>
                <c:pt idx="39">
                  <c:v>0.66331166670739139</c:v>
                </c:pt>
                <c:pt idx="40">
                  <c:v>0.6662920850423254</c:v>
                </c:pt>
                <c:pt idx="41">
                  <c:v>0.66855083077913902</c:v>
                </c:pt>
                <c:pt idx="42">
                  <c:v>0.67023660500420479</c:v>
                </c:pt>
                <c:pt idx="43">
                  <c:v>0.6714698632600008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1181-4019-8EFB-5C29CA5AA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351664"/>
        <c:axId val="1786555168"/>
      </c:scatterChart>
      <c:valAx>
        <c:axId val="1834351664"/>
        <c:scaling>
          <c:orientation val="minMax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6555168"/>
        <c:crosses val="autoZero"/>
        <c:crossBetween val="midCat"/>
      </c:valAx>
      <c:valAx>
        <c:axId val="178655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4351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3090496995473289"/>
          <c:y val="0.3238007184572243"/>
          <c:w val="0.28312038394001471"/>
          <c:h val="0.4618801366800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'Pine straw'!$H$11:$H$56</c:f>
              <c:numCache>
                <c:formatCode>General</c:formatCode>
                <c:ptCount val="46"/>
                <c:pt idx="0">
                  <c:v>-1</c:v>
                </c:pt>
                <c:pt idx="1">
                  <c:v>-0.99674019122004487</c:v>
                </c:pt>
                <c:pt idx="2">
                  <c:v>-0.99067799316161986</c:v>
                </c:pt>
                <c:pt idx="3">
                  <c:v>-0.98819454012779717</c:v>
                </c:pt>
                <c:pt idx="4">
                  <c:v>-0.98454602888591003</c:v>
                </c:pt>
                <c:pt idx="5">
                  <c:v>-0.97959553208236883</c:v>
                </c:pt>
                <c:pt idx="6">
                  <c:v>-0.9731639078155474</c:v>
                </c:pt>
                <c:pt idx="7">
                  <c:v>-0.96495319815933978</c:v>
                </c:pt>
                <c:pt idx="8">
                  <c:v>-0.95462835630076537</c:v>
                </c:pt>
                <c:pt idx="9">
                  <c:v>-0.94178940229701791</c:v>
                </c:pt>
                <c:pt idx="10">
                  <c:v>-0.92599111441263626</c:v>
                </c:pt>
                <c:pt idx="11">
                  <c:v>-0.90676643304838245</c:v>
                </c:pt>
                <c:pt idx="12">
                  <c:v>-0.8835641595403394</c:v>
                </c:pt>
                <c:pt idx="13">
                  <c:v>-0.85585262372242998</c:v>
                </c:pt>
                <c:pt idx="14">
                  <c:v>-0.82307743606127848</c:v>
                </c:pt>
                <c:pt idx="15">
                  <c:v>-0.78469961480938766</c:v>
                </c:pt>
                <c:pt idx="16">
                  <c:v>-0.74015158950045001</c:v>
                </c:pt>
                <c:pt idx="17">
                  <c:v>-0.68893203863195418</c:v>
                </c:pt>
                <c:pt idx="18">
                  <c:v>-0.63050776030468869</c:v>
                </c:pt>
                <c:pt idx="19">
                  <c:v>-0.56444414967346468</c:v>
                </c:pt>
                <c:pt idx="20">
                  <c:v>-0.49024192897865815</c:v>
                </c:pt>
                <c:pt idx="21">
                  <c:v>-0.40743166828488775</c:v>
                </c:pt>
                <c:pt idx="22">
                  <c:v>-0.31512374611737104</c:v>
                </c:pt>
                <c:pt idx="23">
                  <c:v>-0.21217011118084361</c:v>
                </c:pt>
                <c:pt idx="24">
                  <c:v>-9.6173466431129562E-2</c:v>
                </c:pt>
                <c:pt idx="25">
                  <c:v>3.8599844145409512E-2</c:v>
                </c:pt>
                <c:pt idx="26">
                  <c:v>0.20933320428926583</c:v>
                </c:pt>
                <c:pt idx="27">
                  <c:v>0.37435506115042194</c:v>
                </c:pt>
                <c:pt idx="28">
                  <c:v>0.50052586524735898</c:v>
                </c:pt>
                <c:pt idx="29">
                  <c:v>0.59784415709629002</c:v>
                </c:pt>
                <c:pt idx="30">
                  <c:v>0.67616253367445767</c:v>
                </c:pt>
                <c:pt idx="31">
                  <c:v>0.74027722279216346</c:v>
                </c:pt>
                <c:pt idx="32">
                  <c:v>0.79307562293960387</c:v>
                </c:pt>
                <c:pt idx="33">
                  <c:v>0.83664298303810714</c:v>
                </c:pt>
                <c:pt idx="34">
                  <c:v>0.87238319385419427</c:v>
                </c:pt>
                <c:pt idx="35">
                  <c:v>0.90148965989240171</c:v>
                </c:pt>
                <c:pt idx="36">
                  <c:v>0.92485484004453433</c:v>
                </c:pt>
                <c:pt idx="37">
                  <c:v>0.94346596550939399</c:v>
                </c:pt>
                <c:pt idx="38">
                  <c:v>0.95802855325518255</c:v>
                </c:pt>
                <c:pt idx="39">
                  <c:v>0.96927401275604141</c:v>
                </c:pt>
                <c:pt idx="40">
                  <c:v>0.97782400624222698</c:v>
                </c:pt>
                <c:pt idx="41">
                  <c:v>0.98422016525707201</c:v>
                </c:pt>
                <c:pt idx="42">
                  <c:v>0.98893952795552653</c:v>
                </c:pt>
                <c:pt idx="43">
                  <c:v>0.99236123742160975</c:v>
                </c:pt>
                <c:pt idx="44">
                  <c:v>0.9948042655449687</c:v>
                </c:pt>
                <c:pt idx="45">
                  <c:v>0.99652014681929768</c:v>
                </c:pt>
              </c:numCache>
            </c:numRef>
          </c:xVal>
          <c:yVal>
            <c:numRef>
              <c:f>'Pine straw'!$I$11:$I$56</c:f>
              <c:numCache>
                <c:formatCode>General</c:formatCode>
                <c:ptCount val="46"/>
                <c:pt idx="0">
                  <c:v>-3.5</c:v>
                </c:pt>
                <c:pt idx="1">
                  <c:v>-3.4514064771864321</c:v>
                </c:pt>
                <c:pt idx="2">
                  <c:v>-3.0015758146433003</c:v>
                </c:pt>
                <c:pt idx="3">
                  <c:v>-2.8935060452916788</c:v>
                </c:pt>
                <c:pt idx="4">
                  <c:v>-2.7666609794769168</c:v>
                </c:pt>
                <c:pt idx="5">
                  <c:v>-2.6313762557473241</c:v>
                </c:pt>
                <c:pt idx="6">
                  <c:v>-2.4931958746010858</c:v>
                </c:pt>
                <c:pt idx="7">
                  <c:v>-2.3535385839531435</c:v>
                </c:pt>
                <c:pt idx="8">
                  <c:v>-2.2132329338624972</c:v>
                </c:pt>
                <c:pt idx="9">
                  <c:v>-2.0724535902606767</c:v>
                </c:pt>
                <c:pt idx="10">
                  <c:v>-1.9312668344662407</c:v>
                </c:pt>
                <c:pt idx="11">
                  <c:v>-1.7898233369624186</c:v>
                </c:pt>
                <c:pt idx="12">
                  <c:v>-1.6479022764946647</c:v>
                </c:pt>
                <c:pt idx="13">
                  <c:v>-1.5056427028881296</c:v>
                </c:pt>
                <c:pt idx="14">
                  <c:v>-1.3631242831500465</c:v>
                </c:pt>
                <c:pt idx="15">
                  <c:v>-1.2205211291028251</c:v>
                </c:pt>
                <c:pt idx="16">
                  <c:v>-1.077918888982732</c:v>
                </c:pt>
                <c:pt idx="17">
                  <c:v>-0.93565524681155576</c:v>
                </c:pt>
                <c:pt idx="18">
                  <c:v>-0.79404137231585625</c:v>
                </c:pt>
                <c:pt idx="19">
                  <c:v>-0.65379740797337171</c:v>
                </c:pt>
                <c:pt idx="20">
                  <c:v>-0.51582309158231576</c:v>
                </c:pt>
                <c:pt idx="21">
                  <c:v>-0.38173209312501871</c:v>
                </c:pt>
                <c:pt idx="22">
                  <c:v>-0.25377291006797498</c:v>
                </c:pt>
                <c:pt idx="23">
                  <c:v>-0.13658367556148476</c:v>
                </c:pt>
                <c:pt idx="24">
                  <c:v>-3.9903278461830657E-2</c:v>
                </c:pt>
                <c:pt idx="25">
                  <c:v>9.6686383010402503E-3</c:v>
                </c:pt>
                <c:pt idx="26">
                  <c:v>0.13374674204232212</c:v>
                </c:pt>
                <c:pt idx="27">
                  <c:v>0.33337689699501544</c:v>
                </c:pt>
                <c:pt idx="28">
                  <c:v>0.53386803540705152</c:v>
                </c:pt>
                <c:pt idx="29">
                  <c:v>0.72239167117580994</c:v>
                </c:pt>
                <c:pt idx="30">
                  <c:v>0.90303892228489169</c:v>
                </c:pt>
                <c:pt idx="31">
                  <c:v>1.0782934631252072</c:v>
                </c:pt>
                <c:pt idx="32">
                  <c:v>1.2498450209983787</c:v>
                </c:pt>
                <c:pt idx="33">
                  <c:v>1.4193523357220093</c:v>
                </c:pt>
                <c:pt idx="34">
                  <c:v>1.5875493526575795</c:v>
                </c:pt>
                <c:pt idx="35">
                  <c:v>1.7552179132214902</c:v>
                </c:pt>
                <c:pt idx="36">
                  <c:v>1.922111613565133</c:v>
                </c:pt>
                <c:pt idx="37">
                  <c:v>2.0892558287045162</c:v>
                </c:pt>
                <c:pt idx="38">
                  <c:v>2.256133789471968</c:v>
                </c:pt>
                <c:pt idx="39">
                  <c:v>2.423029235653011</c:v>
                </c:pt>
                <c:pt idx="40">
                  <c:v>2.5899125918970509</c:v>
                </c:pt>
                <c:pt idx="41">
                  <c:v>2.7566623035912849</c:v>
                </c:pt>
                <c:pt idx="42">
                  <c:v>2.9236184870340711</c:v>
                </c:pt>
                <c:pt idx="43">
                  <c:v>3.0905506997500289</c:v>
                </c:pt>
                <c:pt idx="44">
                  <c:v>3.2575934083325677</c:v>
                </c:pt>
                <c:pt idx="45">
                  <c:v>3.424754961029091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58976"/>
        <c:axId val="1829377136"/>
      </c:scatterChart>
      <c:valAx>
        <c:axId val="17865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77136"/>
        <c:crosses val="autoZero"/>
        <c:crossBetween val="midCat"/>
      </c:valAx>
      <c:valAx>
        <c:axId val="18293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336550</xdr:colOff>
      <xdr:row>12</xdr:row>
      <xdr:rowOff>101600</xdr:rowOff>
    </xdr:from>
    <xdr:to>
      <xdr:col>13</xdr:col>
      <xdr:colOff>417697</xdr:colOff>
      <xdr:row>27</xdr:row>
      <xdr:rowOff>114134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28</xdr:row>
      <xdr:rowOff>38100</xdr:rowOff>
    </xdr:from>
    <xdr:to>
      <xdr:col>13</xdr:col>
      <xdr:colOff>412502</xdr:colOff>
      <xdr:row>43</xdr:row>
      <xdr:rowOff>51212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14</xdr:row>
      <xdr:rowOff>23812</xdr:rowOff>
    </xdr:from>
    <xdr:to>
      <xdr:col>21</xdr:col>
      <xdr:colOff>361950</xdr:colOff>
      <xdr:row>28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400050</xdr:colOff>
      <xdr:row>31</xdr:row>
      <xdr:rowOff>90487</xdr:rowOff>
    </xdr:from>
    <xdr:to>
      <xdr:col>21</xdr:col>
      <xdr:colOff>485775</xdr:colOff>
      <xdr:row>45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10</xdr:row>
      <xdr:rowOff>4331</xdr:rowOff>
    </xdr:from>
    <xdr:to>
      <xdr:col>11</xdr:col>
      <xdr:colOff>392298</xdr:colOff>
      <xdr:row>25</xdr:row>
      <xdr:rowOff>16865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127001</xdr:colOff>
      <xdr:row>26</xdr:row>
      <xdr:rowOff>51954</xdr:rowOff>
    </xdr:from>
    <xdr:to>
      <xdr:col>12</xdr:col>
      <xdr:colOff>209303</xdr:colOff>
      <xdr:row>41</xdr:row>
      <xdr:rowOff>65066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9</xdr:row>
      <xdr:rowOff>156731</xdr:rowOff>
    </xdr:from>
    <xdr:to>
      <xdr:col>11</xdr:col>
      <xdr:colOff>582798</xdr:colOff>
      <xdr:row>24</xdr:row>
      <xdr:rowOff>169265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127001</xdr:colOff>
      <xdr:row>26</xdr:row>
      <xdr:rowOff>51954</xdr:rowOff>
    </xdr:from>
    <xdr:to>
      <xdr:col>12</xdr:col>
      <xdr:colOff>209303</xdr:colOff>
      <xdr:row>41</xdr:row>
      <xdr:rowOff>65066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295276</xdr:colOff>
      <xdr:row>10</xdr:row>
      <xdr:rowOff>13856</xdr:rowOff>
    </xdr:from>
    <xdr:to>
      <xdr:col>11</xdr:col>
      <xdr:colOff>306573</xdr:colOff>
      <xdr:row>25</xdr:row>
      <xdr:rowOff>26390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127001</xdr:colOff>
      <xdr:row>26</xdr:row>
      <xdr:rowOff>51954</xdr:rowOff>
    </xdr:from>
    <xdr:to>
      <xdr:col>12</xdr:col>
      <xdr:colOff>209303</xdr:colOff>
      <xdr:row>41</xdr:row>
      <xdr:rowOff>65066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209551</xdr:colOff>
      <xdr:row>10</xdr:row>
      <xdr:rowOff>61481</xdr:rowOff>
    </xdr:from>
    <xdr:to>
      <xdr:col>9</xdr:col>
      <xdr:colOff>401823</xdr:colOff>
      <xdr:row>25</xdr:row>
      <xdr:rowOff>74015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419101</xdr:colOff>
      <xdr:row>24</xdr:row>
      <xdr:rowOff>163079</xdr:rowOff>
    </xdr:from>
    <xdr:to>
      <xdr:col>10</xdr:col>
      <xdr:colOff>107703</xdr:colOff>
      <xdr:row>39</xdr:row>
      <xdr:rowOff>176191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495301</xdr:colOff>
      <xdr:row>11</xdr:row>
      <xdr:rowOff>140856</xdr:rowOff>
    </xdr:from>
    <xdr:to>
      <xdr:col>10</xdr:col>
      <xdr:colOff>43048</xdr:colOff>
      <xdr:row>26</xdr:row>
      <xdr:rowOff>153390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323851</xdr:colOff>
      <xdr:row>26</xdr:row>
      <xdr:rowOff>182129</xdr:rowOff>
    </xdr:from>
    <xdr:to>
      <xdr:col>10</xdr:col>
      <xdr:colOff>622053</xdr:colOff>
      <xdr:row>42</xdr:row>
      <xdr:rowOff>4741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495301</xdr:colOff>
      <xdr:row>11</xdr:row>
      <xdr:rowOff>140856</xdr:rowOff>
    </xdr:from>
    <xdr:to>
      <xdr:col>10</xdr:col>
      <xdr:colOff>43048</xdr:colOff>
      <xdr:row>26</xdr:row>
      <xdr:rowOff>153390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438151</xdr:colOff>
      <xdr:row>27</xdr:row>
      <xdr:rowOff>96404</xdr:rowOff>
    </xdr:from>
    <xdr:to>
      <xdr:col>10</xdr:col>
      <xdr:colOff>736353</xdr:colOff>
      <xdr:row>42</xdr:row>
      <xdr:rowOff>109516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495301</xdr:colOff>
      <xdr:row>11</xdr:row>
      <xdr:rowOff>140856</xdr:rowOff>
    </xdr:from>
    <xdr:to>
      <xdr:col>10</xdr:col>
      <xdr:colOff>43048</xdr:colOff>
      <xdr:row>26</xdr:row>
      <xdr:rowOff>153390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438151</xdr:colOff>
      <xdr:row>27</xdr:row>
      <xdr:rowOff>96404</xdr:rowOff>
    </xdr:from>
    <xdr:to>
      <xdr:col>10</xdr:col>
      <xdr:colOff>736353</xdr:colOff>
      <xdr:row>42</xdr:row>
      <xdr:rowOff>109516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495301</xdr:colOff>
      <xdr:row>11</xdr:row>
      <xdr:rowOff>140856</xdr:rowOff>
    </xdr:from>
    <xdr:to>
      <xdr:col>10</xdr:col>
      <xdr:colOff>43048</xdr:colOff>
      <xdr:row>26</xdr:row>
      <xdr:rowOff>153390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438151</xdr:colOff>
      <xdr:row>27</xdr:row>
      <xdr:rowOff>96404</xdr:rowOff>
    </xdr:from>
    <xdr:to>
      <xdr:col>10</xdr:col>
      <xdr:colOff>736353</xdr:colOff>
      <xdr:row>42</xdr:row>
      <xdr:rowOff>109516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495301</xdr:colOff>
      <xdr:row>11</xdr:row>
      <xdr:rowOff>140856</xdr:rowOff>
    </xdr:from>
    <xdr:to>
      <xdr:col>10</xdr:col>
      <xdr:colOff>43048</xdr:colOff>
      <xdr:row>26</xdr:row>
      <xdr:rowOff>153390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438151</xdr:colOff>
      <xdr:row>27</xdr:row>
      <xdr:rowOff>96404</xdr:rowOff>
    </xdr:from>
    <xdr:to>
      <xdr:col>10</xdr:col>
      <xdr:colOff>736353</xdr:colOff>
      <xdr:row>42</xdr:row>
      <xdr:rowOff>109516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495301</xdr:colOff>
      <xdr:row>11</xdr:row>
      <xdr:rowOff>140856</xdr:rowOff>
    </xdr:from>
    <xdr:to>
      <xdr:col>10</xdr:col>
      <xdr:colOff>43048</xdr:colOff>
      <xdr:row>26</xdr:row>
      <xdr:rowOff>153390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438151</xdr:colOff>
      <xdr:row>27</xdr:row>
      <xdr:rowOff>96404</xdr:rowOff>
    </xdr:from>
    <xdr:to>
      <xdr:col>10</xdr:col>
      <xdr:colOff>736353</xdr:colOff>
      <xdr:row>42</xdr:row>
      <xdr:rowOff>109516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98137</xdr:colOff>
      <xdr:row>10</xdr:row>
      <xdr:rowOff>80819</xdr:rowOff>
    </xdr:from>
    <xdr:to>
      <xdr:col>12</xdr:col>
      <xdr:colOff>165429</xdr:colOff>
      <xdr:row>25</xdr:row>
      <xdr:rowOff>84693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98136</xdr:colOff>
      <xdr:row>25</xdr:row>
      <xdr:rowOff>178955</xdr:rowOff>
    </xdr:from>
    <xdr:to>
      <xdr:col>12</xdr:col>
      <xdr:colOff>166583</xdr:colOff>
      <xdr:row>40</xdr:row>
      <xdr:rowOff>183408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495301</xdr:colOff>
      <xdr:row>11</xdr:row>
      <xdr:rowOff>140856</xdr:rowOff>
    </xdr:from>
    <xdr:to>
      <xdr:col>10</xdr:col>
      <xdr:colOff>43048</xdr:colOff>
      <xdr:row>26</xdr:row>
      <xdr:rowOff>153390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438151</xdr:colOff>
      <xdr:row>27</xdr:row>
      <xdr:rowOff>96404</xdr:rowOff>
    </xdr:from>
    <xdr:to>
      <xdr:col>10</xdr:col>
      <xdr:colOff>736353</xdr:colOff>
      <xdr:row>42</xdr:row>
      <xdr:rowOff>109516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495301</xdr:colOff>
      <xdr:row>11</xdr:row>
      <xdr:rowOff>140856</xdr:rowOff>
    </xdr:from>
    <xdr:to>
      <xdr:col>10</xdr:col>
      <xdr:colOff>43048</xdr:colOff>
      <xdr:row>26</xdr:row>
      <xdr:rowOff>153390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438151</xdr:colOff>
      <xdr:row>27</xdr:row>
      <xdr:rowOff>96404</xdr:rowOff>
    </xdr:from>
    <xdr:to>
      <xdr:col>10</xdr:col>
      <xdr:colOff>736353</xdr:colOff>
      <xdr:row>42</xdr:row>
      <xdr:rowOff>109516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485776</xdr:colOff>
      <xdr:row>14</xdr:row>
      <xdr:rowOff>55131</xdr:rowOff>
    </xdr:from>
    <xdr:to>
      <xdr:col>16</xdr:col>
      <xdr:colOff>490723</xdr:colOff>
      <xdr:row>29</xdr:row>
      <xdr:rowOff>67665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438151</xdr:colOff>
      <xdr:row>27</xdr:row>
      <xdr:rowOff>96404</xdr:rowOff>
    </xdr:from>
    <xdr:to>
      <xdr:col>10</xdr:col>
      <xdr:colOff>736353</xdr:colOff>
      <xdr:row>42</xdr:row>
      <xdr:rowOff>109516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495301</xdr:colOff>
      <xdr:row>11</xdr:row>
      <xdr:rowOff>140856</xdr:rowOff>
    </xdr:from>
    <xdr:to>
      <xdr:col>10</xdr:col>
      <xdr:colOff>43048</xdr:colOff>
      <xdr:row>26</xdr:row>
      <xdr:rowOff>153390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438151</xdr:colOff>
      <xdr:row>27</xdr:row>
      <xdr:rowOff>96404</xdr:rowOff>
    </xdr:from>
    <xdr:to>
      <xdr:col>10</xdr:col>
      <xdr:colOff>736353</xdr:colOff>
      <xdr:row>42</xdr:row>
      <xdr:rowOff>109516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266701</xdr:colOff>
      <xdr:row>11</xdr:row>
      <xdr:rowOff>159906</xdr:rowOff>
    </xdr:from>
    <xdr:to>
      <xdr:col>10</xdr:col>
      <xdr:colOff>424048</xdr:colOff>
      <xdr:row>26</xdr:row>
      <xdr:rowOff>172440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438151</xdr:colOff>
      <xdr:row>27</xdr:row>
      <xdr:rowOff>96404</xdr:rowOff>
    </xdr:from>
    <xdr:to>
      <xdr:col>10</xdr:col>
      <xdr:colOff>736353</xdr:colOff>
      <xdr:row>42</xdr:row>
      <xdr:rowOff>109516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266701</xdr:colOff>
      <xdr:row>11</xdr:row>
      <xdr:rowOff>159906</xdr:rowOff>
    </xdr:from>
    <xdr:to>
      <xdr:col>10</xdr:col>
      <xdr:colOff>424048</xdr:colOff>
      <xdr:row>26</xdr:row>
      <xdr:rowOff>172440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438151</xdr:colOff>
      <xdr:row>27</xdr:row>
      <xdr:rowOff>96404</xdr:rowOff>
    </xdr:from>
    <xdr:to>
      <xdr:col>10</xdr:col>
      <xdr:colOff>736353</xdr:colOff>
      <xdr:row>42</xdr:row>
      <xdr:rowOff>109516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266701</xdr:colOff>
      <xdr:row>11</xdr:row>
      <xdr:rowOff>159906</xdr:rowOff>
    </xdr:from>
    <xdr:to>
      <xdr:col>10</xdr:col>
      <xdr:colOff>424048</xdr:colOff>
      <xdr:row>26</xdr:row>
      <xdr:rowOff>172440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438151</xdr:colOff>
      <xdr:row>27</xdr:row>
      <xdr:rowOff>96404</xdr:rowOff>
    </xdr:from>
    <xdr:to>
      <xdr:col>10</xdr:col>
      <xdr:colOff>736353</xdr:colOff>
      <xdr:row>42</xdr:row>
      <xdr:rowOff>109516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266701</xdr:colOff>
      <xdr:row>11</xdr:row>
      <xdr:rowOff>159906</xdr:rowOff>
    </xdr:from>
    <xdr:to>
      <xdr:col>10</xdr:col>
      <xdr:colOff>424048</xdr:colOff>
      <xdr:row>26</xdr:row>
      <xdr:rowOff>172440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438151</xdr:colOff>
      <xdr:row>27</xdr:row>
      <xdr:rowOff>96404</xdr:rowOff>
    </xdr:from>
    <xdr:to>
      <xdr:col>10</xdr:col>
      <xdr:colOff>736353</xdr:colOff>
      <xdr:row>42</xdr:row>
      <xdr:rowOff>109516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184151</xdr:colOff>
      <xdr:row>6</xdr:row>
      <xdr:rowOff>178956</xdr:rowOff>
    </xdr:from>
    <xdr:to>
      <xdr:col>20</xdr:col>
      <xdr:colOff>579623</xdr:colOff>
      <xdr:row>22</xdr:row>
      <xdr:rowOff>7340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431801</xdr:colOff>
      <xdr:row>25</xdr:row>
      <xdr:rowOff>128154</xdr:rowOff>
    </xdr:from>
    <xdr:to>
      <xdr:col>20</xdr:col>
      <xdr:colOff>218828</xdr:colOff>
      <xdr:row>40</xdr:row>
      <xdr:rowOff>141266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12</xdr:row>
      <xdr:rowOff>57150</xdr:rowOff>
    </xdr:from>
    <xdr:to>
      <xdr:col>10</xdr:col>
      <xdr:colOff>314325</xdr:colOff>
      <xdr:row>26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10</xdr:row>
      <xdr:rowOff>95250</xdr:rowOff>
    </xdr:from>
    <xdr:to>
      <xdr:col>9</xdr:col>
      <xdr:colOff>425450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26</xdr:row>
      <xdr:rowOff>0</xdr:rowOff>
    </xdr:from>
    <xdr:to>
      <xdr:col>9</xdr:col>
      <xdr:colOff>406400</xdr:colOff>
      <xdr:row>40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0</xdr:rowOff>
    </xdr:from>
    <xdr:to>
      <xdr:col>9</xdr:col>
      <xdr:colOff>482600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28</xdr:row>
      <xdr:rowOff>114300</xdr:rowOff>
    </xdr:from>
    <xdr:to>
      <xdr:col>9</xdr:col>
      <xdr:colOff>495300</xdr:colOff>
      <xdr:row>41</xdr:row>
      <xdr:rowOff>6350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127001</xdr:colOff>
      <xdr:row>10</xdr:row>
      <xdr:rowOff>178956</xdr:rowOff>
    </xdr:from>
    <xdr:to>
      <xdr:col>12</xdr:col>
      <xdr:colOff>208148</xdr:colOff>
      <xdr:row>26</xdr:row>
      <xdr:rowOff>7340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127001</xdr:colOff>
      <xdr:row>26</xdr:row>
      <xdr:rowOff>51954</xdr:rowOff>
    </xdr:from>
    <xdr:to>
      <xdr:col>12</xdr:col>
      <xdr:colOff>209303</xdr:colOff>
      <xdr:row>41</xdr:row>
      <xdr:rowOff>65066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127001</xdr:colOff>
      <xdr:row>10</xdr:row>
      <xdr:rowOff>178956</xdr:rowOff>
    </xdr:from>
    <xdr:to>
      <xdr:col>12</xdr:col>
      <xdr:colOff>208148</xdr:colOff>
      <xdr:row>26</xdr:row>
      <xdr:rowOff>7340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127001</xdr:colOff>
      <xdr:row>26</xdr:row>
      <xdr:rowOff>51954</xdr:rowOff>
    </xdr:from>
    <xdr:to>
      <xdr:col>12</xdr:col>
      <xdr:colOff>209303</xdr:colOff>
      <xdr:row>41</xdr:row>
      <xdr:rowOff>65066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234951</xdr:colOff>
      <xdr:row>9</xdr:row>
      <xdr:rowOff>93231</xdr:rowOff>
    </xdr:from>
    <xdr:to>
      <xdr:col>12</xdr:col>
      <xdr:colOff>141473</xdr:colOff>
      <xdr:row>24</xdr:row>
      <xdr:rowOff>105765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127001</xdr:colOff>
      <xdr:row>26</xdr:row>
      <xdr:rowOff>51954</xdr:rowOff>
    </xdr:from>
    <xdr:to>
      <xdr:col>12</xdr:col>
      <xdr:colOff>209303</xdr:colOff>
      <xdr:row>41</xdr:row>
      <xdr:rowOff>65066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342901</xdr:colOff>
      <xdr:row>26</xdr:row>
      <xdr:rowOff>32906</xdr:rowOff>
    </xdr:from>
    <xdr:to>
      <xdr:col>19</xdr:col>
      <xdr:colOff>563748</xdr:colOff>
      <xdr:row>41</xdr:row>
      <xdr:rowOff>45440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127001</xdr:colOff>
      <xdr:row>26</xdr:row>
      <xdr:rowOff>51954</xdr:rowOff>
    </xdr:from>
    <xdr:to>
      <xdr:col>12</xdr:col>
      <xdr:colOff>209303</xdr:colOff>
      <xdr:row>41</xdr:row>
      <xdr:rowOff>65066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workbookViewId="0">
      <selection activeCell="C5" sqref="C5"/>
    </sheetView>
  </sheetViews>
  <sheetFormatPr defaultRowHeight="15" x14ac:dyDescent="0.25"/>
  <cols>
    <col min="7" max="8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1440546344491.0203</v>
      </c>
      <c r="C1" s="2" t="s">
        <v>1</v>
      </c>
      <c r="F1" t="s">
        <v>2</v>
      </c>
      <c r="G1">
        <f>N11+AD11+AT11</f>
        <v>2.2089147979202608E-2</v>
      </c>
    </row>
    <row r="2" spans="1:46" x14ac:dyDescent="0.25">
      <c r="A2" s="3" t="s">
        <v>3</v>
      </c>
      <c r="B2" s="4">
        <v>166662.36107358235</v>
      </c>
      <c r="C2" s="5" t="s">
        <v>24</v>
      </c>
    </row>
    <row r="3" spans="1:46" x14ac:dyDescent="0.25">
      <c r="A3" s="3" t="s">
        <v>5</v>
      </c>
      <c r="B3" s="4">
        <v>0.67452376253693647</v>
      </c>
      <c r="C3" s="5"/>
      <c r="H3">
        <f>B1*EXP(-B2/(B5*423))</f>
        <v>3.7782542274091755E-9</v>
      </c>
    </row>
    <row r="4" spans="1:46" x14ac:dyDescent="0.25">
      <c r="A4" s="3" t="s">
        <v>6</v>
      </c>
      <c r="B4" s="4">
        <v>11216.861863520113</v>
      </c>
      <c r="C4" s="5" t="s">
        <v>24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0.33754603341101896</v>
      </c>
    </row>
    <row r="7" spans="1:46" x14ac:dyDescent="0.25">
      <c r="A7" s="9" t="s">
        <v>9</v>
      </c>
      <c r="B7" s="10">
        <v>5.6727215071213379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150.22300000000001</v>
      </c>
      <c r="C11" s="15">
        <f t="shared" ref="C11:C13" si="0">B11+273.15</f>
        <v>423.37299999999999</v>
      </c>
      <c r="D11">
        <v>5.1068100000000003</v>
      </c>
      <c r="E11">
        <f>D11/$D$11</f>
        <v>1</v>
      </c>
      <c r="F11">
        <f t="shared" ref="F11:F56" si="1">1-E11</f>
        <v>0</v>
      </c>
      <c r="G11">
        <f>(F12-F11)/(A12-A11)</f>
        <v>5.5828664661250471E-5</v>
      </c>
      <c r="H11" t="s">
        <v>17</v>
      </c>
      <c r="I11">
        <f t="shared" ref="I11:I56" si="2">IF(H11&gt;0.999999,3.5,IF(H11&lt;-0.999999,-3.5,SIGN(H11)*SQRT(GAMMAINV(ABS(H11),$B$6,$B$7))))</f>
        <v>3.5</v>
      </c>
      <c r="J11">
        <v>0</v>
      </c>
      <c r="K11">
        <f>$B$1*EXP((-$B$2-($B$4*I11))/($B$5*C11))*($B$3-J11)</f>
        <v>3.8069084618023682E-14</v>
      </c>
      <c r="L11">
        <f t="shared" ref="L11:M56" si="3">(J11-F11)^2</f>
        <v>0</v>
      </c>
      <c r="M11">
        <f t="shared" si="3"/>
        <v>3.116839793607665E-9</v>
      </c>
      <c r="N11">
        <f>SUM(L11:L62)+1000*SUM(M11:M63)</f>
        <v>6.6786605517968022E-3</v>
      </c>
      <c r="Q11">
        <v>336</v>
      </c>
      <c r="R11">
        <v>160.08099999999999</v>
      </c>
      <c r="S11" s="15">
        <f t="shared" ref="S11:S12" si="4">R11+273.15</f>
        <v>433.23099999999999</v>
      </c>
      <c r="T11">
        <v>5.1089900000000004</v>
      </c>
      <c r="U11">
        <f>T11/$T$11</f>
        <v>1</v>
      </c>
      <c r="V11">
        <f t="shared" ref="V11:V55" si="5">1-U11</f>
        <v>0</v>
      </c>
      <c r="W11">
        <f t="shared" ref="W11:W55" si="6">(V12-V11)/(Q12-Q11)</f>
        <v>1.1784781988873061E-4</v>
      </c>
      <c r="X11">
        <f t="shared" ref="X11:X55" si="7">1-(2*(($B$3-Z11)/$B$3))</f>
        <v>-1</v>
      </c>
      <c r="Y11">
        <f t="shared" ref="Y11:Y55" si="8">IF(X11&gt;0.999999,3.5,IF(X11&lt;-0.999999,-3.5,SIGN(X11)*SQRT(GAMMAINV(ABS(X11),$B$6,$B$7))))</f>
        <v>-3.5</v>
      </c>
      <c r="Z11">
        <v>0</v>
      </c>
      <c r="AA11">
        <f t="shared" ref="AA11:AA55" si="9">$B$1*EXP((-$B$2-($B$4*Y11))/($B$5*S11))*($B$3-Z11)</f>
        <v>4.226246377689431E-4</v>
      </c>
      <c r="AB11">
        <f t="shared" ref="AB11:AC55" si="10">(Z11-V11)^2</f>
        <v>0</v>
      </c>
      <c r="AC11">
        <f t="shared" si="10"/>
        <v>9.2888908717188212E-8</v>
      </c>
      <c r="AD11">
        <f>SUM(AB11:AB62)+1000*SUM(AC11:AC63)</f>
        <v>6.9110044349944269E-3</v>
      </c>
      <c r="AG11">
        <v>224</v>
      </c>
      <c r="AH11">
        <v>166.11799999999999</v>
      </c>
      <c r="AI11" s="16">
        <f t="shared" ref="AI11" si="11">AH11+273.15</f>
        <v>439.26799999999997</v>
      </c>
      <c r="AJ11">
        <v>6.3913200000000003</v>
      </c>
      <c r="AK11">
        <f>AJ11/$AJ$11</f>
        <v>1</v>
      </c>
      <c r="AL11">
        <f>1-AK11</f>
        <v>0</v>
      </c>
      <c r="AM11">
        <f>(AL12-AL11)/(AG12-AG11)</f>
        <v>2.0428096230513254E-4</v>
      </c>
      <c r="AN11">
        <f>1-(2*(($B$3-AP11)/$B$3))</f>
        <v>-1</v>
      </c>
      <c r="AO11">
        <f t="shared" ref="AO11:AO55" si="12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6.8718513311306927E-4</v>
      </c>
      <c r="AR11">
        <f>(AP11-AL11)^2</f>
        <v>0</v>
      </c>
      <c r="AS11">
        <f t="shared" ref="AS11:AS54" si="13">(AQ11-AM11)^2</f>
        <v>2.3319643818370093E-7</v>
      </c>
      <c r="AT11">
        <f>SUM(AR11:AR62)+1000*SUM(AS11:AS63)</f>
        <v>8.4994829924113779E-3</v>
      </c>
    </row>
    <row r="12" spans="1:46" x14ac:dyDescent="0.25">
      <c r="A12">
        <v>705</v>
      </c>
      <c r="B12">
        <v>158.13200000000001</v>
      </c>
      <c r="C12" s="15">
        <f t="shared" si="0"/>
        <v>431.28199999999998</v>
      </c>
      <c r="D12">
        <v>5.0934100000000004</v>
      </c>
      <c r="E12">
        <f t="shared" ref="E12:E56" si="14">D12/$D$11</f>
        <v>0.99737605276092123</v>
      </c>
      <c r="F12">
        <f>1-E12</f>
        <v>2.6239472390787721E-3</v>
      </c>
      <c r="G12">
        <f t="shared" ref="G12:G56" si="15">(F13-F12)/(A13-A12)</f>
        <v>7.0244125834977814E-5</v>
      </c>
      <c r="H12">
        <f t="shared" ref="H12:H56" si="16">1-(2*(($B$3-J12)/$B$3))</f>
        <v>-0.99999999999469491</v>
      </c>
      <c r="I12">
        <f t="shared" si="2"/>
        <v>-3.5</v>
      </c>
      <c r="J12">
        <f t="shared" ref="J12:J56" si="17">J11+K11*(A12-A11)</f>
        <v>1.789246977047113E-12</v>
      </c>
      <c r="K12">
        <f t="shared" ref="K12:K56" si="18">$B$1*EXP((-$B$2-($B$4*I12))/($B$5*C12))*($B$3-J12)</f>
        <v>3.6019242322363855E-4</v>
      </c>
      <c r="L12">
        <f t="shared" si="3"/>
        <v>6.8850991040793311E-6</v>
      </c>
      <c r="M12">
        <f t="shared" si="3"/>
        <v>8.4070015158583241E-8</v>
      </c>
      <c r="Q12">
        <v>360</v>
      </c>
      <c r="R12">
        <v>168.10400000000001</v>
      </c>
      <c r="S12" s="15">
        <f t="shared" si="4"/>
        <v>441.25400000000002</v>
      </c>
      <c r="T12">
        <v>5.0945400000000003</v>
      </c>
      <c r="U12">
        <f t="shared" ref="U12:U55" si="19">T12/$T$11</f>
        <v>0.99717165232267047</v>
      </c>
      <c r="V12">
        <f t="shared" si="5"/>
        <v>2.8283476773295346E-3</v>
      </c>
      <c r="W12">
        <f t="shared" si="6"/>
        <v>1.3546382618352207E-4</v>
      </c>
      <c r="X12">
        <f t="shared" si="7"/>
        <v>-0.96992547373481375</v>
      </c>
      <c r="Y12">
        <f t="shared" si="8"/>
        <v>-3.266010530082835</v>
      </c>
      <c r="Z12">
        <f t="shared" ref="Z12:Z55" si="20">Z11+AA11*(Q12-Q11)</f>
        <v>1.0142991306454635E-2</v>
      </c>
      <c r="AA12">
        <f t="shared" si="9"/>
        <v>3.8723464719780791E-4</v>
      </c>
      <c r="AB12">
        <f t="shared" si="10"/>
        <v>5.3504011421100415E-5</v>
      </c>
      <c r="AC12">
        <f t="shared" si="10"/>
        <v>6.3388546314207567E-8</v>
      </c>
      <c r="AG12">
        <v>240</v>
      </c>
      <c r="AH12" s="15">
        <v>174.62700000000001</v>
      </c>
      <c r="AI12" s="16">
        <f>AH12+273.15</f>
        <v>447.77699999999999</v>
      </c>
      <c r="AJ12" s="15">
        <v>6.3704299999999998</v>
      </c>
      <c r="AK12">
        <f t="shared" ref="AK12:AK54" si="21">AJ12/$AJ$11</f>
        <v>0.99673150460311788</v>
      </c>
      <c r="AL12">
        <f t="shared" ref="AL12:AL55" si="22">1-AK12</f>
        <v>3.2684953968821207E-3</v>
      </c>
      <c r="AM12">
        <f t="shared" ref="AM12:AM55" si="23">(AL13-AL12)/(AG13-AG12)</f>
        <v>2.2286084877614493E-4</v>
      </c>
      <c r="AN12">
        <f t="shared" ref="AN12:AN55" si="24">1-(2*(($B$3-AP12)/$B$3))</f>
        <v>-0.96739933345429918</v>
      </c>
      <c r="AO12">
        <f t="shared" si="12"/>
        <v>-3.2102136184562799</v>
      </c>
      <c r="AP12">
        <f>AP11+AQ11*(AG12-AG11)</f>
        <v>1.0994962129809108E-2</v>
      </c>
      <c r="AQ12">
        <f t="shared" ref="AQ12:AQ55" si="25">$B$1*EXP((-$B$2-($B$4*AO12))/($B$5*AI12))*($B$3-AP12)</f>
        <v>5.4782563616549013E-4</v>
      </c>
      <c r="AR12">
        <f t="shared" ref="AR12:AS55" si="26">(AP12-AL12)^2</f>
        <v>5.9698288175027437E-5</v>
      </c>
      <c r="AS12">
        <f t="shared" si="13"/>
        <v>1.0560211304300234E-7</v>
      </c>
    </row>
    <row r="13" spans="1:46" x14ac:dyDescent="0.25">
      <c r="A13">
        <v>752</v>
      </c>
      <c r="B13">
        <v>166.041</v>
      </c>
      <c r="C13" s="15">
        <f t="shared" si="0"/>
        <v>439.19099999999997</v>
      </c>
      <c r="D13">
        <v>5.0765500000000001</v>
      </c>
      <c r="E13">
        <f t="shared" si="14"/>
        <v>0.99407457884667727</v>
      </c>
      <c r="F13">
        <f t="shared" si="1"/>
        <v>5.9254211533227297E-3</v>
      </c>
      <c r="G13">
        <f t="shared" si="15"/>
        <v>8.665941977269135E-5</v>
      </c>
      <c r="H13">
        <f t="shared" si="16"/>
        <v>-0.94980445513252532</v>
      </c>
      <c r="I13">
        <f t="shared" si="2"/>
        <v>-2.900188621774872</v>
      </c>
      <c r="J13">
        <f t="shared" si="17"/>
        <v>1.6929043893300258E-2</v>
      </c>
      <c r="K13">
        <f t="shared" si="18"/>
        <v>1.0547830881136398E-4</v>
      </c>
      <c r="L13">
        <f t="shared" si="3"/>
        <v>1.2107971340375057E-4</v>
      </c>
      <c r="M13">
        <f t="shared" si="3"/>
        <v>3.5415058464987289E-10</v>
      </c>
      <c r="Q13">
        <v>384</v>
      </c>
      <c r="R13" s="15">
        <v>176.08600000000001</v>
      </c>
      <c r="S13" s="15">
        <f>R13+273.15</f>
        <v>449.23599999999999</v>
      </c>
      <c r="T13" s="15">
        <v>5.0779300000000003</v>
      </c>
      <c r="U13">
        <f t="shared" si="19"/>
        <v>0.99392052049426594</v>
      </c>
      <c r="V13">
        <f t="shared" si="5"/>
        <v>6.0794795057340645E-3</v>
      </c>
      <c r="W13">
        <f t="shared" si="6"/>
        <v>1.6515005901361623E-4</v>
      </c>
      <c r="X13">
        <f t="shared" si="7"/>
        <v>-0.94236934584454279</v>
      </c>
      <c r="Y13">
        <f t="shared" si="8"/>
        <v>-2.7965274468056509</v>
      </c>
      <c r="Z13">
        <f t="shared" si="20"/>
        <v>1.9436622839202024E-2</v>
      </c>
      <c r="AA13">
        <f t="shared" si="9"/>
        <v>1.7499267475393763E-4</v>
      </c>
      <c r="AB13">
        <f t="shared" si="10"/>
        <v>1.7841327803080757E-4</v>
      </c>
      <c r="AC13">
        <f t="shared" si="10"/>
        <v>9.687708461162244E-11</v>
      </c>
      <c r="AG13">
        <v>256</v>
      </c>
      <c r="AH13">
        <v>182.94399999999999</v>
      </c>
      <c r="AI13" s="16">
        <f t="shared" ref="AI13:AI55" si="27">AH13+273.15</f>
        <v>456.09399999999994</v>
      </c>
      <c r="AJ13">
        <v>6.3476400000000002</v>
      </c>
      <c r="AK13">
        <f t="shared" si="21"/>
        <v>0.99316573102269956</v>
      </c>
      <c r="AL13">
        <f t="shared" si="22"/>
        <v>6.8342689773004395E-3</v>
      </c>
      <c r="AM13">
        <f t="shared" si="23"/>
        <v>2.6803930956360161E-4</v>
      </c>
      <c r="AN13">
        <f t="shared" si="24"/>
        <v>-0.94141000389923279</v>
      </c>
      <c r="AO13">
        <f t="shared" si="12"/>
        <v>-2.7839818426245269</v>
      </c>
      <c r="AP13">
        <f t="shared" ref="AP13:AP55" si="28">AP12+AQ12*(AG13-AG12)</f>
        <v>1.976017230845695E-2</v>
      </c>
      <c r="AQ13">
        <f t="shared" si="25"/>
        <v>2.9056124831189942E-4</v>
      </c>
      <c r="AR13">
        <f t="shared" si="26"/>
        <v>1.6707897692640298E-4</v>
      </c>
      <c r="AS13">
        <f t="shared" si="13"/>
        <v>5.0723772498207799E-10</v>
      </c>
    </row>
    <row r="14" spans="1:46" x14ac:dyDescent="0.25">
      <c r="A14">
        <v>799</v>
      </c>
      <c r="B14" s="15">
        <v>173.928</v>
      </c>
      <c r="C14" s="15">
        <f>B14+273.15</f>
        <v>447.07799999999997</v>
      </c>
      <c r="D14" s="15">
        <v>5.0557499999999997</v>
      </c>
      <c r="E14">
        <f t="shared" si="14"/>
        <v>0.99000158611736078</v>
      </c>
      <c r="F14">
        <f t="shared" si="1"/>
        <v>9.9984138826392233E-3</v>
      </c>
      <c r="G14">
        <f t="shared" si="15"/>
        <v>1.1540701575496943E-4</v>
      </c>
      <c r="H14">
        <f t="shared" si="16"/>
        <v>-0.93510525314892567</v>
      </c>
      <c r="I14">
        <f t="shared" si="2"/>
        <v>-2.7055492984922784</v>
      </c>
      <c r="J14">
        <f t="shared" si="17"/>
        <v>2.1886524407434365E-2</v>
      </c>
      <c r="K14">
        <f t="shared" si="18"/>
        <v>1.1123027162598912E-4</v>
      </c>
      <c r="L14">
        <f t="shared" si="3"/>
        <v>1.4132717184974503E-4</v>
      </c>
      <c r="M14">
        <f t="shared" si="3"/>
        <v>1.7445191518971512E-11</v>
      </c>
      <c r="Q14">
        <v>408</v>
      </c>
      <c r="R14">
        <v>184.04900000000001</v>
      </c>
      <c r="S14" s="15">
        <f t="shared" ref="S14:S55" si="29">R14+273.15</f>
        <v>457.19899999999996</v>
      </c>
      <c r="T14">
        <v>5.0576800000000004</v>
      </c>
      <c r="U14">
        <f t="shared" si="19"/>
        <v>0.98995691907793915</v>
      </c>
      <c r="V14">
        <f t="shared" si="5"/>
        <v>1.0043080922060854E-2</v>
      </c>
      <c r="W14">
        <f t="shared" si="6"/>
        <v>2.144911877559654E-4</v>
      </c>
      <c r="X14">
        <f t="shared" si="7"/>
        <v>-0.92991663645948375</v>
      </c>
      <c r="Y14">
        <f t="shared" si="8"/>
        <v>-2.6456235346133745</v>
      </c>
      <c r="Z14">
        <f t="shared" si="20"/>
        <v>2.3636447033296527E-2</v>
      </c>
      <c r="AA14">
        <f t="shared" si="9"/>
        <v>2.0933083735244311E-4</v>
      </c>
      <c r="AB14">
        <f t="shared" si="10"/>
        <v>1.8477960223409044E-4</v>
      </c>
      <c r="AC14">
        <f t="shared" si="10"/>
        <v>2.6629216287132662E-11</v>
      </c>
      <c r="AG14">
        <v>272</v>
      </c>
      <c r="AH14">
        <v>191.1</v>
      </c>
      <c r="AI14" s="16">
        <f t="shared" si="27"/>
        <v>464.25</v>
      </c>
      <c r="AJ14">
        <v>6.3202299999999996</v>
      </c>
      <c r="AK14">
        <f t="shared" si="21"/>
        <v>0.98887710206968193</v>
      </c>
      <c r="AL14">
        <f t="shared" si="22"/>
        <v>1.1122897930318065E-2</v>
      </c>
      <c r="AM14">
        <f t="shared" si="23"/>
        <v>3.1986741393014162E-4</v>
      </c>
      <c r="AN14">
        <f t="shared" si="24"/>
        <v>-0.92762552296262291</v>
      </c>
      <c r="AO14">
        <f t="shared" si="12"/>
        <v>-2.6203264903186083</v>
      </c>
      <c r="AP14">
        <f t="shared" si="28"/>
        <v>2.4409152281447341E-2</v>
      </c>
      <c r="AQ14">
        <f t="shared" si="25"/>
        <v>3.3581444691599903E-4</v>
      </c>
      <c r="AR14">
        <f t="shared" si="26"/>
        <v>1.7652455468290161E-4</v>
      </c>
      <c r="AS14">
        <f t="shared" si="13"/>
        <v>2.5430786105202444E-10</v>
      </c>
    </row>
    <row r="15" spans="1:46" x14ac:dyDescent="0.25">
      <c r="A15">
        <v>846</v>
      </c>
      <c r="B15">
        <v>181.81399999999999</v>
      </c>
      <c r="C15" s="16">
        <f t="shared" ref="C15:C56" si="30">B15+273.15</f>
        <v>454.96399999999994</v>
      </c>
      <c r="D15">
        <v>5.0280500000000004</v>
      </c>
      <c r="E15">
        <f t="shared" si="14"/>
        <v>0.98457745637687721</v>
      </c>
      <c r="F15">
        <f t="shared" si="1"/>
        <v>1.5422543623122786E-2</v>
      </c>
      <c r="G15">
        <f t="shared" si="15"/>
        <v>1.4365465354626572E-4</v>
      </c>
      <c r="H15">
        <f t="shared" si="16"/>
        <v>-0.91960447154040459</v>
      </c>
      <c r="I15">
        <f t="shared" si="2"/>
        <v>-2.5366734119180276</v>
      </c>
      <c r="J15">
        <f t="shared" si="17"/>
        <v>2.7114347173855854E-2</v>
      </c>
      <c r="K15">
        <f t="shared" si="18"/>
        <v>1.2627220494094559E-4</v>
      </c>
      <c r="L15">
        <f t="shared" si="3"/>
        <v>1.3669827026893436E-4</v>
      </c>
      <c r="M15">
        <f t="shared" si="3"/>
        <v>3.0214951951659577E-10</v>
      </c>
      <c r="Q15">
        <v>432</v>
      </c>
      <c r="R15">
        <v>192.01</v>
      </c>
      <c r="S15" s="15">
        <f t="shared" si="29"/>
        <v>465.15999999999997</v>
      </c>
      <c r="T15">
        <v>5.0313800000000004</v>
      </c>
      <c r="U15">
        <f t="shared" si="19"/>
        <v>0.98480913057179598</v>
      </c>
      <c r="V15">
        <f t="shared" si="5"/>
        <v>1.5190869428204024E-2</v>
      </c>
      <c r="W15">
        <f t="shared" si="6"/>
        <v>2.6791009573321384E-4</v>
      </c>
      <c r="X15">
        <f t="shared" si="7"/>
        <v>-0.91502037816440684</v>
      </c>
      <c r="Y15">
        <f t="shared" si="8"/>
        <v>-2.4919040678638797</v>
      </c>
      <c r="Z15">
        <f t="shared" si="20"/>
        <v>2.866038712975516E-2</v>
      </c>
      <c r="AA15">
        <f t="shared" si="9"/>
        <v>2.4643442616313627E-4</v>
      </c>
      <c r="AB15">
        <f t="shared" si="10"/>
        <v>1.8142790711239942E-4</v>
      </c>
      <c r="AC15">
        <f t="shared" si="10"/>
        <v>4.6120438348315581E-10</v>
      </c>
      <c r="AG15">
        <v>288</v>
      </c>
      <c r="AH15">
        <v>199.155</v>
      </c>
      <c r="AI15" s="16">
        <f t="shared" si="27"/>
        <v>472.30499999999995</v>
      </c>
      <c r="AJ15">
        <v>6.2875199999999998</v>
      </c>
      <c r="AK15">
        <f t="shared" si="21"/>
        <v>0.98375922344679967</v>
      </c>
      <c r="AL15">
        <f t="shared" si="22"/>
        <v>1.6240776553200331E-2</v>
      </c>
      <c r="AM15">
        <f t="shared" si="23"/>
        <v>4.0142333665033059E-4</v>
      </c>
      <c r="AN15">
        <f t="shared" si="24"/>
        <v>-0.9116941905201672</v>
      </c>
      <c r="AO15">
        <f t="shared" si="12"/>
        <v>-2.4606422947082547</v>
      </c>
      <c r="AP15">
        <f t="shared" si="28"/>
        <v>2.9782183432103326E-2</v>
      </c>
      <c r="AQ15">
        <f t="shared" si="25"/>
        <v>3.870893066080763E-4</v>
      </c>
      <c r="AR15">
        <f t="shared" si="26"/>
        <v>1.8336970026000134E-4</v>
      </c>
      <c r="AS15">
        <f t="shared" si="13"/>
        <v>2.0546441725224854E-10</v>
      </c>
    </row>
    <row r="16" spans="1:46" x14ac:dyDescent="0.25">
      <c r="A16">
        <v>893</v>
      </c>
      <c r="B16">
        <v>189.68799999999999</v>
      </c>
      <c r="C16" s="16">
        <f t="shared" si="30"/>
        <v>462.83799999999997</v>
      </c>
      <c r="D16">
        <v>4.9935700000000001</v>
      </c>
      <c r="E16">
        <f t="shared" si="14"/>
        <v>0.97782568766020272</v>
      </c>
      <c r="F16">
        <f t="shared" si="1"/>
        <v>2.2174312339797275E-2</v>
      </c>
      <c r="G16">
        <f t="shared" si="15"/>
        <v>1.808598755929021E-4</v>
      </c>
      <c r="H16">
        <f t="shared" si="16"/>
        <v>-0.90200748248874163</v>
      </c>
      <c r="I16">
        <f t="shared" si="2"/>
        <v>-2.3747716686586315</v>
      </c>
      <c r="J16">
        <f t="shared" si="17"/>
        <v>3.3049140806080297E-2</v>
      </c>
      <c r="K16">
        <f t="shared" si="18"/>
        <v>1.4531442329568622E-4</v>
      </c>
      <c r="L16">
        <f t="shared" si="3"/>
        <v>1.1826189417107954E-4</v>
      </c>
      <c r="M16">
        <f t="shared" si="3"/>
        <v>1.2634791790136493E-9</v>
      </c>
      <c r="Q16">
        <v>456</v>
      </c>
      <c r="R16">
        <v>200.006</v>
      </c>
      <c r="S16" s="15">
        <f t="shared" si="29"/>
        <v>473.15599999999995</v>
      </c>
      <c r="T16">
        <v>4.9985299999999997</v>
      </c>
      <c r="U16">
        <f t="shared" si="19"/>
        <v>0.97837928827419884</v>
      </c>
      <c r="V16">
        <f t="shared" si="5"/>
        <v>2.1620711725801156E-2</v>
      </c>
      <c r="W16">
        <f t="shared" si="6"/>
        <v>3.2679322788522108E-4</v>
      </c>
      <c r="X16">
        <f t="shared" si="7"/>
        <v>-0.89748377958507541</v>
      </c>
      <c r="Y16">
        <f t="shared" si="8"/>
        <v>-2.3370152084488249</v>
      </c>
      <c r="Z16">
        <f t="shared" si="20"/>
        <v>3.4574813357670431E-2</v>
      </c>
      <c r="AA16">
        <f t="shared" si="9"/>
        <v>2.8783262362355787E-4</v>
      </c>
      <c r="AB16">
        <f t="shared" si="10"/>
        <v>1.6780874908879821E-4</v>
      </c>
      <c r="AC16">
        <f t="shared" si="10"/>
        <v>1.5179286844339299E-9</v>
      </c>
      <c r="AG16">
        <v>304</v>
      </c>
      <c r="AH16">
        <v>207.16</v>
      </c>
      <c r="AI16" s="16">
        <f t="shared" si="27"/>
        <v>480.30999999999995</v>
      </c>
      <c r="AJ16">
        <v>6.2464700000000004</v>
      </c>
      <c r="AK16">
        <f t="shared" si="21"/>
        <v>0.97733645006039438</v>
      </c>
      <c r="AL16">
        <f t="shared" si="22"/>
        <v>2.2663549939605621E-2</v>
      </c>
      <c r="AM16">
        <f t="shared" si="23"/>
        <v>4.8307704824668285E-4</v>
      </c>
      <c r="AN16">
        <f t="shared" si="24"/>
        <v>-0.89333033367860781</v>
      </c>
      <c r="AO16">
        <f t="shared" si="12"/>
        <v>-2.3035182653687896</v>
      </c>
      <c r="AP16">
        <f t="shared" si="28"/>
        <v>3.5975612337832544E-2</v>
      </c>
      <c r="AQ16">
        <f t="shared" si="25"/>
        <v>4.4491118340216843E-4</v>
      </c>
      <c r="AR16">
        <f t="shared" si="26"/>
        <v>1.7721100529428715E-4</v>
      </c>
      <c r="AS16">
        <f t="shared" si="13"/>
        <v>1.4566332393297413E-9</v>
      </c>
    </row>
    <row r="17" spans="1:45" x14ac:dyDescent="0.25">
      <c r="A17">
        <v>940</v>
      </c>
      <c r="B17">
        <v>197.57400000000001</v>
      </c>
      <c r="C17" s="16">
        <f t="shared" si="30"/>
        <v>470.72399999999999</v>
      </c>
      <c r="D17">
        <v>4.9501600000000003</v>
      </c>
      <c r="E17">
        <f t="shared" si="14"/>
        <v>0.96932527350733633</v>
      </c>
      <c r="F17">
        <f t="shared" si="1"/>
        <v>3.0674726492663673E-2</v>
      </c>
      <c r="G17">
        <f t="shared" si="15"/>
        <v>2.1681520216205682E-4</v>
      </c>
      <c r="H17">
        <f t="shared" si="16"/>
        <v>-0.88175681594673594</v>
      </c>
      <c r="I17">
        <f t="shared" si="2"/>
        <v>-2.2154277175631378</v>
      </c>
      <c r="J17">
        <f t="shared" si="17"/>
        <v>3.9878918700977553E-2</v>
      </c>
      <c r="K17">
        <f t="shared" si="18"/>
        <v>1.6752163872880198E-4</v>
      </c>
      <c r="L17">
        <f t="shared" si="3"/>
        <v>8.4717154207585932E-5</v>
      </c>
      <c r="M17">
        <f t="shared" si="3"/>
        <v>2.4298553959483183E-9</v>
      </c>
      <c r="Q17">
        <v>480</v>
      </c>
      <c r="R17">
        <v>208.03100000000001</v>
      </c>
      <c r="S17" s="15">
        <f t="shared" si="29"/>
        <v>481.18099999999998</v>
      </c>
      <c r="T17">
        <v>4.9584599999999996</v>
      </c>
      <c r="U17">
        <f t="shared" si="19"/>
        <v>0.97053625080495354</v>
      </c>
      <c r="V17">
        <f t="shared" si="5"/>
        <v>2.9463749195046463E-2</v>
      </c>
      <c r="W17">
        <f t="shared" si="6"/>
        <v>3.846976930208616E-4</v>
      </c>
      <c r="X17">
        <f t="shared" si="7"/>
        <v>-0.87700123070945413</v>
      </c>
      <c r="Y17">
        <f t="shared" si="8"/>
        <v>-2.1812296992575311</v>
      </c>
      <c r="Z17">
        <f t="shared" si="20"/>
        <v>4.1482796324635821E-2</v>
      </c>
      <c r="AA17">
        <f t="shared" si="9"/>
        <v>3.3367580236054402E-4</v>
      </c>
      <c r="AB17">
        <f t="shared" si="10"/>
        <v>1.4445749390329019E-4</v>
      </c>
      <c r="AC17">
        <f t="shared" si="10"/>
        <v>2.6032333265534019E-9</v>
      </c>
      <c r="AG17">
        <v>320</v>
      </c>
      <c r="AH17">
        <v>215.13300000000001</v>
      </c>
      <c r="AI17" s="16">
        <f t="shared" si="27"/>
        <v>488.28300000000002</v>
      </c>
      <c r="AJ17">
        <v>6.1970700000000001</v>
      </c>
      <c r="AK17">
        <f t="shared" si="21"/>
        <v>0.96960721728844745</v>
      </c>
      <c r="AL17">
        <f t="shared" si="22"/>
        <v>3.0392782711552546E-2</v>
      </c>
      <c r="AM17">
        <f t="shared" si="23"/>
        <v>5.7656321385879394E-4</v>
      </c>
      <c r="AN17">
        <f t="shared" si="24"/>
        <v>-0.87222335619374891</v>
      </c>
      <c r="AO17">
        <f t="shared" si="12"/>
        <v>-2.1479196845840711</v>
      </c>
      <c r="AP17">
        <f t="shared" si="28"/>
        <v>4.309419127226724E-2</v>
      </c>
      <c r="AQ17">
        <f t="shared" si="25"/>
        <v>5.0906108068890532E-4</v>
      </c>
      <c r="AR17">
        <f t="shared" si="26"/>
        <v>1.6132577942619652E-4</v>
      </c>
      <c r="AS17">
        <f t="shared" si="13"/>
        <v>4.5565379824853785E-9</v>
      </c>
    </row>
    <row r="18" spans="1:45" x14ac:dyDescent="0.25">
      <c r="A18">
        <v>987</v>
      </c>
      <c r="B18">
        <v>205.44800000000001</v>
      </c>
      <c r="C18" s="16">
        <f t="shared" si="30"/>
        <v>478.59799999999996</v>
      </c>
      <c r="D18">
        <v>4.8981199999999996</v>
      </c>
      <c r="E18">
        <f t="shared" si="14"/>
        <v>0.95913495900571966</v>
      </c>
      <c r="F18">
        <f t="shared" si="1"/>
        <v>4.0865040994280344E-2</v>
      </c>
      <c r="G18">
        <f t="shared" si="15"/>
        <v>2.503124009588E-4</v>
      </c>
      <c r="H18">
        <f t="shared" si="16"/>
        <v>-0.85841140557708284</v>
      </c>
      <c r="I18">
        <f t="shared" si="2"/>
        <v>-2.056905434676072</v>
      </c>
      <c r="J18">
        <f t="shared" si="17"/>
        <v>4.7752435721231244E-2</v>
      </c>
      <c r="K18">
        <f t="shared" si="18"/>
        <v>1.9208111686309701E-4</v>
      </c>
      <c r="L18">
        <f t="shared" si="3"/>
        <v>4.7436206124831069E-5</v>
      </c>
      <c r="M18">
        <f t="shared" si="3"/>
        <v>3.3908824474344726E-9</v>
      </c>
      <c r="Q18">
        <v>504</v>
      </c>
      <c r="R18">
        <v>216.05500000000001</v>
      </c>
      <c r="S18" s="15">
        <f t="shared" si="29"/>
        <v>489.20499999999998</v>
      </c>
      <c r="T18">
        <v>4.9112900000000002</v>
      </c>
      <c r="U18">
        <f t="shared" si="19"/>
        <v>0.96130350617245286</v>
      </c>
      <c r="V18">
        <f t="shared" si="5"/>
        <v>3.869649382754714E-2</v>
      </c>
      <c r="W18">
        <f t="shared" si="6"/>
        <v>4.6193083172994809E-4</v>
      </c>
      <c r="X18">
        <f t="shared" si="7"/>
        <v>-0.85325642081118303</v>
      </c>
      <c r="Y18">
        <f t="shared" si="8"/>
        <v>-2.0247378257248068</v>
      </c>
      <c r="Z18">
        <f t="shared" si="20"/>
        <v>4.9491015581288877E-2</v>
      </c>
      <c r="AA18">
        <f t="shared" si="9"/>
        <v>3.8331516948539388E-4</v>
      </c>
      <c r="AB18">
        <f t="shared" si="10"/>
        <v>1.1652169989200358E-4</v>
      </c>
      <c r="AC18">
        <f t="shared" si="10"/>
        <v>6.1804223501498251E-9</v>
      </c>
      <c r="AG18">
        <v>336</v>
      </c>
      <c r="AH18">
        <v>223.071</v>
      </c>
      <c r="AI18" s="16">
        <f t="shared" si="27"/>
        <v>496.221</v>
      </c>
      <c r="AJ18">
        <v>6.1381100000000002</v>
      </c>
      <c r="AK18">
        <f t="shared" si="21"/>
        <v>0.96038220586670675</v>
      </c>
      <c r="AL18">
        <f t="shared" si="22"/>
        <v>3.9617794133293249E-2</v>
      </c>
      <c r="AM18">
        <f t="shared" si="23"/>
        <v>6.9498554289254555E-4</v>
      </c>
      <c r="AN18">
        <f t="shared" si="24"/>
        <v>-0.84807305121297683</v>
      </c>
      <c r="AO18">
        <f t="shared" si="12"/>
        <v>-1.9932803494074636</v>
      </c>
      <c r="AP18">
        <f t="shared" si="28"/>
        <v>5.1239168563289722E-2</v>
      </c>
      <c r="AQ18">
        <f t="shared" si="25"/>
        <v>5.7879103544938957E-4</v>
      </c>
      <c r="AR18">
        <f t="shared" si="26"/>
        <v>1.3505634364217585E-4</v>
      </c>
      <c r="AS18">
        <f t="shared" si="13"/>
        <v>1.3501163559957631E-8</v>
      </c>
    </row>
    <row r="19" spans="1:45" x14ac:dyDescent="0.25">
      <c r="A19">
        <v>1034</v>
      </c>
      <c r="B19">
        <v>213.32499999999999</v>
      </c>
      <c r="C19" s="16">
        <f t="shared" si="30"/>
        <v>486.47499999999997</v>
      </c>
      <c r="D19">
        <v>4.8380400000000003</v>
      </c>
      <c r="E19">
        <f t="shared" si="14"/>
        <v>0.94737027616065606</v>
      </c>
      <c r="F19">
        <f t="shared" si="1"/>
        <v>5.2629723839343945E-2</v>
      </c>
      <c r="G19">
        <f t="shared" si="15"/>
        <v>2.9335046856706769E-4</v>
      </c>
      <c r="H19">
        <f t="shared" si="16"/>
        <v>-0.83164344573942994</v>
      </c>
      <c r="I19">
        <f t="shared" si="2"/>
        <v>-1.8988477427140642</v>
      </c>
      <c r="J19">
        <f t="shared" si="17"/>
        <v>5.6780248213796805E-2</v>
      </c>
      <c r="K19">
        <f t="shared" si="18"/>
        <v>2.1906658180678436E-4</v>
      </c>
      <c r="L19">
        <f t="shared" si="3"/>
        <v>1.7226852582927307E-5</v>
      </c>
      <c r="M19">
        <f t="shared" si="3"/>
        <v>5.5180958322145979E-9</v>
      </c>
      <c r="Q19">
        <v>528</v>
      </c>
      <c r="R19">
        <v>224.06399999999999</v>
      </c>
      <c r="S19" s="15">
        <f t="shared" si="29"/>
        <v>497.21399999999994</v>
      </c>
      <c r="T19">
        <v>4.8546500000000004</v>
      </c>
      <c r="U19">
        <f t="shared" si="19"/>
        <v>0.95021716621093411</v>
      </c>
      <c r="V19">
        <f t="shared" si="5"/>
        <v>4.9782833789065895E-2</v>
      </c>
      <c r="W19">
        <f t="shared" si="6"/>
        <v>5.5955286661356352E-4</v>
      </c>
      <c r="X19">
        <f t="shared" si="7"/>
        <v>-0.82597920812100534</v>
      </c>
      <c r="Y19">
        <f t="shared" si="8"/>
        <v>-1.8679650392352662</v>
      </c>
      <c r="Z19">
        <f t="shared" si="20"/>
        <v>5.8690579648938326E-2</v>
      </c>
      <c r="AA19">
        <f t="shared" si="9"/>
        <v>4.3647706338008954E-4</v>
      </c>
      <c r="AB19">
        <f t="shared" si="10"/>
        <v>7.9347936304074445E-5</v>
      </c>
      <c r="AC19">
        <f t="shared" si="10"/>
        <v>1.5147653341564805E-8</v>
      </c>
      <c r="AG19">
        <v>352</v>
      </c>
      <c r="AH19">
        <v>230.988</v>
      </c>
      <c r="AI19" s="16">
        <f t="shared" si="27"/>
        <v>504.13799999999998</v>
      </c>
      <c r="AJ19">
        <v>6.0670400000000004</v>
      </c>
      <c r="AK19">
        <f t="shared" si="21"/>
        <v>0.94926243718042602</v>
      </c>
      <c r="AL19">
        <f t="shared" si="22"/>
        <v>5.0737562819573978E-2</v>
      </c>
      <c r="AM19">
        <f t="shared" si="23"/>
        <v>8.3492142468223618E-4</v>
      </c>
      <c r="AN19">
        <f t="shared" si="24"/>
        <v>-0.82061469590653013</v>
      </c>
      <c r="AO19">
        <f t="shared" si="12"/>
        <v>-1.8394310770257465</v>
      </c>
      <c r="AP19">
        <f t="shared" si="28"/>
        <v>6.0499825130479953E-2</v>
      </c>
      <c r="AQ19">
        <f t="shared" si="25"/>
        <v>6.5428338325073396E-4</v>
      </c>
      <c r="AR19">
        <f t="shared" si="26"/>
        <v>9.5301765426935268E-5</v>
      </c>
      <c r="AS19">
        <f t="shared" si="13"/>
        <v>3.2630102012209114E-8</v>
      </c>
    </row>
    <row r="20" spans="1:45" x14ac:dyDescent="0.25">
      <c r="A20">
        <v>1081</v>
      </c>
      <c r="B20">
        <v>221.19499999999999</v>
      </c>
      <c r="C20" s="16">
        <f t="shared" si="30"/>
        <v>494.34499999999997</v>
      </c>
      <c r="D20">
        <v>4.7676299999999996</v>
      </c>
      <c r="E20">
        <f t="shared" si="14"/>
        <v>0.93358280413800387</v>
      </c>
      <c r="F20">
        <f t="shared" si="1"/>
        <v>6.6417195861996126E-2</v>
      </c>
      <c r="G20">
        <f t="shared" si="15"/>
        <v>3.3859668485223117E-4</v>
      </c>
      <c r="H20">
        <f t="shared" si="16"/>
        <v>-0.80111485678003058</v>
      </c>
      <c r="I20">
        <f t="shared" si="2"/>
        <v>-1.7409916552656535</v>
      </c>
      <c r="J20">
        <f t="shared" si="17"/>
        <v>6.7076377558715677E-2</v>
      </c>
      <c r="K20">
        <f t="shared" si="18"/>
        <v>2.4812333152695091E-4</v>
      </c>
      <c r="L20">
        <f t="shared" si="3"/>
        <v>4.3452050929006722E-7</v>
      </c>
      <c r="M20">
        <f t="shared" si="3"/>
        <v>8.1854276619210011E-9</v>
      </c>
      <c r="Q20">
        <v>552</v>
      </c>
      <c r="R20">
        <v>232.03100000000001</v>
      </c>
      <c r="S20" s="15">
        <f t="shared" si="29"/>
        <v>505.18099999999998</v>
      </c>
      <c r="T20">
        <v>4.7860399999999998</v>
      </c>
      <c r="U20">
        <f t="shared" si="19"/>
        <v>0.93678789741220858</v>
      </c>
      <c r="V20">
        <f t="shared" si="5"/>
        <v>6.3212102587791419E-2</v>
      </c>
      <c r="W20">
        <f t="shared" si="6"/>
        <v>6.5913223552992173E-4</v>
      </c>
      <c r="X20">
        <f t="shared" si="7"/>
        <v>-0.79491892499110306</v>
      </c>
      <c r="Y20">
        <f t="shared" si="8"/>
        <v>-1.711280627596528</v>
      </c>
      <c r="Z20">
        <f t="shared" si="20"/>
        <v>6.916602917006047E-2</v>
      </c>
      <c r="AA20">
        <f t="shared" si="9"/>
        <v>4.9226382486026944E-4</v>
      </c>
      <c r="AB20">
        <f t="shared" si="10"/>
        <v>3.5449241747050017E-5</v>
      </c>
      <c r="AC20">
        <f t="shared" si="10"/>
        <v>2.7845066479415725E-8</v>
      </c>
      <c r="AG20">
        <v>368</v>
      </c>
      <c r="AH20">
        <v>238.88</v>
      </c>
      <c r="AI20" s="16">
        <f t="shared" si="27"/>
        <v>512.03</v>
      </c>
      <c r="AJ20">
        <v>5.9816599999999998</v>
      </c>
      <c r="AK20">
        <f t="shared" si="21"/>
        <v>0.93590369438551024</v>
      </c>
      <c r="AL20">
        <f t="shared" si="22"/>
        <v>6.4096305614489757E-2</v>
      </c>
      <c r="AM20">
        <f t="shared" si="23"/>
        <v>9.5735309763866905E-4</v>
      </c>
      <c r="AN20">
        <f t="shared" si="24"/>
        <v>-0.78957491728512541</v>
      </c>
      <c r="AO20">
        <f t="shared" si="12"/>
        <v>-1.6862056689710194</v>
      </c>
      <c r="AP20">
        <f t="shared" si="28"/>
        <v>7.0968359262491704E-2</v>
      </c>
      <c r="AQ20">
        <f t="shared" si="25"/>
        <v>7.3480720657042556E-4</v>
      </c>
      <c r="AR20">
        <f t="shared" si="26"/>
        <v>4.7225121341016861E-5</v>
      </c>
      <c r="AS20">
        <f t="shared" si="13"/>
        <v>4.9526673631358496E-8</v>
      </c>
    </row>
    <row r="21" spans="1:45" x14ac:dyDescent="0.25">
      <c r="A21">
        <v>1128</v>
      </c>
      <c r="B21">
        <v>229.05799999999999</v>
      </c>
      <c r="C21" s="16">
        <f t="shared" si="30"/>
        <v>502.20799999999997</v>
      </c>
      <c r="D21">
        <v>4.6863599999999996</v>
      </c>
      <c r="E21">
        <f t="shared" si="14"/>
        <v>0.91766875994994901</v>
      </c>
      <c r="F21">
        <f t="shared" si="1"/>
        <v>8.2331240050050991E-2</v>
      </c>
      <c r="G21">
        <f t="shared" si="15"/>
        <v>3.5863667567466125E-4</v>
      </c>
      <c r="H21">
        <f t="shared" si="16"/>
        <v>-0.76653698946248561</v>
      </c>
      <c r="I21">
        <f t="shared" si="2"/>
        <v>-1.5833997389669356</v>
      </c>
      <c r="J21">
        <f t="shared" si="17"/>
        <v>7.873817414048237E-2</v>
      </c>
      <c r="K21">
        <f t="shared" si="18"/>
        <v>2.7913108162138105E-4</v>
      </c>
      <c r="L21">
        <f t="shared" si="3"/>
        <v>1.2910122630504184E-5</v>
      </c>
      <c r="M21">
        <f t="shared" si="3"/>
        <v>6.3211394857649849E-9</v>
      </c>
      <c r="Q21">
        <v>576</v>
      </c>
      <c r="R21">
        <v>239.994</v>
      </c>
      <c r="S21" s="15">
        <f t="shared" si="29"/>
        <v>513.14400000000001</v>
      </c>
      <c r="T21">
        <v>4.7052199999999997</v>
      </c>
      <c r="U21">
        <f t="shared" si="19"/>
        <v>0.92096872375949046</v>
      </c>
      <c r="V21">
        <f t="shared" si="5"/>
        <v>7.903127624050954E-2</v>
      </c>
      <c r="W21">
        <f t="shared" si="6"/>
        <v>7.2160381340864721E-4</v>
      </c>
      <c r="X21">
        <f t="shared" si="7"/>
        <v>-0.75988878238437896</v>
      </c>
      <c r="Y21">
        <f t="shared" si="8"/>
        <v>-1.5551831821869271</v>
      </c>
      <c r="Z21">
        <f t="shared" si="20"/>
        <v>8.0980360966706938E-2</v>
      </c>
      <c r="AA21">
        <f t="shared" si="9"/>
        <v>5.5210823202427723E-4</v>
      </c>
      <c r="AB21">
        <f t="shared" si="10"/>
        <v>3.7989312698959842E-6</v>
      </c>
      <c r="AC21">
        <f t="shared" si="10"/>
        <v>2.8728752108825588E-8</v>
      </c>
      <c r="AG21">
        <v>384</v>
      </c>
      <c r="AH21">
        <v>246.774</v>
      </c>
      <c r="AI21" s="16">
        <f t="shared" si="27"/>
        <v>519.92399999999998</v>
      </c>
      <c r="AJ21">
        <v>5.8837599999999997</v>
      </c>
      <c r="AK21">
        <f t="shared" si="21"/>
        <v>0.92058604482329154</v>
      </c>
      <c r="AL21">
        <f t="shared" si="22"/>
        <v>7.9413955176708462E-2</v>
      </c>
      <c r="AM21">
        <f t="shared" si="23"/>
        <v>1.0167109454697898E-3</v>
      </c>
      <c r="AN21">
        <f t="shared" si="24"/>
        <v>-0.75471501772900562</v>
      </c>
      <c r="AO21">
        <f t="shared" si="12"/>
        <v>-1.5336344605942027</v>
      </c>
      <c r="AP21">
        <f t="shared" si="28"/>
        <v>8.2725274567618509E-2</v>
      </c>
      <c r="AQ21">
        <f t="shared" si="25"/>
        <v>8.2137938257650727E-4</v>
      </c>
      <c r="AR21">
        <f t="shared" si="26"/>
        <v>1.0964836108616887E-5</v>
      </c>
      <c r="AS21">
        <f t="shared" si="13"/>
        <v>3.815441946233239E-8</v>
      </c>
    </row>
    <row r="22" spans="1:45" x14ac:dyDescent="0.25">
      <c r="A22">
        <v>1175</v>
      </c>
      <c r="B22">
        <v>236.928</v>
      </c>
      <c r="C22" s="16">
        <f t="shared" si="30"/>
        <v>510.07799999999997</v>
      </c>
      <c r="D22">
        <v>4.6002799999999997</v>
      </c>
      <c r="E22">
        <f t="shared" si="14"/>
        <v>0.90081283619323993</v>
      </c>
      <c r="F22">
        <f t="shared" si="1"/>
        <v>9.918716380676007E-2</v>
      </c>
      <c r="G22">
        <f t="shared" si="15"/>
        <v>3.6621937490477247E-4</v>
      </c>
      <c r="H22">
        <f t="shared" si="16"/>
        <v>-0.72763795709374368</v>
      </c>
      <c r="I22">
        <f t="shared" si="2"/>
        <v>-1.4261875174760157</v>
      </c>
      <c r="J22">
        <f t="shared" si="17"/>
        <v>9.1857334976687272E-2</v>
      </c>
      <c r="K22">
        <f t="shared" si="18"/>
        <v>3.1225478834980995E-4</v>
      </c>
      <c r="L22">
        <f t="shared" si="3"/>
        <v>5.3726390678166372E-5</v>
      </c>
      <c r="M22">
        <f t="shared" si="3"/>
        <v>2.9121766020480416E-9</v>
      </c>
      <c r="Q22">
        <v>600</v>
      </c>
      <c r="R22">
        <v>247.94399999999999</v>
      </c>
      <c r="S22" s="15">
        <f t="shared" si="29"/>
        <v>521.09399999999994</v>
      </c>
      <c r="T22">
        <v>4.6167400000000001</v>
      </c>
      <c r="U22">
        <f t="shared" si="19"/>
        <v>0.90365023223768293</v>
      </c>
      <c r="V22">
        <f t="shared" si="5"/>
        <v>9.6349767762317073E-2</v>
      </c>
      <c r="W22">
        <f t="shared" si="6"/>
        <v>7.4696760024975384E-4</v>
      </c>
      <c r="X22">
        <f t="shared" si="7"/>
        <v>-0.72060003288578112</v>
      </c>
      <c r="Y22">
        <f t="shared" si="8"/>
        <v>-1.3995972217985682</v>
      </c>
      <c r="Z22">
        <f t="shared" si="20"/>
        <v>9.4230958535289594E-2</v>
      </c>
      <c r="AA22">
        <f t="shared" si="9"/>
        <v>6.1520243286414115E-4</v>
      </c>
      <c r="AB22">
        <f t="shared" si="10"/>
        <v>4.4893525405367851E-6</v>
      </c>
      <c r="AC22">
        <f t="shared" si="10"/>
        <v>1.7362059336158531E-8</v>
      </c>
      <c r="AG22">
        <v>400</v>
      </c>
      <c r="AH22">
        <v>254.655</v>
      </c>
      <c r="AI22" s="16">
        <f t="shared" si="27"/>
        <v>527.80499999999995</v>
      </c>
      <c r="AJ22">
        <v>5.7797900000000002</v>
      </c>
      <c r="AK22">
        <f t="shared" si="21"/>
        <v>0.9043186696957749</v>
      </c>
      <c r="AL22">
        <f t="shared" si="22"/>
        <v>9.5681330304225098E-2</v>
      </c>
      <c r="AM22">
        <f t="shared" si="23"/>
        <v>1.067658949950874E-3</v>
      </c>
      <c r="AN22">
        <f t="shared" si="24"/>
        <v>-0.7157480580720299</v>
      </c>
      <c r="AO22">
        <f t="shared" si="12"/>
        <v>-1.3815602318566964</v>
      </c>
      <c r="AP22">
        <f t="shared" si="28"/>
        <v>9.5867344688842629E-2</v>
      </c>
      <c r="AQ22">
        <f t="shared" si="25"/>
        <v>9.1239989579802326E-4</v>
      </c>
      <c r="AR22">
        <f t="shared" si="26"/>
        <v>3.4601351284638569E-8</v>
      </c>
      <c r="AS22">
        <f t="shared" si="13"/>
        <v>2.4105373896437844E-8</v>
      </c>
    </row>
    <row r="23" spans="1:45" x14ac:dyDescent="0.25">
      <c r="A23">
        <v>1222</v>
      </c>
      <c r="B23">
        <v>244.774</v>
      </c>
      <c r="C23" s="16">
        <f t="shared" si="30"/>
        <v>517.92399999999998</v>
      </c>
      <c r="D23">
        <v>4.5123800000000003</v>
      </c>
      <c r="E23">
        <f t="shared" si="14"/>
        <v>0.88360052557271562</v>
      </c>
      <c r="F23">
        <f t="shared" si="1"/>
        <v>0.11639947442728438</v>
      </c>
      <c r="G23">
        <f t="shared" si="15"/>
        <v>3.7551026462078835E-4</v>
      </c>
      <c r="H23">
        <f t="shared" si="16"/>
        <v>-0.68412288507539509</v>
      </c>
      <c r="I23">
        <f t="shared" si="2"/>
        <v>-1.2693845220827475</v>
      </c>
      <c r="J23">
        <f t="shared" si="17"/>
        <v>0.10653331002912834</v>
      </c>
      <c r="K23">
        <f t="shared" si="18"/>
        <v>3.465595024350214E-4</v>
      </c>
      <c r="L23">
        <f t="shared" si="3"/>
        <v>9.7341199931441589E-5</v>
      </c>
      <c r="M23">
        <f t="shared" si="3"/>
        <v>8.3814663113683332E-10</v>
      </c>
      <c r="Q23">
        <v>624</v>
      </c>
      <c r="R23">
        <v>255.89500000000001</v>
      </c>
      <c r="S23" s="15">
        <f t="shared" si="29"/>
        <v>529.04499999999996</v>
      </c>
      <c r="T23">
        <v>4.52515</v>
      </c>
      <c r="U23">
        <f t="shared" si="19"/>
        <v>0.88572300983168883</v>
      </c>
      <c r="V23">
        <f t="shared" si="5"/>
        <v>0.11427699016831117</v>
      </c>
      <c r="W23">
        <f t="shared" si="6"/>
        <v>7.8228116842403439E-4</v>
      </c>
      <c r="X23">
        <f t="shared" si="7"/>
        <v>-0.67682141689393638</v>
      </c>
      <c r="Y23">
        <f t="shared" si="8"/>
        <v>-1.2447047414364356</v>
      </c>
      <c r="Z23">
        <f t="shared" si="20"/>
        <v>0.10899581692402899</v>
      </c>
      <c r="AA23">
        <f t="shared" si="9"/>
        <v>6.8188877452003748E-4</v>
      </c>
      <c r="AB23">
        <f t="shared" si="10"/>
        <v>2.7890790836121943E-5</v>
      </c>
      <c r="AC23">
        <f t="shared" si="10"/>
        <v>1.0078632753775277E-8</v>
      </c>
      <c r="AG23">
        <v>416</v>
      </c>
      <c r="AH23">
        <v>262.52600000000001</v>
      </c>
      <c r="AI23" s="16">
        <f t="shared" si="27"/>
        <v>535.67599999999993</v>
      </c>
      <c r="AJ23">
        <v>5.6706099999999999</v>
      </c>
      <c r="AK23">
        <f t="shared" si="21"/>
        <v>0.88723612649656092</v>
      </c>
      <c r="AL23">
        <f t="shared" si="22"/>
        <v>0.11276387350343908</v>
      </c>
      <c r="AM23">
        <f t="shared" si="23"/>
        <v>1.137675785283794E-3</v>
      </c>
      <c r="AN23">
        <f t="shared" si="24"/>
        <v>-0.67246300528793634</v>
      </c>
      <c r="AO23">
        <f t="shared" si="12"/>
        <v>-1.2301736044335669</v>
      </c>
      <c r="AP23">
        <f t="shared" si="28"/>
        <v>0.110465743021611</v>
      </c>
      <c r="AQ23">
        <f t="shared" si="25"/>
        <v>1.0076892748019279E-3</v>
      </c>
      <c r="AR23">
        <f t="shared" si="26"/>
        <v>5.2814037115073943E-6</v>
      </c>
      <c r="AS23">
        <f t="shared" si="13"/>
        <v>1.6896492907252284E-8</v>
      </c>
    </row>
    <row r="24" spans="1:45" x14ac:dyDescent="0.25">
      <c r="A24">
        <v>1269</v>
      </c>
      <c r="B24">
        <v>252.62200000000001</v>
      </c>
      <c r="C24" s="16">
        <f t="shared" si="30"/>
        <v>525.77199999999993</v>
      </c>
      <c r="D24">
        <v>4.42225</v>
      </c>
      <c r="E24">
        <f t="shared" si="14"/>
        <v>0.86595154313553857</v>
      </c>
      <c r="F24">
        <f t="shared" si="1"/>
        <v>0.13404845686446143</v>
      </c>
      <c r="G24">
        <f t="shared" si="15"/>
        <v>3.9600855045163435E-4</v>
      </c>
      <c r="H24">
        <f t="shared" si="16"/>
        <v>-0.63582719107883556</v>
      </c>
      <c r="I24">
        <f t="shared" si="2"/>
        <v>-1.1134921651974128</v>
      </c>
      <c r="J24">
        <f t="shared" si="17"/>
        <v>0.12282160664357435</v>
      </c>
      <c r="K24">
        <f t="shared" si="18"/>
        <v>3.8271940713185493E-4</v>
      </c>
      <c r="L24">
        <f t="shared" si="3"/>
        <v>1.2604216588223233E-4</v>
      </c>
      <c r="M24">
        <f t="shared" si="3"/>
        <v>1.7660133017363813E-10</v>
      </c>
      <c r="Q24">
        <v>648</v>
      </c>
      <c r="R24">
        <v>263.81799999999998</v>
      </c>
      <c r="S24" s="15">
        <f t="shared" si="29"/>
        <v>536.96799999999996</v>
      </c>
      <c r="T24">
        <v>4.4292299999999996</v>
      </c>
      <c r="U24">
        <f t="shared" si="19"/>
        <v>0.86694826178951201</v>
      </c>
      <c r="V24">
        <f t="shared" si="5"/>
        <v>0.13305173821048799</v>
      </c>
      <c r="W24">
        <f t="shared" si="6"/>
        <v>8.3724963251052831E-4</v>
      </c>
      <c r="X24">
        <f t="shared" si="7"/>
        <v>-0.62829731293374524</v>
      </c>
      <c r="Y24">
        <f t="shared" si="8"/>
        <v>-1.0906277262444695</v>
      </c>
      <c r="Z24">
        <f t="shared" si="20"/>
        <v>0.12536114751250987</v>
      </c>
      <c r="AA24">
        <f t="shared" si="9"/>
        <v>7.5041321540830601E-4</v>
      </c>
      <c r="AB24">
        <f t="shared" si="10"/>
        <v>5.9145185283827537E-5</v>
      </c>
      <c r="AC24">
        <f t="shared" si="10"/>
        <v>7.5405633351511254E-9</v>
      </c>
      <c r="AG24">
        <v>432</v>
      </c>
      <c r="AH24">
        <v>270.39100000000002</v>
      </c>
      <c r="AI24" s="16">
        <f t="shared" si="27"/>
        <v>543.54099999999994</v>
      </c>
      <c r="AJ24">
        <v>5.5542699999999998</v>
      </c>
      <c r="AK24">
        <f t="shared" si="21"/>
        <v>0.86903331393202021</v>
      </c>
      <c r="AL24">
        <f t="shared" si="22"/>
        <v>0.13096668606797979</v>
      </c>
      <c r="AM24">
        <f t="shared" si="23"/>
        <v>1.2247078850691206E-3</v>
      </c>
      <c r="AN24">
        <f t="shared" si="24"/>
        <v>-0.62465734063294787</v>
      </c>
      <c r="AO24">
        <f t="shared" si="12"/>
        <v>-1.0797016470359444</v>
      </c>
      <c r="AP24">
        <f t="shared" si="28"/>
        <v>0.12658877141844185</v>
      </c>
      <c r="AQ24">
        <f t="shared" si="25"/>
        <v>1.1071883338327753E-3</v>
      </c>
      <c r="AR24">
        <f t="shared" si="26"/>
        <v>1.9166136678638851E-5</v>
      </c>
      <c r="AS24">
        <f t="shared" si="13"/>
        <v>1.3810844922792004E-8</v>
      </c>
    </row>
    <row r="25" spans="1:45" x14ac:dyDescent="0.25">
      <c r="A25">
        <v>1316</v>
      </c>
      <c r="B25">
        <v>260.47500000000002</v>
      </c>
      <c r="C25" s="16">
        <f t="shared" si="30"/>
        <v>533.625</v>
      </c>
      <c r="D25">
        <v>4.3272000000000004</v>
      </c>
      <c r="E25">
        <f t="shared" si="14"/>
        <v>0.84733914126431176</v>
      </c>
      <c r="F25">
        <f t="shared" si="1"/>
        <v>0.15266085873568824</v>
      </c>
      <c r="G25">
        <f t="shared" si="15"/>
        <v>4.2546442053783222E-4</v>
      </c>
      <c r="H25">
        <f t="shared" si="16"/>
        <v>-0.58249234022778884</v>
      </c>
      <c r="I25">
        <f t="shared" si="2"/>
        <v>-0.95871602426553615</v>
      </c>
      <c r="J25">
        <f t="shared" si="17"/>
        <v>0.14080941877877154</v>
      </c>
      <c r="K25">
        <f t="shared" si="18"/>
        <v>4.2068093353192721E-4</v>
      </c>
      <c r="L25">
        <f t="shared" si="3"/>
        <v>1.4045662905240181E-4</v>
      </c>
      <c r="M25">
        <f t="shared" si="3"/>
        <v>2.2881747935662135E-11</v>
      </c>
      <c r="Q25">
        <v>672</v>
      </c>
      <c r="R25">
        <v>271.75099999999998</v>
      </c>
      <c r="S25" s="15">
        <f t="shared" si="29"/>
        <v>544.90099999999995</v>
      </c>
      <c r="T25">
        <v>4.3265700000000002</v>
      </c>
      <c r="U25">
        <f t="shared" si="19"/>
        <v>0.84685427060925933</v>
      </c>
      <c r="V25">
        <f t="shared" si="5"/>
        <v>0.15314572939074067</v>
      </c>
      <c r="W25">
        <f t="shared" si="6"/>
        <v>8.7639631316561994E-4</v>
      </c>
      <c r="X25">
        <f t="shared" si="7"/>
        <v>-0.57489691944111954</v>
      </c>
      <c r="Y25">
        <f t="shared" si="8"/>
        <v>-0.93793853543118266</v>
      </c>
      <c r="Z25">
        <f t="shared" si="20"/>
        <v>0.14337106468230923</v>
      </c>
      <c r="AA25">
        <f t="shared" si="9"/>
        <v>8.2289747305829474E-4</v>
      </c>
      <c r="AB25">
        <f t="shared" si="10"/>
        <v>9.5544070162255107E-5</v>
      </c>
      <c r="AC25">
        <f t="shared" si="10"/>
        <v>2.8621258928291475E-9</v>
      </c>
      <c r="AG25">
        <v>448</v>
      </c>
      <c r="AH25">
        <v>278.25200000000001</v>
      </c>
      <c r="AI25" s="16">
        <f t="shared" si="27"/>
        <v>551.40200000000004</v>
      </c>
      <c r="AJ25">
        <v>5.42903</v>
      </c>
      <c r="AK25">
        <f t="shared" si="21"/>
        <v>0.84943798777091428</v>
      </c>
      <c r="AL25">
        <f t="shared" si="22"/>
        <v>0.15056201222908572</v>
      </c>
      <c r="AM25">
        <f t="shared" si="23"/>
        <v>1.3157493287771563E-3</v>
      </c>
      <c r="AN25">
        <f t="shared" si="24"/>
        <v>-0.57213135318753361</v>
      </c>
      <c r="AO25">
        <f t="shared" si="12"/>
        <v>-0.93044525267386791</v>
      </c>
      <c r="AP25">
        <f t="shared" si="28"/>
        <v>0.14430378475976627</v>
      </c>
      <c r="AQ25">
        <f t="shared" si="25"/>
        <v>1.2108673465846269E-3</v>
      </c>
      <c r="AR25">
        <f t="shared" si="26"/>
        <v>3.9165411057744519E-5</v>
      </c>
      <c r="AS25">
        <f t="shared" si="13"/>
        <v>1.1000230188634049E-8</v>
      </c>
    </row>
    <row r="26" spans="1:45" x14ac:dyDescent="0.25">
      <c r="A26">
        <v>1363</v>
      </c>
      <c r="B26">
        <v>268.315</v>
      </c>
      <c r="C26" s="16">
        <f t="shared" si="30"/>
        <v>541.46499999999992</v>
      </c>
      <c r="D26">
        <v>4.2250800000000002</v>
      </c>
      <c r="E26">
        <f t="shared" si="14"/>
        <v>0.82734231349903364</v>
      </c>
      <c r="F26">
        <f t="shared" si="1"/>
        <v>0.17265768650096636</v>
      </c>
      <c r="G26">
        <f t="shared" si="15"/>
        <v>4.4958740325340418E-4</v>
      </c>
      <c r="H26">
        <f t="shared" si="16"/>
        <v>-0.52386726287947849</v>
      </c>
      <c r="I26">
        <f t="shared" si="2"/>
        <v>-0.80546444428387365</v>
      </c>
      <c r="J26">
        <f t="shared" si="17"/>
        <v>0.16058142265477213</v>
      </c>
      <c r="K26">
        <f t="shared" si="18"/>
        <v>4.5994111396210685E-4</v>
      </c>
      <c r="L26">
        <f t="shared" si="3"/>
        <v>1.4583614848289784E-4</v>
      </c>
      <c r="M26">
        <f t="shared" si="3"/>
        <v>1.0719932543950423E-10</v>
      </c>
      <c r="Q26">
        <v>696</v>
      </c>
      <c r="R26">
        <v>279.67500000000001</v>
      </c>
      <c r="S26" s="15">
        <f t="shared" si="29"/>
        <v>552.82500000000005</v>
      </c>
      <c r="T26">
        <v>4.2191099999999997</v>
      </c>
      <c r="U26">
        <f t="shared" si="19"/>
        <v>0.82582075909328445</v>
      </c>
      <c r="V26">
        <f t="shared" si="5"/>
        <v>0.17417924090671555</v>
      </c>
      <c r="W26">
        <f t="shared" si="6"/>
        <v>9.2484033047627223E-4</v>
      </c>
      <c r="X26">
        <f t="shared" si="7"/>
        <v>-0.51633845063604888</v>
      </c>
      <c r="Y26">
        <f t="shared" si="8"/>
        <v>-0.7868961758725147</v>
      </c>
      <c r="Z26">
        <f t="shared" si="20"/>
        <v>0.1631206040357083</v>
      </c>
      <c r="AA26">
        <f t="shared" si="9"/>
        <v>8.9816123931966204E-4</v>
      </c>
      <c r="AB26">
        <f t="shared" si="10"/>
        <v>1.22293449444801E-4</v>
      </c>
      <c r="AC26">
        <f t="shared" si="10"/>
        <v>7.1177390494271623E-10</v>
      </c>
      <c r="AG26">
        <v>464</v>
      </c>
      <c r="AH26">
        <v>286.101</v>
      </c>
      <c r="AI26" s="16">
        <f t="shared" si="27"/>
        <v>559.25099999999998</v>
      </c>
      <c r="AJ26">
        <v>5.2944800000000001</v>
      </c>
      <c r="AK26">
        <f t="shared" si="21"/>
        <v>0.82838599851047978</v>
      </c>
      <c r="AL26">
        <f t="shared" si="22"/>
        <v>0.17161400148952022</v>
      </c>
      <c r="AM26">
        <f t="shared" si="23"/>
        <v>1.3773563207600328E-3</v>
      </c>
      <c r="AN26">
        <f t="shared" si="24"/>
        <v>-0.51468674227423561</v>
      </c>
      <c r="AO26">
        <f t="shared" si="12"/>
        <v>-0.7828541814186617</v>
      </c>
      <c r="AP26">
        <f t="shared" si="28"/>
        <v>0.16367766230512029</v>
      </c>
      <c r="AQ26">
        <f t="shared" si="25"/>
        <v>1.3182955647521933E-3</v>
      </c>
      <c r="AR26">
        <f t="shared" si="26"/>
        <v>6.2985479649841689E-5</v>
      </c>
      <c r="AS26">
        <f t="shared" si="13"/>
        <v>3.4881729002175556E-9</v>
      </c>
    </row>
    <row r="27" spans="1:45" x14ac:dyDescent="0.25">
      <c r="A27">
        <v>1410</v>
      </c>
      <c r="B27">
        <v>276.14499999999998</v>
      </c>
      <c r="C27" s="16">
        <f t="shared" si="30"/>
        <v>549.29499999999996</v>
      </c>
      <c r="D27">
        <v>4.1171699999999998</v>
      </c>
      <c r="E27">
        <f t="shared" si="14"/>
        <v>0.80621170554612365</v>
      </c>
      <c r="F27">
        <f t="shared" si="1"/>
        <v>0.19378829445387635</v>
      </c>
      <c r="G27">
        <f t="shared" si="15"/>
        <v>4.639612012445444E-4</v>
      </c>
      <c r="H27">
        <f t="shared" si="16"/>
        <v>-0.45977098174947084</v>
      </c>
      <c r="I27">
        <f t="shared" si="2"/>
        <v>-0.65459465801581751</v>
      </c>
      <c r="J27">
        <f t="shared" si="17"/>
        <v>0.18219865501099114</v>
      </c>
      <c r="K27">
        <f t="shared" si="18"/>
        <v>5.0104229737214919E-4</v>
      </c>
      <c r="L27">
        <f t="shared" si="3"/>
        <v>1.3431974241608069E-4</v>
      </c>
      <c r="M27">
        <f t="shared" si="3"/>
        <v>1.3750076900246676E-9</v>
      </c>
      <c r="Q27">
        <v>720</v>
      </c>
      <c r="R27">
        <v>287.58499999999998</v>
      </c>
      <c r="S27" s="15">
        <f t="shared" si="29"/>
        <v>560.7349999999999</v>
      </c>
      <c r="T27">
        <v>4.1057100000000002</v>
      </c>
      <c r="U27">
        <f t="shared" si="19"/>
        <v>0.80362459116185392</v>
      </c>
      <c r="V27">
        <f t="shared" si="5"/>
        <v>0.19637540883814608</v>
      </c>
      <c r="W27">
        <f t="shared" si="6"/>
        <v>9.5974612072706E-4</v>
      </c>
      <c r="X27">
        <f t="shared" si="7"/>
        <v>-0.4524241130222082</v>
      </c>
      <c r="Y27">
        <f t="shared" si="8"/>
        <v>-0.63829377360698036</v>
      </c>
      <c r="Z27">
        <f t="shared" si="20"/>
        <v>0.18467647377938018</v>
      </c>
      <c r="AA27">
        <f t="shared" si="9"/>
        <v>9.7668707397000889E-4</v>
      </c>
      <c r="AB27">
        <f t="shared" si="10"/>
        <v>1.3686508150922194E-4</v>
      </c>
      <c r="AC27">
        <f t="shared" si="10"/>
        <v>2.8699589677978042E-10</v>
      </c>
      <c r="AG27" s="11">
        <v>480</v>
      </c>
      <c r="AH27">
        <v>293.964</v>
      </c>
      <c r="AI27" s="16">
        <f t="shared" si="27"/>
        <v>567.11400000000003</v>
      </c>
      <c r="AJ27">
        <v>5.1536299999999997</v>
      </c>
      <c r="AK27">
        <f t="shared" si="21"/>
        <v>0.80634829737831926</v>
      </c>
      <c r="AL27">
        <f t="shared" si="22"/>
        <v>0.19365170262168074</v>
      </c>
      <c r="AM27">
        <f t="shared" si="23"/>
        <v>1.437496479600453E-3</v>
      </c>
      <c r="AN27">
        <f t="shared" si="24"/>
        <v>-0.45214564229369913</v>
      </c>
      <c r="AO27">
        <f t="shared" si="12"/>
        <v>-0.63767972449402444</v>
      </c>
      <c r="AP27">
        <f t="shared" si="28"/>
        <v>0.18477039134115539</v>
      </c>
      <c r="AQ27">
        <f t="shared" si="25"/>
        <v>1.4327570583908332E-3</v>
      </c>
      <c r="AR27">
        <f t="shared" si="26"/>
        <v>7.887769006158693E-5</v>
      </c>
      <c r="AS27">
        <f t="shared" si="13"/>
        <v>2.2462113402194317E-11</v>
      </c>
    </row>
    <row r="28" spans="1:45" x14ac:dyDescent="0.25">
      <c r="A28">
        <v>1457</v>
      </c>
      <c r="B28">
        <v>283.95800000000003</v>
      </c>
      <c r="C28" s="16">
        <f t="shared" si="30"/>
        <v>557.10799999999995</v>
      </c>
      <c r="D28">
        <v>4.0058100000000003</v>
      </c>
      <c r="E28">
        <f t="shared" si="14"/>
        <v>0.78440552908763006</v>
      </c>
      <c r="F28">
        <f t="shared" si="1"/>
        <v>0.21559447091236994</v>
      </c>
      <c r="G28">
        <f t="shared" si="15"/>
        <v>4.8895911079436106E-4</v>
      </c>
      <c r="H28">
        <f t="shared" si="16"/>
        <v>-0.3899469391155348</v>
      </c>
      <c r="I28">
        <f t="shared" si="2"/>
        <v>-0.50722590150898805</v>
      </c>
      <c r="J28">
        <f t="shared" si="17"/>
        <v>0.20574764298748216</v>
      </c>
      <c r="K28">
        <f t="shared" si="18"/>
        <v>5.4459607819682732E-4</v>
      </c>
      <c r="L28">
        <f t="shared" si="3"/>
        <v>9.6960020182349776E-5</v>
      </c>
      <c r="M28">
        <f t="shared" si="3"/>
        <v>3.0954721417430932E-9</v>
      </c>
      <c r="Q28">
        <v>744</v>
      </c>
      <c r="R28">
        <v>295.48599999999999</v>
      </c>
      <c r="S28" s="15">
        <f t="shared" si="29"/>
        <v>568.63599999999997</v>
      </c>
      <c r="T28">
        <v>3.9880300000000002</v>
      </c>
      <c r="U28">
        <f t="shared" si="19"/>
        <v>0.78059068426440448</v>
      </c>
      <c r="V28">
        <f t="shared" si="5"/>
        <v>0.21940931573559552</v>
      </c>
      <c r="W28">
        <f t="shared" si="6"/>
        <v>9.9073724291233001E-4</v>
      </c>
      <c r="X28">
        <f t="shared" si="7"/>
        <v>-0.38292177351346002</v>
      </c>
      <c r="Y28">
        <f t="shared" si="8"/>
        <v>-0.49330207574215518</v>
      </c>
      <c r="Z28">
        <f t="shared" si="20"/>
        <v>0.20811696355466039</v>
      </c>
      <c r="AA28">
        <f t="shared" si="9"/>
        <v>1.0605144832315045E-3</v>
      </c>
      <c r="AB28">
        <f t="shared" si="10"/>
        <v>1.2751721777827047E-4</v>
      </c>
      <c r="AC28">
        <f t="shared" si="10"/>
        <v>4.8688632665598364E-9</v>
      </c>
      <c r="AG28">
        <v>496</v>
      </c>
      <c r="AH28">
        <v>301.82299999999998</v>
      </c>
      <c r="AI28" s="16">
        <f t="shared" si="27"/>
        <v>574.97299999999996</v>
      </c>
      <c r="AJ28">
        <v>5.0066300000000004</v>
      </c>
      <c r="AK28">
        <f t="shared" si="21"/>
        <v>0.78334835370471201</v>
      </c>
      <c r="AL28">
        <f t="shared" si="22"/>
        <v>0.21665164629528799</v>
      </c>
      <c r="AM28">
        <f t="shared" si="23"/>
        <v>1.4843373512826788E-3</v>
      </c>
      <c r="AN28">
        <f t="shared" si="24"/>
        <v>-0.38417438847742447</v>
      </c>
      <c r="AO28">
        <f t="shared" si="12"/>
        <v>-0.49577302871329126</v>
      </c>
      <c r="AP28">
        <f t="shared" si="28"/>
        <v>0.20769450427540873</v>
      </c>
      <c r="AQ28">
        <f t="shared" si="25"/>
        <v>1.5544041122247164E-3</v>
      </c>
      <c r="AR28">
        <f t="shared" si="26"/>
        <v>8.0230393164286822E-5</v>
      </c>
      <c r="AS28">
        <f t="shared" si="13"/>
        <v>4.9093509889086459E-9</v>
      </c>
    </row>
    <row r="29" spans="1:45" x14ac:dyDescent="0.25">
      <c r="A29">
        <v>1504</v>
      </c>
      <c r="B29">
        <v>291.767</v>
      </c>
      <c r="C29" s="16">
        <f t="shared" si="30"/>
        <v>564.91699999999992</v>
      </c>
      <c r="D29">
        <v>3.8884500000000002</v>
      </c>
      <c r="E29">
        <f t="shared" si="14"/>
        <v>0.76142445088029509</v>
      </c>
      <c r="F29">
        <f t="shared" si="1"/>
        <v>0.23857554911970491</v>
      </c>
      <c r="G29">
        <f t="shared" si="15"/>
        <v>5.1749839086372954E-4</v>
      </c>
      <c r="H29">
        <f t="shared" si="16"/>
        <v>-0.31405334693434228</v>
      </c>
      <c r="I29">
        <f t="shared" si="2"/>
        <v>-0.36513157686701148</v>
      </c>
      <c r="J29">
        <f t="shared" si="17"/>
        <v>0.23134365866273304</v>
      </c>
      <c r="K29">
        <f t="shared" si="18"/>
        <v>5.9285699171066238E-4</v>
      </c>
      <c r="L29">
        <f t="shared" si="3"/>
        <v>5.2300239581640772E-5</v>
      </c>
      <c r="M29">
        <f t="shared" si="3"/>
        <v>5.6789187216073469E-9</v>
      </c>
      <c r="Q29">
        <v>768</v>
      </c>
      <c r="R29">
        <v>303.40199999999999</v>
      </c>
      <c r="S29" s="15">
        <f t="shared" si="29"/>
        <v>576.55199999999991</v>
      </c>
      <c r="T29">
        <v>3.8665500000000002</v>
      </c>
      <c r="U29">
        <f t="shared" si="19"/>
        <v>0.75681299043450856</v>
      </c>
      <c r="V29">
        <f t="shared" si="5"/>
        <v>0.24318700956549144</v>
      </c>
      <c r="W29">
        <f t="shared" si="6"/>
        <v>1.0497834862337417E-3</v>
      </c>
      <c r="X29">
        <f t="shared" si="7"/>
        <v>-0.30745416507272005</v>
      </c>
      <c r="Y29">
        <f t="shared" si="8"/>
        <v>-0.35363290703105021</v>
      </c>
      <c r="Z29">
        <f t="shared" si="20"/>
        <v>0.23356931115221649</v>
      </c>
      <c r="AA29">
        <f t="shared" si="9"/>
        <v>1.1545995123662177E-3</v>
      </c>
      <c r="AB29">
        <f t="shared" si="10"/>
        <v>9.2500122768711482E-5</v>
      </c>
      <c r="AC29">
        <f t="shared" si="10"/>
        <v>1.0986399334203878E-8</v>
      </c>
      <c r="AG29">
        <v>512</v>
      </c>
      <c r="AH29">
        <v>309.67700000000002</v>
      </c>
      <c r="AI29" s="16">
        <f t="shared" si="27"/>
        <v>582.827</v>
      </c>
      <c r="AJ29">
        <v>4.8548400000000003</v>
      </c>
      <c r="AK29">
        <f t="shared" si="21"/>
        <v>0.75959895608418915</v>
      </c>
      <c r="AL29">
        <f t="shared" si="22"/>
        <v>0.24040104391581085</v>
      </c>
      <c r="AM29">
        <f t="shared" si="23"/>
        <v>1.5576790084051509E-3</v>
      </c>
      <c r="AN29">
        <f t="shared" si="24"/>
        <v>-0.31043209153578455</v>
      </c>
      <c r="AO29">
        <f t="shared" si="12"/>
        <v>-0.35880488616318601</v>
      </c>
      <c r="AP29">
        <f t="shared" si="28"/>
        <v>0.23256497007100418</v>
      </c>
      <c r="AQ29">
        <f t="shared" si="25"/>
        <v>1.6878048787713658E-3</v>
      </c>
      <c r="AR29">
        <f t="shared" si="26"/>
        <v>6.1404053301263153E-5</v>
      </c>
      <c r="AS29">
        <f t="shared" si="13"/>
        <v>1.6932742138564966E-8</v>
      </c>
    </row>
    <row r="30" spans="1:45" x14ac:dyDescent="0.25">
      <c r="A30">
        <v>1551</v>
      </c>
      <c r="B30">
        <v>299.565</v>
      </c>
      <c r="C30" s="16">
        <f t="shared" si="30"/>
        <v>572.71499999999992</v>
      </c>
      <c r="D30">
        <v>3.76424</v>
      </c>
      <c r="E30">
        <f t="shared" si="14"/>
        <v>0.7371020265096998</v>
      </c>
      <c r="F30">
        <f t="shared" si="1"/>
        <v>0.2628979734903002</v>
      </c>
      <c r="G30">
        <f t="shared" si="15"/>
        <v>5.6141138530623716E-4</v>
      </c>
      <c r="H30">
        <f t="shared" si="16"/>
        <v>-0.23143423058000834</v>
      </c>
      <c r="I30">
        <f t="shared" si="2"/>
        <v>-0.23109600658977475</v>
      </c>
      <c r="J30">
        <f t="shared" si="17"/>
        <v>0.25920793727313418</v>
      </c>
      <c r="K30">
        <f t="shared" si="18"/>
        <v>6.4907578601600959E-4</v>
      </c>
      <c r="L30">
        <f t="shared" si="3"/>
        <v>1.3616367283996875E-5</v>
      </c>
      <c r="M30">
        <f t="shared" si="3"/>
        <v>7.6850471518035498E-9</v>
      </c>
      <c r="Q30">
        <v>792</v>
      </c>
      <c r="R30">
        <v>311.33699999999999</v>
      </c>
      <c r="S30" s="15">
        <f t="shared" si="29"/>
        <v>584.48699999999997</v>
      </c>
      <c r="T30">
        <v>3.7378300000000002</v>
      </c>
      <c r="U30">
        <f t="shared" si="19"/>
        <v>0.73161818676489876</v>
      </c>
      <c r="V30">
        <f t="shared" si="5"/>
        <v>0.26838181323510124</v>
      </c>
      <c r="W30">
        <f t="shared" si="6"/>
        <v>1.1264457358499448E-3</v>
      </c>
      <c r="X30">
        <f t="shared" si="7"/>
        <v>-0.22529134194972644</v>
      </c>
      <c r="Y30">
        <f t="shared" si="8"/>
        <v>-0.22200819809445371</v>
      </c>
      <c r="Z30">
        <f t="shared" si="20"/>
        <v>0.2612796994490057</v>
      </c>
      <c r="AA30">
        <f t="shared" si="9"/>
        <v>1.2659356063872396E-3</v>
      </c>
      <c r="AB30">
        <f t="shared" si="10"/>
        <v>5.0440020230648365E-5</v>
      </c>
      <c r="AC30">
        <f t="shared" si="10"/>
        <v>1.9457423982511274E-8</v>
      </c>
      <c r="AG30">
        <v>528</v>
      </c>
      <c r="AH30">
        <v>317.50799999999998</v>
      </c>
      <c r="AI30" s="16">
        <f t="shared" si="27"/>
        <v>590.6579999999999</v>
      </c>
      <c r="AJ30">
        <v>4.6955499999999999</v>
      </c>
      <c r="AK30">
        <f t="shared" si="21"/>
        <v>0.73467609194970673</v>
      </c>
      <c r="AL30">
        <f t="shared" si="22"/>
        <v>0.26532390805029327</v>
      </c>
      <c r="AM30">
        <f t="shared" si="23"/>
        <v>1.6616285837667347E-3</v>
      </c>
      <c r="AN30">
        <f t="shared" si="24"/>
        <v>-0.23036114500967741</v>
      </c>
      <c r="AO30">
        <f t="shared" si="12"/>
        <v>-0.22949947419042999</v>
      </c>
      <c r="AP30">
        <f t="shared" si="28"/>
        <v>0.25956984813134604</v>
      </c>
      <c r="AQ30">
        <f t="shared" si="25"/>
        <v>1.8404658024340169E-3</v>
      </c>
      <c r="AR30">
        <f t="shared" si="26"/>
        <v>3.3109205550834997E-5</v>
      </c>
      <c r="AS30">
        <f t="shared" si="13"/>
        <v>3.1982750780649323E-8</v>
      </c>
    </row>
    <row r="31" spans="1:45" x14ac:dyDescent="0.25">
      <c r="A31">
        <v>1598</v>
      </c>
      <c r="B31">
        <v>307.375</v>
      </c>
      <c r="C31" s="16">
        <f t="shared" si="30"/>
        <v>580.52499999999998</v>
      </c>
      <c r="D31">
        <v>3.6294900000000001</v>
      </c>
      <c r="E31">
        <f t="shared" si="14"/>
        <v>0.71071569140030666</v>
      </c>
      <c r="F31">
        <f t="shared" si="1"/>
        <v>0.28928430859969334</v>
      </c>
      <c r="G31">
        <f t="shared" si="15"/>
        <v>6.2111472594771034E-4</v>
      </c>
      <c r="H31">
        <f t="shared" si="16"/>
        <v>-0.14098059903405669</v>
      </c>
      <c r="I31">
        <f t="shared" si="2"/>
        <v>-0.11059712797753786</v>
      </c>
      <c r="J31">
        <f t="shared" si="17"/>
        <v>0.28971449921588666</v>
      </c>
      <c r="K31">
        <f t="shared" si="18"/>
        <v>7.2254627013835311E-4</v>
      </c>
      <c r="L31">
        <f t="shared" si="3"/>
        <v>1.8506396626078453E-7</v>
      </c>
      <c r="M31">
        <f t="shared" si="3"/>
        <v>1.0288358156898317E-8</v>
      </c>
      <c r="Q31">
        <v>816</v>
      </c>
      <c r="R31">
        <v>319.24700000000001</v>
      </c>
      <c r="S31" s="15">
        <f t="shared" si="29"/>
        <v>592.39699999999993</v>
      </c>
      <c r="T31">
        <v>3.59971</v>
      </c>
      <c r="U31">
        <f t="shared" si="19"/>
        <v>0.70458348910450008</v>
      </c>
      <c r="V31">
        <f t="shared" si="5"/>
        <v>0.29541651089549992</v>
      </c>
      <c r="W31">
        <f t="shared" si="6"/>
        <v>1.2439673333998851E-3</v>
      </c>
      <c r="X31">
        <f t="shared" si="7"/>
        <v>-0.1352056956293568</v>
      </c>
      <c r="Y31">
        <f t="shared" si="8"/>
        <v>-0.1039433050504293</v>
      </c>
      <c r="Z31">
        <f t="shared" si="20"/>
        <v>0.29166215400229945</v>
      </c>
      <c r="AA31">
        <f t="shared" si="9"/>
        <v>1.4072895668428931E-3</v>
      </c>
      <c r="AB31">
        <f t="shared" si="10"/>
        <v>1.4095195681521903E-5</v>
      </c>
      <c r="AC31">
        <f t="shared" si="10"/>
        <v>2.6674151936812404E-8</v>
      </c>
      <c r="AG31">
        <v>544</v>
      </c>
      <c r="AH31" s="14">
        <v>325.34500000000003</v>
      </c>
      <c r="AI31" s="16">
        <f t="shared" si="27"/>
        <v>598.495</v>
      </c>
      <c r="AJ31" s="14">
        <v>4.5256299999999996</v>
      </c>
      <c r="AK31">
        <f t="shared" si="21"/>
        <v>0.70809003460943898</v>
      </c>
      <c r="AL31">
        <f t="shared" si="22"/>
        <v>0.29190996539056102</v>
      </c>
      <c r="AM31">
        <f t="shared" si="23"/>
        <v>1.8095831534017948E-3</v>
      </c>
      <c r="AN31">
        <f t="shared" si="24"/>
        <v>-0.14304783012158473</v>
      </c>
      <c r="AO31">
        <f t="shared" si="12"/>
        <v>-0.11301180861278697</v>
      </c>
      <c r="AP31">
        <f t="shared" si="28"/>
        <v>0.28901730097029033</v>
      </c>
      <c r="AQ31">
        <f t="shared" si="25"/>
        <v>2.0367597059047149E-3</v>
      </c>
      <c r="AR31">
        <f t="shared" si="26"/>
        <v>8.3675074483000037E-6</v>
      </c>
      <c r="AS31">
        <f t="shared" si="13"/>
        <v>5.1609186007112008E-8</v>
      </c>
    </row>
    <row r="32" spans="1:45" x14ac:dyDescent="0.25">
      <c r="A32">
        <v>1645</v>
      </c>
      <c r="B32">
        <v>315.19200000000001</v>
      </c>
      <c r="C32" s="16">
        <f t="shared" si="30"/>
        <v>588.34199999999998</v>
      </c>
      <c r="D32">
        <v>3.48041</v>
      </c>
      <c r="E32">
        <f t="shared" si="14"/>
        <v>0.68152329928076427</v>
      </c>
      <c r="F32">
        <f t="shared" si="1"/>
        <v>0.31847670071923573</v>
      </c>
      <c r="G32">
        <f t="shared" si="15"/>
        <v>7.0719086116423629E-4</v>
      </c>
      <c r="H32">
        <f t="shared" si="16"/>
        <v>-4.0288298532210609E-2</v>
      </c>
      <c r="I32">
        <f t="shared" si="2"/>
        <v>-1.7282853090056675E-2</v>
      </c>
      <c r="J32">
        <f t="shared" si="17"/>
        <v>0.32367417391238923</v>
      </c>
      <c r="K32">
        <f t="shared" si="18"/>
        <v>8.3864387750063674E-4</v>
      </c>
      <c r="L32">
        <f t="shared" si="3"/>
        <v>2.7013727593549253E-5</v>
      </c>
      <c r="M32">
        <f t="shared" si="3"/>
        <v>1.7279895503937967E-8</v>
      </c>
      <c r="Q32">
        <v>840</v>
      </c>
      <c r="R32">
        <v>327.14800000000002</v>
      </c>
      <c r="S32" s="15">
        <f t="shared" si="29"/>
        <v>600.298</v>
      </c>
      <c r="T32">
        <v>3.4471799999999999</v>
      </c>
      <c r="U32">
        <f t="shared" si="19"/>
        <v>0.67472827310290284</v>
      </c>
      <c r="V32">
        <f t="shared" si="5"/>
        <v>0.32527172689709716</v>
      </c>
      <c r="W32">
        <f t="shared" si="6"/>
        <v>1.4018589453753717E-3</v>
      </c>
      <c r="X32">
        <f t="shared" si="7"/>
        <v>-3.5061115170992529E-2</v>
      </c>
      <c r="Y32">
        <f t="shared" si="8"/>
        <v>-1.4067359855919854E-2</v>
      </c>
      <c r="Z32">
        <f t="shared" si="20"/>
        <v>0.32543710360652889</v>
      </c>
      <c r="AA32">
        <f t="shared" si="9"/>
        <v>1.6316336989182425E-3</v>
      </c>
      <c r="AB32">
        <f t="shared" si="10"/>
        <v>2.7349456022466998E-8</v>
      </c>
      <c r="AC32">
        <f t="shared" si="10"/>
        <v>5.2796437365687002E-8</v>
      </c>
      <c r="AG32">
        <v>560</v>
      </c>
      <c r="AH32">
        <v>333.16300000000001</v>
      </c>
      <c r="AI32" s="16">
        <f t="shared" si="27"/>
        <v>606.31299999999999</v>
      </c>
      <c r="AJ32">
        <v>4.3405800000000001</v>
      </c>
      <c r="AK32">
        <f t="shared" si="21"/>
        <v>0.67913670415501026</v>
      </c>
      <c r="AL32">
        <f t="shared" si="22"/>
        <v>0.32086329584498974</v>
      </c>
      <c r="AM32">
        <f t="shared" si="23"/>
        <v>2.064616542435678E-3</v>
      </c>
      <c r="AN32">
        <f t="shared" si="24"/>
        <v>-4.6422159969034871E-2</v>
      </c>
      <c r="AO32">
        <f t="shared" si="12"/>
        <v>-2.1320006905418364E-2</v>
      </c>
      <c r="AP32">
        <f t="shared" si="28"/>
        <v>0.32160545626476578</v>
      </c>
      <c r="AQ32">
        <f t="shared" si="25"/>
        <v>2.3340527189934152E-3</v>
      </c>
      <c r="AR32">
        <f t="shared" si="26"/>
        <v>5.5080208868214638E-7</v>
      </c>
      <c r="AS32">
        <f t="shared" si="13"/>
        <v>7.2595853238052158E-8</v>
      </c>
    </row>
    <row r="33" spans="1:45" x14ac:dyDescent="0.25">
      <c r="A33">
        <v>1692</v>
      </c>
      <c r="B33">
        <v>322.99599999999998</v>
      </c>
      <c r="C33" s="16">
        <f t="shared" si="30"/>
        <v>596.14599999999996</v>
      </c>
      <c r="D33">
        <v>3.31067</v>
      </c>
      <c r="E33">
        <f t="shared" si="14"/>
        <v>0.64828532880604517</v>
      </c>
      <c r="F33">
        <f t="shared" si="1"/>
        <v>0.35171467119395483</v>
      </c>
      <c r="G33">
        <f t="shared" si="15"/>
        <v>8.3272203028688383E-4</v>
      </c>
      <c r="H33">
        <f t="shared" si="16"/>
        <v>7.6583083713189559E-2</v>
      </c>
      <c r="I33">
        <f t="shared" si="2"/>
        <v>4.4758232805151482E-2</v>
      </c>
      <c r="J33">
        <f t="shared" si="17"/>
        <v>0.36309043615491915</v>
      </c>
      <c r="K33">
        <f t="shared" si="18"/>
        <v>1.0100108815911015E-3</v>
      </c>
      <c r="L33">
        <f t="shared" si="3"/>
        <v>1.2940802844710352E-4</v>
      </c>
      <c r="M33">
        <f t="shared" si="3"/>
        <v>3.1431336796769019E-8</v>
      </c>
      <c r="Q33">
        <v>864</v>
      </c>
      <c r="R33" s="14">
        <v>335.03500000000003</v>
      </c>
      <c r="S33" s="15">
        <f t="shared" si="29"/>
        <v>608.18499999999995</v>
      </c>
      <c r="T33" s="14">
        <v>3.27529</v>
      </c>
      <c r="U33">
        <f t="shared" si="19"/>
        <v>0.64108365841389392</v>
      </c>
      <c r="V33">
        <f t="shared" si="5"/>
        <v>0.35891634158610608</v>
      </c>
      <c r="W33">
        <f t="shared" si="6"/>
        <v>1.6398381415243847E-3</v>
      </c>
      <c r="X33">
        <f t="shared" si="7"/>
        <v>8.1048089423244485E-2</v>
      </c>
      <c r="Y33">
        <f t="shared" si="8"/>
        <v>4.8678546124639122E-2</v>
      </c>
      <c r="Z33">
        <f t="shared" si="20"/>
        <v>0.36459631238056672</v>
      </c>
      <c r="AA33">
        <f t="shared" si="9"/>
        <v>1.9426394124021429E-3</v>
      </c>
      <c r="AB33">
        <f t="shared" si="10"/>
        <v>3.2262068225925862E-5</v>
      </c>
      <c r="AC33">
        <f t="shared" si="10"/>
        <v>9.1688609645185544E-8</v>
      </c>
      <c r="AG33">
        <v>576</v>
      </c>
      <c r="AH33">
        <v>340.98599999999999</v>
      </c>
      <c r="AI33" s="16">
        <f t="shared" si="27"/>
        <v>614.13599999999997</v>
      </c>
      <c r="AJ33">
        <v>4.1294500000000003</v>
      </c>
      <c r="AK33">
        <f t="shared" si="21"/>
        <v>0.64610283947603941</v>
      </c>
      <c r="AL33">
        <f t="shared" si="22"/>
        <v>0.35389716052396059</v>
      </c>
      <c r="AM33">
        <f t="shared" si="23"/>
        <v>2.4617371685348305E-3</v>
      </c>
      <c r="AN33">
        <f t="shared" si="24"/>
        <v>6.4307351956350289E-2</v>
      </c>
      <c r="AO33">
        <f t="shared" si="12"/>
        <v>3.4551093825776563E-2</v>
      </c>
      <c r="AP33">
        <f t="shared" si="28"/>
        <v>0.35895029976866044</v>
      </c>
      <c r="AQ33">
        <f t="shared" si="25"/>
        <v>2.8110830044320058E-3</v>
      </c>
      <c r="AR33">
        <f t="shared" si="26"/>
        <v>2.5534216226325829E-5</v>
      </c>
      <c r="AS33">
        <f t="shared" si="13"/>
        <v>1.2204251305869614E-7</v>
      </c>
    </row>
    <row r="34" spans="1:45" x14ac:dyDescent="0.25">
      <c r="A34">
        <v>1739</v>
      </c>
      <c r="B34" s="14">
        <v>330.78399999999999</v>
      </c>
      <c r="C34" s="16">
        <f t="shared" si="30"/>
        <v>603.93399999999997</v>
      </c>
      <c r="D34" s="14">
        <v>3.1107999999999998</v>
      </c>
      <c r="E34">
        <f t="shared" si="14"/>
        <v>0.60914739338256163</v>
      </c>
      <c r="F34">
        <f t="shared" si="1"/>
        <v>0.39085260661743837</v>
      </c>
      <c r="G34">
        <f t="shared" si="15"/>
        <v>9.6496097180539793E-4</v>
      </c>
      <c r="H34">
        <f t="shared" si="16"/>
        <v>0.21733575714382303</v>
      </c>
      <c r="I34">
        <f t="shared" si="2"/>
        <v>0.21042549529620821</v>
      </c>
      <c r="J34">
        <f t="shared" si="17"/>
        <v>0.41056094758970091</v>
      </c>
      <c r="K34">
        <f t="shared" si="18"/>
        <v>9.1340243641269928E-4</v>
      </c>
      <c r="L34">
        <f t="shared" si="3"/>
        <v>3.8841870387896235E-4</v>
      </c>
      <c r="M34">
        <f t="shared" si="3"/>
        <v>2.6582825718401593E-9</v>
      </c>
      <c r="Q34">
        <v>888</v>
      </c>
      <c r="R34">
        <v>342.91899999999998</v>
      </c>
      <c r="S34" s="15">
        <f t="shared" si="29"/>
        <v>616.06899999999996</v>
      </c>
      <c r="T34">
        <v>3.07422</v>
      </c>
      <c r="U34">
        <f t="shared" si="19"/>
        <v>0.60172754301730869</v>
      </c>
      <c r="V34">
        <f t="shared" si="5"/>
        <v>0.39827245698269131</v>
      </c>
      <c r="W34">
        <f t="shared" si="6"/>
        <v>1.8862175628972984E-3</v>
      </c>
      <c r="X34">
        <f t="shared" si="7"/>
        <v>0.21928887051091861</v>
      </c>
      <c r="Y34">
        <f t="shared" si="8"/>
        <v>0.21324943270219229</v>
      </c>
      <c r="Z34">
        <f t="shared" si="20"/>
        <v>0.41121965827821816</v>
      </c>
      <c r="AA34">
        <f t="shared" si="9"/>
        <v>1.7573432159532453E-3</v>
      </c>
      <c r="AB34">
        <f t="shared" si="10"/>
        <v>1.6763002138689201E-4</v>
      </c>
      <c r="AC34">
        <f t="shared" si="10"/>
        <v>1.6608597300256167E-8</v>
      </c>
      <c r="AG34">
        <v>592</v>
      </c>
      <c r="AH34" s="14">
        <v>348.80599999999998</v>
      </c>
      <c r="AI34" s="16">
        <f t="shared" si="27"/>
        <v>621.9559999999999</v>
      </c>
      <c r="AJ34" s="14">
        <v>3.87771</v>
      </c>
      <c r="AK34">
        <f t="shared" si="21"/>
        <v>0.60671504477948213</v>
      </c>
      <c r="AL34">
        <f t="shared" si="22"/>
        <v>0.39328495522051787</v>
      </c>
      <c r="AM34">
        <f t="shared" si="23"/>
        <v>2.8755796924578927E-3</v>
      </c>
      <c r="AN34">
        <f t="shared" si="24"/>
        <v>0.19766759979031501</v>
      </c>
      <c r="AO34">
        <f t="shared" si="12"/>
        <v>0.18271107948884902</v>
      </c>
      <c r="AP34">
        <f t="shared" si="28"/>
        <v>0.40392762783957253</v>
      </c>
      <c r="AQ34">
        <f t="shared" si="25"/>
        <v>2.6373442663200843E-3</v>
      </c>
      <c r="AR34">
        <f t="shared" si="26"/>
        <v>1.1326648047637579E-4</v>
      </c>
      <c r="AS34">
        <f t="shared" si="13"/>
        <v>5.6756118267063195E-8</v>
      </c>
    </row>
    <row r="35" spans="1:45" x14ac:dyDescent="0.25">
      <c r="A35">
        <v>1786</v>
      </c>
      <c r="B35" s="13">
        <v>338.58699999999999</v>
      </c>
      <c r="C35" s="16">
        <f t="shared" si="30"/>
        <v>611.73699999999997</v>
      </c>
      <c r="D35" s="13">
        <v>2.8791899999999999</v>
      </c>
      <c r="E35">
        <f t="shared" si="14"/>
        <v>0.56379422770770793</v>
      </c>
      <c r="F35">
        <f t="shared" si="1"/>
        <v>0.43620577229229207</v>
      </c>
      <c r="G35">
        <f t="shared" si="15"/>
        <v>1.0746184683639174E-3</v>
      </c>
      <c r="H35">
        <f t="shared" si="16"/>
        <v>0.34462531133220065</v>
      </c>
      <c r="I35">
        <f t="shared" si="2"/>
        <v>0.42018080811269115</v>
      </c>
      <c r="J35">
        <f t="shared" si="17"/>
        <v>0.45349086210109779</v>
      </c>
      <c r="K35">
        <f t="shared" si="18"/>
        <v>7.3985646284332638E-4</v>
      </c>
      <c r="L35">
        <f t="shared" si="3"/>
        <v>2.9877432969847937E-4</v>
      </c>
      <c r="M35">
        <f t="shared" si="3"/>
        <v>1.1206560034016819E-7</v>
      </c>
      <c r="Q35">
        <v>912</v>
      </c>
      <c r="R35" s="13">
        <v>350.803</v>
      </c>
      <c r="S35" s="15">
        <f t="shared" si="29"/>
        <v>623.95299999999997</v>
      </c>
      <c r="T35" s="13">
        <v>2.84294</v>
      </c>
      <c r="U35">
        <f t="shared" si="19"/>
        <v>0.55645832150777352</v>
      </c>
      <c r="V35">
        <f t="shared" si="5"/>
        <v>0.44354167849222648</v>
      </c>
      <c r="W35">
        <f t="shared" si="6"/>
        <v>2.1008718618226591E-3</v>
      </c>
      <c r="X35">
        <f t="shared" si="7"/>
        <v>0.34434373002913565</v>
      </c>
      <c r="Y35">
        <f t="shared" si="8"/>
        <v>0.41966039517014092</v>
      </c>
      <c r="Z35">
        <f t="shared" si="20"/>
        <v>0.45339589546109604</v>
      </c>
      <c r="AA35">
        <f t="shared" si="9"/>
        <v>1.4332759069908985E-3</v>
      </c>
      <c r="AB35">
        <f t="shared" si="10"/>
        <v>9.7105592069556915E-5</v>
      </c>
      <c r="AC35">
        <f t="shared" si="10"/>
        <v>4.4568435890773004E-7</v>
      </c>
      <c r="AG35">
        <v>608</v>
      </c>
      <c r="AH35" s="13">
        <v>356.58600000000001</v>
      </c>
      <c r="AI35" s="16">
        <f t="shared" si="27"/>
        <v>629.73599999999999</v>
      </c>
      <c r="AJ35" s="13">
        <v>3.58365</v>
      </c>
      <c r="AK35">
        <f t="shared" si="21"/>
        <v>0.56070576970015584</v>
      </c>
      <c r="AL35">
        <f t="shared" si="22"/>
        <v>0.43929423029984416</v>
      </c>
      <c r="AM35">
        <f t="shared" si="23"/>
        <v>3.1635679327588068E-3</v>
      </c>
      <c r="AN35">
        <f t="shared" si="24"/>
        <v>0.32278552922370729</v>
      </c>
      <c r="AO35">
        <f t="shared" si="12"/>
        <v>0.38055634776098463</v>
      </c>
      <c r="AP35">
        <f t="shared" si="28"/>
        <v>0.44612513610069388</v>
      </c>
      <c r="AQ35">
        <f t="shared" si="25"/>
        <v>2.1802875667565054E-3</v>
      </c>
      <c r="AR35">
        <f t="shared" si="26"/>
        <v>4.6661274060082326E-5</v>
      </c>
      <c r="AS35">
        <f t="shared" si="13"/>
        <v>9.6684027816561971E-7</v>
      </c>
    </row>
    <row r="36" spans="1:45" x14ac:dyDescent="0.25">
      <c r="A36">
        <v>1833</v>
      </c>
      <c r="B36">
        <v>346.36399999999998</v>
      </c>
      <c r="C36" s="16">
        <f t="shared" si="30"/>
        <v>619.5139999999999</v>
      </c>
      <c r="D36">
        <v>2.6212599999999999</v>
      </c>
      <c r="E36">
        <f t="shared" si="14"/>
        <v>0.51328715969460381</v>
      </c>
      <c r="F36">
        <f t="shared" si="1"/>
        <v>0.48671284030539619</v>
      </c>
      <c r="G36">
        <f t="shared" si="15"/>
        <v>9.3354693213779864E-4</v>
      </c>
      <c r="H36">
        <f t="shared" si="16"/>
        <v>0.447729918419285</v>
      </c>
      <c r="I36">
        <f t="shared" si="2"/>
        <v>0.62797961175011541</v>
      </c>
      <c r="J36">
        <f t="shared" si="17"/>
        <v>0.48826411585473412</v>
      </c>
      <c r="K36">
        <f t="shared" si="18"/>
        <v>6.0531246056768533E-4</v>
      </c>
      <c r="L36">
        <f t="shared" si="3"/>
        <v>2.4064558299736876E-6</v>
      </c>
      <c r="M36">
        <f t="shared" si="3"/>
        <v>1.0773786832691152E-7</v>
      </c>
      <c r="Q36">
        <v>936</v>
      </c>
      <c r="R36">
        <v>358.68900000000002</v>
      </c>
      <c r="S36" s="15">
        <f t="shared" si="29"/>
        <v>631.83899999999994</v>
      </c>
      <c r="T36">
        <v>2.58534</v>
      </c>
      <c r="U36">
        <f t="shared" si="19"/>
        <v>0.50603739682402971</v>
      </c>
      <c r="V36">
        <f t="shared" si="5"/>
        <v>0.49396260317597029</v>
      </c>
      <c r="W36">
        <f t="shared" si="6"/>
        <v>1.8576731082529663E-3</v>
      </c>
      <c r="X36">
        <f t="shared" si="7"/>
        <v>0.44633753270379806</v>
      </c>
      <c r="Y36">
        <f t="shared" si="8"/>
        <v>0.62493526882274653</v>
      </c>
      <c r="Z36">
        <f t="shared" si="20"/>
        <v>0.48779451722887762</v>
      </c>
      <c r="AA36">
        <f t="shared" si="9"/>
        <v>1.179240201459846E-3</v>
      </c>
      <c r="AB36">
        <f t="shared" si="10"/>
        <v>3.8045284250722101E-5</v>
      </c>
      <c r="AC36">
        <f t="shared" si="10"/>
        <v>4.6027120901976263E-7</v>
      </c>
      <c r="AG36">
        <v>624</v>
      </c>
      <c r="AH36">
        <v>364.375</v>
      </c>
      <c r="AI36" s="16">
        <f t="shared" si="27"/>
        <v>637.52499999999998</v>
      </c>
      <c r="AJ36">
        <v>3.2601399999999998</v>
      </c>
      <c r="AK36">
        <f t="shared" si="21"/>
        <v>0.51008868277601493</v>
      </c>
      <c r="AL36">
        <f t="shared" si="22"/>
        <v>0.48991131722398507</v>
      </c>
      <c r="AM36">
        <f t="shared" si="23"/>
        <v>2.7402398878478978E-3</v>
      </c>
      <c r="AN36">
        <f t="shared" si="24"/>
        <v>0.42622028721325644</v>
      </c>
      <c r="AO36">
        <f t="shared" si="12"/>
        <v>0.58170609616099678</v>
      </c>
      <c r="AP36">
        <f t="shared" si="28"/>
        <v>0.48100973716879797</v>
      </c>
      <c r="AQ36">
        <f t="shared" si="25"/>
        <v>1.7984207513189903E-3</v>
      </c>
      <c r="AR36">
        <f t="shared" si="26"/>
        <v>7.9238127478904727E-5</v>
      </c>
      <c r="AS36">
        <f t="shared" si="13"/>
        <v>8.8702328593205697E-7</v>
      </c>
    </row>
    <row r="37" spans="1:45" x14ac:dyDescent="0.25">
      <c r="A37">
        <v>1880</v>
      </c>
      <c r="B37">
        <v>354.13900000000001</v>
      </c>
      <c r="C37" s="16">
        <f t="shared" si="30"/>
        <v>627.28899999999999</v>
      </c>
      <c r="D37">
        <v>2.3971900000000002</v>
      </c>
      <c r="E37">
        <f t="shared" si="14"/>
        <v>0.46941045388412728</v>
      </c>
      <c r="F37">
        <f t="shared" si="1"/>
        <v>0.53058954611587272</v>
      </c>
      <c r="G37">
        <f t="shared" si="15"/>
        <v>5.0654097384439617E-4</v>
      </c>
      <c r="H37">
        <f t="shared" si="16"/>
        <v>0.53208479878607817</v>
      </c>
      <c r="I37">
        <f t="shared" si="2"/>
        <v>0.82600550190271083</v>
      </c>
      <c r="J37">
        <f t="shared" si="17"/>
        <v>0.51671380150141533</v>
      </c>
      <c r="K37">
        <f t="shared" si="18"/>
        <v>5.0882152840378266E-4</v>
      </c>
      <c r="L37">
        <f t="shared" si="3"/>
        <v>1.9253628860564347E-4</v>
      </c>
      <c r="M37">
        <f t="shared" si="3"/>
        <v>5.2009290983384999E-12</v>
      </c>
      <c r="Q37">
        <v>960</v>
      </c>
      <c r="R37">
        <v>366.56799999999998</v>
      </c>
      <c r="S37" s="15">
        <f t="shared" si="29"/>
        <v>639.71799999999996</v>
      </c>
      <c r="T37">
        <v>2.3575599999999999</v>
      </c>
      <c r="U37">
        <f t="shared" si="19"/>
        <v>0.46145324222595852</v>
      </c>
      <c r="V37">
        <f t="shared" si="5"/>
        <v>0.53854675777404148</v>
      </c>
      <c r="W37">
        <f t="shared" si="6"/>
        <v>1.0579390447035542E-3</v>
      </c>
      <c r="X37">
        <f t="shared" si="7"/>
        <v>0.53025381974042107</v>
      </c>
      <c r="Y37">
        <f t="shared" si="8"/>
        <v>0.82140356002467274</v>
      </c>
      <c r="Z37">
        <f t="shared" si="20"/>
        <v>0.51609628206391389</v>
      </c>
      <c r="AA37">
        <f t="shared" si="9"/>
        <v>9.933709383968686E-4</v>
      </c>
      <c r="AB37">
        <f t="shared" si="10"/>
        <v>5.040238596110291E-4</v>
      </c>
      <c r="AC37">
        <f t="shared" si="10"/>
        <v>4.169040352031446E-9</v>
      </c>
      <c r="AG37">
        <v>640</v>
      </c>
      <c r="AH37">
        <v>372.18799999999999</v>
      </c>
      <c r="AI37" s="16">
        <f t="shared" si="27"/>
        <v>645.33799999999997</v>
      </c>
      <c r="AJ37">
        <v>2.9799199999999999</v>
      </c>
      <c r="AK37">
        <f t="shared" si="21"/>
        <v>0.46624484457044862</v>
      </c>
      <c r="AL37">
        <f t="shared" si="22"/>
        <v>0.53375515542955143</v>
      </c>
      <c r="AM37">
        <f t="shared" si="23"/>
        <v>1.6810885701232237E-3</v>
      </c>
      <c r="AN37">
        <f t="shared" si="24"/>
        <v>0.51153894793138999</v>
      </c>
      <c r="AO37">
        <f t="shared" si="12"/>
        <v>0.77518215655409362</v>
      </c>
      <c r="AP37">
        <f t="shared" si="28"/>
        <v>0.50978446918990183</v>
      </c>
      <c r="AQ37">
        <f t="shared" si="25"/>
        <v>1.5174384296074712E-3</v>
      </c>
      <c r="AR37">
        <f t="shared" si="26"/>
        <v>5.7459379879972654E-4</v>
      </c>
      <c r="AS37">
        <f t="shared" si="13"/>
        <v>2.6781368490825525E-8</v>
      </c>
    </row>
    <row r="38" spans="1:45" x14ac:dyDescent="0.25">
      <c r="A38">
        <v>1927</v>
      </c>
      <c r="B38">
        <v>361.952</v>
      </c>
      <c r="C38" s="16">
        <f t="shared" si="30"/>
        <v>635.10199999999998</v>
      </c>
      <c r="D38">
        <v>2.2756099999999999</v>
      </c>
      <c r="E38">
        <f t="shared" si="14"/>
        <v>0.44560302811344066</v>
      </c>
      <c r="F38">
        <f t="shared" si="1"/>
        <v>0.55439697188655934</v>
      </c>
      <c r="G38">
        <f t="shared" si="15"/>
        <v>2.68519211747583E-4</v>
      </c>
      <c r="H38">
        <f t="shared" si="16"/>
        <v>0.602992936240074</v>
      </c>
      <c r="I38">
        <f t="shared" si="2"/>
        <v>1.0163003733715765</v>
      </c>
      <c r="J38">
        <f t="shared" si="17"/>
        <v>0.54062841333639311</v>
      </c>
      <c r="K38">
        <f t="shared" si="18"/>
        <v>4.3637511410707592E-4</v>
      </c>
      <c r="L38">
        <f t="shared" si="3"/>
        <v>1.8957320454935565E-4</v>
      </c>
      <c r="M38">
        <f t="shared" si="3"/>
        <v>2.8175603956919616E-8</v>
      </c>
      <c r="Q38">
        <v>984</v>
      </c>
      <c r="R38">
        <v>374.46800000000002</v>
      </c>
      <c r="S38" s="15">
        <f t="shared" si="29"/>
        <v>647.61799999999994</v>
      </c>
      <c r="T38">
        <v>2.22784</v>
      </c>
      <c r="U38">
        <f t="shared" si="19"/>
        <v>0.43606270515307327</v>
      </c>
      <c r="V38">
        <f t="shared" si="5"/>
        <v>0.56393729484692678</v>
      </c>
      <c r="W38">
        <f t="shared" si="6"/>
        <v>5.6248886766268691E-4</v>
      </c>
      <c r="X38">
        <f t="shared" si="7"/>
        <v>0.60094340503199728</v>
      </c>
      <c r="Y38">
        <f t="shared" si="8"/>
        <v>1.010441308292888</v>
      </c>
      <c r="Z38">
        <f t="shared" si="20"/>
        <v>0.53993718458543871</v>
      </c>
      <c r="AA38">
        <f t="shared" si="9"/>
        <v>8.5199662862935261E-4</v>
      </c>
      <c r="AB38">
        <f t="shared" si="10"/>
        <v>5.7600529256358511E-4</v>
      </c>
      <c r="AC38">
        <f t="shared" si="10"/>
        <v>8.3814743659932045E-8</v>
      </c>
      <c r="AG38">
        <v>656</v>
      </c>
      <c r="AH38">
        <v>380.02699999999999</v>
      </c>
      <c r="AI38" s="16">
        <f t="shared" si="27"/>
        <v>653.17699999999991</v>
      </c>
      <c r="AJ38">
        <v>2.8080099999999999</v>
      </c>
      <c r="AK38">
        <f t="shared" si="21"/>
        <v>0.43934742744847693</v>
      </c>
      <c r="AL38">
        <f t="shared" si="22"/>
        <v>0.56065257255152301</v>
      </c>
      <c r="AM38">
        <f t="shared" si="23"/>
        <v>8.9848419418836478E-4</v>
      </c>
      <c r="AN38">
        <f t="shared" si="24"/>
        <v>0.58352756040785558</v>
      </c>
      <c r="AO38">
        <f t="shared" si="12"/>
        <v>0.96157066374517408</v>
      </c>
      <c r="AP38">
        <f t="shared" si="28"/>
        <v>0.53406348406362136</v>
      </c>
      <c r="AQ38">
        <f t="shared" si="25"/>
        <v>1.3032205263515612E-3</v>
      </c>
      <c r="AR38">
        <f t="shared" si="26"/>
        <v>7.0697962661746391E-4</v>
      </c>
      <c r="AS38">
        <f t="shared" si="13"/>
        <v>1.6381149857291725E-7</v>
      </c>
    </row>
    <row r="39" spans="1:45" x14ac:dyDescent="0.25">
      <c r="A39">
        <v>1974</v>
      </c>
      <c r="B39">
        <v>369.72800000000001</v>
      </c>
      <c r="C39" s="16">
        <f t="shared" si="30"/>
        <v>642.87799999999993</v>
      </c>
      <c r="D39">
        <v>2.21116</v>
      </c>
      <c r="E39">
        <f t="shared" si="14"/>
        <v>0.4329826251613042</v>
      </c>
      <c r="F39">
        <f t="shared" si="1"/>
        <v>0.56701737483869574</v>
      </c>
      <c r="G39">
        <f t="shared" si="15"/>
        <v>2.0606610105563316E-4</v>
      </c>
      <c r="H39">
        <f t="shared" si="16"/>
        <v>0.66380511663204189</v>
      </c>
      <c r="I39">
        <f t="shared" si="2"/>
        <v>1.201737311283922</v>
      </c>
      <c r="J39">
        <f t="shared" si="17"/>
        <v>0.56113804369942566</v>
      </c>
      <c r="K39">
        <f t="shared" si="18"/>
        <v>3.7651985313281761E-4</v>
      </c>
      <c r="L39">
        <f t="shared" si="3"/>
        <v>3.4566534645190852E-5</v>
      </c>
      <c r="M39">
        <f t="shared" si="3"/>
        <v>2.9054481597190264E-8</v>
      </c>
      <c r="Q39">
        <v>1008</v>
      </c>
      <c r="R39">
        <v>382.36200000000002</v>
      </c>
      <c r="S39" s="15">
        <f t="shared" si="29"/>
        <v>655.51199999999994</v>
      </c>
      <c r="T39">
        <v>2.1588699999999998</v>
      </c>
      <c r="U39">
        <f t="shared" si="19"/>
        <v>0.42256297232916873</v>
      </c>
      <c r="V39">
        <f t="shared" si="5"/>
        <v>0.57743702767083127</v>
      </c>
      <c r="W39">
        <f t="shared" si="6"/>
        <v>3.9407658526114292E-4</v>
      </c>
      <c r="X39">
        <f t="shared" si="7"/>
        <v>0.66157260810172513</v>
      </c>
      <c r="Y39">
        <f t="shared" si="8"/>
        <v>1.1944950130155785</v>
      </c>
      <c r="Z39">
        <f t="shared" si="20"/>
        <v>0.56038510367254313</v>
      </c>
      <c r="AA39">
        <f t="shared" si="9"/>
        <v>7.3662684907728525E-4</v>
      </c>
      <c r="AB39">
        <f t="shared" si="10"/>
        <v>2.9076811204339507E-4</v>
      </c>
      <c r="AC39">
        <f t="shared" si="10"/>
        <v>1.1734068324050871E-7</v>
      </c>
      <c r="AG39">
        <v>672</v>
      </c>
      <c r="AH39">
        <v>387.87200000000001</v>
      </c>
      <c r="AI39" s="16">
        <f t="shared" si="27"/>
        <v>661.02199999999993</v>
      </c>
      <c r="AJ39">
        <v>2.7161300000000002</v>
      </c>
      <c r="AK39">
        <f t="shared" si="21"/>
        <v>0.4249716803414631</v>
      </c>
      <c r="AL39">
        <f t="shared" si="22"/>
        <v>0.57502831965853685</v>
      </c>
      <c r="AM39">
        <f t="shared" si="23"/>
        <v>5.9964138863333877E-4</v>
      </c>
      <c r="AN39">
        <f t="shared" si="24"/>
        <v>0.6453534873202027</v>
      </c>
      <c r="AO39">
        <f t="shared" si="12"/>
        <v>1.1429411645036509</v>
      </c>
      <c r="AP39">
        <f t="shared" si="28"/>
        <v>0.55491501248524633</v>
      </c>
      <c r="AQ39">
        <f t="shared" si="25"/>
        <v>1.1294834317355608E-3</v>
      </c>
      <c r="AR39">
        <f t="shared" si="26"/>
        <v>4.0454512544713979E-4</v>
      </c>
      <c r="AS39">
        <f t="shared" si="13"/>
        <v>2.8073259063873698E-7</v>
      </c>
    </row>
    <row r="40" spans="1:45" x14ac:dyDescent="0.25">
      <c r="A40">
        <v>2021</v>
      </c>
      <c r="B40">
        <v>377.48099999999999</v>
      </c>
      <c r="C40" s="16">
        <f t="shared" si="30"/>
        <v>650.63099999999997</v>
      </c>
      <c r="D40">
        <v>2.1617000000000002</v>
      </c>
      <c r="E40">
        <f t="shared" si="14"/>
        <v>0.4232975184116895</v>
      </c>
      <c r="F40">
        <f t="shared" si="1"/>
        <v>0.5767024815883105</v>
      </c>
      <c r="G40">
        <f t="shared" si="15"/>
        <v>1.8610943659836315E-4</v>
      </c>
      <c r="H40">
        <f t="shared" si="16"/>
        <v>0.71627601263334739</v>
      </c>
      <c r="I40">
        <f t="shared" si="2"/>
        <v>1.3835115047284849</v>
      </c>
      <c r="J40">
        <f t="shared" si="17"/>
        <v>0.57883447679666811</v>
      </c>
      <c r="K40">
        <f t="shared" si="18"/>
        <v>3.2569777125206461E-4</v>
      </c>
      <c r="L40">
        <f t="shared" si="3"/>
        <v>4.545403568459794E-6</v>
      </c>
      <c r="M40">
        <f t="shared" si="3"/>
        <v>1.9484903171393753E-8</v>
      </c>
      <c r="Q40">
        <v>1032</v>
      </c>
      <c r="R40">
        <v>390.238</v>
      </c>
      <c r="S40" s="15">
        <f t="shared" si="29"/>
        <v>663.38799999999992</v>
      </c>
      <c r="T40">
        <v>2.1105499999999999</v>
      </c>
      <c r="U40">
        <f t="shared" si="19"/>
        <v>0.4131051342829013</v>
      </c>
      <c r="V40">
        <f t="shared" si="5"/>
        <v>0.5868948657170987</v>
      </c>
      <c r="W40">
        <f t="shared" si="6"/>
        <v>3.4571412353517905E-4</v>
      </c>
      <c r="X40">
        <f t="shared" si="7"/>
        <v>0.71399194559507773</v>
      </c>
      <c r="Y40">
        <f t="shared" si="8"/>
        <v>1.3750895053321226</v>
      </c>
      <c r="Z40">
        <f t="shared" si="20"/>
        <v>0.57806414805039796</v>
      </c>
      <c r="AA40">
        <f t="shared" si="9"/>
        <v>6.3827194824515681E-4</v>
      </c>
      <c r="AB40">
        <f t="shared" si="10"/>
        <v>7.7981574508980534E-5</v>
      </c>
      <c r="AC40">
        <f t="shared" si="10"/>
        <v>8.5590080799034078E-8</v>
      </c>
      <c r="AG40">
        <v>688</v>
      </c>
      <c r="AH40">
        <v>395.71</v>
      </c>
      <c r="AI40" s="16">
        <f t="shared" si="27"/>
        <v>668.8599999999999</v>
      </c>
      <c r="AJ40">
        <v>2.6548099999999999</v>
      </c>
      <c r="AK40">
        <f t="shared" si="21"/>
        <v>0.41537741812332973</v>
      </c>
      <c r="AL40">
        <f t="shared" si="22"/>
        <v>0.58462258187667027</v>
      </c>
      <c r="AM40">
        <f t="shared" si="23"/>
        <v>5.1965008793176254E-4</v>
      </c>
      <c r="AN40">
        <f t="shared" si="24"/>
        <v>0.69893717380086784</v>
      </c>
      <c r="AO40">
        <f t="shared" si="12"/>
        <v>1.3208177368168661</v>
      </c>
      <c r="AP40">
        <f t="shared" si="28"/>
        <v>0.57298674739301525</v>
      </c>
      <c r="AQ40">
        <f t="shared" si="25"/>
        <v>9.8203437123929051E-4</v>
      </c>
      <c r="AR40">
        <f t="shared" si="26"/>
        <v>1.353926441310152E-4</v>
      </c>
      <c r="AS40">
        <f t="shared" si="13"/>
        <v>2.1379922544981628E-7</v>
      </c>
    </row>
    <row r="41" spans="1:45" x14ac:dyDescent="0.25">
      <c r="A41">
        <v>2068</v>
      </c>
      <c r="B41">
        <v>385.19799999999998</v>
      </c>
      <c r="C41" s="16">
        <f t="shared" si="30"/>
        <v>658.34799999999996</v>
      </c>
      <c r="D41">
        <v>2.1170300000000002</v>
      </c>
      <c r="E41">
        <f t="shared" si="14"/>
        <v>0.41455037489156638</v>
      </c>
      <c r="F41">
        <f t="shared" si="1"/>
        <v>0.58544962510843357</v>
      </c>
      <c r="G41">
        <f t="shared" si="15"/>
        <v>1.803182542193261E-4</v>
      </c>
      <c r="H41">
        <f t="shared" si="16"/>
        <v>0.76166446623288631</v>
      </c>
      <c r="I41">
        <f t="shared" si="2"/>
        <v>1.5626605888194571</v>
      </c>
      <c r="J41">
        <f t="shared" si="17"/>
        <v>0.59414227204551517</v>
      </c>
      <c r="K41">
        <f t="shared" si="18"/>
        <v>2.8126394633201586E-4</v>
      </c>
      <c r="L41">
        <f t="shared" si="3"/>
        <v>7.5562110772754216E-5</v>
      </c>
      <c r="M41">
        <f t="shared" si="3"/>
        <v>1.0190032756109957E-8</v>
      </c>
      <c r="Q41">
        <v>1056</v>
      </c>
      <c r="R41">
        <v>398.09800000000001</v>
      </c>
      <c r="S41" s="15">
        <f t="shared" si="29"/>
        <v>671.24800000000005</v>
      </c>
      <c r="T41">
        <v>2.0681600000000002</v>
      </c>
      <c r="U41">
        <f t="shared" si="19"/>
        <v>0.404807995318057</v>
      </c>
      <c r="V41">
        <f t="shared" si="5"/>
        <v>0.595192004681943</v>
      </c>
      <c r="W41">
        <f t="shared" si="6"/>
        <v>3.3796634298886391E-4</v>
      </c>
      <c r="X41">
        <f t="shared" si="7"/>
        <v>0.7594122187082728</v>
      </c>
      <c r="Y41">
        <f t="shared" si="8"/>
        <v>1.5531835610641169</v>
      </c>
      <c r="Z41">
        <f t="shared" si="20"/>
        <v>0.59338267480828177</v>
      </c>
      <c r="AA41">
        <f t="shared" si="9"/>
        <v>5.5250107940806687E-4</v>
      </c>
      <c r="AB41">
        <f t="shared" si="10"/>
        <v>3.2736745917229447E-6</v>
      </c>
      <c r="AC41">
        <f t="shared" si="10"/>
        <v>4.6025153130456894E-8</v>
      </c>
      <c r="AG41" s="11">
        <v>704</v>
      </c>
      <c r="AH41">
        <v>403.505</v>
      </c>
      <c r="AI41" s="16">
        <f t="shared" si="27"/>
        <v>676.65499999999997</v>
      </c>
      <c r="AJ41">
        <v>2.6016699999999999</v>
      </c>
      <c r="AK41">
        <f t="shared" si="21"/>
        <v>0.40706301671642159</v>
      </c>
      <c r="AL41">
        <f t="shared" si="22"/>
        <v>0.59293698328357847</v>
      </c>
      <c r="AM41">
        <f t="shared" si="23"/>
        <v>4.969630686618709E-4</v>
      </c>
      <c r="AN41">
        <f t="shared" si="24"/>
        <v>0.74552574728783427</v>
      </c>
      <c r="AO41">
        <f t="shared" si="12"/>
        <v>1.4962008163839302</v>
      </c>
      <c r="AP41">
        <f t="shared" si="28"/>
        <v>0.58869929733284387</v>
      </c>
      <c r="AQ41">
        <f t="shared" si="25"/>
        <v>8.5215255437917311E-4</v>
      </c>
      <c r="AR41">
        <f t="shared" si="26"/>
        <v>1.7957982217053352E-5</v>
      </c>
      <c r="AS41">
        <f t="shared" si="13"/>
        <v>1.2615957076412164E-7</v>
      </c>
    </row>
    <row r="42" spans="1:45" x14ac:dyDescent="0.25">
      <c r="A42">
        <v>2115</v>
      </c>
      <c r="B42">
        <v>392.935</v>
      </c>
      <c r="C42" s="16">
        <f t="shared" si="30"/>
        <v>666.08500000000004</v>
      </c>
      <c r="D42">
        <v>2.07375</v>
      </c>
      <c r="E42">
        <f t="shared" si="14"/>
        <v>0.40607541694325811</v>
      </c>
      <c r="F42">
        <f t="shared" si="1"/>
        <v>0.59392458305674189</v>
      </c>
      <c r="G42">
        <f t="shared" si="15"/>
        <v>1.7906835874183501E-4</v>
      </c>
      <c r="H42">
        <f t="shared" si="16"/>
        <v>0.80086072946870024</v>
      </c>
      <c r="I42">
        <f t="shared" si="2"/>
        <v>1.7397590988083904</v>
      </c>
      <c r="J42">
        <f t="shared" si="17"/>
        <v>0.60736167752311987</v>
      </c>
      <c r="K42">
        <f t="shared" si="18"/>
        <v>2.4269050451486657E-4</v>
      </c>
      <c r="L42">
        <f t="shared" si="3"/>
        <v>1.8055550769836558E-4</v>
      </c>
      <c r="M42">
        <f t="shared" si="3"/>
        <v>4.0477774327648766E-9</v>
      </c>
      <c r="Q42">
        <v>1080</v>
      </c>
      <c r="R42">
        <v>405.947</v>
      </c>
      <c r="S42" s="15">
        <f t="shared" si="29"/>
        <v>679.09699999999998</v>
      </c>
      <c r="T42">
        <v>2.0267200000000001</v>
      </c>
      <c r="U42">
        <f t="shared" si="19"/>
        <v>0.39669680308632427</v>
      </c>
      <c r="V42">
        <f t="shared" si="5"/>
        <v>0.60330319691367573</v>
      </c>
      <c r="W42">
        <f t="shared" si="6"/>
        <v>3.3551967544791689E-4</v>
      </c>
      <c r="X42">
        <f t="shared" si="7"/>
        <v>0.79872892374449445</v>
      </c>
      <c r="Y42">
        <f t="shared" si="8"/>
        <v>1.7294670605545688</v>
      </c>
      <c r="Z42">
        <f t="shared" si="20"/>
        <v>0.60664270071407533</v>
      </c>
      <c r="AA42">
        <f t="shared" si="9"/>
        <v>4.7677726655492484E-4</v>
      </c>
      <c r="AB42">
        <f t="shared" si="10"/>
        <v>1.1152285632883381E-5</v>
      </c>
      <c r="AC42">
        <f t="shared" si="10"/>
        <v>1.9953707045354651E-8</v>
      </c>
      <c r="AG42">
        <v>720</v>
      </c>
      <c r="AH42">
        <v>411.30700000000002</v>
      </c>
      <c r="AI42" s="16">
        <f t="shared" si="27"/>
        <v>684.45699999999999</v>
      </c>
      <c r="AJ42">
        <v>2.5508500000000001</v>
      </c>
      <c r="AK42">
        <f t="shared" si="21"/>
        <v>0.39911160761783165</v>
      </c>
      <c r="AL42">
        <f t="shared" si="22"/>
        <v>0.6008883923821684</v>
      </c>
      <c r="AM42">
        <f t="shared" si="23"/>
        <v>4.9598517990023794E-4</v>
      </c>
      <c r="AN42">
        <f t="shared" si="24"/>
        <v>0.78595261325557031</v>
      </c>
      <c r="AO42">
        <f t="shared" si="12"/>
        <v>1.6694866063515528</v>
      </c>
      <c r="AP42">
        <f t="shared" si="28"/>
        <v>0.6023337382029107</v>
      </c>
      <c r="AQ42">
        <f t="shared" si="25"/>
        <v>7.3869937696084415E-4</v>
      </c>
      <c r="AR42">
        <f t="shared" si="26"/>
        <v>2.089024541537216E-6</v>
      </c>
      <c r="AS42">
        <f t="shared" si="13"/>
        <v>5.8910181454774786E-8</v>
      </c>
    </row>
    <row r="43" spans="1:45" x14ac:dyDescent="0.25">
      <c r="A43">
        <v>2162</v>
      </c>
      <c r="B43">
        <v>400.67700000000002</v>
      </c>
      <c r="C43" s="16">
        <f t="shared" si="30"/>
        <v>673.827</v>
      </c>
      <c r="D43">
        <v>2.03077</v>
      </c>
      <c r="E43">
        <f t="shared" si="14"/>
        <v>0.39765920408239191</v>
      </c>
      <c r="F43">
        <f t="shared" si="1"/>
        <v>0.60234079591760814</v>
      </c>
      <c r="G43">
        <f t="shared" si="15"/>
        <v>1.7573530413519058E-4</v>
      </c>
      <c r="H43">
        <f t="shared" si="16"/>
        <v>0.83468149115483614</v>
      </c>
      <c r="I43">
        <f t="shared" si="2"/>
        <v>1.9157476986780118</v>
      </c>
      <c r="J43">
        <f t="shared" si="17"/>
        <v>0.6187681312353186</v>
      </c>
      <c r="K43">
        <f t="shared" si="18"/>
        <v>2.0842052952627305E-4</v>
      </c>
      <c r="L43">
        <f t="shared" si="3"/>
        <v>2.6985734564049732E-4</v>
      </c>
      <c r="M43">
        <f t="shared" si="3"/>
        <v>1.0683239588658621E-9</v>
      </c>
      <c r="Q43">
        <v>1104</v>
      </c>
      <c r="R43">
        <v>413.78300000000002</v>
      </c>
      <c r="S43" s="15">
        <f t="shared" si="29"/>
        <v>686.93299999999999</v>
      </c>
      <c r="T43">
        <v>1.9855799999999999</v>
      </c>
      <c r="U43">
        <f t="shared" si="19"/>
        <v>0.38864433087557421</v>
      </c>
      <c r="V43">
        <f t="shared" si="5"/>
        <v>0.61135566912442574</v>
      </c>
      <c r="W43">
        <f t="shared" si="6"/>
        <v>3.3617212012550707E-4</v>
      </c>
      <c r="X43">
        <f t="shared" si="7"/>
        <v>0.83265702245010997</v>
      </c>
      <c r="Y43">
        <f t="shared" si="8"/>
        <v>1.9044593325445887</v>
      </c>
      <c r="Z43">
        <f t="shared" si="20"/>
        <v>0.61808535511139351</v>
      </c>
      <c r="AA43">
        <f t="shared" si="9"/>
        <v>4.0939178264077819E-4</v>
      </c>
      <c r="AB43">
        <f t="shared" si="10"/>
        <v>4.5288673483190377E-5</v>
      </c>
      <c r="AC43">
        <f t="shared" si="10"/>
        <v>5.3611189788501993E-9</v>
      </c>
      <c r="AG43">
        <v>736</v>
      </c>
      <c r="AH43">
        <v>419.08499999999998</v>
      </c>
      <c r="AI43" s="16">
        <f t="shared" si="27"/>
        <v>692.2349999999999</v>
      </c>
      <c r="AJ43">
        <v>2.50013</v>
      </c>
      <c r="AK43">
        <f t="shared" si="21"/>
        <v>0.39117584473942785</v>
      </c>
      <c r="AL43">
        <f t="shared" si="22"/>
        <v>0.60882415526057221</v>
      </c>
      <c r="AM43">
        <f t="shared" si="23"/>
        <v>5.0067904595607615E-4</v>
      </c>
      <c r="AN43">
        <f t="shared" si="24"/>
        <v>0.82099716079506879</v>
      </c>
      <c r="AO43">
        <f t="shared" si="12"/>
        <v>1.8414432542715224</v>
      </c>
      <c r="AP43">
        <f t="shared" si="28"/>
        <v>0.61415292823428425</v>
      </c>
      <c r="AQ43">
        <f t="shared" si="25"/>
        <v>6.3715050398944334E-4</v>
      </c>
      <c r="AR43">
        <f t="shared" si="26"/>
        <v>2.8395821405363827E-5</v>
      </c>
      <c r="AS43">
        <f t="shared" si="13"/>
        <v>1.8624458857753101E-8</v>
      </c>
    </row>
    <row r="44" spans="1:45" x14ac:dyDescent="0.25">
      <c r="A44">
        <v>2209</v>
      </c>
      <c r="B44">
        <v>408.41399999999999</v>
      </c>
      <c r="C44" s="16">
        <f t="shared" si="30"/>
        <v>681.56399999999996</v>
      </c>
      <c r="D44">
        <v>1.9885900000000001</v>
      </c>
      <c r="E44">
        <f t="shared" si="14"/>
        <v>0.3893996447880379</v>
      </c>
      <c r="F44">
        <f t="shared" si="1"/>
        <v>0.6106003552119621</v>
      </c>
      <c r="G44">
        <f t="shared" si="15"/>
        <v>1.6902753173932405E-4</v>
      </c>
      <c r="H44">
        <f t="shared" si="16"/>
        <v>0.86372647201923791</v>
      </c>
      <c r="I44">
        <f t="shared" si="2"/>
        <v>2.0910576634203775</v>
      </c>
      <c r="J44">
        <f t="shared" si="17"/>
        <v>0.62856389612305341</v>
      </c>
      <c r="K44">
        <f t="shared" si="18"/>
        <v>1.7778523489831832E-4</v>
      </c>
      <c r="L44">
        <f t="shared" si="3"/>
        <v>3.2268880206445132E-4</v>
      </c>
      <c r="M44">
        <f t="shared" si="3"/>
        <v>7.6697364621058249E-11</v>
      </c>
      <c r="Q44">
        <v>1128</v>
      </c>
      <c r="R44">
        <v>421.62400000000002</v>
      </c>
      <c r="S44" s="15">
        <f t="shared" si="29"/>
        <v>694.774</v>
      </c>
      <c r="T44">
        <v>1.9443600000000001</v>
      </c>
      <c r="U44">
        <f t="shared" si="19"/>
        <v>0.38057619999256215</v>
      </c>
      <c r="V44">
        <f t="shared" si="5"/>
        <v>0.61942380000743791</v>
      </c>
      <c r="W44">
        <f t="shared" si="6"/>
        <v>3.2402033800548829E-4</v>
      </c>
      <c r="X44">
        <f t="shared" si="7"/>
        <v>0.86178988130277523</v>
      </c>
      <c r="Y44">
        <f t="shared" si="8"/>
        <v>2.0784936982827076</v>
      </c>
      <c r="Z44">
        <f t="shared" si="20"/>
        <v>0.62791075789477213</v>
      </c>
      <c r="AA44">
        <f t="shared" si="9"/>
        <v>3.4967438724156261E-4</v>
      </c>
      <c r="AB44">
        <f t="shared" si="10"/>
        <v>7.2028454181384581E-5</v>
      </c>
      <c r="AC44">
        <f t="shared" si="10"/>
        <v>6.5813024220692533E-10</v>
      </c>
      <c r="AG44">
        <v>752</v>
      </c>
      <c r="AH44">
        <v>426.858</v>
      </c>
      <c r="AI44" s="16">
        <f t="shared" si="27"/>
        <v>700.00800000000004</v>
      </c>
      <c r="AJ44">
        <v>2.4489299999999998</v>
      </c>
      <c r="AK44">
        <f t="shared" si="21"/>
        <v>0.38316498000413057</v>
      </c>
      <c r="AL44">
        <f t="shared" si="22"/>
        <v>0.61683501999586943</v>
      </c>
      <c r="AM44">
        <f t="shared" si="23"/>
        <v>4.9569181327174805E-4</v>
      </c>
      <c r="AN44">
        <f t="shared" si="24"/>
        <v>0.85122414056962592</v>
      </c>
      <c r="AO44">
        <f t="shared" si="12"/>
        <v>2.0123012311977484</v>
      </c>
      <c r="AP44">
        <f t="shared" si="28"/>
        <v>0.62434733629811534</v>
      </c>
      <c r="AQ44">
        <f t="shared" si="25"/>
        <v>5.4683879911285435E-4</v>
      </c>
      <c r="AR44">
        <f t="shared" si="26"/>
        <v>5.6434896224989718E-5</v>
      </c>
      <c r="AS44">
        <f t="shared" si="13"/>
        <v>2.6160141606303284E-9</v>
      </c>
    </row>
    <row r="45" spans="1:45" x14ac:dyDescent="0.25">
      <c r="A45">
        <v>2256</v>
      </c>
      <c r="B45">
        <v>416.15899999999999</v>
      </c>
      <c r="C45" s="16">
        <f t="shared" si="30"/>
        <v>689.30899999999997</v>
      </c>
      <c r="D45">
        <v>1.9480200000000001</v>
      </c>
      <c r="E45">
        <f t="shared" si="14"/>
        <v>0.38145535079628967</v>
      </c>
      <c r="F45">
        <f t="shared" si="1"/>
        <v>0.61854464920371033</v>
      </c>
      <c r="G45">
        <f t="shared" si="15"/>
        <v>1.5873672564131866E-4</v>
      </c>
      <c r="H45">
        <f t="shared" si="16"/>
        <v>0.88850219232535066</v>
      </c>
      <c r="I45">
        <f t="shared" si="2"/>
        <v>2.2658778693330408</v>
      </c>
      <c r="J45">
        <f t="shared" si="17"/>
        <v>0.63691980216327437</v>
      </c>
      <c r="K45">
        <f t="shared" si="18"/>
        <v>1.5061465618748567E-4</v>
      </c>
      <c r="L45">
        <f t="shared" si="3"/>
        <v>3.376462462873753E-4</v>
      </c>
      <c r="M45">
        <f t="shared" si="3"/>
        <v>6.5968012212886856E-11</v>
      </c>
      <c r="Q45">
        <v>1152</v>
      </c>
      <c r="R45">
        <v>429.45499999999998</v>
      </c>
      <c r="S45" s="15">
        <f t="shared" si="29"/>
        <v>702.60500000000002</v>
      </c>
      <c r="T45">
        <v>1.90463</v>
      </c>
      <c r="U45">
        <f t="shared" si="19"/>
        <v>0.37279971188043037</v>
      </c>
      <c r="V45">
        <f t="shared" si="5"/>
        <v>0.62720028811956963</v>
      </c>
      <c r="W45">
        <f t="shared" si="6"/>
        <v>3.030605527380853E-4</v>
      </c>
      <c r="X45">
        <f t="shared" si="7"/>
        <v>0.88667317158815762</v>
      </c>
      <c r="Y45">
        <f t="shared" si="8"/>
        <v>2.251961112568392</v>
      </c>
      <c r="Z45">
        <f t="shared" si="20"/>
        <v>0.63630294318856961</v>
      </c>
      <c r="AA45">
        <f t="shared" si="9"/>
        <v>2.964784227540281E-4</v>
      </c>
      <c r="AB45">
        <f t="shared" si="10"/>
        <v>8.285832930519116E-5</v>
      </c>
      <c r="AC45">
        <f t="shared" si="10"/>
        <v>4.3324435127024763E-11</v>
      </c>
      <c r="AG45">
        <v>768</v>
      </c>
      <c r="AH45">
        <v>434.61700000000002</v>
      </c>
      <c r="AI45" s="16">
        <f t="shared" si="27"/>
        <v>707.76700000000005</v>
      </c>
      <c r="AJ45">
        <v>2.3982399999999999</v>
      </c>
      <c r="AK45">
        <f t="shared" si="21"/>
        <v>0.37523391099178255</v>
      </c>
      <c r="AL45">
        <f t="shared" si="22"/>
        <v>0.6247660890082174</v>
      </c>
      <c r="AM45">
        <f t="shared" si="23"/>
        <v>4.6361706189018692E-4</v>
      </c>
      <c r="AN45">
        <f t="shared" si="24"/>
        <v>0.87716665370777958</v>
      </c>
      <c r="AO45">
        <f t="shared" si="12"/>
        <v>2.1824013641273905</v>
      </c>
      <c r="AP45">
        <f t="shared" si="28"/>
        <v>0.63309675708392099</v>
      </c>
      <c r="AQ45">
        <f t="shared" si="25"/>
        <v>4.6626189259834153E-4</v>
      </c>
      <c r="AR45">
        <f t="shared" si="26"/>
        <v>6.9400030587547042E-5</v>
      </c>
      <c r="AS45">
        <f t="shared" si="13"/>
        <v>6.9951294747975908E-12</v>
      </c>
    </row>
    <row r="46" spans="1:45" x14ac:dyDescent="0.25">
      <c r="A46">
        <v>2303</v>
      </c>
      <c r="B46">
        <v>423.88900000000001</v>
      </c>
      <c r="C46" s="16">
        <f t="shared" si="30"/>
        <v>697.03899999999999</v>
      </c>
      <c r="D46">
        <v>1.9099200000000001</v>
      </c>
      <c r="E46">
        <f t="shared" si="14"/>
        <v>0.3739947246911477</v>
      </c>
      <c r="F46">
        <f t="shared" si="1"/>
        <v>0.6260052753088523</v>
      </c>
      <c r="G46">
        <f t="shared" si="15"/>
        <v>1.4890421455172445E-4</v>
      </c>
      <c r="H46">
        <f t="shared" si="16"/>
        <v>0.90949148650288303</v>
      </c>
      <c r="I46">
        <f t="shared" si="2"/>
        <v>2.4404653176388402</v>
      </c>
      <c r="J46">
        <f t="shared" si="17"/>
        <v>0.64399869100408624</v>
      </c>
      <c r="K46">
        <f t="shared" si="18"/>
        <v>1.2646020067118646E-4</v>
      </c>
      <c r="L46">
        <f t="shared" si="3"/>
        <v>3.2376300838149105E-4</v>
      </c>
      <c r="M46">
        <f t="shared" si="3"/>
        <v>5.0373375906978171E-10</v>
      </c>
      <c r="Q46">
        <v>1176</v>
      </c>
      <c r="R46">
        <v>437.27300000000002</v>
      </c>
      <c r="S46" s="15">
        <f t="shared" si="29"/>
        <v>710.423</v>
      </c>
      <c r="T46">
        <v>1.86747</v>
      </c>
      <c r="U46">
        <f t="shared" si="19"/>
        <v>0.36552625861471638</v>
      </c>
      <c r="V46">
        <f t="shared" si="5"/>
        <v>0.63447374138528367</v>
      </c>
      <c r="W46">
        <f t="shared" si="6"/>
        <v>2.8055121136140909E-4</v>
      </c>
      <c r="X46">
        <f t="shared" si="7"/>
        <v>0.90777096692552217</v>
      </c>
      <c r="Y46">
        <f t="shared" si="8"/>
        <v>2.4249819519345399</v>
      </c>
      <c r="Z46">
        <f t="shared" si="20"/>
        <v>0.64341842533466631</v>
      </c>
      <c r="AA46">
        <f t="shared" si="9"/>
        <v>2.4937412935886305E-4</v>
      </c>
      <c r="AB46">
        <f t="shared" si="10"/>
        <v>8.0007370954343369E-5</v>
      </c>
      <c r="AC46">
        <f t="shared" si="10"/>
        <v>9.7201044219348067E-10</v>
      </c>
      <c r="AG46">
        <v>784</v>
      </c>
      <c r="AH46">
        <v>442.38400000000001</v>
      </c>
      <c r="AI46" s="16">
        <f t="shared" si="27"/>
        <v>715.53399999999999</v>
      </c>
      <c r="AJ46">
        <v>2.3508300000000002</v>
      </c>
      <c r="AK46">
        <f t="shared" si="21"/>
        <v>0.36781603800153961</v>
      </c>
      <c r="AL46">
        <f t="shared" si="22"/>
        <v>0.63218396199846039</v>
      </c>
      <c r="AM46">
        <f t="shared" si="23"/>
        <v>4.1081106876201395E-4</v>
      </c>
      <c r="AN46">
        <f t="shared" si="24"/>
        <v>0.89928652759781147</v>
      </c>
      <c r="AO46">
        <f t="shared" si="12"/>
        <v>2.351896607099758</v>
      </c>
      <c r="AP46">
        <f t="shared" si="28"/>
        <v>0.6405569473654944</v>
      </c>
      <c r="AQ46">
        <f t="shared" si="25"/>
        <v>3.9512777050204156E-4</v>
      </c>
      <c r="AR46">
        <f t="shared" si="26"/>
        <v>7.0106883956565723E-5</v>
      </c>
      <c r="AS46">
        <f t="shared" si="13"/>
        <v>2.45965844311253E-10</v>
      </c>
    </row>
    <row r="47" spans="1:45" x14ac:dyDescent="0.25">
      <c r="A47">
        <v>2350</v>
      </c>
      <c r="B47">
        <v>431.59800000000001</v>
      </c>
      <c r="C47" s="16">
        <f t="shared" si="30"/>
        <v>704.74800000000005</v>
      </c>
      <c r="D47">
        <v>1.87418</v>
      </c>
      <c r="E47">
        <f t="shared" si="14"/>
        <v>0.36699622660721659</v>
      </c>
      <c r="F47">
        <f t="shared" si="1"/>
        <v>0.63300377339278335</v>
      </c>
      <c r="G47">
        <f t="shared" si="15"/>
        <v>1.4198812624294352E-4</v>
      </c>
      <c r="H47">
        <f t="shared" si="16"/>
        <v>0.92711467418478577</v>
      </c>
      <c r="I47">
        <f t="shared" si="2"/>
        <v>2.6147764577781589</v>
      </c>
      <c r="J47">
        <f t="shared" si="17"/>
        <v>0.64994232043563205</v>
      </c>
      <c r="K47">
        <f t="shared" si="18"/>
        <v>1.052066645074859E-4</v>
      </c>
      <c r="L47">
        <f t="shared" si="3"/>
        <v>2.8691437592279825E-4</v>
      </c>
      <c r="M47">
        <f t="shared" si="3"/>
        <v>1.3528759273969332E-9</v>
      </c>
      <c r="Q47">
        <v>1200</v>
      </c>
      <c r="R47">
        <v>445.08699999999999</v>
      </c>
      <c r="S47" s="15">
        <f t="shared" si="29"/>
        <v>718.23699999999997</v>
      </c>
      <c r="T47">
        <v>1.83307</v>
      </c>
      <c r="U47">
        <f t="shared" si="19"/>
        <v>0.35879302954204251</v>
      </c>
      <c r="V47">
        <f t="shared" si="5"/>
        <v>0.64120697045795749</v>
      </c>
      <c r="W47">
        <f t="shared" si="6"/>
        <v>2.6513720585347178E-4</v>
      </c>
      <c r="X47">
        <f t="shared" si="7"/>
        <v>0.92551675865894534</v>
      </c>
      <c r="Y47">
        <f t="shared" si="8"/>
        <v>2.5976211018325377</v>
      </c>
      <c r="Z47">
        <f t="shared" si="20"/>
        <v>0.64940340443927902</v>
      </c>
      <c r="AA47">
        <f t="shared" si="9"/>
        <v>2.0810664394026973E-4</v>
      </c>
      <c r="AB47">
        <f t="shared" si="10"/>
        <v>6.7181530010162257E-5</v>
      </c>
      <c r="AC47">
        <f t="shared" si="10"/>
        <v>3.2524849921355719E-9</v>
      </c>
      <c r="AG47">
        <v>800</v>
      </c>
      <c r="AH47">
        <v>450.17200000000003</v>
      </c>
      <c r="AI47" s="16">
        <f t="shared" si="27"/>
        <v>723.322</v>
      </c>
      <c r="AJ47">
        <v>2.3088199999999999</v>
      </c>
      <c r="AK47">
        <f t="shared" si="21"/>
        <v>0.36124306090134739</v>
      </c>
      <c r="AL47">
        <f t="shared" si="22"/>
        <v>0.63875693909865261</v>
      </c>
      <c r="AM47">
        <f t="shared" si="23"/>
        <v>3.6895742976410933E-4</v>
      </c>
      <c r="AN47">
        <f t="shared" si="24"/>
        <v>0.91803173622991341</v>
      </c>
      <c r="AO47">
        <f t="shared" si="12"/>
        <v>2.521083073815392</v>
      </c>
      <c r="AP47">
        <f t="shared" si="28"/>
        <v>0.64687899169352703</v>
      </c>
      <c r="AQ47">
        <f t="shared" si="25"/>
        <v>3.3264656418868739E-4</v>
      </c>
      <c r="AR47">
        <f t="shared" si="26"/>
        <v>6.5967738353906268E-5</v>
      </c>
      <c r="AS47">
        <f t="shared" si="13"/>
        <v>1.3184789588363627E-9</v>
      </c>
    </row>
    <row r="48" spans="1:45" x14ac:dyDescent="0.25">
      <c r="A48">
        <v>2397</v>
      </c>
      <c r="B48">
        <v>439.31400000000002</v>
      </c>
      <c r="C48" s="16">
        <f t="shared" si="30"/>
        <v>712.46399999999994</v>
      </c>
      <c r="D48">
        <v>1.8401000000000001</v>
      </c>
      <c r="E48">
        <f t="shared" si="14"/>
        <v>0.3603227846737983</v>
      </c>
      <c r="F48">
        <f t="shared" si="1"/>
        <v>0.6396772153262017</v>
      </c>
      <c r="G48">
        <f t="shared" si="15"/>
        <v>1.40863220313202E-4</v>
      </c>
      <c r="H48">
        <f t="shared" si="16"/>
        <v>0.94177602047525411</v>
      </c>
      <c r="I48">
        <f t="shared" si="2"/>
        <v>2.7887479472448589</v>
      </c>
      <c r="J48">
        <f t="shared" si="17"/>
        <v>0.65488703366748391</v>
      </c>
      <c r="K48">
        <f t="shared" si="18"/>
        <v>8.684797715228147E-5</v>
      </c>
      <c r="L48">
        <f t="shared" si="3"/>
        <v>2.3133857397480474E-4</v>
      </c>
      <c r="M48">
        <f t="shared" si="3"/>
        <v>2.9176464937333726E-9</v>
      </c>
      <c r="Q48">
        <v>1224</v>
      </c>
      <c r="R48">
        <v>452.88900000000001</v>
      </c>
      <c r="S48" s="15">
        <f t="shared" si="29"/>
        <v>726.03899999999999</v>
      </c>
      <c r="T48">
        <v>1.8005599999999999</v>
      </c>
      <c r="U48">
        <f t="shared" si="19"/>
        <v>0.35242973660155918</v>
      </c>
      <c r="V48">
        <f t="shared" si="5"/>
        <v>0.64757026339844082</v>
      </c>
      <c r="W48">
        <f t="shared" si="6"/>
        <v>2.5967298167869912E-4</v>
      </c>
      <c r="X48">
        <f t="shared" si="7"/>
        <v>0.94032590173726049</v>
      </c>
      <c r="Y48">
        <f t="shared" si="8"/>
        <v>2.7700096534765284</v>
      </c>
      <c r="Z48">
        <f t="shared" si="20"/>
        <v>0.65439796389384552</v>
      </c>
      <c r="AA48">
        <f t="shared" si="9"/>
        <v>1.7215410977564936E-4</v>
      </c>
      <c r="AB48">
        <f t="shared" si="10"/>
        <v>4.6617494054949713E-5</v>
      </c>
      <c r="AC48">
        <f t="shared" si="10"/>
        <v>7.6595529391824324E-9</v>
      </c>
      <c r="AG48">
        <v>816</v>
      </c>
      <c r="AH48">
        <v>457.91899999999998</v>
      </c>
      <c r="AI48" s="16">
        <f t="shared" si="27"/>
        <v>731.06899999999996</v>
      </c>
      <c r="AJ48">
        <v>2.2710900000000001</v>
      </c>
      <c r="AK48">
        <f t="shared" si="21"/>
        <v>0.35533974202512159</v>
      </c>
      <c r="AL48">
        <f t="shared" si="22"/>
        <v>0.64466025797487836</v>
      </c>
      <c r="AM48">
        <f t="shared" si="23"/>
        <v>3.4040307792444074E-4</v>
      </c>
      <c r="AN48">
        <f t="shared" si="24"/>
        <v>0.93381278153216118</v>
      </c>
      <c r="AO48">
        <f t="shared" si="12"/>
        <v>2.6902600298909318</v>
      </c>
      <c r="AP48">
        <f t="shared" si="28"/>
        <v>0.65220133672054603</v>
      </c>
      <c r="AQ48">
        <f t="shared" si="25"/>
        <v>2.7714353010638765E-4</v>
      </c>
      <c r="AR48">
        <f t="shared" si="26"/>
        <v>5.6867868648360723E-5</v>
      </c>
      <c r="AS48">
        <f t="shared" si="13"/>
        <v>4.0017703901445463E-9</v>
      </c>
    </row>
    <row r="49" spans="1:45" x14ac:dyDescent="0.25">
      <c r="A49">
        <v>2444</v>
      </c>
      <c r="B49">
        <v>446.99400000000003</v>
      </c>
      <c r="C49" s="16">
        <f t="shared" si="30"/>
        <v>720.14400000000001</v>
      </c>
      <c r="D49">
        <v>1.80629</v>
      </c>
      <c r="E49">
        <f t="shared" si="14"/>
        <v>0.35370221331907781</v>
      </c>
      <c r="F49">
        <f t="shared" si="1"/>
        <v>0.64629778668092219</v>
      </c>
      <c r="G49">
        <f t="shared" si="15"/>
        <v>1.3890505073179822E-4</v>
      </c>
      <c r="H49">
        <f t="shared" si="16"/>
        <v>0.95387894450214095</v>
      </c>
      <c r="I49">
        <f t="shared" si="2"/>
        <v>2.9626071191010732</v>
      </c>
      <c r="J49">
        <f t="shared" si="17"/>
        <v>0.65896888859364111</v>
      </c>
      <c r="K49">
        <f t="shared" si="18"/>
        <v>7.0937007855653196E-5</v>
      </c>
      <c r="L49">
        <f t="shared" si="3"/>
        <v>1.6055682368250904E-4</v>
      </c>
      <c r="M49">
        <f t="shared" si="3"/>
        <v>4.619654852413489E-9</v>
      </c>
      <c r="Q49">
        <v>1248</v>
      </c>
      <c r="R49">
        <v>460.678</v>
      </c>
      <c r="S49" s="15">
        <f t="shared" si="29"/>
        <v>733.82799999999997</v>
      </c>
      <c r="T49">
        <v>1.7687200000000001</v>
      </c>
      <c r="U49">
        <f t="shared" si="19"/>
        <v>0.34619758504127035</v>
      </c>
      <c r="V49">
        <f t="shared" si="5"/>
        <v>0.65380241495872959</v>
      </c>
      <c r="W49">
        <f t="shared" si="6"/>
        <v>2.4996786709963192E-4</v>
      </c>
      <c r="X49">
        <f t="shared" si="7"/>
        <v>0.95257661509708635</v>
      </c>
      <c r="Y49">
        <f t="shared" si="8"/>
        <v>2.9421669338843719</v>
      </c>
      <c r="Z49">
        <f t="shared" si="20"/>
        <v>0.65852966252846112</v>
      </c>
      <c r="AA49">
        <f t="shared" si="9"/>
        <v>1.4114498671469999E-4</v>
      </c>
      <c r="AB49">
        <f t="shared" si="10"/>
        <v>2.2346869585532653E-5</v>
      </c>
      <c r="AC49">
        <f t="shared" si="10"/>
        <v>1.1842419295273203E-8</v>
      </c>
      <c r="AG49">
        <v>832</v>
      </c>
      <c r="AH49">
        <v>465.66399999999999</v>
      </c>
      <c r="AI49" s="16">
        <f t="shared" si="27"/>
        <v>738.81399999999996</v>
      </c>
      <c r="AJ49">
        <v>2.2362799999999998</v>
      </c>
      <c r="AK49">
        <f t="shared" si="21"/>
        <v>0.34989329277833059</v>
      </c>
      <c r="AL49">
        <f t="shared" si="22"/>
        <v>0.65010670722166941</v>
      </c>
      <c r="AM49">
        <f t="shared" si="23"/>
        <v>3.1654259214058955E-4</v>
      </c>
      <c r="AN49">
        <f t="shared" si="24"/>
        <v>0.9469607141269285</v>
      </c>
      <c r="AO49">
        <f t="shared" si="12"/>
        <v>2.8591081710583399</v>
      </c>
      <c r="AP49">
        <f t="shared" si="28"/>
        <v>0.65663563320224827</v>
      </c>
      <c r="AQ49">
        <f t="shared" si="25"/>
        <v>2.2911802414204714E-4</v>
      </c>
      <c r="AR49">
        <f t="shared" si="26"/>
        <v>4.2626874459877618E-5</v>
      </c>
      <c r="AS49">
        <f t="shared" si="13"/>
        <v>7.6430550897317657E-9</v>
      </c>
    </row>
    <row r="50" spans="1:45" x14ac:dyDescent="0.25">
      <c r="A50">
        <v>2491</v>
      </c>
      <c r="B50">
        <v>454.697</v>
      </c>
      <c r="C50" s="16">
        <f t="shared" si="30"/>
        <v>727.84699999999998</v>
      </c>
      <c r="D50">
        <v>1.77295</v>
      </c>
      <c r="E50">
        <f t="shared" si="14"/>
        <v>0.34717367593468329</v>
      </c>
      <c r="F50">
        <f t="shared" si="1"/>
        <v>0.65282632406531671</v>
      </c>
      <c r="G50">
        <f t="shared" si="15"/>
        <v>1.4048825166995563E-4</v>
      </c>
      <c r="H50">
        <f t="shared" si="16"/>
        <v>0.96376455433351638</v>
      </c>
      <c r="I50">
        <f t="shared" si="2"/>
        <v>3.1361092347940427</v>
      </c>
      <c r="J50">
        <f t="shared" si="17"/>
        <v>0.66230292796285684</v>
      </c>
      <c r="K50">
        <f t="shared" si="18"/>
        <v>5.7529054314528262E-5</v>
      </c>
      <c r="L50">
        <f t="shared" si="3"/>
        <v>8.9806021430872702E-5</v>
      </c>
      <c r="M50">
        <f t="shared" si="3"/>
        <v>6.8822284258567478E-9</v>
      </c>
      <c r="Q50">
        <v>1272</v>
      </c>
      <c r="R50">
        <v>468.48399999999998</v>
      </c>
      <c r="S50" s="15">
        <f t="shared" si="29"/>
        <v>741.63400000000001</v>
      </c>
      <c r="T50">
        <v>1.73807</v>
      </c>
      <c r="U50">
        <f t="shared" si="19"/>
        <v>0.3401983562308793</v>
      </c>
      <c r="V50">
        <f t="shared" si="5"/>
        <v>0.65980164376912076</v>
      </c>
      <c r="W50">
        <f t="shared" si="6"/>
        <v>2.4817364423627047E-4</v>
      </c>
      <c r="X50">
        <f t="shared" si="7"/>
        <v>0.96262067838823639</v>
      </c>
      <c r="Y50">
        <f t="shared" si="8"/>
        <v>3.1141039703388316</v>
      </c>
      <c r="Z50">
        <f t="shared" si="20"/>
        <v>0.66191714220961395</v>
      </c>
      <c r="AA50">
        <f t="shared" si="9"/>
        <v>1.1483142406194907E-4</v>
      </c>
      <c r="AB50">
        <f t="shared" si="10"/>
        <v>4.4753336517291229E-6</v>
      </c>
      <c r="AC50">
        <f t="shared" si="10"/>
        <v>1.7780147681017204E-8</v>
      </c>
      <c r="AG50">
        <v>848</v>
      </c>
      <c r="AH50">
        <v>473.41399999999999</v>
      </c>
      <c r="AI50" s="16">
        <f t="shared" si="27"/>
        <v>746.56399999999996</v>
      </c>
      <c r="AJ50">
        <v>2.20391</v>
      </c>
      <c r="AK50">
        <f t="shared" si="21"/>
        <v>0.34482861130408116</v>
      </c>
      <c r="AL50">
        <f t="shared" si="22"/>
        <v>0.65517138869591884</v>
      </c>
      <c r="AM50">
        <f t="shared" si="23"/>
        <v>3.128266148463843E-4</v>
      </c>
      <c r="AN50">
        <f t="shared" si="24"/>
        <v>0.95783027451864866</v>
      </c>
      <c r="AO50">
        <f t="shared" si="12"/>
        <v>3.027762959899376</v>
      </c>
      <c r="AP50">
        <f t="shared" si="28"/>
        <v>0.66030152158852107</v>
      </c>
      <c r="AQ50">
        <f t="shared" si="25"/>
        <v>1.8791366031842676E-4</v>
      </c>
      <c r="AR50">
        <f t="shared" si="26"/>
        <v>2.631826349575926E-5</v>
      </c>
      <c r="AS50">
        <f t="shared" si="13"/>
        <v>1.560324620890359E-8</v>
      </c>
    </row>
    <row r="51" spans="1:45" x14ac:dyDescent="0.25">
      <c r="A51">
        <v>2538</v>
      </c>
      <c r="B51">
        <v>462.40199999999999</v>
      </c>
      <c r="C51" s="16">
        <f t="shared" si="30"/>
        <v>735.55199999999991</v>
      </c>
      <c r="D51">
        <v>1.7392300000000001</v>
      </c>
      <c r="E51">
        <f t="shared" si="14"/>
        <v>0.34057072810619543</v>
      </c>
      <c r="F51">
        <f t="shared" si="1"/>
        <v>0.65942927189380462</v>
      </c>
      <c r="G51">
        <f t="shared" si="15"/>
        <v>1.4486288584116965E-4</v>
      </c>
      <c r="H51">
        <f t="shared" si="16"/>
        <v>0.97178166419073875</v>
      </c>
      <c r="I51">
        <f t="shared" si="2"/>
        <v>3.3096408276170552</v>
      </c>
      <c r="J51">
        <f t="shared" si="17"/>
        <v>0.66500679351563963</v>
      </c>
      <c r="K51">
        <f t="shared" si="18"/>
        <v>4.6215991463145813E-5</v>
      </c>
      <c r="L51">
        <f t="shared" si="3"/>
        <v>3.1108747442036955E-5</v>
      </c>
      <c r="M51">
        <f t="shared" si="3"/>
        <v>9.7312097704289899E-9</v>
      </c>
      <c r="Q51">
        <v>1296</v>
      </c>
      <c r="R51">
        <v>476.27100000000002</v>
      </c>
      <c r="S51" s="15">
        <f t="shared" si="29"/>
        <v>749.42100000000005</v>
      </c>
      <c r="T51">
        <v>1.70764</v>
      </c>
      <c r="U51">
        <f t="shared" si="19"/>
        <v>0.33424218876920875</v>
      </c>
      <c r="V51">
        <f t="shared" si="5"/>
        <v>0.66575781123079125</v>
      </c>
      <c r="W51">
        <f t="shared" si="6"/>
        <v>2.5918364817051343E-4</v>
      </c>
      <c r="X51">
        <f t="shared" si="7"/>
        <v>0.97079223387835401</v>
      </c>
      <c r="Y51">
        <f t="shared" si="8"/>
        <v>3.2860863925020802</v>
      </c>
      <c r="Z51">
        <f t="shared" si="20"/>
        <v>0.6646730963871007</v>
      </c>
      <c r="AA51">
        <f t="shared" si="9"/>
        <v>9.2470329864269608E-5</v>
      </c>
      <c r="AB51">
        <f t="shared" si="10"/>
        <v>1.176606292122611E-6</v>
      </c>
      <c r="AC51">
        <f t="shared" si="10"/>
        <v>2.7793330500678967E-8</v>
      </c>
      <c r="AG51">
        <v>864</v>
      </c>
      <c r="AH51">
        <v>481.14699999999999</v>
      </c>
      <c r="AI51" s="16">
        <f t="shared" si="27"/>
        <v>754.29700000000003</v>
      </c>
      <c r="AJ51">
        <v>2.1719200000000001</v>
      </c>
      <c r="AK51">
        <f t="shared" si="21"/>
        <v>0.33982338546653901</v>
      </c>
      <c r="AL51">
        <f t="shared" si="22"/>
        <v>0.66017661453346099</v>
      </c>
      <c r="AM51">
        <f t="shared" si="23"/>
        <v>2.9708260578410056E-4</v>
      </c>
      <c r="AN51">
        <f t="shared" si="24"/>
        <v>0.96674506368422752</v>
      </c>
      <c r="AO51">
        <f t="shared" si="12"/>
        <v>3.1963691271781061</v>
      </c>
      <c r="AP51">
        <f t="shared" si="28"/>
        <v>0.66330814015361594</v>
      </c>
      <c r="AQ51">
        <f t="shared" si="25"/>
        <v>1.5267012557463594E-4</v>
      </c>
      <c r="AR51">
        <f t="shared" si="26"/>
        <v>9.8064527096868517E-6</v>
      </c>
      <c r="AS51">
        <f t="shared" si="13"/>
        <v>2.0854964440249013E-8</v>
      </c>
    </row>
    <row r="52" spans="1:45" x14ac:dyDescent="0.25">
      <c r="A52">
        <v>2585</v>
      </c>
      <c r="B52">
        <v>470.09699999999998</v>
      </c>
      <c r="C52" s="16">
        <f t="shared" si="30"/>
        <v>743.24699999999996</v>
      </c>
      <c r="D52">
        <v>1.7044600000000001</v>
      </c>
      <c r="E52">
        <f t="shared" si="14"/>
        <v>0.3337621724716604</v>
      </c>
      <c r="F52">
        <f t="shared" si="1"/>
        <v>0.6662378275283396</v>
      </c>
      <c r="G52">
        <f t="shared" si="15"/>
        <v>1.4982080456855154E-4</v>
      </c>
      <c r="H52">
        <f t="shared" si="16"/>
        <v>0.97822221297318102</v>
      </c>
      <c r="I52">
        <f t="shared" si="2"/>
        <v>3.4832481594834643</v>
      </c>
      <c r="J52">
        <f t="shared" si="17"/>
        <v>0.66717894511440745</v>
      </c>
      <c r="K52">
        <f t="shared" si="18"/>
        <v>3.674917376057398E-5</v>
      </c>
      <c r="L52">
        <f t="shared" si="3"/>
        <v>8.8570231080618125E-7</v>
      </c>
      <c r="M52">
        <f t="shared" si="3"/>
        <v>1.2785193693575582E-8</v>
      </c>
      <c r="Q52">
        <v>1320</v>
      </c>
      <c r="R52">
        <v>484.07499999999999</v>
      </c>
      <c r="S52" s="15">
        <f t="shared" si="29"/>
        <v>757.22499999999991</v>
      </c>
      <c r="T52">
        <v>1.6758599999999999</v>
      </c>
      <c r="U52">
        <f t="shared" si="19"/>
        <v>0.32802178121311643</v>
      </c>
      <c r="V52">
        <f t="shared" si="5"/>
        <v>0.67197821878688357</v>
      </c>
      <c r="W52">
        <f t="shared" si="6"/>
        <v>2.5070186736191047E-4</v>
      </c>
      <c r="X52">
        <f t="shared" si="7"/>
        <v>0.97737254443226396</v>
      </c>
      <c r="Y52">
        <f t="shared" si="8"/>
        <v>3.4579753789108829</v>
      </c>
      <c r="Z52">
        <f t="shared" si="20"/>
        <v>0.66689238430384312</v>
      </c>
      <c r="AA52">
        <f t="shared" si="9"/>
        <v>7.3847549816599827E-5</v>
      </c>
      <c r="AB52">
        <f t="shared" si="10"/>
        <v>2.5865712388883344E-5</v>
      </c>
      <c r="AC52">
        <f t="shared" si="10"/>
        <v>3.127744963441757E-8</v>
      </c>
      <c r="AG52">
        <v>880</v>
      </c>
      <c r="AH52">
        <v>488.89</v>
      </c>
      <c r="AI52" s="16">
        <f t="shared" si="27"/>
        <v>762.04</v>
      </c>
      <c r="AJ52">
        <v>2.14154</v>
      </c>
      <c r="AK52">
        <f t="shared" si="21"/>
        <v>0.33507006377399345</v>
      </c>
      <c r="AL52">
        <f t="shared" si="22"/>
        <v>0.6649299362260066</v>
      </c>
      <c r="AM52">
        <f t="shared" si="23"/>
        <v>3.0109194970678876E-4</v>
      </c>
      <c r="AN52">
        <f t="shared" si="24"/>
        <v>0.97398786859300313</v>
      </c>
      <c r="AO52">
        <f t="shared" si="12"/>
        <v>3.3648424933723171</v>
      </c>
      <c r="AP52">
        <f t="shared" si="28"/>
        <v>0.6657508621628101</v>
      </c>
      <c r="AQ52">
        <f t="shared" si="25"/>
        <v>1.2303752740120793E-4</v>
      </c>
      <c r="AR52">
        <f t="shared" si="26"/>
        <v>6.7391939371669751E-7</v>
      </c>
      <c r="AS52">
        <f t="shared" si="13"/>
        <v>3.1703377302574119E-8</v>
      </c>
    </row>
    <row r="53" spans="1:45" x14ac:dyDescent="0.25">
      <c r="A53">
        <v>2632</v>
      </c>
      <c r="B53">
        <v>477.78699999999998</v>
      </c>
      <c r="C53" s="16">
        <f t="shared" si="30"/>
        <v>750.9369999999999</v>
      </c>
      <c r="D53">
        <v>1.6685000000000001</v>
      </c>
      <c r="E53">
        <f t="shared" si="14"/>
        <v>0.32672059465693848</v>
      </c>
      <c r="F53">
        <f t="shared" si="1"/>
        <v>0.67327940534306152</v>
      </c>
      <c r="G53">
        <f t="shared" si="15"/>
        <v>1.5215394279319934E-4</v>
      </c>
      <c r="H53">
        <f t="shared" si="16"/>
        <v>0.98334348893905899</v>
      </c>
      <c r="I53">
        <f t="shared" si="2"/>
        <v>3.6568563928626632</v>
      </c>
      <c r="J53">
        <f t="shared" si="17"/>
        <v>0.66890615628115446</v>
      </c>
      <c r="K53">
        <f t="shared" si="18"/>
        <v>2.8935304806519271E-5</v>
      </c>
      <c r="L53">
        <f t="shared" si="3"/>
        <v>1.9125307357470967E-5</v>
      </c>
      <c r="M53">
        <f t="shared" si="3"/>
        <v>1.5182832747292515E-8</v>
      </c>
      <c r="Q53">
        <v>1344</v>
      </c>
      <c r="R53">
        <v>491.86099999999999</v>
      </c>
      <c r="S53" s="15">
        <f t="shared" si="29"/>
        <v>765.01099999999997</v>
      </c>
      <c r="T53">
        <v>1.6451199999999999</v>
      </c>
      <c r="U53">
        <f t="shared" si="19"/>
        <v>0.32200493639643057</v>
      </c>
      <c r="V53">
        <f t="shared" si="5"/>
        <v>0.67799506360356943</v>
      </c>
      <c r="W53">
        <f t="shared" si="6"/>
        <v>2.4743964397398732E-4</v>
      </c>
      <c r="X53">
        <f t="shared" si="7"/>
        <v>0.98262763341217629</v>
      </c>
      <c r="Y53">
        <f t="shared" si="8"/>
        <v>3.6299904843494004</v>
      </c>
      <c r="Z53">
        <f t="shared" si="20"/>
        <v>0.66866472549944156</v>
      </c>
      <c r="AA53">
        <f t="shared" si="9"/>
        <v>5.8352123712105006E-5</v>
      </c>
      <c r="AB53">
        <f t="shared" si="10"/>
        <v>8.7055209137340393E-5</v>
      </c>
      <c r="AC53">
        <f t="shared" si="10"/>
        <v>3.5754090318787758E-8</v>
      </c>
      <c r="AG53">
        <v>896</v>
      </c>
      <c r="AH53">
        <v>496.59399999999999</v>
      </c>
      <c r="AI53" s="16">
        <f t="shared" si="27"/>
        <v>769.74399999999991</v>
      </c>
      <c r="AJ53">
        <v>2.1107499999999999</v>
      </c>
      <c r="AK53">
        <f t="shared" si="21"/>
        <v>0.33025259257868483</v>
      </c>
      <c r="AL53">
        <f t="shared" si="22"/>
        <v>0.66974740742131522</v>
      </c>
      <c r="AM53">
        <f t="shared" si="23"/>
        <v>2.9043296220498949E-4</v>
      </c>
      <c r="AN53">
        <f t="shared" si="24"/>
        <v>0.97982487700621379</v>
      </c>
      <c r="AO53">
        <f t="shared" si="12"/>
        <v>3.5333503861523079</v>
      </c>
      <c r="AP53">
        <f t="shared" si="28"/>
        <v>0.66771946260122939</v>
      </c>
      <c r="AQ53">
        <f t="shared" si="25"/>
        <v>9.8094624687809008E-5</v>
      </c>
      <c r="AR53">
        <f t="shared" si="26"/>
        <v>4.1125601933129754E-6</v>
      </c>
      <c r="AS53">
        <f t="shared" si="13"/>
        <v>3.6994036078872835E-8</v>
      </c>
    </row>
    <row r="54" spans="1:45" x14ac:dyDescent="0.25">
      <c r="A54">
        <v>2679</v>
      </c>
      <c r="B54">
        <v>485.46800000000002</v>
      </c>
      <c r="C54" s="16">
        <f t="shared" si="30"/>
        <v>758.61799999999994</v>
      </c>
      <c r="D54">
        <v>1.63198</v>
      </c>
      <c r="E54">
        <f t="shared" si="14"/>
        <v>0.31956935934565806</v>
      </c>
      <c r="F54">
        <f t="shared" si="1"/>
        <v>0.68043064065434189</v>
      </c>
      <c r="G54">
        <f t="shared" si="15"/>
        <v>1.5198729006286971E-4</v>
      </c>
      <c r="H54">
        <f t="shared" si="16"/>
        <v>0.98737584302779113</v>
      </c>
      <c r="I54">
        <f t="shared" si="2"/>
        <v>3.8304665243134988</v>
      </c>
      <c r="J54">
        <f t="shared" si="17"/>
        <v>0.67026611560706084</v>
      </c>
      <c r="K54">
        <f t="shared" si="18"/>
        <v>2.2554242166715982E-5</v>
      </c>
      <c r="L54">
        <f t="shared" si="3"/>
        <v>1.0331756943680378E-4</v>
      </c>
      <c r="M54">
        <f t="shared" si="3"/>
        <v>1.6752913887688027E-8</v>
      </c>
      <c r="Q54">
        <v>1368</v>
      </c>
      <c r="R54">
        <v>499.637</v>
      </c>
      <c r="S54" s="15">
        <f t="shared" si="29"/>
        <v>772.78700000000003</v>
      </c>
      <c r="T54">
        <v>1.6147800000000001</v>
      </c>
      <c r="U54">
        <f t="shared" si="19"/>
        <v>0.31606638494105488</v>
      </c>
      <c r="V54">
        <f t="shared" si="5"/>
        <v>0.68393361505894512</v>
      </c>
      <c r="W54">
        <f t="shared" si="6"/>
        <v>2.4784742189748005E-4</v>
      </c>
      <c r="X54">
        <f t="shared" si="7"/>
        <v>0.98678004744670422</v>
      </c>
      <c r="Y54">
        <f t="shared" si="8"/>
        <v>3.8019765706565813</v>
      </c>
      <c r="Z54">
        <f t="shared" si="20"/>
        <v>0.67006517646853203</v>
      </c>
      <c r="AA54">
        <f t="shared" si="9"/>
        <v>4.5657485607663896E-5</v>
      </c>
      <c r="AB54">
        <f t="shared" si="10"/>
        <v>1.9233358893605901E-4</v>
      </c>
      <c r="AC54">
        <f t="shared" si="10"/>
        <v>4.0880770336879919E-8</v>
      </c>
      <c r="AG54">
        <v>912</v>
      </c>
      <c r="AH54">
        <v>504.32</v>
      </c>
      <c r="AI54" s="16">
        <f t="shared" si="27"/>
        <v>777.47</v>
      </c>
      <c r="AJ54">
        <v>2.0810499999999998</v>
      </c>
      <c r="AK54">
        <f t="shared" si="21"/>
        <v>0.32560566518340495</v>
      </c>
      <c r="AL54">
        <f t="shared" si="22"/>
        <v>0.67439433481659505</v>
      </c>
      <c r="AM54">
        <f t="shared" si="23"/>
        <v>2.8534794064449809E-4</v>
      </c>
      <c r="AN54">
        <f t="shared" si="24"/>
        <v>0.98447857219732715</v>
      </c>
      <c r="AO54">
        <f t="shared" si="12"/>
        <v>3.7016093584282874</v>
      </c>
      <c r="AP54">
        <f t="shared" si="28"/>
        <v>0.66928897659623432</v>
      </c>
      <c r="AQ54">
        <f t="shared" si="25"/>
        <v>7.7637990304584906E-5</v>
      </c>
      <c r="AR54">
        <f t="shared" si="26"/>
        <v>2.6064682558204919E-5</v>
      </c>
      <c r="AS54">
        <f t="shared" si="13"/>
        <v>4.3143423470209208E-8</v>
      </c>
    </row>
    <row r="55" spans="1:45" x14ac:dyDescent="0.25">
      <c r="A55">
        <v>2726</v>
      </c>
      <c r="B55">
        <v>493.15199999999999</v>
      </c>
      <c r="C55" s="16">
        <f t="shared" si="30"/>
        <v>766.30199999999991</v>
      </c>
      <c r="D55">
        <v>1.5954999999999999</v>
      </c>
      <c r="E55">
        <f t="shared" si="14"/>
        <v>0.31242595671270318</v>
      </c>
      <c r="F55">
        <f t="shared" si="1"/>
        <v>0.68757404328729677</v>
      </c>
      <c r="G55">
        <f t="shared" si="15"/>
        <v>1.5257057461903048E-4</v>
      </c>
      <c r="H55">
        <f t="shared" si="16"/>
        <v>0.9905189476616405</v>
      </c>
      <c r="I55">
        <f t="shared" si="2"/>
        <v>4.004045661339954</v>
      </c>
      <c r="J55">
        <f t="shared" si="17"/>
        <v>0.67132616498889652</v>
      </c>
      <c r="K55">
        <f t="shared" si="18"/>
        <v>1.7414065708915942E-5</v>
      </c>
      <c r="L55">
        <f t="shared" si="3"/>
        <v>2.6399354919962557E-4</v>
      </c>
      <c r="M55">
        <f t="shared" si="3"/>
        <v>1.826728190076987E-8</v>
      </c>
      <c r="Q55">
        <v>1392</v>
      </c>
      <c r="R55">
        <v>507.41199999999998</v>
      </c>
      <c r="S55" s="15">
        <f t="shared" si="29"/>
        <v>780.5619999999999</v>
      </c>
      <c r="T55">
        <v>1.58439</v>
      </c>
      <c r="U55">
        <f t="shared" si="19"/>
        <v>0.31011804681551536</v>
      </c>
      <c r="V55">
        <f t="shared" si="5"/>
        <v>0.68988195318448464</v>
      </c>
      <c r="W55">
        <f t="shared" si="6"/>
        <v>4.9560485142563547E-4</v>
      </c>
      <c r="X55">
        <f t="shared" si="7"/>
        <v>0.9900290943015182</v>
      </c>
      <c r="Y55">
        <f t="shared" si="8"/>
        <v>3.9739064304956546</v>
      </c>
      <c r="Z55">
        <f t="shared" si="20"/>
        <v>0.67116095612311599</v>
      </c>
      <c r="AA55">
        <f t="shared" si="9"/>
        <v>3.5390316070124803E-5</v>
      </c>
      <c r="AB55">
        <f t="shared" si="10"/>
        <v>3.5047573097177361E-4</v>
      </c>
      <c r="AC55">
        <f t="shared" si="10"/>
        <v>2.1179741855248855E-7</v>
      </c>
      <c r="AG55">
        <v>928</v>
      </c>
      <c r="AH55">
        <v>512.04600000000005</v>
      </c>
      <c r="AI55" s="16">
        <f t="shared" si="27"/>
        <v>785.19600000000003</v>
      </c>
      <c r="AJ55">
        <v>2.0518700000000001</v>
      </c>
      <c r="AK55">
        <f>AJ55/$AJ$11</f>
        <v>0.32104009813309298</v>
      </c>
      <c r="AL55">
        <f t="shared" si="22"/>
        <v>0.67895990186690702</v>
      </c>
      <c r="AM55">
        <f t="shared" si="23"/>
        <v>7.3163782528761531E-4</v>
      </c>
      <c r="AN55">
        <f t="shared" si="24"/>
        <v>0.98816178667801902</v>
      </c>
      <c r="AO55">
        <f t="shared" si="12"/>
        <v>3.869926179236379</v>
      </c>
      <c r="AP55">
        <f t="shared" si="28"/>
        <v>0.67053118444110771</v>
      </c>
      <c r="AQ55">
        <f t="shared" si="25"/>
        <v>6.0877510636435669E-5</v>
      </c>
      <c r="AR55">
        <f t="shared" si="26"/>
        <v>7.1043277443973033E-5</v>
      </c>
      <c r="AS55">
        <f t="shared" si="26"/>
        <v>4.4991939971094952E-7</v>
      </c>
    </row>
    <row r="56" spans="1:45" x14ac:dyDescent="0.25">
      <c r="A56">
        <v>2773</v>
      </c>
      <c r="B56">
        <v>500.82499999999999</v>
      </c>
      <c r="C56" s="16">
        <f t="shared" si="30"/>
        <v>773.97499999999991</v>
      </c>
      <c r="D56">
        <v>1.55888</v>
      </c>
      <c r="E56">
        <f t="shared" si="14"/>
        <v>0.3052551397056088</v>
      </c>
      <c r="F56">
        <f t="shared" si="1"/>
        <v>0.6947448602943912</v>
      </c>
      <c r="G56">
        <f t="shared" si="15"/>
        <v>2.5053907691828027E-4</v>
      </c>
      <c r="H56">
        <f t="shared" si="16"/>
        <v>0.99294572973745876</v>
      </c>
      <c r="I56">
        <f t="shared" si="2"/>
        <v>4.1776780163653093</v>
      </c>
      <c r="J56">
        <f t="shared" si="17"/>
        <v>0.67214462607721559</v>
      </c>
      <c r="K56">
        <f t="shared" si="18"/>
        <v>1.330545689359323E-5</v>
      </c>
      <c r="L56">
        <f t="shared" si="3"/>
        <v>5.1077058667119515E-4</v>
      </c>
      <c r="M56">
        <f t="shared" si="3"/>
        <v>5.6279790470017587E-8</v>
      </c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31">R87+273.15</f>
        <v>1072.087</v>
      </c>
      <c r="T87">
        <v>1.9611799999999999</v>
      </c>
      <c r="U87">
        <f t="shared" ref="U87:U88" si="32">T87/$T$11</f>
        <v>0.38386843583565439</v>
      </c>
      <c r="V87">
        <f t="shared" ref="V87:V88" si="33">1-U87</f>
        <v>0.61613156416434567</v>
      </c>
      <c r="W87">
        <f t="shared" ref="W87:W88" si="34">(V88-V87)/(Q88-Q87)</f>
        <v>1.2551404485035278E-4</v>
      </c>
      <c r="X87">
        <f t="shared" ref="X87:X88" si="35">1-(2*(($B$3-Z87)/$B$3))</f>
        <v>-1</v>
      </c>
      <c r="Y87">
        <f t="shared" ref="Y87:Y88" si="36">IF(X87&gt;0.999999,3.5,IF(X87&lt;-0.999999,-3.5,SIGN(X87)*SQRT(GAMMAINV(ABS(X87),$B$6,$B$7))))</f>
        <v>-3.5</v>
      </c>
      <c r="Z87">
        <f t="shared" ref="Z87:Z88" si="37">Z86+AA86*(Q87-Q86)</f>
        <v>0</v>
      </c>
      <c r="AA87">
        <f t="shared" ref="AA87:AA88" si="38">$B$1*EXP((-$B$2-($B$4*Y87))/($B$5*S87))*($B$3-Z87)</f>
        <v>602427.74396271363</v>
      </c>
      <c r="AB87">
        <f t="shared" ref="AB87:AC88" si="39">(Z87-V87)^2</f>
        <v>0.37961810435960319</v>
      </c>
      <c r="AC87">
        <f t="shared" si="39"/>
        <v>362919186544.77863</v>
      </c>
    </row>
    <row r="88" spans="17:29" x14ac:dyDescent="0.25">
      <c r="Q88">
        <v>1536</v>
      </c>
      <c r="R88">
        <v>806.75400000000002</v>
      </c>
      <c r="S88">
        <f t="shared" si="31"/>
        <v>1079.904</v>
      </c>
      <c r="T88">
        <v>1.95092</v>
      </c>
      <c r="U88">
        <f t="shared" si="32"/>
        <v>0.38186021111804874</v>
      </c>
      <c r="V88">
        <f t="shared" si="33"/>
        <v>0.61813978888195131</v>
      </c>
      <c r="W88">
        <f t="shared" si="34"/>
        <v>4.0243475838668707E-4</v>
      </c>
      <c r="X88">
        <f t="shared" si="35"/>
        <v>28579700.527937204</v>
      </c>
      <c r="Y88">
        <f t="shared" si="36"/>
        <v>3.5</v>
      </c>
      <c r="Z88">
        <f t="shared" si="37"/>
        <v>9638843.9034034181</v>
      </c>
      <c r="AA88">
        <f t="shared" si="38"/>
        <v>-1519972479.4805117</v>
      </c>
      <c r="AB88">
        <f t="shared" si="39"/>
        <v>92907299877871.766</v>
      </c>
      <c r="AC88">
        <f t="shared" si="39"/>
        <v>2.3103163383793577E+18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workbookViewId="0">
      <selection activeCell="N11" sqref="N11"/>
    </sheetView>
  </sheetViews>
  <sheetFormatPr defaultRowHeight="15" x14ac:dyDescent="0.25"/>
  <cols>
    <col min="7" max="7" width="19.42578125" customWidth="1"/>
    <col min="8" max="8" width="12" bestFit="1" customWidth="1"/>
    <col min="11" max="11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1.2439722672322562E+16</v>
      </c>
      <c r="C1" s="2" t="s">
        <v>1</v>
      </c>
      <c r="F1" t="s">
        <v>2</v>
      </c>
      <c r="G1">
        <f>N11+AD11+AT11</f>
        <v>1.4532302999423609E-2</v>
      </c>
    </row>
    <row r="2" spans="1:46" x14ac:dyDescent="0.25">
      <c r="A2" s="3" t="s">
        <v>3</v>
      </c>
      <c r="B2" s="4">
        <v>216697.91838330033</v>
      </c>
      <c r="C2" s="5" t="s">
        <v>4</v>
      </c>
    </row>
    <row r="3" spans="1:46" x14ac:dyDescent="0.25">
      <c r="A3" s="3" t="s">
        <v>5</v>
      </c>
      <c r="B3" s="4">
        <v>0.58346398856335702</v>
      </c>
      <c r="C3" s="5"/>
      <c r="H3">
        <f>B1*EXP(-B2/(B5*423))</f>
        <v>2.1609927978173767E-11</v>
      </c>
    </row>
    <row r="4" spans="1:46" x14ac:dyDescent="0.25">
      <c r="A4" s="3" t="s">
        <v>6</v>
      </c>
      <c r="B4" s="4">
        <v>15138.338858017125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0.45178621339075692</v>
      </c>
    </row>
    <row r="7" spans="1:46" x14ac:dyDescent="0.25">
      <c r="A7" s="9" t="s">
        <v>9</v>
      </c>
      <c r="B7" s="10">
        <v>3.4262152570883222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150.21100000000001</v>
      </c>
      <c r="C11">
        <f t="shared" ref="C11:C56" si="0">B11+273.15</f>
        <v>423.36099999999999</v>
      </c>
      <c r="D11">
        <v>5.8233699999999997</v>
      </c>
      <c r="E11">
        <f>D11/$D$11</f>
        <v>1</v>
      </c>
      <c r="F11">
        <f t="shared" ref="F11:F56" si="1">1-E11</f>
        <v>0</v>
      </c>
      <c r="G11">
        <f>(F12-F11)/(A12-A11)</f>
        <v>2.7512036150450468E-5</v>
      </c>
      <c r="H11">
        <f>1-(2*(($B$3-J11)/$B$3))</f>
        <v>-1</v>
      </c>
      <c r="I11">
        <f>IF(H11&gt;0.999999,3.5,IF(H11&lt;-0.999999,-3.5,SIGN(H11)*SQRT(GAMMAINV(ABS(H11),$B$6,$B$7))))</f>
        <v>-3.5</v>
      </c>
      <c r="J11">
        <v>0</v>
      </c>
      <c r="K11">
        <f>$B$1*EXP((-$B$2-($B$4*I11))/($B$5*C11))*($B$3-J11)</f>
        <v>4.5809523531616511E-5</v>
      </c>
      <c r="L11">
        <f t="shared" ref="L11:M56" si="2">(J11-F11)^2</f>
        <v>0</v>
      </c>
      <c r="M11">
        <f t="shared" si="2"/>
        <v>3.3479804446393056E-10</v>
      </c>
      <c r="N11">
        <f>SUM(L11:L62)+1000*SUM(M11:M63)</f>
        <v>4.7117771949573397E-3</v>
      </c>
      <c r="Q11">
        <v>336</v>
      </c>
      <c r="R11">
        <v>160.215</v>
      </c>
      <c r="S11">
        <f t="shared" ref="S11:S55" si="3">R11+273.15</f>
        <v>433.36500000000001</v>
      </c>
      <c r="T11">
        <v>6.4630099999999997</v>
      </c>
      <c r="U11">
        <f>T11/$T$11</f>
        <v>1</v>
      </c>
      <c r="V11">
        <f t="shared" ref="V11:V55" si="4">1-U11</f>
        <v>0</v>
      </c>
      <c r="W11">
        <f t="shared" ref="W11:W55" si="5">(V12-V11)/(Q12-Q11)</f>
        <v>6.9755939312072621E-5</v>
      </c>
      <c r="X11">
        <f t="shared" ref="X11:X55" si="6">1-(2*(($B$3-Z11)/$B$3))</f>
        <v>-1</v>
      </c>
      <c r="Y11">
        <f t="shared" ref="Y11:Y55" si="7">IF(X11&gt;0.999999,3.5,IF(X11&lt;-0.999999,-3.5,SIGN(X11)*SQRT(GAMMAINV(ABS(X11),$B$6,$B$7))))</f>
        <v>-3.5</v>
      </c>
      <c r="Z11">
        <v>0</v>
      </c>
      <c r="AA11">
        <f t="shared" ref="AA11:AA55" si="8">$B$1*EXP((-$B$2-($B$4*Y11))/($B$5*S11))*($B$3-Z11)</f>
        <v>1.340475811332537E-4</v>
      </c>
      <c r="AB11">
        <f t="shared" ref="AB11:AC55" si="9">(Z11-V11)^2</f>
        <v>0</v>
      </c>
      <c r="AC11">
        <f t="shared" si="9"/>
        <v>4.1334152080630403E-9</v>
      </c>
      <c r="AD11">
        <f>SUM(AB11:AB62)+1000*SUM(AC11:AC63)</f>
        <v>4.7034376464330247E-3</v>
      </c>
      <c r="AG11">
        <v>224</v>
      </c>
      <c r="AH11">
        <v>167.208</v>
      </c>
      <c r="AI11">
        <f t="shared" ref="AI11:AI54" si="10">AH11+273.15</f>
        <v>440.35799999999995</v>
      </c>
      <c r="AJ11">
        <v>6.8183199999999999</v>
      </c>
      <c r="AK11">
        <f>AJ11/$AJ$11</f>
        <v>1</v>
      </c>
      <c r="AL11">
        <f>1-AK11</f>
        <v>0</v>
      </c>
      <c r="AM11">
        <f>(AL12-AL11)/(AG12-AG11)</f>
        <v>1.4693868870924165E-4</v>
      </c>
      <c r="AN11">
        <f>1-(2*(($B$3-AP11)/$B$3))</f>
        <v>-1</v>
      </c>
      <c r="AO11">
        <f t="shared" ref="AO11:AO54" si="11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2.758247020680797E-4</v>
      </c>
      <c r="AR11">
        <f t="shared" ref="AR11:AS54" si="12">(AP11-AL11)^2</f>
        <v>0</v>
      </c>
      <c r="AS11">
        <f t="shared" si="12"/>
        <v>1.6611604439534581E-8</v>
      </c>
      <c r="AT11">
        <f>SUM(AR11:AR62)+1000*SUM(AS11:AS63)</f>
        <v>5.1170881580332433E-3</v>
      </c>
    </row>
    <row r="12" spans="1:46" x14ac:dyDescent="0.25">
      <c r="A12">
        <v>705</v>
      </c>
      <c r="B12">
        <v>158.10300000000001</v>
      </c>
      <c r="C12">
        <f t="shared" si="0"/>
        <v>431.25299999999999</v>
      </c>
      <c r="D12">
        <v>5.8158399999999997</v>
      </c>
      <c r="E12">
        <f t="shared" ref="E12:E56" si="13">D12/$D$11</f>
        <v>0.99870693430092883</v>
      </c>
      <c r="F12">
        <f t="shared" si="1"/>
        <v>1.293065699071172E-3</v>
      </c>
      <c r="G12">
        <f t="shared" ref="G12:G56" si="14">(F13-F12)/(A13-A12)</f>
        <v>2.33834038994491E-5</v>
      </c>
      <c r="H12">
        <f t="shared" ref="H12:H56" si="15">1-(2*(($B$3-J12)/$B$3))</f>
        <v>-0.99261977551935177</v>
      </c>
      <c r="I12">
        <f t="shared" ref="I12:I56" si="16">IF(H12&gt;0.999999,3.5,IF(H12&lt;-0.999999,-3.5,SIGN(H12)*SQRT(GAMMAINV(ABS(H12),$B$6,$B$7))))</f>
        <v>-3.431220446958354</v>
      </c>
      <c r="J12">
        <f>J11+K11*(A12-A11)</f>
        <v>2.1530476059859762E-3</v>
      </c>
      <c r="K12">
        <f t="shared" ref="K12:K56" si="17">$B$1*EXP((-$B$2-($B$4*I12))/($B$5*C12))*($B$3-J12)</f>
        <v>7.9963598323509939E-5</v>
      </c>
      <c r="L12">
        <f t="shared" si="2"/>
        <v>7.3956888022082304E-7</v>
      </c>
      <c r="M12">
        <f t="shared" si="2"/>
        <v>3.2013184010645254E-9</v>
      </c>
      <c r="Q12">
        <v>360</v>
      </c>
      <c r="R12">
        <v>168.18799999999999</v>
      </c>
      <c r="S12">
        <f t="shared" si="3"/>
        <v>441.33799999999997</v>
      </c>
      <c r="T12">
        <v>6.4521899999999999</v>
      </c>
      <c r="U12">
        <f t="shared" ref="U12:U55" si="18">T12/$T$11</f>
        <v>0.99832585745651026</v>
      </c>
      <c r="V12">
        <f t="shared" si="4"/>
        <v>1.6741425434897428E-3</v>
      </c>
      <c r="W12">
        <f t="shared" si="5"/>
        <v>6.0343400366082621E-5</v>
      </c>
      <c r="X12">
        <f t="shared" si="6"/>
        <v>-0.98897226903370816</v>
      </c>
      <c r="Y12">
        <f t="shared" si="7"/>
        <v>-3.2500713746399885</v>
      </c>
      <c r="Z12">
        <f t="shared" ref="Z12:Z55" si="19">Z11+AA11*(Q12-Q11)</f>
        <v>3.2171419471980888E-3</v>
      </c>
      <c r="AA12">
        <f t="shared" si="8"/>
        <v>1.0802923746624527E-4</v>
      </c>
      <c r="AB12">
        <f t="shared" si="9"/>
        <v>2.3808471598443112E-6</v>
      </c>
      <c r="AC12">
        <f t="shared" si="9"/>
        <v>2.2739390599432484E-9</v>
      </c>
      <c r="AG12">
        <v>240</v>
      </c>
      <c r="AH12">
        <v>175.32400000000001</v>
      </c>
      <c r="AI12">
        <f t="shared" si="10"/>
        <v>448.47399999999999</v>
      </c>
      <c r="AJ12">
        <v>6.8022900000000002</v>
      </c>
      <c r="AK12">
        <f t="shared" ref="AK12:AK54" si="20">AJ12/$AJ$11</f>
        <v>0.99764898098065213</v>
      </c>
      <c r="AL12">
        <f t="shared" ref="AL12:AL54" si="21">1-AK12</f>
        <v>2.3510190193478664E-3</v>
      </c>
      <c r="AM12">
        <f t="shared" ref="AM12:AM54" si="22">(AL13-AL12)/(AG13-AG12)</f>
        <v>1.205392237383987E-4</v>
      </c>
      <c r="AN12">
        <f t="shared" ref="AN12:AN54" si="23">1-(2*(($B$3-AP12)/$B$3))</f>
        <v>-0.98487243319350104</v>
      </c>
      <c r="AO12">
        <f t="shared" si="11"/>
        <v>-3.1016879439192251</v>
      </c>
      <c r="AP12">
        <f>AP11+AQ11*(AG12-AG11)</f>
        <v>4.4131952330892753E-3</v>
      </c>
      <c r="AQ12">
        <f t="shared" ref="AQ12:AQ54" si="24">$B$1*EXP((-$B$2-($B$4*AO12))/($B$5*AI12))*($B$3-AP12)</f>
        <v>1.2202690067579333E-4</v>
      </c>
      <c r="AR12">
        <f t="shared" si="12"/>
        <v>4.2525707365208527E-6</v>
      </c>
      <c r="AS12">
        <f t="shared" si="12"/>
        <v>2.2131826700558631E-12</v>
      </c>
    </row>
    <row r="13" spans="1:46" x14ac:dyDescent="0.25">
      <c r="A13">
        <v>752</v>
      </c>
      <c r="B13">
        <v>165.982</v>
      </c>
      <c r="C13">
        <f t="shared" si="0"/>
        <v>439.13199999999995</v>
      </c>
      <c r="D13">
        <v>5.8094400000000004</v>
      </c>
      <c r="E13">
        <f t="shared" si="13"/>
        <v>0.99760791431765472</v>
      </c>
      <c r="F13">
        <f t="shared" si="1"/>
        <v>2.3920856823452796E-3</v>
      </c>
      <c r="G13">
        <f t="shared" si="14"/>
        <v>2.7548572719046119E-5</v>
      </c>
      <c r="H13">
        <f t="shared" si="15"/>
        <v>-0.9797370982852045</v>
      </c>
      <c r="I13">
        <f t="shared" si="16"/>
        <v>-2.9594205120533705</v>
      </c>
      <c r="J13">
        <f t="shared" ref="J13:J56" si="25">J12+K12*(A13-A12)</f>
        <v>5.9113367271909434E-3</v>
      </c>
      <c r="K13">
        <f t="shared" si="17"/>
        <v>2.5617368815482737E-5</v>
      </c>
      <c r="L13">
        <f t="shared" si="2"/>
        <v>1.2385127916647297E-5</v>
      </c>
      <c r="M13">
        <f t="shared" si="2"/>
        <v>3.7295485171384431E-12</v>
      </c>
      <c r="Q13">
        <v>384</v>
      </c>
      <c r="R13">
        <v>176.21600000000001</v>
      </c>
      <c r="S13">
        <f t="shared" si="3"/>
        <v>449.36599999999999</v>
      </c>
      <c r="T13">
        <v>6.4428299999999998</v>
      </c>
      <c r="U13">
        <f t="shared" si="18"/>
        <v>0.99687761584772427</v>
      </c>
      <c r="V13">
        <f t="shared" si="4"/>
        <v>3.1223841522757256E-3</v>
      </c>
      <c r="W13">
        <f t="shared" si="5"/>
        <v>5.234918920647702E-5</v>
      </c>
      <c r="X13">
        <f t="shared" si="6"/>
        <v>-0.98008499663983284</v>
      </c>
      <c r="Y13">
        <f t="shared" si="7"/>
        <v>-2.9679955886637202</v>
      </c>
      <c r="Z13">
        <f t="shared" si="19"/>
        <v>5.8098436463879747E-3</v>
      </c>
      <c r="AA13">
        <f t="shared" si="8"/>
        <v>7.7515208996833314E-5</v>
      </c>
      <c r="AB13">
        <f t="shared" si="9"/>
        <v>7.2224385324940659E-6</v>
      </c>
      <c r="AC13">
        <f t="shared" si="9"/>
        <v>6.3332855208860466E-10</v>
      </c>
      <c r="AG13">
        <v>256</v>
      </c>
      <c r="AH13">
        <v>183.36600000000001</v>
      </c>
      <c r="AI13">
        <f t="shared" si="10"/>
        <v>456.51599999999996</v>
      </c>
      <c r="AJ13">
        <v>6.7891399999999997</v>
      </c>
      <c r="AK13">
        <f t="shared" si="20"/>
        <v>0.99572035340083775</v>
      </c>
      <c r="AL13">
        <f t="shared" si="21"/>
        <v>4.2796465991622457E-3</v>
      </c>
      <c r="AM13">
        <f t="shared" si="22"/>
        <v>9.3956429149708032E-5</v>
      </c>
      <c r="AN13">
        <f t="shared" si="23"/>
        <v>-0.97817988507028231</v>
      </c>
      <c r="AO13">
        <f t="shared" si="11"/>
        <v>-2.922544461690388</v>
      </c>
      <c r="AP13">
        <f t="shared" ref="AP13:AP54" si="26">AP12+AQ12*(AG13-AG12)</f>
        <v>6.3656256439019688E-3</v>
      </c>
      <c r="AQ13">
        <f t="shared" si="24"/>
        <v>1.3272884780993115E-4</v>
      </c>
      <c r="AR13">
        <f t="shared" si="12"/>
        <v>4.3513085750932478E-6</v>
      </c>
      <c r="AS13">
        <f t="shared" si="12"/>
        <v>1.5033004487636182E-9</v>
      </c>
    </row>
    <row r="14" spans="1:46" x14ac:dyDescent="0.25">
      <c r="A14">
        <v>799</v>
      </c>
      <c r="B14">
        <v>173.886</v>
      </c>
      <c r="C14">
        <f t="shared" si="0"/>
        <v>447.03599999999994</v>
      </c>
      <c r="D14">
        <v>5.8018999999999998</v>
      </c>
      <c r="E14">
        <f t="shared" si="13"/>
        <v>0.99631313139985955</v>
      </c>
      <c r="F14">
        <f t="shared" si="1"/>
        <v>3.6868686001404471E-3</v>
      </c>
      <c r="G14">
        <f t="shared" si="14"/>
        <v>3.7340373101936233E-5</v>
      </c>
      <c r="H14">
        <f t="shared" si="15"/>
        <v>-0.97560996667835975</v>
      </c>
      <c r="I14">
        <f t="shared" si="16"/>
        <v>-2.8664168844116644</v>
      </c>
      <c r="J14">
        <f t="shared" si="25"/>
        <v>7.1153530615186318E-3</v>
      </c>
      <c r="K14">
        <f t="shared" si="17"/>
        <v>4.0239103823655333E-5</v>
      </c>
      <c r="L14">
        <f t="shared" si="2"/>
        <v>1.1754505701911661E-5</v>
      </c>
      <c r="M14">
        <f t="shared" si="2"/>
        <v>8.4026397970381361E-12</v>
      </c>
      <c r="Q14">
        <v>408</v>
      </c>
      <c r="R14">
        <v>184.23699999999999</v>
      </c>
      <c r="S14">
        <f t="shared" si="3"/>
        <v>457.38699999999994</v>
      </c>
      <c r="T14">
        <v>6.4347099999999999</v>
      </c>
      <c r="U14">
        <f t="shared" si="18"/>
        <v>0.99562123530676883</v>
      </c>
      <c r="V14">
        <f t="shared" si="4"/>
        <v>4.3787646932311741E-3</v>
      </c>
      <c r="W14">
        <f t="shared" si="5"/>
        <v>7.3624106002205994E-5</v>
      </c>
      <c r="X14">
        <f t="shared" si="6"/>
        <v>-0.97370803061488664</v>
      </c>
      <c r="Y14">
        <f t="shared" si="7"/>
        <v>-2.8280930990942865</v>
      </c>
      <c r="Z14">
        <f t="shared" si="19"/>
        <v>7.6702086623119739E-3</v>
      </c>
      <c r="AA14">
        <f t="shared" si="8"/>
        <v>9.9143347236167251E-5</v>
      </c>
      <c r="AB14">
        <f t="shared" si="9"/>
        <v>1.0833603401598369E-5</v>
      </c>
      <c r="AC14">
        <f t="shared" si="9"/>
        <v>6.5123167315710844E-10</v>
      </c>
      <c r="AG14">
        <v>272</v>
      </c>
      <c r="AH14">
        <v>191.34299999999999</v>
      </c>
      <c r="AI14">
        <f t="shared" si="10"/>
        <v>464.49299999999994</v>
      </c>
      <c r="AJ14">
        <v>6.7788899999999996</v>
      </c>
      <c r="AK14">
        <f t="shared" si="20"/>
        <v>0.99421705053444243</v>
      </c>
      <c r="AL14">
        <f t="shared" si="21"/>
        <v>5.7829494655575742E-3</v>
      </c>
      <c r="AM14">
        <f t="shared" si="22"/>
        <v>1.1843093313308045E-4</v>
      </c>
      <c r="AN14">
        <f t="shared" si="23"/>
        <v>-0.97090039016884733</v>
      </c>
      <c r="AO14">
        <f t="shared" si="11"/>
        <v>-2.7756839558218984</v>
      </c>
      <c r="AP14">
        <f t="shared" si="26"/>
        <v>8.4892872088608677E-3</v>
      </c>
      <c r="AQ14">
        <f t="shared" si="24"/>
        <v>1.6226681177049343E-4</v>
      </c>
      <c r="AR14">
        <f t="shared" si="12"/>
        <v>7.3242639808279634E-6</v>
      </c>
      <c r="AS14">
        <f t="shared" si="12"/>
        <v>1.9215842559139993E-9</v>
      </c>
    </row>
    <row r="15" spans="1:46" x14ac:dyDescent="0.25">
      <c r="A15">
        <v>846</v>
      </c>
      <c r="B15">
        <v>181.774</v>
      </c>
      <c r="C15">
        <f t="shared" si="0"/>
        <v>454.92399999999998</v>
      </c>
      <c r="D15">
        <v>5.7916800000000004</v>
      </c>
      <c r="E15">
        <f t="shared" si="13"/>
        <v>0.99455813386406855</v>
      </c>
      <c r="F15">
        <f t="shared" si="1"/>
        <v>5.4418661359314502E-3</v>
      </c>
      <c r="G15">
        <f t="shared" si="14"/>
        <v>4.2930468096652582E-5</v>
      </c>
      <c r="H15">
        <f t="shared" si="15"/>
        <v>-0.96912717453768793</v>
      </c>
      <c r="I15">
        <f t="shared" si="16"/>
        <v>-2.7447876513024867</v>
      </c>
      <c r="J15">
        <f t="shared" si="25"/>
        <v>9.0065909412304322E-3</v>
      </c>
      <c r="K15">
        <f t="shared" si="17"/>
        <v>5.5326199066959828E-5</v>
      </c>
      <c r="L15">
        <f t="shared" si="2"/>
        <v>1.2707262937513866E-5</v>
      </c>
      <c r="M15">
        <f t="shared" si="2"/>
        <v>1.536541462882342E-10</v>
      </c>
      <c r="Q15">
        <v>432</v>
      </c>
      <c r="R15">
        <v>192.221</v>
      </c>
      <c r="S15">
        <f t="shared" si="3"/>
        <v>465.37099999999998</v>
      </c>
      <c r="T15">
        <v>6.4232899999999997</v>
      </c>
      <c r="U15">
        <f t="shared" si="18"/>
        <v>0.99385425676271588</v>
      </c>
      <c r="V15">
        <f t="shared" si="4"/>
        <v>6.1457432372841181E-3</v>
      </c>
      <c r="W15">
        <f t="shared" si="5"/>
        <v>9.348069501156446E-5</v>
      </c>
      <c r="X15">
        <f t="shared" si="6"/>
        <v>-0.96555177631193678</v>
      </c>
      <c r="Y15">
        <f t="shared" si="7"/>
        <v>-2.6868614243952598</v>
      </c>
      <c r="Z15">
        <f t="shared" si="19"/>
        <v>1.0049648995979987E-2</v>
      </c>
      <c r="AA15">
        <f t="shared" si="8"/>
        <v>1.2450344356501616E-4</v>
      </c>
      <c r="AB15">
        <f t="shared" si="9"/>
        <v>1.5240480172778769E-5</v>
      </c>
      <c r="AC15">
        <f t="shared" si="9"/>
        <v>9.6241092781068969E-10</v>
      </c>
      <c r="AG15">
        <v>288</v>
      </c>
      <c r="AH15">
        <v>199.32</v>
      </c>
      <c r="AI15">
        <f t="shared" si="10"/>
        <v>472.46999999999997</v>
      </c>
      <c r="AJ15">
        <v>6.7659700000000003</v>
      </c>
      <c r="AK15">
        <f t="shared" si="20"/>
        <v>0.99232215560431314</v>
      </c>
      <c r="AL15">
        <f t="shared" si="21"/>
        <v>7.6778443956868614E-3</v>
      </c>
      <c r="AM15">
        <f t="shared" si="22"/>
        <v>1.4281377230754982E-4</v>
      </c>
      <c r="AN15">
        <f t="shared" si="23"/>
        <v>-0.96200088980818044</v>
      </c>
      <c r="AO15">
        <f t="shared" si="11"/>
        <v>-2.6342141604588978</v>
      </c>
      <c r="AP15">
        <f t="shared" si="26"/>
        <v>1.1085556197188762E-2</v>
      </c>
      <c r="AQ15">
        <f t="shared" si="24"/>
        <v>2.0097934093759156E-4</v>
      </c>
      <c r="AR15">
        <f t="shared" si="12"/>
        <v>1.1612499722095327E-5</v>
      </c>
      <c r="AS15">
        <f t="shared" si="12"/>
        <v>3.3832333740560946E-9</v>
      </c>
    </row>
    <row r="16" spans="1:46" x14ac:dyDescent="0.25">
      <c r="A16">
        <v>893</v>
      </c>
      <c r="B16">
        <v>189.69399999999999</v>
      </c>
      <c r="C16">
        <f t="shared" si="0"/>
        <v>462.84399999999994</v>
      </c>
      <c r="D16">
        <v>5.7799300000000002</v>
      </c>
      <c r="E16">
        <f t="shared" si="13"/>
        <v>0.99254040186352588</v>
      </c>
      <c r="F16">
        <f t="shared" si="1"/>
        <v>7.4595981364741215E-3</v>
      </c>
      <c r="G16">
        <f t="shared" si="14"/>
        <v>4.2601638979317714E-5</v>
      </c>
      <c r="H16">
        <f t="shared" si="15"/>
        <v>-0.96021374917771052</v>
      </c>
      <c r="I16">
        <f t="shared" si="16"/>
        <v>-2.6092860834971763</v>
      </c>
      <c r="J16">
        <f t="shared" si="25"/>
        <v>1.1606922297377545E-2</v>
      </c>
      <c r="K16">
        <f t="shared" si="17"/>
        <v>7.1381918069969981E-5</v>
      </c>
      <c r="L16">
        <f t="shared" si="2"/>
        <v>1.7200297695613286E-5</v>
      </c>
      <c r="M16">
        <f t="shared" si="2"/>
        <v>8.2830446453583604E-10</v>
      </c>
      <c r="Q16">
        <v>456</v>
      </c>
      <c r="R16">
        <v>200.203</v>
      </c>
      <c r="S16">
        <f t="shared" si="3"/>
        <v>473.35299999999995</v>
      </c>
      <c r="T16">
        <v>6.4087899999999998</v>
      </c>
      <c r="U16">
        <f t="shared" si="18"/>
        <v>0.99161072008243833</v>
      </c>
      <c r="V16">
        <f t="shared" si="4"/>
        <v>8.389279917561665E-3</v>
      </c>
      <c r="W16">
        <f t="shared" si="5"/>
        <v>1.0495625619228825E-4</v>
      </c>
      <c r="X16">
        <f t="shared" si="6"/>
        <v>-0.9553092156599321</v>
      </c>
      <c r="Y16">
        <f t="shared" si="7"/>
        <v>-2.5454520037436885</v>
      </c>
      <c r="Z16">
        <f t="shared" si="19"/>
        <v>1.3037731641540375E-2</v>
      </c>
      <c r="AA16">
        <f t="shared" si="8"/>
        <v>1.5482853056125132E-4</v>
      </c>
      <c r="AB16">
        <f t="shared" si="9"/>
        <v>2.160810343016064E-5</v>
      </c>
      <c r="AC16">
        <f t="shared" si="9"/>
        <v>2.4872437507331307E-9</v>
      </c>
      <c r="AG16">
        <v>304</v>
      </c>
      <c r="AH16">
        <v>207.26</v>
      </c>
      <c r="AI16">
        <f t="shared" si="10"/>
        <v>480.40999999999997</v>
      </c>
      <c r="AJ16">
        <v>6.7503900000000003</v>
      </c>
      <c r="AK16">
        <f t="shared" si="20"/>
        <v>0.99003713524739234</v>
      </c>
      <c r="AL16">
        <f t="shared" si="21"/>
        <v>9.9628647526076586E-3</v>
      </c>
      <c r="AM16">
        <f t="shared" si="22"/>
        <v>1.9102946180291069E-4</v>
      </c>
      <c r="AN16">
        <f t="shared" si="23"/>
        <v>-0.95097820625604101</v>
      </c>
      <c r="AO16">
        <f t="shared" si="11"/>
        <v>-2.4938283302359303</v>
      </c>
      <c r="AP16">
        <f t="shared" si="26"/>
        <v>1.4301225652190226E-2</v>
      </c>
      <c r="AQ16">
        <f t="shared" si="24"/>
        <v>2.4701687336382741E-4</v>
      </c>
      <c r="AR16">
        <f t="shared" si="12"/>
        <v>1.8821375295026865E-5</v>
      </c>
      <c r="AS16">
        <f t="shared" si="12"/>
        <v>3.1345902532914705E-9</v>
      </c>
    </row>
    <row r="17" spans="1:45" x14ac:dyDescent="0.25">
      <c r="A17">
        <v>940</v>
      </c>
      <c r="B17">
        <v>197.60499999999999</v>
      </c>
      <c r="C17">
        <f t="shared" si="0"/>
        <v>470.755</v>
      </c>
      <c r="D17">
        <v>5.7682700000000002</v>
      </c>
      <c r="E17">
        <f t="shared" si="13"/>
        <v>0.99053812483149795</v>
      </c>
      <c r="F17">
        <f t="shared" si="1"/>
        <v>9.4618751685020541E-3</v>
      </c>
      <c r="G17">
        <f t="shared" si="14"/>
        <v>5.1626171421762964E-5</v>
      </c>
      <c r="H17">
        <f t="shared" si="15"/>
        <v>-0.94871363875084658</v>
      </c>
      <c r="I17">
        <f t="shared" si="16"/>
        <v>-2.4683468334542549</v>
      </c>
      <c r="J17">
        <f t="shared" si="25"/>
        <v>1.4961872446666134E-2</v>
      </c>
      <c r="K17">
        <f t="shared" si="17"/>
        <v>8.9198266248172566E-5</v>
      </c>
      <c r="L17">
        <f t="shared" si="2"/>
        <v>3.0249970059812288E-5</v>
      </c>
      <c r="M17">
        <f t="shared" si="2"/>
        <v>1.4116623096447152E-9</v>
      </c>
      <c r="Q17">
        <v>480</v>
      </c>
      <c r="R17">
        <v>208.18799999999999</v>
      </c>
      <c r="S17">
        <f t="shared" si="3"/>
        <v>481.33799999999997</v>
      </c>
      <c r="T17">
        <v>6.3925099999999997</v>
      </c>
      <c r="U17">
        <f t="shared" si="18"/>
        <v>0.98909176993382342</v>
      </c>
      <c r="V17">
        <f t="shared" si="4"/>
        <v>1.0908230066176583E-2</v>
      </c>
      <c r="W17">
        <f t="shared" si="5"/>
        <v>1.2571541742933956E-4</v>
      </c>
      <c r="X17">
        <f t="shared" si="6"/>
        <v>-0.94257189234159178</v>
      </c>
      <c r="Y17">
        <f t="shared" si="7"/>
        <v>-2.403695738505486</v>
      </c>
      <c r="Z17">
        <f t="shared" si="19"/>
        <v>1.6753616375010407E-2</v>
      </c>
      <c r="AA17">
        <f t="shared" si="8"/>
        <v>1.9067263816927593E-4</v>
      </c>
      <c r="AB17">
        <f t="shared" si="9"/>
        <v>3.4168541099501918E-5</v>
      </c>
      <c r="AC17">
        <f t="shared" si="9"/>
        <v>4.2194405262568205E-9</v>
      </c>
      <c r="AG17">
        <v>320</v>
      </c>
      <c r="AH17">
        <v>215.203</v>
      </c>
      <c r="AI17">
        <f t="shared" si="10"/>
        <v>488.35299999999995</v>
      </c>
      <c r="AJ17">
        <v>6.7295499999999997</v>
      </c>
      <c r="AK17">
        <f t="shared" si="20"/>
        <v>0.98698066385854577</v>
      </c>
      <c r="AL17">
        <f t="shared" si="21"/>
        <v>1.301933614145423E-2</v>
      </c>
      <c r="AM17">
        <f t="shared" si="22"/>
        <v>2.1687893792018964E-4</v>
      </c>
      <c r="AN17">
        <f t="shared" si="23"/>
        <v>-0.93743060074382178</v>
      </c>
      <c r="AO17">
        <f t="shared" si="11"/>
        <v>-2.3538671095486556</v>
      </c>
      <c r="AP17">
        <f t="shared" si="26"/>
        <v>1.8253495626011466E-2</v>
      </c>
      <c r="AQ17">
        <f t="shared" si="24"/>
        <v>3.0167306776575099E-4</v>
      </c>
      <c r="AR17">
        <f t="shared" si="12"/>
        <v>2.7396425509780477E-5</v>
      </c>
      <c r="AS17">
        <f t="shared" si="12"/>
        <v>7.1900444562659174E-9</v>
      </c>
    </row>
    <row r="18" spans="1:45" x14ac:dyDescent="0.25">
      <c r="A18">
        <v>987</v>
      </c>
      <c r="B18">
        <v>205.49700000000001</v>
      </c>
      <c r="C18">
        <f t="shared" si="0"/>
        <v>478.64699999999999</v>
      </c>
      <c r="D18">
        <v>5.7541399999999996</v>
      </c>
      <c r="E18">
        <f t="shared" si="13"/>
        <v>0.98811169477467509</v>
      </c>
      <c r="F18">
        <f t="shared" si="1"/>
        <v>1.1888305225324913E-2</v>
      </c>
      <c r="G18">
        <f t="shared" si="14"/>
        <v>7.6215282084778755E-5</v>
      </c>
      <c r="H18">
        <f t="shared" si="15"/>
        <v>-0.93434319397331467</v>
      </c>
      <c r="I18">
        <f t="shared" si="16"/>
        <v>-2.3255541923322745</v>
      </c>
      <c r="J18">
        <f t="shared" si="25"/>
        <v>1.9154190960330244E-2</v>
      </c>
      <c r="K18">
        <f t="shared" si="17"/>
        <v>1.0947989235575618E-4</v>
      </c>
      <c r="L18">
        <f t="shared" si="2"/>
        <v>5.2793095514153953E-5</v>
      </c>
      <c r="M18">
        <f t="shared" si="2"/>
        <v>1.1065342964800169E-9</v>
      </c>
      <c r="Q18">
        <v>504</v>
      </c>
      <c r="R18">
        <v>216.18600000000001</v>
      </c>
      <c r="S18">
        <f t="shared" si="3"/>
        <v>489.33600000000001</v>
      </c>
      <c r="T18">
        <v>6.3730099999999998</v>
      </c>
      <c r="U18">
        <f t="shared" si="18"/>
        <v>0.98607459991551927</v>
      </c>
      <c r="V18">
        <f t="shared" si="4"/>
        <v>1.3925400084480732E-2</v>
      </c>
      <c r="W18">
        <f t="shared" si="5"/>
        <v>1.5853036485063976E-4</v>
      </c>
      <c r="X18">
        <f t="shared" si="6"/>
        <v>-0.92688577149862317</v>
      </c>
      <c r="Y18">
        <f t="shared" si="7"/>
        <v>-2.261444245202</v>
      </c>
      <c r="Z18">
        <f t="shared" si="19"/>
        <v>2.1329759691073029E-2</v>
      </c>
      <c r="AA18">
        <f t="shared" si="8"/>
        <v>2.3265688067122944E-4</v>
      </c>
      <c r="AB18">
        <f t="shared" si="9"/>
        <v>5.4824541183735624E-5</v>
      </c>
      <c r="AC18">
        <f t="shared" si="9"/>
        <v>5.4947403477001324E-9</v>
      </c>
      <c r="AG18">
        <v>336</v>
      </c>
      <c r="AH18">
        <v>223.13</v>
      </c>
      <c r="AI18">
        <f t="shared" si="10"/>
        <v>496.28</v>
      </c>
      <c r="AJ18">
        <v>6.7058900000000001</v>
      </c>
      <c r="AK18">
        <f t="shared" si="20"/>
        <v>0.98351060085182274</v>
      </c>
      <c r="AL18">
        <f t="shared" si="21"/>
        <v>1.6489399148177264E-2</v>
      </c>
      <c r="AM18">
        <f t="shared" si="22"/>
        <v>2.5776144270142631E-4</v>
      </c>
      <c r="AN18">
        <f t="shared" si="23"/>
        <v>-0.9208853839734199</v>
      </c>
      <c r="AO18">
        <f t="shared" si="11"/>
        <v>-2.213648037378328</v>
      </c>
      <c r="AP18">
        <f t="shared" si="26"/>
        <v>2.3080264710263483E-2</v>
      </c>
      <c r="AQ18">
        <f t="shared" si="24"/>
        <v>3.6453562664621341E-4</v>
      </c>
      <c r="AR18">
        <f t="shared" si="12"/>
        <v>4.3439508857494094E-5</v>
      </c>
      <c r="AS18">
        <f t="shared" si="12"/>
        <v>1.1400726357075232E-8</v>
      </c>
    </row>
    <row r="19" spans="1:45" x14ac:dyDescent="0.25">
      <c r="A19">
        <v>1034</v>
      </c>
      <c r="B19">
        <v>213.36</v>
      </c>
      <c r="C19">
        <f t="shared" si="0"/>
        <v>486.51</v>
      </c>
      <c r="D19">
        <v>5.7332799999999997</v>
      </c>
      <c r="E19">
        <f t="shared" si="13"/>
        <v>0.98452957651669049</v>
      </c>
      <c r="F19">
        <f t="shared" si="1"/>
        <v>1.5470423483309514E-2</v>
      </c>
      <c r="G19">
        <f t="shared" si="14"/>
        <v>1.0785595048622586E-4</v>
      </c>
      <c r="H19">
        <f t="shared" si="15"/>
        <v>-0.91670524187488178</v>
      </c>
      <c r="I19">
        <f t="shared" si="16"/>
        <v>-2.1820708404029876</v>
      </c>
      <c r="J19">
        <f t="shared" si="25"/>
        <v>2.4299745901050784E-2</v>
      </c>
      <c r="K19">
        <f t="shared" si="17"/>
        <v>1.3251337956279443E-4</v>
      </c>
      <c r="L19">
        <f t="shared" si="2"/>
        <v>7.7956934356428529E-5</v>
      </c>
      <c r="M19">
        <f t="shared" si="2"/>
        <v>6.0798880866600889E-10</v>
      </c>
      <c r="Q19">
        <v>528</v>
      </c>
      <c r="R19">
        <v>224.15299999999999</v>
      </c>
      <c r="S19">
        <f t="shared" si="3"/>
        <v>497.303</v>
      </c>
      <c r="T19">
        <v>6.34842</v>
      </c>
      <c r="U19">
        <f t="shared" si="18"/>
        <v>0.98226987115910391</v>
      </c>
      <c r="V19">
        <f t="shared" si="4"/>
        <v>1.7730128840896087E-2</v>
      </c>
      <c r="W19">
        <f t="shared" si="5"/>
        <v>2.2893099861107102E-4</v>
      </c>
      <c r="X19">
        <f t="shared" si="6"/>
        <v>-0.90774572088518846</v>
      </c>
      <c r="Y19">
        <f t="shared" si="7"/>
        <v>-2.1184983894773524</v>
      </c>
      <c r="Z19">
        <f t="shared" si="19"/>
        <v>2.6913524827182535E-2</v>
      </c>
      <c r="AA19">
        <f t="shared" si="8"/>
        <v>2.7997750189066677E-4</v>
      </c>
      <c r="AB19">
        <f t="shared" si="9"/>
        <v>8.4334761840942053E-5</v>
      </c>
      <c r="AC19">
        <f t="shared" si="9"/>
        <v>2.6057454970737793E-9</v>
      </c>
      <c r="AG19">
        <v>352</v>
      </c>
      <c r="AH19">
        <v>231.05199999999999</v>
      </c>
      <c r="AI19">
        <f t="shared" si="10"/>
        <v>504.202</v>
      </c>
      <c r="AJ19">
        <v>6.6777699999999998</v>
      </c>
      <c r="AK19">
        <f t="shared" si="20"/>
        <v>0.97938641776859992</v>
      </c>
      <c r="AL19">
        <f t="shared" si="21"/>
        <v>2.0613582231400085E-2</v>
      </c>
      <c r="AM19">
        <f t="shared" si="22"/>
        <v>3.5868439732954921E-4</v>
      </c>
      <c r="AN19">
        <f t="shared" si="23"/>
        <v>-0.90089247904470016</v>
      </c>
      <c r="AO19">
        <f t="shared" si="11"/>
        <v>-2.073152470088075</v>
      </c>
      <c r="AP19">
        <f t="shared" si="26"/>
        <v>2.8912834736602899E-2</v>
      </c>
      <c r="AQ19">
        <f t="shared" si="24"/>
        <v>4.3631316397203096E-4</v>
      </c>
      <c r="AR19">
        <f t="shared" si="12"/>
        <v>6.8877592145115179E-5</v>
      </c>
      <c r="AS19">
        <f t="shared" si="12"/>
        <v>6.0262254104328878E-9</v>
      </c>
    </row>
    <row r="20" spans="1:45" x14ac:dyDescent="0.25">
      <c r="A20">
        <v>1081</v>
      </c>
      <c r="B20">
        <v>221.23500000000001</v>
      </c>
      <c r="C20">
        <f t="shared" si="0"/>
        <v>494.38499999999999</v>
      </c>
      <c r="D20">
        <v>5.7037599999999999</v>
      </c>
      <c r="E20">
        <f t="shared" si="13"/>
        <v>0.97946034684383787</v>
      </c>
      <c r="F20">
        <f t="shared" si="1"/>
        <v>2.053965315616213E-2</v>
      </c>
      <c r="G20">
        <f t="shared" si="14"/>
        <v>1.5272285671830379E-4</v>
      </c>
      <c r="H20">
        <f t="shared" si="15"/>
        <v>-0.89535643899576445</v>
      </c>
      <c r="I20">
        <f t="shared" si="16"/>
        <v>-2.0383224234984367</v>
      </c>
      <c r="J20">
        <f t="shared" si="25"/>
        <v>3.0527874740502121E-2</v>
      </c>
      <c r="K20">
        <f t="shared" si="17"/>
        <v>1.5906956795830543E-4</v>
      </c>
      <c r="L20">
        <f t="shared" si="2"/>
        <v>9.976457041787529E-5</v>
      </c>
      <c r="M20">
        <f t="shared" si="2"/>
        <v>4.0280743563963119E-11</v>
      </c>
      <c r="Q20">
        <v>552</v>
      </c>
      <c r="R20">
        <v>232.09899999999999</v>
      </c>
      <c r="S20">
        <f t="shared" si="3"/>
        <v>505.24899999999997</v>
      </c>
      <c r="T20">
        <v>6.3129099999999996</v>
      </c>
      <c r="U20">
        <f t="shared" si="18"/>
        <v>0.97677552719243821</v>
      </c>
      <c r="V20">
        <f t="shared" si="4"/>
        <v>2.3224472807561791E-2</v>
      </c>
      <c r="W20">
        <f t="shared" si="5"/>
        <v>3.2698902420595183E-4</v>
      </c>
      <c r="X20">
        <f t="shared" si="6"/>
        <v>-0.88471273109632076</v>
      </c>
      <c r="Y20">
        <f t="shared" si="7"/>
        <v>-1.9752854182583961</v>
      </c>
      <c r="Z20">
        <f t="shared" si="19"/>
        <v>3.3632984872558537E-2</v>
      </c>
      <c r="AA20">
        <f t="shared" si="8"/>
        <v>3.3319417734965513E-4</v>
      </c>
      <c r="AB20">
        <f t="shared" si="9"/>
        <v>1.0833712340718282E-4</v>
      </c>
      <c r="AC20">
        <f t="shared" si="9"/>
        <v>3.8503925536810918E-11</v>
      </c>
      <c r="AG20">
        <v>368</v>
      </c>
      <c r="AH20">
        <v>238.946</v>
      </c>
      <c r="AI20">
        <f t="shared" si="10"/>
        <v>512.096</v>
      </c>
      <c r="AJ20">
        <v>6.6386399999999997</v>
      </c>
      <c r="AK20">
        <f t="shared" si="20"/>
        <v>0.97364746741132713</v>
      </c>
      <c r="AL20">
        <f t="shared" si="21"/>
        <v>2.6352532588672872E-2</v>
      </c>
      <c r="AM20">
        <f t="shared" si="22"/>
        <v>4.9517329782116509E-4</v>
      </c>
      <c r="AN20">
        <f t="shared" si="23"/>
        <v>-0.87696294522465545</v>
      </c>
      <c r="AO20">
        <f t="shared" si="11"/>
        <v>-1.9322251690251881</v>
      </c>
      <c r="AP20">
        <f t="shared" si="26"/>
        <v>3.5893845360155392E-2</v>
      </c>
      <c r="AQ20">
        <f t="shared" si="24"/>
        <v>5.1597792028940245E-4</v>
      </c>
      <c r="AR20">
        <f t="shared" si="12"/>
        <v>9.1036649403255441E-5</v>
      </c>
      <c r="AS20">
        <f t="shared" si="12"/>
        <v>4.3283231604588656E-10</v>
      </c>
    </row>
    <row r="21" spans="1:45" x14ac:dyDescent="0.25">
      <c r="A21">
        <v>1128</v>
      </c>
      <c r="B21">
        <v>229.1</v>
      </c>
      <c r="C21">
        <f t="shared" si="0"/>
        <v>502.25</v>
      </c>
      <c r="D21">
        <v>5.6619599999999997</v>
      </c>
      <c r="E21">
        <f t="shared" si="13"/>
        <v>0.97228237257807759</v>
      </c>
      <c r="F21">
        <f t="shared" si="1"/>
        <v>2.7717627421922408E-2</v>
      </c>
      <c r="G21">
        <f t="shared" si="14"/>
        <v>2.0953722088025222E-4</v>
      </c>
      <c r="H21">
        <f t="shared" si="15"/>
        <v>-0.86972925431741288</v>
      </c>
      <c r="I21">
        <f t="shared" si="16"/>
        <v>-1.893913517125132</v>
      </c>
      <c r="J21">
        <f t="shared" si="25"/>
        <v>3.8004144434542475E-2</v>
      </c>
      <c r="K21">
        <f t="shared" si="17"/>
        <v>1.8871106975404099E-4</v>
      </c>
      <c r="L21">
        <f t="shared" si="2"/>
        <v>1.0581243225092206E-4</v>
      </c>
      <c r="M21">
        <f t="shared" si="2"/>
        <v>4.3372857073178926E-10</v>
      </c>
      <c r="Q21">
        <v>576</v>
      </c>
      <c r="R21">
        <v>240.06100000000001</v>
      </c>
      <c r="S21">
        <f t="shared" si="3"/>
        <v>513.21100000000001</v>
      </c>
      <c r="T21">
        <v>6.2621900000000004</v>
      </c>
      <c r="U21">
        <f t="shared" si="18"/>
        <v>0.96892779061149537</v>
      </c>
      <c r="V21">
        <f t="shared" si="4"/>
        <v>3.1072209388504635E-2</v>
      </c>
      <c r="W21">
        <f t="shared" si="5"/>
        <v>4.4174463601325448E-4</v>
      </c>
      <c r="X21">
        <f t="shared" si="6"/>
        <v>-0.85730174973967621</v>
      </c>
      <c r="Y21">
        <f t="shared" si="7"/>
        <v>-1.8318011596763302</v>
      </c>
      <c r="Z21">
        <f t="shared" si="19"/>
        <v>4.162964512895026E-2</v>
      </c>
      <c r="AA21">
        <f t="shared" si="8"/>
        <v>3.9342529823528985E-4</v>
      </c>
      <c r="AB21">
        <f t="shared" si="9"/>
        <v>1.1145944941363867E-4</v>
      </c>
      <c r="AC21">
        <f t="shared" si="9"/>
        <v>2.3347584033010394E-9</v>
      </c>
      <c r="AG21">
        <v>384</v>
      </c>
      <c r="AH21">
        <v>246.827</v>
      </c>
      <c r="AI21">
        <f t="shared" si="10"/>
        <v>519.97699999999998</v>
      </c>
      <c r="AJ21">
        <v>6.5846200000000001</v>
      </c>
      <c r="AK21">
        <f t="shared" si="20"/>
        <v>0.96572469464618849</v>
      </c>
      <c r="AL21">
        <f t="shared" si="21"/>
        <v>3.4275305353811514E-2</v>
      </c>
      <c r="AM21">
        <f t="shared" si="22"/>
        <v>6.5283676917481104E-4</v>
      </c>
      <c r="AN21">
        <f t="shared" si="23"/>
        <v>-0.84866420910228402</v>
      </c>
      <c r="AO21">
        <f t="shared" si="11"/>
        <v>-1.7910546465326704</v>
      </c>
      <c r="AP21">
        <f t="shared" si="26"/>
        <v>4.414949208478583E-2</v>
      </c>
      <c r="AQ21">
        <f t="shared" si="24"/>
        <v>6.0414846295224966E-4</v>
      </c>
      <c r="AR21">
        <f t="shared" si="12"/>
        <v>9.7499563598149252E-5</v>
      </c>
      <c r="AS21">
        <f t="shared" si="12"/>
        <v>2.3705511628219089E-9</v>
      </c>
    </row>
    <row r="22" spans="1:45" x14ac:dyDescent="0.25">
      <c r="A22">
        <v>1175</v>
      </c>
      <c r="B22">
        <v>236.96199999999999</v>
      </c>
      <c r="C22">
        <f t="shared" si="0"/>
        <v>510.11199999999997</v>
      </c>
      <c r="D22">
        <v>5.6046100000000001</v>
      </c>
      <c r="E22">
        <f t="shared" si="13"/>
        <v>0.96243412319670574</v>
      </c>
      <c r="F22">
        <f t="shared" si="1"/>
        <v>3.7565876803294262E-2</v>
      </c>
      <c r="G22">
        <f t="shared" si="14"/>
        <v>2.5455027338670328E-4</v>
      </c>
      <c r="H22">
        <f t="shared" si="15"/>
        <v>-0.83932662295612248</v>
      </c>
      <c r="I22">
        <f t="shared" si="16"/>
        <v>-1.7489660723903386</v>
      </c>
      <c r="J22">
        <f t="shared" si="25"/>
        <v>4.6873564712982402E-2</v>
      </c>
      <c r="K22">
        <f t="shared" si="17"/>
        <v>2.2150314348784195E-4</v>
      </c>
      <c r="L22">
        <f t="shared" si="2"/>
        <v>8.6633054224154771E-5</v>
      </c>
      <c r="M22">
        <f t="shared" si="2"/>
        <v>1.0921127945522145E-9</v>
      </c>
      <c r="Q22">
        <v>600</v>
      </c>
      <c r="R22">
        <v>247.98599999999999</v>
      </c>
      <c r="S22">
        <f t="shared" si="3"/>
        <v>521.13599999999997</v>
      </c>
      <c r="T22">
        <v>6.19367</v>
      </c>
      <c r="U22">
        <f t="shared" si="18"/>
        <v>0.95832591934717726</v>
      </c>
      <c r="V22">
        <f t="shared" si="4"/>
        <v>4.1674080652822743E-2</v>
      </c>
      <c r="W22">
        <f t="shared" si="5"/>
        <v>5.3064800044148408E-4</v>
      </c>
      <c r="X22">
        <f t="shared" si="6"/>
        <v>-0.82493571741299898</v>
      </c>
      <c r="Y22">
        <f t="shared" si="7"/>
        <v>-1.6876059268150885</v>
      </c>
      <c r="Z22">
        <f t="shared" si="19"/>
        <v>5.1071852286597219E-2</v>
      </c>
      <c r="AA22">
        <f t="shared" si="8"/>
        <v>4.5805392686603405E-4</v>
      </c>
      <c r="AB22">
        <f t="shared" si="9"/>
        <v>8.8318111680576195E-5</v>
      </c>
      <c r="AC22">
        <f t="shared" si="9"/>
        <v>5.2698995182778523E-9</v>
      </c>
      <c r="AG22">
        <v>400</v>
      </c>
      <c r="AH22">
        <v>254.708</v>
      </c>
      <c r="AI22">
        <f t="shared" si="10"/>
        <v>527.85799999999995</v>
      </c>
      <c r="AJ22">
        <v>6.5133999999999999</v>
      </c>
      <c r="AK22">
        <f t="shared" si="20"/>
        <v>0.95527930633939151</v>
      </c>
      <c r="AL22">
        <f t="shared" si="21"/>
        <v>4.472069366060849E-2</v>
      </c>
      <c r="AM22">
        <f t="shared" si="22"/>
        <v>7.8675905501648241E-4</v>
      </c>
      <c r="AN22">
        <f t="shared" si="23"/>
        <v>-0.81552977202747079</v>
      </c>
      <c r="AO22">
        <f t="shared" si="11"/>
        <v>-1.6495298478249003</v>
      </c>
      <c r="AP22">
        <f t="shared" si="26"/>
        <v>5.3815867492021822E-2</v>
      </c>
      <c r="AQ22">
        <f t="shared" si="24"/>
        <v>7.0085098995262599E-4</v>
      </c>
      <c r="AR22">
        <f t="shared" si="12"/>
        <v>8.2722187023625873E-5</v>
      </c>
      <c r="AS22">
        <f t="shared" si="12"/>
        <v>7.3801956430157883E-9</v>
      </c>
    </row>
    <row r="23" spans="1:45" x14ac:dyDescent="0.25">
      <c r="A23">
        <v>1222</v>
      </c>
      <c r="B23">
        <v>244.80799999999999</v>
      </c>
      <c r="C23">
        <f t="shared" si="0"/>
        <v>517.95799999999997</v>
      </c>
      <c r="D23">
        <v>5.5349399999999997</v>
      </c>
      <c r="E23">
        <f t="shared" si="13"/>
        <v>0.95047026034753068</v>
      </c>
      <c r="F23">
        <f t="shared" si="1"/>
        <v>4.9529739652469318E-2</v>
      </c>
      <c r="G23">
        <f t="shared" si="14"/>
        <v>3.0102478863686463E-4</v>
      </c>
      <c r="H23">
        <f t="shared" si="15"/>
        <v>-0.80364096643578686</v>
      </c>
      <c r="I23">
        <f t="shared" si="16"/>
        <v>-1.6034263426464914</v>
      </c>
      <c r="J23">
        <f t="shared" si="25"/>
        <v>5.7284212456910975E-2</v>
      </c>
      <c r="K23">
        <f t="shared" si="17"/>
        <v>2.5688657326401054E-4</v>
      </c>
      <c r="L23">
        <f t="shared" si="2"/>
        <v>6.0131848474825261E-5</v>
      </c>
      <c r="M23">
        <f t="shared" si="2"/>
        <v>1.9481820563004532E-9</v>
      </c>
      <c r="Q23">
        <v>624</v>
      </c>
      <c r="R23">
        <v>255.92</v>
      </c>
      <c r="S23">
        <f t="shared" si="3"/>
        <v>529.06999999999994</v>
      </c>
      <c r="T23">
        <v>6.1113600000000003</v>
      </c>
      <c r="U23">
        <f t="shared" si="18"/>
        <v>0.94559036733658164</v>
      </c>
      <c r="V23">
        <f t="shared" si="4"/>
        <v>5.4409632663418361E-2</v>
      </c>
      <c r="W23">
        <f t="shared" si="5"/>
        <v>6.2606277879811989E-4</v>
      </c>
      <c r="X23">
        <f t="shared" si="6"/>
        <v>-0.78725286308002351</v>
      </c>
      <c r="Y23">
        <f t="shared" si="7"/>
        <v>-1.5431496518268601</v>
      </c>
      <c r="Z23">
        <f t="shared" si="19"/>
        <v>6.2065146531382037E-2</v>
      </c>
      <c r="AA23">
        <f t="shared" si="8"/>
        <v>5.2877532324456132E-4</v>
      </c>
      <c r="AB23">
        <f t="shared" si="9"/>
        <v>5.860689258258416E-5</v>
      </c>
      <c r="AC23">
        <f t="shared" si="9"/>
        <v>9.4648490080856348E-9</v>
      </c>
      <c r="AG23">
        <v>416</v>
      </c>
      <c r="AH23">
        <v>262.55399999999997</v>
      </c>
      <c r="AI23">
        <f t="shared" si="10"/>
        <v>535.70399999999995</v>
      </c>
      <c r="AJ23">
        <v>6.4275700000000002</v>
      </c>
      <c r="AK23">
        <f t="shared" si="20"/>
        <v>0.94269116145912779</v>
      </c>
      <c r="AL23">
        <f t="shared" si="21"/>
        <v>5.7308838540872209E-2</v>
      </c>
      <c r="AM23">
        <f t="shared" si="22"/>
        <v>9.2673121824731614E-4</v>
      </c>
      <c r="AN23">
        <f t="shared" si="23"/>
        <v>-0.7770916985249301</v>
      </c>
      <c r="AO23">
        <f t="shared" si="11"/>
        <v>-1.5074682870842779</v>
      </c>
      <c r="AP23">
        <f t="shared" si="26"/>
        <v>6.5029483331263835E-2</v>
      </c>
      <c r="AQ23">
        <f t="shared" si="24"/>
        <v>8.0262605660653507E-4</v>
      </c>
      <c r="AR23">
        <f t="shared" si="12"/>
        <v>5.9608355979401354E-5</v>
      </c>
      <c r="AS23">
        <f t="shared" si="12"/>
        <v>1.5402091145884396E-8</v>
      </c>
    </row>
    <row r="24" spans="1:45" x14ac:dyDescent="0.25">
      <c r="A24">
        <v>1269</v>
      </c>
      <c r="B24">
        <v>252.64599999999999</v>
      </c>
      <c r="C24">
        <f t="shared" si="0"/>
        <v>525.79599999999994</v>
      </c>
      <c r="D24">
        <v>5.4525499999999996</v>
      </c>
      <c r="E24">
        <f t="shared" si="13"/>
        <v>0.93632209528159804</v>
      </c>
      <c r="F24">
        <f t="shared" si="1"/>
        <v>6.3677904718401956E-2</v>
      </c>
      <c r="G24">
        <f t="shared" si="14"/>
        <v>3.5718149456414098E-4</v>
      </c>
      <c r="H24">
        <f t="shared" si="15"/>
        <v>-0.76225479974832044</v>
      </c>
      <c r="I24">
        <f t="shared" si="16"/>
        <v>-1.4574301830216718</v>
      </c>
      <c r="J24">
        <f t="shared" si="25"/>
        <v>6.9357881400319468E-2</v>
      </c>
      <c r="K24">
        <f t="shared" si="17"/>
        <v>2.946964647116569E-4</v>
      </c>
      <c r="L24">
        <f t="shared" si="2"/>
        <v>3.2262135107126669E-5</v>
      </c>
      <c r="M24">
        <f t="shared" si="2"/>
        <v>3.9043789556658255E-9</v>
      </c>
      <c r="Q24">
        <v>648</v>
      </c>
      <c r="R24">
        <v>263.85300000000001</v>
      </c>
      <c r="S24">
        <f t="shared" si="3"/>
        <v>537.00299999999993</v>
      </c>
      <c r="T24">
        <v>6.0142499999999997</v>
      </c>
      <c r="U24">
        <f t="shared" si="18"/>
        <v>0.93056486064542676</v>
      </c>
      <c r="V24">
        <f t="shared" si="4"/>
        <v>6.9435139354573239E-2</v>
      </c>
      <c r="W24">
        <f t="shared" si="5"/>
        <v>7.2721533774510372E-4</v>
      </c>
      <c r="X24">
        <f t="shared" si="6"/>
        <v>-0.74375195126156801</v>
      </c>
      <c r="Y24">
        <f t="shared" si="7"/>
        <v>-1.3980771758994694</v>
      </c>
      <c r="Z24">
        <f t="shared" si="19"/>
        <v>7.4755754289251505E-2</v>
      </c>
      <c r="AA24">
        <f t="shared" si="8"/>
        <v>6.038553550508722E-4</v>
      </c>
      <c r="AB24">
        <f t="shared" si="9"/>
        <v>2.8308943283121417E-5</v>
      </c>
      <c r="AC24">
        <f t="shared" si="9"/>
        <v>1.5217685330321098E-8</v>
      </c>
      <c r="AG24">
        <v>432</v>
      </c>
      <c r="AH24">
        <v>270.41300000000001</v>
      </c>
      <c r="AI24">
        <f t="shared" si="10"/>
        <v>543.56299999999999</v>
      </c>
      <c r="AJ24">
        <v>6.3264699999999996</v>
      </c>
      <c r="AK24">
        <f t="shared" si="20"/>
        <v>0.92786346196717073</v>
      </c>
      <c r="AL24">
        <f t="shared" si="21"/>
        <v>7.2136538032829267E-2</v>
      </c>
      <c r="AM24">
        <f t="shared" si="22"/>
        <v>1.0744948902368864E-3</v>
      </c>
      <c r="AN24">
        <f t="shared" si="23"/>
        <v>-0.73307178587419353</v>
      </c>
      <c r="AO24">
        <f t="shared" si="11"/>
        <v>-1.3651922637158405</v>
      </c>
      <c r="AP24">
        <f t="shared" si="26"/>
        <v>7.78715002369684E-2</v>
      </c>
      <c r="AQ24">
        <f t="shared" si="24"/>
        <v>9.1195050990200714E-4</v>
      </c>
      <c r="AR24">
        <f t="shared" si="12"/>
        <v>3.2889791482904373E-5</v>
      </c>
      <c r="AS24">
        <f t="shared" si="12"/>
        <v>2.6420675578449895E-8</v>
      </c>
    </row>
    <row r="25" spans="1:45" x14ac:dyDescent="0.25">
      <c r="A25">
        <v>1316</v>
      </c>
      <c r="B25">
        <v>260.495</v>
      </c>
      <c r="C25">
        <f t="shared" si="0"/>
        <v>533.64499999999998</v>
      </c>
      <c r="D25">
        <v>5.3547900000000004</v>
      </c>
      <c r="E25">
        <f t="shared" si="13"/>
        <v>0.91953456503708342</v>
      </c>
      <c r="F25">
        <f t="shared" si="1"/>
        <v>8.0465434962916582E-2</v>
      </c>
      <c r="G25">
        <f t="shared" si="14"/>
        <v>4.1808795440850219E-4</v>
      </c>
      <c r="H25">
        <f t="shared" si="15"/>
        <v>-0.71477720348551754</v>
      </c>
      <c r="I25">
        <f t="shared" si="16"/>
        <v>-1.310945403942738</v>
      </c>
      <c r="J25">
        <f t="shared" si="25"/>
        <v>8.3208615241767342E-2</v>
      </c>
      <c r="K25">
        <f t="shared" si="17"/>
        <v>3.3485287108463315E-4</v>
      </c>
      <c r="L25">
        <f t="shared" si="2"/>
        <v>7.5250380422757318E-6</v>
      </c>
      <c r="M25">
        <f t="shared" si="2"/>
        <v>6.9280790959314225E-9</v>
      </c>
      <c r="Q25">
        <v>672</v>
      </c>
      <c r="R25">
        <v>271.77999999999997</v>
      </c>
      <c r="S25">
        <f t="shared" si="3"/>
        <v>544.92999999999995</v>
      </c>
      <c r="T25">
        <v>5.9014499999999996</v>
      </c>
      <c r="U25">
        <f t="shared" si="18"/>
        <v>0.91311169253954427</v>
      </c>
      <c r="V25">
        <f t="shared" si="4"/>
        <v>8.6888307460455727E-2</v>
      </c>
      <c r="W25">
        <f t="shared" si="5"/>
        <v>8.4222882733174054E-4</v>
      </c>
      <c r="X25">
        <f t="shared" si="6"/>
        <v>-0.69407440884149385</v>
      </c>
      <c r="Y25">
        <f t="shared" si="7"/>
        <v>-1.252392285372713</v>
      </c>
      <c r="Z25">
        <f t="shared" si="19"/>
        <v>8.9248282810472437E-2</v>
      </c>
      <c r="AA25">
        <f t="shared" si="8"/>
        <v>6.8179831340905181E-4</v>
      </c>
      <c r="AB25">
        <f t="shared" si="9"/>
        <v>5.5694836526864941E-6</v>
      </c>
      <c r="AC25">
        <f t="shared" si="9"/>
        <v>2.5737949797498023E-8</v>
      </c>
      <c r="AG25">
        <v>448</v>
      </c>
      <c r="AH25">
        <v>278.25099999999998</v>
      </c>
      <c r="AI25">
        <f t="shared" si="10"/>
        <v>551.40099999999995</v>
      </c>
      <c r="AJ25">
        <v>6.2092499999999999</v>
      </c>
      <c r="AK25">
        <f t="shared" si="20"/>
        <v>0.91067154372338055</v>
      </c>
      <c r="AL25">
        <f t="shared" si="21"/>
        <v>8.932845627661945E-2</v>
      </c>
      <c r="AM25">
        <f t="shared" si="22"/>
        <v>1.2423331553813866E-3</v>
      </c>
      <c r="AN25">
        <f t="shared" si="23"/>
        <v>-0.68305598903175424</v>
      </c>
      <c r="AO25">
        <f t="shared" si="11"/>
        <v>-1.2223296595946178</v>
      </c>
      <c r="AP25">
        <f t="shared" si="26"/>
        <v>9.2462708395400509E-2</v>
      </c>
      <c r="AQ25">
        <f t="shared" si="24"/>
        <v>1.0236630729399097E-3</v>
      </c>
      <c r="AR25">
        <f t="shared" si="12"/>
        <v>9.8235363440835536E-6</v>
      </c>
      <c r="AS25">
        <f t="shared" si="12"/>
        <v>4.7816604954962279E-8</v>
      </c>
    </row>
    <row r="26" spans="1:45" x14ac:dyDescent="0.25">
      <c r="A26">
        <v>1363</v>
      </c>
      <c r="B26" s="16">
        <v>268.32799999999997</v>
      </c>
      <c r="C26">
        <f t="shared" si="0"/>
        <v>541.47799999999995</v>
      </c>
      <c r="D26" s="16">
        <v>5.2403599999999999</v>
      </c>
      <c r="E26">
        <f t="shared" si="13"/>
        <v>0.89988443117988381</v>
      </c>
      <c r="F26">
        <f t="shared" si="1"/>
        <v>0.10011556882011619</v>
      </c>
      <c r="G26">
        <f t="shared" si="14"/>
        <v>4.6781422426342835E-4</v>
      </c>
      <c r="H26">
        <f t="shared" si="15"/>
        <v>-0.66083013820140613</v>
      </c>
      <c r="I26">
        <f t="shared" si="16"/>
        <v>-1.163771872156472</v>
      </c>
      <c r="J26">
        <f t="shared" si="25"/>
        <v>9.8946700182745095E-2</v>
      </c>
      <c r="K26">
        <f t="shared" si="17"/>
        <v>3.7565237831817987E-4</v>
      </c>
      <c r="L26">
        <f t="shared" si="2"/>
        <v>1.3662538914297486E-6</v>
      </c>
      <c r="M26">
        <f t="shared" si="2"/>
        <v>8.4938058480357124E-9</v>
      </c>
      <c r="Q26">
        <v>696</v>
      </c>
      <c r="R26" s="16">
        <v>279.702</v>
      </c>
      <c r="S26">
        <f t="shared" si="3"/>
        <v>552.85199999999998</v>
      </c>
      <c r="T26" s="16">
        <v>5.77081</v>
      </c>
      <c r="U26">
        <f t="shared" si="18"/>
        <v>0.8928982006835825</v>
      </c>
      <c r="V26">
        <f t="shared" si="4"/>
        <v>0.1071017993164175</v>
      </c>
      <c r="W26">
        <f t="shared" si="5"/>
        <v>9.2623251395248152E-4</v>
      </c>
      <c r="X26">
        <f t="shared" si="6"/>
        <v>-0.63798471061656081</v>
      </c>
      <c r="Y26">
        <f t="shared" si="7"/>
        <v>-1.1061878397484608</v>
      </c>
      <c r="Z26">
        <f t="shared" si="19"/>
        <v>0.10561144233228968</v>
      </c>
      <c r="AA26">
        <f t="shared" si="8"/>
        <v>7.6124182289942445E-4</v>
      </c>
      <c r="AB26">
        <f t="shared" si="9"/>
        <v>2.2211639401385687E-6</v>
      </c>
      <c r="AC26">
        <f t="shared" si="9"/>
        <v>2.7221928134165324E-8</v>
      </c>
      <c r="AG26">
        <v>464</v>
      </c>
      <c r="AH26" s="16">
        <v>286.09199999999998</v>
      </c>
      <c r="AI26">
        <f t="shared" si="10"/>
        <v>559.24199999999996</v>
      </c>
      <c r="AJ26" s="16">
        <v>6.0737199999999998</v>
      </c>
      <c r="AK26">
        <f t="shared" si="20"/>
        <v>0.89079421323727837</v>
      </c>
      <c r="AL26">
        <f t="shared" si="21"/>
        <v>0.10920578676272163</v>
      </c>
      <c r="AM26">
        <f t="shared" si="22"/>
        <v>1.3897301681352545E-3</v>
      </c>
      <c r="AN26">
        <f t="shared" si="23"/>
        <v>-0.62691333245626613</v>
      </c>
      <c r="AO26">
        <f t="shared" si="11"/>
        <v>-1.0791378607082236</v>
      </c>
      <c r="AP26">
        <f t="shared" si="26"/>
        <v>0.10884131756243906</v>
      </c>
      <c r="AQ26">
        <f t="shared" si="24"/>
        <v>1.1381468544858918E-3</v>
      </c>
      <c r="AR26">
        <f t="shared" si="12"/>
        <v>1.3283779795461939E-7</v>
      </c>
      <c r="AS26">
        <f t="shared" si="12"/>
        <v>6.3294163706793586E-8</v>
      </c>
    </row>
    <row r="27" spans="1:45" x14ac:dyDescent="0.25">
      <c r="A27">
        <v>1410</v>
      </c>
      <c r="B27" s="16">
        <v>276.16000000000003</v>
      </c>
      <c r="C27">
        <f t="shared" si="0"/>
        <v>549.30999999999995</v>
      </c>
      <c r="D27" s="16">
        <v>5.1123200000000004</v>
      </c>
      <c r="E27">
        <f t="shared" si="13"/>
        <v>0.87789716263950268</v>
      </c>
      <c r="F27">
        <f t="shared" si="1"/>
        <v>0.12210283736049732</v>
      </c>
      <c r="G27">
        <f t="shared" si="14"/>
        <v>4.9057650649680809E-4</v>
      </c>
      <c r="H27">
        <f t="shared" si="15"/>
        <v>-0.60030999599202173</v>
      </c>
      <c r="I27">
        <f t="shared" si="16"/>
        <v>-1.0161968938526389</v>
      </c>
      <c r="J27">
        <f t="shared" si="25"/>
        <v>0.11660236196369955</v>
      </c>
      <c r="K27">
        <f t="shared" si="17"/>
        <v>4.1691443164457056E-4</v>
      </c>
      <c r="L27">
        <f t="shared" si="2"/>
        <v>3.0255229590777543E-5</v>
      </c>
      <c r="M27">
        <f t="shared" si="2"/>
        <v>5.4261012715366441E-9</v>
      </c>
      <c r="Q27">
        <v>720</v>
      </c>
      <c r="R27" s="13">
        <v>287.608</v>
      </c>
      <c r="S27">
        <f t="shared" si="3"/>
        <v>560.75800000000004</v>
      </c>
      <c r="T27" s="13">
        <v>5.6271399999999998</v>
      </c>
      <c r="U27">
        <f t="shared" si="18"/>
        <v>0.87066862034872294</v>
      </c>
      <c r="V27">
        <f t="shared" si="4"/>
        <v>0.12933137965127706</v>
      </c>
      <c r="W27">
        <f t="shared" si="5"/>
        <v>9.778080698209235E-4</v>
      </c>
      <c r="X27">
        <f t="shared" si="6"/>
        <v>-0.57535941031457871</v>
      </c>
      <c r="Y27">
        <f t="shared" si="7"/>
        <v>-0.9595481161022017</v>
      </c>
      <c r="Z27">
        <f t="shared" si="19"/>
        <v>0.12388124608187587</v>
      </c>
      <c r="AA27">
        <f t="shared" si="8"/>
        <v>8.3977915998701151E-4</v>
      </c>
      <c r="AB27">
        <f t="shared" si="9"/>
        <v>2.9703955924313742E-5</v>
      </c>
      <c r="AC27">
        <f t="shared" si="9"/>
        <v>1.9051979949938206E-8</v>
      </c>
      <c r="AG27" s="11">
        <v>480</v>
      </c>
      <c r="AH27" s="16">
        <v>293.95800000000003</v>
      </c>
      <c r="AI27">
        <f t="shared" si="10"/>
        <v>567.10799999999995</v>
      </c>
      <c r="AJ27" s="16">
        <v>5.92211</v>
      </c>
      <c r="AK27">
        <f t="shared" si="20"/>
        <v>0.86855853054711429</v>
      </c>
      <c r="AL27">
        <f t="shared" si="21"/>
        <v>0.13144146945288571</v>
      </c>
      <c r="AM27">
        <f t="shared" si="22"/>
        <v>1.4534372103391993E-3</v>
      </c>
      <c r="AN27">
        <f t="shared" si="23"/>
        <v>-0.56449182906027073</v>
      </c>
      <c r="AO27">
        <f t="shared" si="11"/>
        <v>-0.93552659983731468</v>
      </c>
      <c r="AP27">
        <f t="shared" si="26"/>
        <v>0.12705166723421332</v>
      </c>
      <c r="AQ27">
        <f t="shared" si="24"/>
        <v>1.2546986731985083E-3</v>
      </c>
      <c r="AR27">
        <f t="shared" si="12"/>
        <v>1.9270363519060984E-5</v>
      </c>
      <c r="AS27">
        <f t="shared" si="12"/>
        <v>3.949700614482183E-8</v>
      </c>
    </row>
    <row r="28" spans="1:45" x14ac:dyDescent="0.25">
      <c r="A28">
        <v>1457</v>
      </c>
      <c r="B28" s="14">
        <v>283.99700000000001</v>
      </c>
      <c r="C28">
        <f t="shared" si="0"/>
        <v>557.14699999999993</v>
      </c>
      <c r="D28" s="14">
        <v>4.9780499999999996</v>
      </c>
      <c r="E28">
        <f t="shared" si="13"/>
        <v>0.8548400668341527</v>
      </c>
      <c r="F28">
        <f t="shared" si="1"/>
        <v>0.1451599331658473</v>
      </c>
      <c r="G28">
        <f t="shared" si="14"/>
        <v>4.9550894325684294E-4</v>
      </c>
      <c r="H28">
        <f t="shared" si="15"/>
        <v>-0.5331422575492677</v>
      </c>
      <c r="I28">
        <f t="shared" si="16"/>
        <v>-0.86823926918712668</v>
      </c>
      <c r="J28">
        <f t="shared" si="25"/>
        <v>0.13619734025099436</v>
      </c>
      <c r="K28">
        <f t="shared" si="17"/>
        <v>4.5783561226757152E-4</v>
      </c>
      <c r="L28">
        <f t="shared" si="2"/>
        <v>8.0328071757372024E-5</v>
      </c>
      <c r="M28">
        <f t="shared" si="2"/>
        <v>1.4192798678271985E-9</v>
      </c>
      <c r="Q28">
        <v>744</v>
      </c>
      <c r="R28" s="13">
        <v>295.51900000000001</v>
      </c>
      <c r="S28">
        <f t="shared" si="3"/>
        <v>568.66899999999998</v>
      </c>
      <c r="T28" s="13">
        <v>5.4754699999999996</v>
      </c>
      <c r="U28">
        <f t="shared" si="18"/>
        <v>0.84720122667302078</v>
      </c>
      <c r="V28">
        <f t="shared" si="4"/>
        <v>0.15279877332697922</v>
      </c>
      <c r="W28">
        <f t="shared" si="5"/>
        <v>9.6659038641953388E-4</v>
      </c>
      <c r="X28">
        <f t="shared" si="6"/>
        <v>-0.50627305628160935</v>
      </c>
      <c r="Y28">
        <f t="shared" si="7"/>
        <v>-0.81272027477325526</v>
      </c>
      <c r="Z28">
        <f t="shared" si="19"/>
        <v>0.14403594592156416</v>
      </c>
      <c r="AA28">
        <f t="shared" si="8"/>
        <v>9.1729459270153957E-4</v>
      </c>
      <c r="AB28">
        <f t="shared" si="9"/>
        <v>7.6787144137093288E-5</v>
      </c>
      <c r="AC28">
        <f t="shared" si="9"/>
        <v>2.4300752782870467E-9</v>
      </c>
      <c r="AG28">
        <v>496</v>
      </c>
      <c r="AH28" s="13">
        <v>301.80399999999997</v>
      </c>
      <c r="AI28">
        <f t="shared" si="10"/>
        <v>574.95399999999995</v>
      </c>
      <c r="AJ28" s="13">
        <v>5.7635500000000004</v>
      </c>
      <c r="AK28">
        <f t="shared" si="20"/>
        <v>0.8453035351816871</v>
      </c>
      <c r="AL28">
        <f t="shared" si="21"/>
        <v>0.1546964648183129</v>
      </c>
      <c r="AM28">
        <f t="shared" si="22"/>
        <v>1.4785533679850874E-3</v>
      </c>
      <c r="AN28">
        <f t="shared" si="23"/>
        <v>-0.49567805763761097</v>
      </c>
      <c r="AO28">
        <f t="shared" si="11"/>
        <v>-0.7913250972120135</v>
      </c>
      <c r="AP28">
        <f t="shared" si="26"/>
        <v>0.14712684600538944</v>
      </c>
      <c r="AQ28">
        <f t="shared" si="24"/>
        <v>1.3653826396360371E-3</v>
      </c>
      <c r="AR28">
        <f t="shared" si="12"/>
        <v>5.7299128972964634E-5</v>
      </c>
      <c r="AS28">
        <f t="shared" si="12"/>
        <v>1.2807613755054523E-8</v>
      </c>
    </row>
    <row r="29" spans="1:45" x14ac:dyDescent="0.25">
      <c r="A29">
        <v>1504</v>
      </c>
      <c r="B29" s="16">
        <v>291.79300000000001</v>
      </c>
      <c r="C29">
        <f t="shared" si="0"/>
        <v>564.94299999999998</v>
      </c>
      <c r="D29" s="16">
        <v>4.8424300000000002</v>
      </c>
      <c r="E29">
        <f t="shared" si="13"/>
        <v>0.83155114650108108</v>
      </c>
      <c r="F29">
        <f t="shared" si="1"/>
        <v>0.16844885349891892</v>
      </c>
      <c r="G29">
        <f t="shared" si="14"/>
        <v>4.8878621463575584E-4</v>
      </c>
      <c r="H29">
        <f t="shared" si="15"/>
        <v>-0.4593818397741809</v>
      </c>
      <c r="I29">
        <f t="shared" si="16"/>
        <v>-0.71996867998403735</v>
      </c>
      <c r="J29">
        <f t="shared" si="25"/>
        <v>0.15771561402757023</v>
      </c>
      <c r="K29">
        <f t="shared" si="17"/>
        <v>4.95583389282275E-4</v>
      </c>
      <c r="L29">
        <f t="shared" si="2"/>
        <v>1.1520242954931746E-4</v>
      </c>
      <c r="M29">
        <f t="shared" si="2"/>
        <v>4.6201583175282773E-11</v>
      </c>
      <c r="Q29">
        <v>768</v>
      </c>
      <c r="R29" s="16">
        <v>303.41199999999998</v>
      </c>
      <c r="S29">
        <f t="shared" si="3"/>
        <v>576.5619999999999</v>
      </c>
      <c r="T29" s="16">
        <v>5.3255400000000002</v>
      </c>
      <c r="U29">
        <f t="shared" si="18"/>
        <v>0.82400305739895197</v>
      </c>
      <c r="V29">
        <f t="shared" si="4"/>
        <v>0.17599694260104803</v>
      </c>
      <c r="W29">
        <f t="shared" si="5"/>
        <v>9.5827382803575134E-4</v>
      </c>
      <c r="X29">
        <f t="shared" si="6"/>
        <v>-0.43080971781904576</v>
      </c>
      <c r="Y29">
        <f t="shared" si="7"/>
        <v>-0.66572533895556374</v>
      </c>
      <c r="Z29">
        <f t="shared" si="19"/>
        <v>0.16605101614640111</v>
      </c>
      <c r="AA29">
        <f t="shared" si="8"/>
        <v>9.8993454903765457E-4</v>
      </c>
      <c r="AB29">
        <f t="shared" si="9"/>
        <v>9.8921453041245547E-5</v>
      </c>
      <c r="AC29">
        <f t="shared" si="9"/>
        <v>1.0024012543603564E-9</v>
      </c>
      <c r="AG29">
        <v>512</v>
      </c>
      <c r="AH29" s="13">
        <v>309.66000000000003</v>
      </c>
      <c r="AI29">
        <f t="shared" si="10"/>
        <v>582.80999999999995</v>
      </c>
      <c r="AJ29" s="13">
        <v>5.6022499999999997</v>
      </c>
      <c r="AK29">
        <f t="shared" si="20"/>
        <v>0.82164668129392571</v>
      </c>
      <c r="AL29">
        <f t="shared" si="21"/>
        <v>0.17835331870607429</v>
      </c>
      <c r="AM29">
        <f t="shared" si="22"/>
        <v>1.4548121824730989E-3</v>
      </c>
      <c r="AN29">
        <f t="shared" si="23"/>
        <v>-0.42079383971709294</v>
      </c>
      <c r="AO29">
        <f t="shared" si="11"/>
        <v>-0.6470790283730582</v>
      </c>
      <c r="AP29">
        <f t="shared" si="26"/>
        <v>0.16897296823956603</v>
      </c>
      <c r="AQ29">
        <f t="shared" si="24"/>
        <v>1.472111191538711E-3</v>
      </c>
      <c r="AR29">
        <f t="shared" si="12"/>
        <v>8.7990974874521701E-5</v>
      </c>
      <c r="AS29">
        <f t="shared" si="12"/>
        <v>2.9925571465212997E-10</v>
      </c>
    </row>
    <row r="30" spans="1:45" x14ac:dyDescent="0.25">
      <c r="A30">
        <v>1551</v>
      </c>
      <c r="B30" s="16">
        <v>299.62400000000002</v>
      </c>
      <c r="C30">
        <f t="shared" si="0"/>
        <v>572.774</v>
      </c>
      <c r="D30" s="16">
        <v>4.7086499999999996</v>
      </c>
      <c r="E30">
        <f t="shared" si="13"/>
        <v>0.80857819441320056</v>
      </c>
      <c r="F30">
        <f t="shared" si="1"/>
        <v>0.19142180558679944</v>
      </c>
      <c r="G30">
        <f t="shared" si="14"/>
        <v>4.861555816970628E-4</v>
      </c>
      <c r="H30">
        <f t="shared" si="15"/>
        <v>-0.37953999947956696</v>
      </c>
      <c r="I30">
        <f t="shared" si="16"/>
        <v>-0.57212990437133948</v>
      </c>
      <c r="J30">
        <f t="shared" si="25"/>
        <v>0.18100803332383716</v>
      </c>
      <c r="K30">
        <f t="shared" si="17"/>
        <v>5.3301419427673603E-4</v>
      </c>
      <c r="L30">
        <f t="shared" si="2"/>
        <v>1.084466527448425E-4</v>
      </c>
      <c r="M30">
        <f t="shared" si="2"/>
        <v>2.1957295728919105E-9</v>
      </c>
      <c r="Q30">
        <v>792</v>
      </c>
      <c r="R30" s="16">
        <v>311.31</v>
      </c>
      <c r="S30">
        <f t="shared" si="3"/>
        <v>584.46</v>
      </c>
      <c r="T30" s="16">
        <v>5.1768999999999998</v>
      </c>
      <c r="U30">
        <f t="shared" si="18"/>
        <v>0.80100448552609393</v>
      </c>
      <c r="V30">
        <f t="shared" si="4"/>
        <v>0.19899551447390607</v>
      </c>
      <c r="W30">
        <f t="shared" si="5"/>
        <v>9.3861064736090272E-4</v>
      </c>
      <c r="X30">
        <f t="shared" si="6"/>
        <v>-0.34937048714637564</v>
      </c>
      <c r="Y30">
        <f t="shared" si="7"/>
        <v>-0.51906020233424299</v>
      </c>
      <c r="Z30">
        <f t="shared" si="19"/>
        <v>0.18980944532330482</v>
      </c>
      <c r="AA30">
        <f t="shared" si="8"/>
        <v>1.0584840479456405E-3</v>
      </c>
      <c r="AB30">
        <f t="shared" si="9"/>
        <v>8.4383866439627871E-5</v>
      </c>
      <c r="AC30">
        <f t="shared" si="9"/>
        <v>1.4369632167749003E-8</v>
      </c>
      <c r="AG30">
        <v>528</v>
      </c>
      <c r="AH30" s="16">
        <v>317.49400000000003</v>
      </c>
      <c r="AI30">
        <f t="shared" si="10"/>
        <v>590.64400000000001</v>
      </c>
      <c r="AJ30" s="16">
        <v>5.4435399999999996</v>
      </c>
      <c r="AK30">
        <f t="shared" si="20"/>
        <v>0.79836968637435612</v>
      </c>
      <c r="AL30">
        <f t="shared" si="21"/>
        <v>0.20163031362564388</v>
      </c>
      <c r="AM30">
        <f t="shared" si="22"/>
        <v>1.4537122047659778E-3</v>
      </c>
      <c r="AN30">
        <f t="shared" si="23"/>
        <v>-0.34005610944991727</v>
      </c>
      <c r="AO30">
        <f t="shared" si="11"/>
        <v>-0.50295166944104508</v>
      </c>
      <c r="AP30">
        <f t="shared" si="26"/>
        <v>0.1925267473041854</v>
      </c>
      <c r="AQ30">
        <f t="shared" si="24"/>
        <v>1.5686757169543365E-3</v>
      </c>
      <c r="AR30">
        <f t="shared" si="12"/>
        <v>8.2874919769193052E-5</v>
      </c>
      <c r="AS30">
        <f t="shared" si="12"/>
        <v>1.3216609134682879E-8</v>
      </c>
    </row>
    <row r="31" spans="1:45" x14ac:dyDescent="0.25">
      <c r="A31">
        <v>1598</v>
      </c>
      <c r="B31" s="16">
        <v>307.41000000000003</v>
      </c>
      <c r="C31">
        <f t="shared" si="0"/>
        <v>580.55999999999995</v>
      </c>
      <c r="D31" s="16">
        <v>4.57559</v>
      </c>
      <c r="E31">
        <f t="shared" si="13"/>
        <v>0.78572888207343861</v>
      </c>
      <c r="F31">
        <f t="shared" si="1"/>
        <v>0.21427111792656139</v>
      </c>
      <c r="G31">
        <f t="shared" si="14"/>
        <v>4.9075918933976751E-4</v>
      </c>
      <c r="H31">
        <f t="shared" si="15"/>
        <v>-0.29366780300454409</v>
      </c>
      <c r="I31">
        <f t="shared" si="16"/>
        <v>-0.4245371283310424</v>
      </c>
      <c r="J31">
        <f t="shared" si="25"/>
        <v>0.20605970045484376</v>
      </c>
      <c r="K31">
        <f t="shared" si="17"/>
        <v>5.6524986616112891E-4</v>
      </c>
      <c r="L31">
        <f t="shared" si="2"/>
        <v>6.7427376894829653E-5</v>
      </c>
      <c r="M31">
        <f t="shared" si="2"/>
        <v>5.5488609333045092E-9</v>
      </c>
      <c r="Q31">
        <v>816</v>
      </c>
      <c r="R31" s="16">
        <v>319.22300000000001</v>
      </c>
      <c r="S31">
        <f t="shared" si="3"/>
        <v>592.37300000000005</v>
      </c>
      <c r="T31" s="16">
        <v>5.0313100000000004</v>
      </c>
      <c r="U31">
        <f t="shared" si="18"/>
        <v>0.77847782998943227</v>
      </c>
      <c r="V31">
        <f t="shared" si="4"/>
        <v>0.22152217001056773</v>
      </c>
      <c r="W31">
        <f t="shared" si="5"/>
        <v>9.4131836404399982E-4</v>
      </c>
      <c r="X31">
        <f t="shared" si="6"/>
        <v>-0.26229187510299723</v>
      </c>
      <c r="Y31">
        <f t="shared" si="7"/>
        <v>-0.37311268147614063</v>
      </c>
      <c r="Z31">
        <f t="shared" si="19"/>
        <v>0.21521306247400018</v>
      </c>
      <c r="AA31">
        <f t="shared" si="8"/>
        <v>1.1225781682362437E-3</v>
      </c>
      <c r="AB31">
        <f t="shared" si="9"/>
        <v>3.9804837907973441E-5</v>
      </c>
      <c r="AC31">
        <f t="shared" si="9"/>
        <v>3.2855116615810584E-8</v>
      </c>
      <c r="AG31">
        <v>544</v>
      </c>
      <c r="AH31" s="16">
        <v>325.30500000000001</v>
      </c>
      <c r="AI31">
        <f t="shared" si="10"/>
        <v>598.45499999999993</v>
      </c>
      <c r="AJ31" s="16">
        <v>5.2849500000000003</v>
      </c>
      <c r="AK31">
        <f t="shared" si="20"/>
        <v>0.77511029109810048</v>
      </c>
      <c r="AL31">
        <f t="shared" si="21"/>
        <v>0.22488970890189952</v>
      </c>
      <c r="AM31">
        <f t="shared" si="22"/>
        <v>1.4395041593823765E-3</v>
      </c>
      <c r="AN31">
        <f t="shared" si="23"/>
        <v>-0.25402231143242759</v>
      </c>
      <c r="AO31">
        <f t="shared" si="11"/>
        <v>-0.35976584706725306</v>
      </c>
      <c r="AP31">
        <f t="shared" si="26"/>
        <v>0.21762555877545478</v>
      </c>
      <c r="AQ31">
        <f t="shared" si="24"/>
        <v>1.6552514548375235E-3</v>
      </c>
      <c r="AR31">
        <f t="shared" si="12"/>
        <v>5.2767877059527142E-5</v>
      </c>
      <c r="AS31">
        <f t="shared" si="12"/>
        <v>4.6546895496210478E-8</v>
      </c>
    </row>
    <row r="32" spans="1:45" x14ac:dyDescent="0.25">
      <c r="A32">
        <v>1645</v>
      </c>
      <c r="B32" s="16">
        <v>315.21699999999998</v>
      </c>
      <c r="C32">
        <f t="shared" si="0"/>
        <v>588.36699999999996</v>
      </c>
      <c r="D32" s="16">
        <v>4.4412700000000003</v>
      </c>
      <c r="E32">
        <f t="shared" si="13"/>
        <v>0.76266320017446954</v>
      </c>
      <c r="F32">
        <f t="shared" si="1"/>
        <v>0.23733679982553046</v>
      </c>
      <c r="G32">
        <f t="shared" si="14"/>
        <v>5.0223167187793936E-4</v>
      </c>
      <c r="H32">
        <f t="shared" si="15"/>
        <v>-0.20260222147658236</v>
      </c>
      <c r="I32">
        <f t="shared" si="16"/>
        <v>-0.27865584064634907</v>
      </c>
      <c r="J32">
        <f t="shared" si="25"/>
        <v>0.23262644416441683</v>
      </c>
      <c r="K32">
        <f t="shared" si="17"/>
        <v>5.9636602385623315E-4</v>
      </c>
      <c r="L32">
        <f t="shared" si="2"/>
        <v>2.2187450454185274E-5</v>
      </c>
      <c r="M32">
        <f t="shared" si="2"/>
        <v>8.8612762223733044E-9</v>
      </c>
      <c r="Q32">
        <v>840</v>
      </c>
      <c r="R32" s="16">
        <v>327.11399999999998</v>
      </c>
      <c r="S32">
        <f t="shared" si="3"/>
        <v>600.2639999999999</v>
      </c>
      <c r="T32" s="16">
        <v>4.8853</v>
      </c>
      <c r="U32">
        <f t="shared" si="18"/>
        <v>0.75588618925237627</v>
      </c>
      <c r="V32">
        <f t="shared" si="4"/>
        <v>0.24411381074762373</v>
      </c>
      <c r="W32">
        <f t="shared" si="5"/>
        <v>9.5878958359443356E-4</v>
      </c>
      <c r="X32">
        <f t="shared" si="6"/>
        <v>-0.16994041360489209</v>
      </c>
      <c r="Y32">
        <f t="shared" si="7"/>
        <v>-0.22880976567650982</v>
      </c>
      <c r="Z32">
        <f t="shared" si="19"/>
        <v>0.24215493851167003</v>
      </c>
      <c r="AA32">
        <f t="shared" si="8"/>
        <v>1.1797058124583802E-3</v>
      </c>
      <c r="AB32">
        <f t="shared" si="9"/>
        <v>3.8371804367902538E-6</v>
      </c>
      <c r="AC32">
        <f t="shared" si="9"/>
        <v>4.8803980175467631E-8</v>
      </c>
      <c r="AG32">
        <v>560</v>
      </c>
      <c r="AH32" s="16">
        <v>333.12799999999999</v>
      </c>
      <c r="AI32">
        <f t="shared" si="10"/>
        <v>606.27800000000002</v>
      </c>
      <c r="AJ32" s="16">
        <v>5.12791</v>
      </c>
      <c r="AK32">
        <f t="shared" si="20"/>
        <v>0.75207822454798245</v>
      </c>
      <c r="AL32">
        <f t="shared" si="21"/>
        <v>0.24792177545201755</v>
      </c>
      <c r="AM32">
        <f t="shared" si="22"/>
        <v>1.4586621044480191E-3</v>
      </c>
      <c r="AN32">
        <f t="shared" si="23"/>
        <v>-0.16324027930526563</v>
      </c>
      <c r="AO32">
        <f t="shared" si="11"/>
        <v>-0.21874853131495617</v>
      </c>
      <c r="AP32">
        <f t="shared" si="26"/>
        <v>0.24410958205285516</v>
      </c>
      <c r="AQ32">
        <f t="shared" si="24"/>
        <v>1.7387025648667378E-3</v>
      </c>
      <c r="AR32">
        <f t="shared" si="12"/>
        <v>1.4532818512617291E-5</v>
      </c>
      <c r="AS32">
        <f t="shared" si="12"/>
        <v>7.842265947152791E-8</v>
      </c>
    </row>
    <row r="33" spans="1:45" x14ac:dyDescent="0.25">
      <c r="A33">
        <v>1692</v>
      </c>
      <c r="B33" s="16">
        <v>323.02699999999999</v>
      </c>
      <c r="C33">
        <f t="shared" si="0"/>
        <v>596.17699999999991</v>
      </c>
      <c r="D33" s="16">
        <v>4.3038100000000004</v>
      </c>
      <c r="E33">
        <f t="shared" si="13"/>
        <v>0.73905831159620639</v>
      </c>
      <c r="F33">
        <f t="shared" si="1"/>
        <v>0.26094168840379361</v>
      </c>
      <c r="G33">
        <f t="shared" si="14"/>
        <v>5.3653950978666811E-4</v>
      </c>
      <c r="H33">
        <f t="shared" si="15"/>
        <v>-0.10652361621335693</v>
      </c>
      <c r="I33">
        <f t="shared" si="16"/>
        <v>-0.13598844344850283</v>
      </c>
      <c r="J33">
        <f t="shared" si="25"/>
        <v>0.26065564728565976</v>
      </c>
      <c r="K33">
        <f t="shared" si="17"/>
        <v>6.269639839974725E-4</v>
      </c>
      <c r="L33">
        <f t="shared" si="2"/>
        <v>8.1819521263263528E-8</v>
      </c>
      <c r="M33">
        <f t="shared" si="2"/>
        <v>8.176585536300427E-9</v>
      </c>
      <c r="Q33">
        <v>864</v>
      </c>
      <c r="R33" s="16">
        <v>335.00700000000001</v>
      </c>
      <c r="S33">
        <f t="shared" si="3"/>
        <v>608.15699999999993</v>
      </c>
      <c r="T33" s="16">
        <v>4.73658</v>
      </c>
      <c r="U33">
        <f t="shared" si="18"/>
        <v>0.73287523924610987</v>
      </c>
      <c r="V33">
        <f t="shared" si="4"/>
        <v>0.26712476075389013</v>
      </c>
      <c r="W33">
        <f t="shared" si="5"/>
        <v>1.005916747769231E-3</v>
      </c>
      <c r="X33">
        <f t="shared" si="6"/>
        <v>-7.2889215745312042E-2</v>
      </c>
      <c r="Y33">
        <f t="shared" si="7"/>
        <v>-8.9263747628797907E-2</v>
      </c>
      <c r="Z33">
        <f t="shared" si="19"/>
        <v>0.27046787801067113</v>
      </c>
      <c r="AA33">
        <f t="shared" si="8"/>
        <v>1.2403620945633594E-3</v>
      </c>
      <c r="AB33">
        <f t="shared" si="9"/>
        <v>1.1176432992586865E-5</v>
      </c>
      <c r="AC33">
        <f t="shared" si="9"/>
        <v>5.4964620633419114E-8</v>
      </c>
      <c r="AG33">
        <v>576</v>
      </c>
      <c r="AH33" s="16">
        <v>340.93900000000002</v>
      </c>
      <c r="AI33">
        <f t="shared" si="10"/>
        <v>614.08899999999994</v>
      </c>
      <c r="AJ33" s="16">
        <v>4.9687799999999998</v>
      </c>
      <c r="AK33">
        <f t="shared" si="20"/>
        <v>0.72873963087681415</v>
      </c>
      <c r="AL33">
        <f t="shared" si="21"/>
        <v>0.27126036912318585</v>
      </c>
      <c r="AM33">
        <f t="shared" si="22"/>
        <v>1.5087110901218989E-3</v>
      </c>
      <c r="AN33">
        <f t="shared" si="23"/>
        <v>-6.7881382841522786E-2</v>
      </c>
      <c r="AO33">
        <f t="shared" si="11"/>
        <v>-8.2492191630724326E-2</v>
      </c>
      <c r="AP33">
        <f t="shared" si="26"/>
        <v>0.27192882309072297</v>
      </c>
      <c r="AQ33">
        <f t="shared" si="24"/>
        <v>1.8258826115830082E-3</v>
      </c>
      <c r="AR33">
        <f t="shared" si="12"/>
        <v>4.4683070671611612E-7</v>
      </c>
      <c r="AS33">
        <f t="shared" si="12"/>
        <v>1.0059777402595493E-7</v>
      </c>
    </row>
    <row r="34" spans="1:45" x14ac:dyDescent="0.25">
      <c r="A34">
        <v>1739</v>
      </c>
      <c r="B34" s="16">
        <v>330.79899999999998</v>
      </c>
      <c r="C34">
        <f t="shared" si="0"/>
        <v>603.94899999999996</v>
      </c>
      <c r="D34" s="16">
        <v>4.1569599999999998</v>
      </c>
      <c r="E34">
        <f t="shared" si="13"/>
        <v>0.71384095463623298</v>
      </c>
      <c r="F34">
        <f t="shared" si="1"/>
        <v>0.28615904536376702</v>
      </c>
      <c r="G34">
        <f t="shared" si="14"/>
        <v>6.0727430658251273E-4</v>
      </c>
      <c r="H34">
        <f t="shared" si="15"/>
        <v>-5.515472350228201E-3</v>
      </c>
      <c r="I34">
        <f t="shared" si="16"/>
        <v>-5.1239906172974737E-3</v>
      </c>
      <c r="J34">
        <f t="shared" si="25"/>
        <v>0.29012295453354098</v>
      </c>
      <c r="K34">
        <f t="shared" si="17"/>
        <v>6.7040747617711524E-4</v>
      </c>
      <c r="L34">
        <f t="shared" si="2"/>
        <v>1.5712575906218088E-5</v>
      </c>
      <c r="M34">
        <f t="shared" si="2"/>
        <v>3.9857971030608436E-9</v>
      </c>
      <c r="Q34">
        <v>888</v>
      </c>
      <c r="R34" s="16">
        <v>342.887</v>
      </c>
      <c r="S34">
        <f t="shared" si="3"/>
        <v>616.03700000000003</v>
      </c>
      <c r="T34" s="16">
        <v>4.5805499999999997</v>
      </c>
      <c r="U34">
        <f t="shared" si="18"/>
        <v>0.70873323729964832</v>
      </c>
      <c r="V34">
        <f t="shared" si="4"/>
        <v>0.29126676270035168</v>
      </c>
      <c r="W34">
        <f t="shared" si="5"/>
        <v>1.1409802346997223E-3</v>
      </c>
      <c r="X34">
        <f t="shared" si="6"/>
        <v>2.9152009944791057E-2</v>
      </c>
      <c r="Y34">
        <f t="shared" si="7"/>
        <v>3.2352290712625506E-2</v>
      </c>
      <c r="Z34">
        <f t="shared" si="19"/>
        <v>0.30023656828019174</v>
      </c>
      <c r="AA34">
        <f t="shared" si="8"/>
        <v>1.3509318882770193E-3</v>
      </c>
      <c r="AB34">
        <f t="shared" si="9"/>
        <v>8.0457412140129918E-5</v>
      </c>
      <c r="AC34">
        <f t="shared" si="9"/>
        <v>4.4079696839841324E-8</v>
      </c>
      <c r="AG34">
        <v>592</v>
      </c>
      <c r="AH34" s="16">
        <v>348.75299999999999</v>
      </c>
      <c r="AI34">
        <f t="shared" si="10"/>
        <v>621.90300000000002</v>
      </c>
      <c r="AJ34" s="16">
        <v>4.8041900000000002</v>
      </c>
      <c r="AK34">
        <f t="shared" si="20"/>
        <v>0.70460025343486377</v>
      </c>
      <c r="AL34">
        <f t="shared" si="21"/>
        <v>0.29539974656513623</v>
      </c>
      <c r="AM34">
        <f t="shared" si="22"/>
        <v>1.6750827183235756E-3</v>
      </c>
      <c r="AN34">
        <f t="shared" si="23"/>
        <v>3.2258890964444342E-2</v>
      </c>
      <c r="AO34">
        <f t="shared" si="11"/>
        <v>3.6190202369540625E-2</v>
      </c>
      <c r="AP34">
        <f t="shared" si="26"/>
        <v>0.30114294487605109</v>
      </c>
      <c r="AQ34">
        <f t="shared" si="24"/>
        <v>1.986416236443959E-3</v>
      </c>
      <c r="AR34">
        <f t="shared" si="12"/>
        <v>3.2984326838495234E-5</v>
      </c>
      <c r="AS34">
        <f t="shared" si="12"/>
        <v>9.69285595052151E-8</v>
      </c>
    </row>
    <row r="35" spans="1:45" x14ac:dyDescent="0.25">
      <c r="A35">
        <v>1786</v>
      </c>
      <c r="B35" s="16">
        <v>338.59500000000003</v>
      </c>
      <c r="C35">
        <f t="shared" si="0"/>
        <v>611.745</v>
      </c>
      <c r="D35" s="16">
        <v>3.9907499999999998</v>
      </c>
      <c r="E35">
        <f t="shared" si="13"/>
        <v>0.68529906222685488</v>
      </c>
      <c r="F35">
        <f t="shared" si="1"/>
        <v>0.31470093777314512</v>
      </c>
      <c r="G35">
        <f t="shared" si="14"/>
        <v>7.562338967357457E-4</v>
      </c>
      <c r="H35">
        <f t="shared" si="15"/>
        <v>0.10249171231907173</v>
      </c>
      <c r="I35">
        <f t="shared" si="16"/>
        <v>0.13028377758379972</v>
      </c>
      <c r="J35">
        <f t="shared" si="25"/>
        <v>0.32163210591386537</v>
      </c>
      <c r="K35">
        <f t="shared" si="17"/>
        <v>6.9297961092275957E-4</v>
      </c>
      <c r="L35">
        <f t="shared" si="2"/>
        <v>4.8041091794935493E-5</v>
      </c>
      <c r="M35">
        <f t="shared" si="2"/>
        <v>4.0011046737109379E-9</v>
      </c>
      <c r="Q35">
        <v>912</v>
      </c>
      <c r="R35" s="16">
        <v>350.76100000000002</v>
      </c>
      <c r="S35">
        <f t="shared" si="3"/>
        <v>623.91100000000006</v>
      </c>
      <c r="T35" s="16">
        <v>4.4035700000000002</v>
      </c>
      <c r="U35">
        <f t="shared" si="18"/>
        <v>0.68134971166685498</v>
      </c>
      <c r="V35">
        <f t="shared" si="4"/>
        <v>0.31865028833314502</v>
      </c>
      <c r="W35">
        <f t="shared" si="5"/>
        <v>1.4259351808728986E-3</v>
      </c>
      <c r="X35">
        <f t="shared" si="6"/>
        <v>0.14028951270132251</v>
      </c>
      <c r="Y35">
        <f t="shared" si="7"/>
        <v>0.18472405643261036</v>
      </c>
      <c r="Z35">
        <f t="shared" si="19"/>
        <v>0.33265893359884019</v>
      </c>
      <c r="AA35">
        <f t="shared" si="8"/>
        <v>1.3095808594390137E-3</v>
      </c>
      <c r="AB35">
        <f t="shared" si="9"/>
        <v>1.9624214218008382E-4</v>
      </c>
      <c r="AC35">
        <f t="shared" si="9"/>
        <v>1.35383281163398E-8</v>
      </c>
      <c r="AG35">
        <v>608</v>
      </c>
      <c r="AH35" s="16">
        <v>356.53699999999998</v>
      </c>
      <c r="AI35">
        <f t="shared" si="10"/>
        <v>629.6869999999999</v>
      </c>
      <c r="AJ35" s="16">
        <v>4.6214500000000003</v>
      </c>
      <c r="AK35">
        <f t="shared" si="20"/>
        <v>0.67779892994168656</v>
      </c>
      <c r="AL35">
        <f t="shared" si="21"/>
        <v>0.32220107005831344</v>
      </c>
      <c r="AM35">
        <f t="shared" si="22"/>
        <v>2.0598915861971892E-3</v>
      </c>
      <c r="AN35">
        <f t="shared" si="23"/>
        <v>0.14120360873995164</v>
      </c>
      <c r="AO35">
        <f t="shared" si="11"/>
        <v>0.1860658679015747</v>
      </c>
      <c r="AP35">
        <f t="shared" si="26"/>
        <v>0.33292560465915444</v>
      </c>
      <c r="AQ35">
        <f t="shared" si="24"/>
        <v>1.9211183349318055E-3</v>
      </c>
      <c r="AR35">
        <f t="shared" si="12"/>
        <v>1.1501564240463574E-4</v>
      </c>
      <c r="AS35">
        <f t="shared" si="12"/>
        <v>1.9258015266765328E-8</v>
      </c>
    </row>
    <row r="36" spans="1:45" x14ac:dyDescent="0.25">
      <c r="A36">
        <v>1833</v>
      </c>
      <c r="B36" s="13">
        <v>346.36599999999999</v>
      </c>
      <c r="C36">
        <f t="shared" si="0"/>
        <v>619.51599999999996</v>
      </c>
      <c r="D36" s="13">
        <v>3.7837700000000001</v>
      </c>
      <c r="E36">
        <f t="shared" si="13"/>
        <v>0.64975606908027483</v>
      </c>
      <c r="F36">
        <f t="shared" si="1"/>
        <v>0.35024393091972517</v>
      </c>
      <c r="G36">
        <f t="shared" si="14"/>
        <v>8.7004530790261373E-4</v>
      </c>
      <c r="H36">
        <f t="shared" si="15"/>
        <v>0.21413542076306935</v>
      </c>
      <c r="I36">
        <f t="shared" si="16"/>
        <v>0.29656861913228455</v>
      </c>
      <c r="J36">
        <f t="shared" si="25"/>
        <v>0.35420214762723506</v>
      </c>
      <c r="K36">
        <f t="shared" si="17"/>
        <v>6.3825463561013992E-4</v>
      </c>
      <c r="L36">
        <f t="shared" si="2"/>
        <v>1.5667479503610501E-5</v>
      </c>
      <c r="M36">
        <f t="shared" si="2"/>
        <v>5.3726915761796986E-8</v>
      </c>
      <c r="Q36">
        <v>936</v>
      </c>
      <c r="R36" s="13">
        <v>358.63499999999999</v>
      </c>
      <c r="S36">
        <f t="shared" si="3"/>
        <v>631.78499999999997</v>
      </c>
      <c r="T36" s="13">
        <v>4.1823899999999998</v>
      </c>
      <c r="U36">
        <f t="shared" si="18"/>
        <v>0.64712726732590542</v>
      </c>
      <c r="V36">
        <f t="shared" si="4"/>
        <v>0.35287273267409458</v>
      </c>
      <c r="W36">
        <f t="shared" si="5"/>
        <v>1.6020657041636438E-3</v>
      </c>
      <c r="X36">
        <f t="shared" si="6"/>
        <v>0.248025178458262</v>
      </c>
      <c r="Y36">
        <f t="shared" si="7"/>
        <v>0.35013962760806333</v>
      </c>
      <c r="Z36">
        <f t="shared" si="19"/>
        <v>0.3640888742253765</v>
      </c>
      <c r="AA36">
        <f t="shared" si="8"/>
        <v>1.2049677776031771E-3</v>
      </c>
      <c r="AB36">
        <f t="shared" si="9"/>
        <v>1.2580183129839284E-4</v>
      </c>
      <c r="AC36">
        <f t="shared" si="9"/>
        <v>1.5768676327862181E-7</v>
      </c>
      <c r="AG36">
        <v>624</v>
      </c>
      <c r="AH36" s="13">
        <v>364.33199999999999</v>
      </c>
      <c r="AI36">
        <f t="shared" si="10"/>
        <v>637.48199999999997</v>
      </c>
      <c r="AJ36" s="13">
        <v>4.3967299999999998</v>
      </c>
      <c r="AK36">
        <f t="shared" si="20"/>
        <v>0.64484066456253153</v>
      </c>
      <c r="AL36">
        <f t="shared" si="21"/>
        <v>0.35515933543746847</v>
      </c>
      <c r="AM36">
        <f t="shared" si="22"/>
        <v>2.4362672916495506E-3</v>
      </c>
      <c r="AN36">
        <f t="shared" si="23"/>
        <v>0.24656707233465847</v>
      </c>
      <c r="AO36">
        <f t="shared" si="11"/>
        <v>0.34780586465108243</v>
      </c>
      <c r="AP36">
        <f t="shared" si="26"/>
        <v>0.3636634980180633</v>
      </c>
      <c r="AQ36">
        <f t="shared" si="24"/>
        <v>1.7731498259750881E-3</v>
      </c>
      <c r="AR36">
        <f t="shared" si="12"/>
        <v>7.2320781197189347E-5</v>
      </c>
      <c r="AS36">
        <f t="shared" si="12"/>
        <v>4.3972477328252194E-7</v>
      </c>
    </row>
    <row r="37" spans="1:45" x14ac:dyDescent="0.25">
      <c r="A37">
        <v>1880</v>
      </c>
      <c r="B37" s="16">
        <v>354.12599999999998</v>
      </c>
      <c r="C37">
        <f t="shared" si="0"/>
        <v>627.27599999999995</v>
      </c>
      <c r="D37" s="16">
        <v>3.5456400000000001</v>
      </c>
      <c r="E37">
        <f t="shared" si="13"/>
        <v>0.60886393960885199</v>
      </c>
      <c r="F37">
        <f t="shared" si="1"/>
        <v>0.39113606039114801</v>
      </c>
      <c r="G37">
        <f t="shared" si="14"/>
        <v>8.1454626021000716E-4</v>
      </c>
      <c r="H37">
        <f t="shared" si="15"/>
        <v>0.31696256506563214</v>
      </c>
      <c r="I37">
        <f t="shared" si="16"/>
        <v>0.46354641609753305</v>
      </c>
      <c r="J37">
        <f t="shared" si="25"/>
        <v>0.38420011550091165</v>
      </c>
      <c r="K37">
        <f t="shared" si="17"/>
        <v>5.8117991372972537E-4</v>
      </c>
      <c r="L37">
        <f t="shared" si="2"/>
        <v>4.8107331520395824E-5</v>
      </c>
      <c r="M37">
        <f t="shared" si="2"/>
        <v>5.4459851669554929E-8</v>
      </c>
      <c r="Q37">
        <v>960</v>
      </c>
      <c r="R37" s="16">
        <v>366.49900000000002</v>
      </c>
      <c r="S37">
        <f t="shared" si="3"/>
        <v>639.649</v>
      </c>
      <c r="T37" s="16">
        <v>3.9338899999999999</v>
      </c>
      <c r="U37">
        <f t="shared" si="18"/>
        <v>0.60867769042597797</v>
      </c>
      <c r="V37">
        <f t="shared" si="4"/>
        <v>0.39132230957402203</v>
      </c>
      <c r="W37">
        <f t="shared" si="5"/>
        <v>1.483828742335223E-3</v>
      </c>
      <c r="X37">
        <f t="shared" si="6"/>
        <v>0.3471546096805147</v>
      </c>
      <c r="Y37">
        <f t="shared" si="7"/>
        <v>0.51521652642283777</v>
      </c>
      <c r="Z37">
        <f t="shared" si="19"/>
        <v>0.39300810088785276</v>
      </c>
      <c r="AA37">
        <f t="shared" si="8"/>
        <v>1.0994238516722379E-3</v>
      </c>
      <c r="AB37">
        <f t="shared" si="9"/>
        <v>2.841892353787143E-6</v>
      </c>
      <c r="AC37">
        <f t="shared" si="9"/>
        <v>1.4776711996562151E-7</v>
      </c>
      <c r="AG37">
        <v>640</v>
      </c>
      <c r="AH37" s="13">
        <v>372.12900000000002</v>
      </c>
      <c r="AI37">
        <f t="shared" si="10"/>
        <v>645.279</v>
      </c>
      <c r="AJ37" s="13">
        <v>4.1309500000000003</v>
      </c>
      <c r="AK37">
        <f t="shared" si="20"/>
        <v>0.60586038789613872</v>
      </c>
      <c r="AL37">
        <f t="shared" si="21"/>
        <v>0.39413961210386128</v>
      </c>
      <c r="AM37">
        <f t="shared" si="22"/>
        <v>2.2872203123350116E-3</v>
      </c>
      <c r="AN37">
        <f t="shared" si="23"/>
        <v>0.343815223965942</v>
      </c>
      <c r="AO37">
        <f t="shared" si="11"/>
        <v>0.50943758464437594</v>
      </c>
      <c r="AP37">
        <f t="shared" si="26"/>
        <v>0.39203389523366472</v>
      </c>
      <c r="AQ37">
        <f t="shared" si="24"/>
        <v>1.6233811528254991E-3</v>
      </c>
      <c r="AR37">
        <f t="shared" si="12"/>
        <v>4.4340435374304012E-6</v>
      </c>
      <c r="AS37">
        <f t="shared" si="12"/>
        <v>4.4068242969829589E-7</v>
      </c>
    </row>
    <row r="38" spans="1:45" x14ac:dyDescent="0.25">
      <c r="A38">
        <v>1927</v>
      </c>
      <c r="B38" s="16">
        <v>361.92</v>
      </c>
      <c r="C38">
        <f t="shared" si="0"/>
        <v>635.06999999999994</v>
      </c>
      <c r="D38" s="16">
        <v>3.3227000000000002</v>
      </c>
      <c r="E38">
        <f t="shared" si="13"/>
        <v>0.57058026537898165</v>
      </c>
      <c r="F38">
        <f t="shared" si="1"/>
        <v>0.42941973462101835</v>
      </c>
      <c r="G38">
        <f t="shared" si="14"/>
        <v>5.6671871544439786E-4</v>
      </c>
      <c r="H38">
        <f t="shared" si="15"/>
        <v>0.4105945851413012</v>
      </c>
      <c r="I38">
        <f t="shared" si="16"/>
        <v>0.62827767881120788</v>
      </c>
      <c r="J38">
        <f t="shared" si="25"/>
        <v>0.41151557144620876</v>
      </c>
      <c r="K38">
        <f t="shared" si="17"/>
        <v>5.2941902932395824E-4</v>
      </c>
      <c r="L38">
        <f t="shared" si="2"/>
        <v>3.2055905899020762E-4</v>
      </c>
      <c r="M38">
        <f t="shared" si="2"/>
        <v>1.3912665846833161E-9</v>
      </c>
      <c r="Q38">
        <v>984</v>
      </c>
      <c r="R38" s="16">
        <v>374.35300000000001</v>
      </c>
      <c r="S38">
        <f t="shared" si="3"/>
        <v>647.50299999999993</v>
      </c>
      <c r="T38" s="16">
        <v>3.7037300000000002</v>
      </c>
      <c r="U38">
        <f t="shared" si="18"/>
        <v>0.57306580060993262</v>
      </c>
      <c r="V38">
        <f t="shared" si="4"/>
        <v>0.42693419939006738</v>
      </c>
      <c r="W38">
        <f t="shared" si="5"/>
        <v>1.09823699277375E-3</v>
      </c>
      <c r="X38">
        <f t="shared" si="6"/>
        <v>0.43760122834880111</v>
      </c>
      <c r="Y38">
        <f t="shared" si="7"/>
        <v>0.67847513496514389</v>
      </c>
      <c r="Z38">
        <f t="shared" si="19"/>
        <v>0.41939427332798646</v>
      </c>
      <c r="AA38">
        <f t="shared" si="8"/>
        <v>9.9860886579077263E-4</v>
      </c>
      <c r="AB38">
        <f t="shared" si="9"/>
        <v>5.685048502164718E-5</v>
      </c>
      <c r="AC38">
        <f t="shared" si="9"/>
        <v>9.9257636861362592E-9</v>
      </c>
      <c r="AG38">
        <v>656</v>
      </c>
      <c r="AH38" s="16">
        <v>379.92599999999999</v>
      </c>
      <c r="AI38">
        <f t="shared" si="10"/>
        <v>653.07600000000002</v>
      </c>
      <c r="AJ38" s="16">
        <v>3.8814299999999999</v>
      </c>
      <c r="AK38">
        <f t="shared" si="20"/>
        <v>0.56926486289877853</v>
      </c>
      <c r="AL38">
        <f t="shared" si="21"/>
        <v>0.43073513710122147</v>
      </c>
      <c r="AM38">
        <f t="shared" si="22"/>
        <v>1.7859054723157602E-3</v>
      </c>
      <c r="AN38">
        <f t="shared" si="23"/>
        <v>0.43284933388303592</v>
      </c>
      <c r="AO38">
        <f t="shared" si="11"/>
        <v>0.6695452010302273</v>
      </c>
      <c r="AP38">
        <f t="shared" si="26"/>
        <v>0.4180079936788727</v>
      </c>
      <c r="AQ38">
        <f t="shared" si="24"/>
        <v>1.4794959117412185E-3</v>
      </c>
      <c r="AR38">
        <f t="shared" si="12"/>
        <v>1.619801796930354E-4</v>
      </c>
      <c r="AS38">
        <f t="shared" si="12"/>
        <v>9.3886818811483769E-8</v>
      </c>
    </row>
    <row r="39" spans="1:45" x14ac:dyDescent="0.25">
      <c r="A39">
        <v>1974</v>
      </c>
      <c r="B39" s="16">
        <v>369.69799999999998</v>
      </c>
      <c r="C39">
        <f t="shared" si="0"/>
        <v>642.84799999999996</v>
      </c>
      <c r="D39" s="16">
        <v>3.1675900000000001</v>
      </c>
      <c r="E39">
        <f t="shared" si="13"/>
        <v>0.54394448575309495</v>
      </c>
      <c r="F39">
        <f t="shared" si="1"/>
        <v>0.45605551424690505</v>
      </c>
      <c r="G39">
        <f t="shared" si="14"/>
        <v>3.4541671947723455E-4</v>
      </c>
      <c r="H39">
        <f t="shared" si="15"/>
        <v>0.49588757619459256</v>
      </c>
      <c r="I39">
        <f t="shared" si="16"/>
        <v>0.79174559834569591</v>
      </c>
      <c r="J39">
        <f t="shared" si="25"/>
        <v>0.43639826582443481</v>
      </c>
      <c r="K39">
        <f t="shared" si="17"/>
        <v>4.7857873362615723E-4</v>
      </c>
      <c r="L39">
        <f t="shared" si="2"/>
        <v>3.8640741554270882E-4</v>
      </c>
      <c r="M39">
        <f t="shared" si="2"/>
        <v>1.7732122012197885E-8</v>
      </c>
      <c r="Q39">
        <v>1008</v>
      </c>
      <c r="R39" s="16">
        <v>382.20600000000002</v>
      </c>
      <c r="S39">
        <f t="shared" si="3"/>
        <v>655.35599999999999</v>
      </c>
      <c r="T39" s="16">
        <v>3.5333800000000002</v>
      </c>
      <c r="U39">
        <f t="shared" si="18"/>
        <v>0.54670811278336262</v>
      </c>
      <c r="V39">
        <f t="shared" si="4"/>
        <v>0.45329188721663738</v>
      </c>
      <c r="W39">
        <f t="shared" si="5"/>
        <v>7.0078286536252865E-4</v>
      </c>
      <c r="X39">
        <f t="shared" si="6"/>
        <v>0.51975407153622966</v>
      </c>
      <c r="Y39">
        <f t="shared" si="7"/>
        <v>0.84034245156371934</v>
      </c>
      <c r="Z39">
        <f t="shared" si="19"/>
        <v>0.443360886106965</v>
      </c>
      <c r="AA39">
        <f t="shared" si="8"/>
        <v>9.0138571739534885E-4</v>
      </c>
      <c r="AB39">
        <f t="shared" si="9"/>
        <v>9.8624783040313982E-5</v>
      </c>
      <c r="AC39">
        <f t="shared" si="9"/>
        <v>4.0241504243701555E-8</v>
      </c>
      <c r="AG39">
        <v>672</v>
      </c>
      <c r="AH39" s="16">
        <v>387.726</v>
      </c>
      <c r="AI39">
        <f t="shared" si="10"/>
        <v>660.87599999999998</v>
      </c>
      <c r="AJ39" s="16">
        <v>3.6865999999999999</v>
      </c>
      <c r="AK39">
        <f t="shared" si="20"/>
        <v>0.54069037534172637</v>
      </c>
      <c r="AL39">
        <f t="shared" si="21"/>
        <v>0.45930962465827363</v>
      </c>
      <c r="AM39">
        <f t="shared" si="22"/>
        <v>1.1889842365861367E-3</v>
      </c>
      <c r="AN39">
        <f t="shared" si="23"/>
        <v>0.51399207808613945</v>
      </c>
      <c r="AO39">
        <f t="shared" si="11"/>
        <v>0.82848029914139409</v>
      </c>
      <c r="AP39">
        <f t="shared" si="26"/>
        <v>0.44167992826673219</v>
      </c>
      <c r="AQ39">
        <f t="shared" si="24"/>
        <v>1.3397435695756959E-3</v>
      </c>
      <c r="AR39">
        <f t="shared" si="12"/>
        <v>3.1080619485792922E-4</v>
      </c>
      <c r="AS39">
        <f t="shared" si="12"/>
        <v>2.2728376483456791E-8</v>
      </c>
    </row>
    <row r="40" spans="1:45" x14ac:dyDescent="0.25">
      <c r="A40">
        <v>2021</v>
      </c>
      <c r="B40" s="16">
        <v>377.46199999999999</v>
      </c>
      <c r="C40">
        <f t="shared" si="0"/>
        <v>650.61199999999997</v>
      </c>
      <c r="D40" s="16">
        <v>3.0730499999999998</v>
      </c>
      <c r="E40">
        <f t="shared" si="13"/>
        <v>0.52770989993766493</v>
      </c>
      <c r="F40">
        <f t="shared" si="1"/>
        <v>0.47229010006233507</v>
      </c>
      <c r="G40">
        <f t="shared" si="14"/>
        <v>2.482659835887216E-4</v>
      </c>
      <c r="H40">
        <f t="shared" si="15"/>
        <v>0.57298985130094016</v>
      </c>
      <c r="I40">
        <f t="shared" si="16"/>
        <v>0.95427812069779283</v>
      </c>
      <c r="J40">
        <f t="shared" si="25"/>
        <v>0.45889146630486422</v>
      </c>
      <c r="K40">
        <f t="shared" si="17"/>
        <v>4.2861515814442781E-4</v>
      </c>
      <c r="L40">
        <f t="shared" si="2"/>
        <v>1.795233865668376E-4</v>
      </c>
      <c r="M40">
        <f t="shared" si="2"/>
        <v>3.2525824762924587E-8</v>
      </c>
      <c r="Q40">
        <v>1032</v>
      </c>
      <c r="R40" s="16">
        <v>390.07499999999999</v>
      </c>
      <c r="S40">
        <f t="shared" si="3"/>
        <v>663.22499999999991</v>
      </c>
      <c r="T40" s="16">
        <v>3.4246799999999999</v>
      </c>
      <c r="U40">
        <f t="shared" si="18"/>
        <v>0.52988932401466193</v>
      </c>
      <c r="V40">
        <f t="shared" si="4"/>
        <v>0.47011067598533807</v>
      </c>
      <c r="W40">
        <f t="shared" si="5"/>
        <v>5.1240314755302463E-4</v>
      </c>
      <c r="X40">
        <f t="shared" si="6"/>
        <v>0.59390862997180749</v>
      </c>
      <c r="Y40">
        <f t="shared" si="7"/>
        <v>1.0014546734680907</v>
      </c>
      <c r="Z40">
        <f t="shared" si="19"/>
        <v>0.46499414332445338</v>
      </c>
      <c r="AA40">
        <f t="shared" si="8"/>
        <v>8.0711780220863588E-4</v>
      </c>
      <c r="AB40">
        <f t="shared" si="9"/>
        <v>2.6178906469899738E-5</v>
      </c>
      <c r="AC40">
        <f t="shared" si="9"/>
        <v>8.6856727668776197E-8</v>
      </c>
      <c r="AG40">
        <v>688</v>
      </c>
      <c r="AH40" s="16">
        <v>395.54300000000001</v>
      </c>
      <c r="AI40">
        <f t="shared" si="10"/>
        <v>668.69299999999998</v>
      </c>
      <c r="AJ40" s="16">
        <v>3.5568900000000001</v>
      </c>
      <c r="AK40">
        <f t="shared" si="20"/>
        <v>0.52166662755634818</v>
      </c>
      <c r="AL40">
        <f t="shared" si="21"/>
        <v>0.47833337244365182</v>
      </c>
      <c r="AM40">
        <f t="shared" si="22"/>
        <v>8.3222480024405104E-4</v>
      </c>
      <c r="AN40">
        <f t="shared" si="23"/>
        <v>0.58747012483240735</v>
      </c>
      <c r="AO40">
        <f t="shared" si="11"/>
        <v>0.9867747023022656</v>
      </c>
      <c r="AP40">
        <f t="shared" si="26"/>
        <v>0.46311582537994334</v>
      </c>
      <c r="AQ40">
        <f t="shared" si="24"/>
        <v>1.2035258243669881E-3</v>
      </c>
      <c r="AR40">
        <f t="shared" si="12"/>
        <v>2.315737386361826E-4</v>
      </c>
      <c r="AS40">
        <f t="shared" si="12"/>
        <v>1.3786445051474186E-7</v>
      </c>
    </row>
    <row r="41" spans="1:45" x14ac:dyDescent="0.25">
      <c r="A41">
        <v>2068</v>
      </c>
      <c r="B41" s="16">
        <v>385.17899999999997</v>
      </c>
      <c r="C41">
        <f t="shared" si="0"/>
        <v>658.32899999999995</v>
      </c>
      <c r="D41" s="16">
        <v>3.0051000000000001</v>
      </c>
      <c r="E41">
        <f t="shared" si="13"/>
        <v>0.51604139870899501</v>
      </c>
      <c r="F41">
        <f t="shared" si="1"/>
        <v>0.48395860129100499</v>
      </c>
      <c r="G41">
        <f t="shared" si="14"/>
        <v>2.2155775194731872E-4</v>
      </c>
      <c r="H41">
        <f t="shared" si="15"/>
        <v>0.6420426560246395</v>
      </c>
      <c r="I41">
        <f t="shared" si="16"/>
        <v>1.1162376694436764</v>
      </c>
      <c r="J41">
        <f t="shared" si="25"/>
        <v>0.47903637873765231</v>
      </c>
      <c r="K41">
        <f t="shared" si="17"/>
        <v>3.7884199031989032E-4</v>
      </c>
      <c r="L41">
        <f t="shared" si="2"/>
        <v>2.4228274864733708E-5</v>
      </c>
      <c r="M41">
        <f t="shared" si="2"/>
        <v>2.4738331640439923E-8</v>
      </c>
      <c r="Q41">
        <v>1056</v>
      </c>
      <c r="R41" s="16">
        <v>397.93200000000002</v>
      </c>
      <c r="S41">
        <f t="shared" si="3"/>
        <v>671.08199999999999</v>
      </c>
      <c r="T41" s="16">
        <v>3.3452000000000002</v>
      </c>
      <c r="U41">
        <f t="shared" si="18"/>
        <v>0.51759164847338934</v>
      </c>
      <c r="V41">
        <f t="shared" si="4"/>
        <v>0.48240835152661066</v>
      </c>
      <c r="W41">
        <f t="shared" si="5"/>
        <v>4.512861138489116E-4</v>
      </c>
      <c r="X41">
        <f t="shared" si="6"/>
        <v>0.66030802267709987</v>
      </c>
      <c r="Y41">
        <f t="shared" si="7"/>
        <v>1.1624275959842503</v>
      </c>
      <c r="Z41">
        <f t="shared" si="19"/>
        <v>0.48436497057746064</v>
      </c>
      <c r="AA41">
        <f t="shared" si="8"/>
        <v>7.1370630425138216E-4</v>
      </c>
      <c r="AB41">
        <f t="shared" si="9"/>
        <v>3.8283581101490909E-6</v>
      </c>
      <c r="AC41">
        <f t="shared" si="9"/>
        <v>6.8864356330868905E-8</v>
      </c>
      <c r="AG41" s="11">
        <v>704</v>
      </c>
      <c r="AH41" s="16">
        <v>403.34300000000002</v>
      </c>
      <c r="AI41">
        <f t="shared" si="10"/>
        <v>676.49299999999994</v>
      </c>
      <c r="AJ41" s="16">
        <v>3.4661</v>
      </c>
      <c r="AK41">
        <f t="shared" si="20"/>
        <v>0.50835103075244337</v>
      </c>
      <c r="AL41">
        <f t="shared" si="21"/>
        <v>0.49164896924755663</v>
      </c>
      <c r="AM41">
        <f t="shared" si="22"/>
        <v>7.0471905102723054E-4</v>
      </c>
      <c r="AN41">
        <f t="shared" si="23"/>
        <v>0.65347732859244134</v>
      </c>
      <c r="AO41">
        <f t="shared" si="11"/>
        <v>1.1449659530675147</v>
      </c>
      <c r="AP41">
        <f t="shared" si="26"/>
        <v>0.48237223856981515</v>
      </c>
      <c r="AQ41">
        <f t="shared" si="24"/>
        <v>1.0677038360694536E-3</v>
      </c>
      <c r="AR41">
        <f t="shared" si="12"/>
        <v>8.6057732067349984E-5</v>
      </c>
      <c r="AS41">
        <f t="shared" si="12"/>
        <v>1.3175795417214888E-7</v>
      </c>
    </row>
    <row r="42" spans="1:45" x14ac:dyDescent="0.25">
      <c r="A42">
        <v>2115</v>
      </c>
      <c r="B42" s="16">
        <v>392.911</v>
      </c>
      <c r="C42">
        <f t="shared" si="0"/>
        <v>666.06099999999992</v>
      </c>
      <c r="D42" s="16">
        <v>2.9444599999999999</v>
      </c>
      <c r="E42">
        <f t="shared" si="13"/>
        <v>0.50562818436747103</v>
      </c>
      <c r="F42">
        <f t="shared" si="1"/>
        <v>0.49437181563252897</v>
      </c>
      <c r="G42">
        <f t="shared" si="14"/>
        <v>2.119120978387923E-4</v>
      </c>
      <c r="H42">
        <f t="shared" si="15"/>
        <v>0.70307666632877808</v>
      </c>
      <c r="I42">
        <f t="shared" si="16"/>
        <v>1.2775073085817179</v>
      </c>
      <c r="J42">
        <f t="shared" si="25"/>
        <v>0.49684195228268718</v>
      </c>
      <c r="K42">
        <f t="shared" si="17"/>
        <v>3.3187287348107196E-4</v>
      </c>
      <c r="L42">
        <f t="shared" si="2"/>
        <v>6.1015750704548564E-6</v>
      </c>
      <c r="M42">
        <f t="shared" si="2"/>
        <v>1.4390587692697357E-8</v>
      </c>
      <c r="Q42">
        <v>1080</v>
      </c>
      <c r="R42" s="16">
        <v>405.78800000000001</v>
      </c>
      <c r="S42">
        <f t="shared" si="3"/>
        <v>678.93799999999999</v>
      </c>
      <c r="T42" s="16">
        <v>3.2751999999999999</v>
      </c>
      <c r="U42">
        <f t="shared" si="18"/>
        <v>0.50676078174101546</v>
      </c>
      <c r="V42">
        <f t="shared" si="4"/>
        <v>0.49323921825898454</v>
      </c>
      <c r="W42">
        <f t="shared" si="5"/>
        <v>4.4129334989940111E-4</v>
      </c>
      <c r="X42">
        <f t="shared" si="6"/>
        <v>0.71902270477499308</v>
      </c>
      <c r="Y42">
        <f t="shared" si="7"/>
        <v>1.3233129365316401</v>
      </c>
      <c r="Z42">
        <f t="shared" si="19"/>
        <v>0.50149392187949382</v>
      </c>
      <c r="AA42">
        <f t="shared" si="8"/>
        <v>6.2336648389785775E-4</v>
      </c>
      <c r="AB42">
        <f t="shared" si="9"/>
        <v>6.8140131862449096E-5</v>
      </c>
      <c r="AC42">
        <f t="shared" si="9"/>
        <v>3.3150626124019947E-8</v>
      </c>
      <c r="AG42">
        <v>720</v>
      </c>
      <c r="AH42" s="16">
        <v>411.13799999999998</v>
      </c>
      <c r="AI42">
        <f t="shared" si="10"/>
        <v>684.28800000000001</v>
      </c>
      <c r="AJ42" s="16">
        <v>3.3892199999999999</v>
      </c>
      <c r="AK42">
        <f t="shared" si="20"/>
        <v>0.49707552593600768</v>
      </c>
      <c r="AL42">
        <f t="shared" si="21"/>
        <v>0.50292447406399232</v>
      </c>
      <c r="AM42">
        <f t="shared" si="22"/>
        <v>6.6126993159604935E-4</v>
      </c>
      <c r="AN42">
        <f t="shared" si="23"/>
        <v>0.71203539459810783</v>
      </c>
      <c r="AO42">
        <f t="shared" si="11"/>
        <v>1.3030259752087645</v>
      </c>
      <c r="AP42">
        <f t="shared" si="26"/>
        <v>0.4994554999469264</v>
      </c>
      <c r="AQ42">
        <f t="shared" si="24"/>
        <v>9.3595818410950409E-4</v>
      </c>
      <c r="AR42">
        <f t="shared" si="12"/>
        <v>1.2033781424873322E-5</v>
      </c>
      <c r="AS42">
        <f t="shared" si="12"/>
        <v>7.5453636068895474E-8</v>
      </c>
    </row>
    <row r="43" spans="1:45" x14ac:dyDescent="0.25">
      <c r="A43">
        <v>2162</v>
      </c>
      <c r="B43" s="16">
        <v>400.63600000000002</v>
      </c>
      <c r="C43">
        <f t="shared" si="0"/>
        <v>673.78600000000006</v>
      </c>
      <c r="D43" s="16">
        <v>2.88646</v>
      </c>
      <c r="E43">
        <f t="shared" si="13"/>
        <v>0.49566831576904785</v>
      </c>
      <c r="F43">
        <f t="shared" si="1"/>
        <v>0.5043316842309522</v>
      </c>
      <c r="G43">
        <f t="shared" si="14"/>
        <v>2.1125443960411786E-4</v>
      </c>
      <c r="H43">
        <f t="shared" si="15"/>
        <v>0.75654363381726641</v>
      </c>
      <c r="I43">
        <f t="shared" si="16"/>
        <v>1.4387683716784843</v>
      </c>
      <c r="J43">
        <f t="shared" si="25"/>
        <v>0.51243997733629754</v>
      </c>
      <c r="K43">
        <f t="shared" si="17"/>
        <v>2.8689514756988346E-4</v>
      </c>
      <c r="L43">
        <f t="shared" si="2"/>
        <v>6.5744417082190656E-5</v>
      </c>
      <c r="M43">
        <f t="shared" si="2"/>
        <v>5.7215167015622361E-9</v>
      </c>
      <c r="Q43">
        <v>1104</v>
      </c>
      <c r="R43" s="16">
        <v>413.61900000000003</v>
      </c>
      <c r="S43">
        <f t="shared" si="3"/>
        <v>686.76900000000001</v>
      </c>
      <c r="T43" s="16">
        <v>3.20675</v>
      </c>
      <c r="U43">
        <f t="shared" si="18"/>
        <v>0.49616974134342978</v>
      </c>
      <c r="V43">
        <f t="shared" si="4"/>
        <v>0.50383025865657016</v>
      </c>
      <c r="W43">
        <f t="shared" si="5"/>
        <v>4.2337084423511862E-4</v>
      </c>
      <c r="X43">
        <f t="shared" si="6"/>
        <v>0.77030537485163664</v>
      </c>
      <c r="Y43">
        <f t="shared" si="7"/>
        <v>1.4842915746480543</v>
      </c>
      <c r="Z43">
        <f t="shared" si="19"/>
        <v>0.51645471749304239</v>
      </c>
      <c r="AA43">
        <f t="shared" si="8"/>
        <v>5.3647643457636256E-4</v>
      </c>
      <c r="AB43">
        <f t="shared" si="9"/>
        <v>1.5937696091378176E-4</v>
      </c>
      <c r="AC43">
        <f t="shared" si="9"/>
        <v>1.2792874566441295E-8</v>
      </c>
      <c r="AG43">
        <v>736</v>
      </c>
      <c r="AH43" s="16">
        <v>418.9</v>
      </c>
      <c r="AI43">
        <f t="shared" si="10"/>
        <v>692.05</v>
      </c>
      <c r="AJ43" s="16">
        <v>3.3170799999999998</v>
      </c>
      <c r="AK43">
        <f t="shared" si="20"/>
        <v>0.48649520703047083</v>
      </c>
      <c r="AL43">
        <f t="shared" si="21"/>
        <v>0.51350479296952911</v>
      </c>
      <c r="AM43">
        <f t="shared" si="22"/>
        <v>6.3477880181628255E-4</v>
      </c>
      <c r="AN43">
        <f t="shared" si="23"/>
        <v>0.76336788893979057</v>
      </c>
      <c r="AO43">
        <f t="shared" si="11"/>
        <v>1.4611046831219647</v>
      </c>
      <c r="AP43">
        <f t="shared" si="26"/>
        <v>0.51443083089267849</v>
      </c>
      <c r="AQ43">
        <f t="shared" si="24"/>
        <v>8.08696866756488E-4</v>
      </c>
      <c r="AR43">
        <f t="shared" si="12"/>
        <v>8.5754623511081875E-7</v>
      </c>
      <c r="AS43">
        <f t="shared" si="12"/>
        <v>3.0247493312545524E-8</v>
      </c>
    </row>
    <row r="44" spans="1:45" x14ac:dyDescent="0.25">
      <c r="A44">
        <v>2209</v>
      </c>
      <c r="B44" s="16">
        <v>408.37400000000002</v>
      </c>
      <c r="C44">
        <f t="shared" si="0"/>
        <v>681.524</v>
      </c>
      <c r="D44" s="16">
        <v>2.82864</v>
      </c>
      <c r="E44">
        <f t="shared" si="13"/>
        <v>0.4857393571076542</v>
      </c>
      <c r="F44">
        <f t="shared" si="1"/>
        <v>0.51426064289234574</v>
      </c>
      <c r="G44">
        <f t="shared" si="14"/>
        <v>1.9985503020313961E-4</v>
      </c>
      <c r="H44">
        <f t="shared" si="15"/>
        <v>0.80276438505501058</v>
      </c>
      <c r="I44">
        <f t="shared" si="16"/>
        <v>1.6001100446693328</v>
      </c>
      <c r="J44">
        <f t="shared" si="25"/>
        <v>0.52592404927208203</v>
      </c>
      <c r="K44">
        <f t="shared" si="17"/>
        <v>2.4490627419725694E-4</v>
      </c>
      <c r="L44">
        <f t="shared" si="2"/>
        <v>1.3603504837887307E-4</v>
      </c>
      <c r="M44">
        <f t="shared" si="2"/>
        <v>2.0296145854174934E-9</v>
      </c>
      <c r="Q44">
        <v>1128</v>
      </c>
      <c r="R44" s="16">
        <v>421.447</v>
      </c>
      <c r="S44">
        <f t="shared" si="3"/>
        <v>694.59699999999998</v>
      </c>
      <c r="T44" s="16">
        <v>3.1410800000000001</v>
      </c>
      <c r="U44">
        <f t="shared" si="18"/>
        <v>0.48600884108178699</v>
      </c>
      <c r="V44">
        <f t="shared" si="4"/>
        <v>0.51399115891821301</v>
      </c>
      <c r="W44">
        <f t="shared" si="5"/>
        <v>4.0693113580204943E-4</v>
      </c>
      <c r="X44">
        <f t="shared" si="6"/>
        <v>0.81443983621414673</v>
      </c>
      <c r="Y44">
        <f t="shared" si="7"/>
        <v>1.6452124774080814</v>
      </c>
      <c r="Z44">
        <f t="shared" si="19"/>
        <v>0.52933015192287514</v>
      </c>
      <c r="AA44">
        <f t="shared" si="8"/>
        <v>4.5571777366714024E-4</v>
      </c>
      <c r="AB44">
        <f t="shared" si="9"/>
        <v>2.3528470639707367E-4</v>
      </c>
      <c r="AC44">
        <f t="shared" si="9"/>
        <v>2.3801360341795128E-9</v>
      </c>
      <c r="AG44">
        <v>752</v>
      </c>
      <c r="AH44" s="16">
        <v>426.66899999999998</v>
      </c>
      <c r="AI44">
        <f t="shared" si="10"/>
        <v>699.81899999999996</v>
      </c>
      <c r="AJ44" s="16">
        <v>3.24783</v>
      </c>
      <c r="AK44">
        <f t="shared" si="20"/>
        <v>0.47633874620141031</v>
      </c>
      <c r="AL44">
        <f t="shared" si="21"/>
        <v>0.52366125379858963</v>
      </c>
      <c r="AM44">
        <f t="shared" si="22"/>
        <v>6.1846246582736297E-4</v>
      </c>
      <c r="AN44">
        <f t="shared" si="23"/>
        <v>0.80772075431529888</v>
      </c>
      <c r="AO44">
        <f t="shared" si="11"/>
        <v>1.6190072007799186</v>
      </c>
      <c r="AP44">
        <f t="shared" si="26"/>
        <v>0.52736998076078234</v>
      </c>
      <c r="AQ44">
        <f t="shared" si="24"/>
        <v>6.9077235333158283E-4</v>
      </c>
      <c r="AR44">
        <f t="shared" si="12"/>
        <v>1.3754655680095167E-5</v>
      </c>
      <c r="AS44">
        <f t="shared" si="12"/>
        <v>5.2287198308729307E-9</v>
      </c>
    </row>
    <row r="45" spans="1:45" x14ac:dyDescent="0.25">
      <c r="A45">
        <v>2256</v>
      </c>
      <c r="B45" s="16">
        <v>416.11599999999999</v>
      </c>
      <c r="C45">
        <f t="shared" si="0"/>
        <v>689.26599999999996</v>
      </c>
      <c r="D45" s="16">
        <v>2.7739400000000001</v>
      </c>
      <c r="E45">
        <f t="shared" si="13"/>
        <v>0.47634617068810675</v>
      </c>
      <c r="F45">
        <f t="shared" si="1"/>
        <v>0.5236538293118933</v>
      </c>
      <c r="G45">
        <f t="shared" si="14"/>
        <v>1.9568986138354731E-4</v>
      </c>
      <c r="H45">
        <f t="shared" si="15"/>
        <v>0.842220444427632</v>
      </c>
      <c r="I45">
        <f t="shared" si="16"/>
        <v>1.7618052425575232</v>
      </c>
      <c r="J45">
        <f t="shared" si="25"/>
        <v>0.53743464415935316</v>
      </c>
      <c r="K45">
        <f t="shared" si="17"/>
        <v>2.0604841946981158E-4</v>
      </c>
      <c r="L45">
        <f t="shared" si="2"/>
        <v>1.8991085785996997E-4</v>
      </c>
      <c r="M45">
        <f t="shared" si="2"/>
        <v>1.0729972562651081E-10</v>
      </c>
      <c r="Q45">
        <v>1152</v>
      </c>
      <c r="R45" s="16">
        <v>429.27800000000002</v>
      </c>
      <c r="S45">
        <f t="shared" si="3"/>
        <v>702.428</v>
      </c>
      <c r="T45" s="16">
        <v>3.07796</v>
      </c>
      <c r="U45">
        <f t="shared" si="18"/>
        <v>0.4762424938225378</v>
      </c>
      <c r="V45">
        <f t="shared" si="4"/>
        <v>0.5237575061774622</v>
      </c>
      <c r="W45">
        <f t="shared" si="5"/>
        <v>3.8256168565420817E-4</v>
      </c>
      <c r="X45">
        <f t="shared" si="6"/>
        <v>0.85193050155903516</v>
      </c>
      <c r="Y45">
        <f t="shared" si="7"/>
        <v>1.8062471677470375</v>
      </c>
      <c r="Z45">
        <f t="shared" si="19"/>
        <v>0.54026737849088646</v>
      </c>
      <c r="AA45">
        <f t="shared" si="8"/>
        <v>3.8190161510769755E-4</v>
      </c>
      <c r="AB45">
        <f t="shared" si="9"/>
        <v>2.7257588380557316E-4</v>
      </c>
      <c r="AC45">
        <f t="shared" si="9"/>
        <v>4.3569312637082823E-13</v>
      </c>
      <c r="AG45">
        <v>768</v>
      </c>
      <c r="AH45" s="16">
        <v>434.42599999999999</v>
      </c>
      <c r="AI45">
        <f t="shared" si="10"/>
        <v>707.57600000000002</v>
      </c>
      <c r="AJ45" s="16">
        <v>3.1803599999999999</v>
      </c>
      <c r="AK45">
        <f t="shared" si="20"/>
        <v>0.46644334674817256</v>
      </c>
      <c r="AL45">
        <f t="shared" si="21"/>
        <v>0.53355665325182744</v>
      </c>
      <c r="AM45">
        <f t="shared" si="22"/>
        <v>5.7483001677832712E-4</v>
      </c>
      <c r="AN45">
        <f t="shared" si="23"/>
        <v>0.84560606641663083</v>
      </c>
      <c r="AO45">
        <f t="shared" si="11"/>
        <v>1.7770567215353166</v>
      </c>
      <c r="AP45">
        <f t="shared" si="26"/>
        <v>0.53842233841408771</v>
      </c>
      <c r="AQ45">
        <f t="shared" si="24"/>
        <v>5.8180527192076674E-4</v>
      </c>
      <c r="AR45">
        <f t="shared" si="12"/>
        <v>2.3674892098239743E-5</v>
      </c>
      <c r="AS45">
        <f t="shared" si="12"/>
        <v>4.8654184302130265E-11</v>
      </c>
    </row>
    <row r="46" spans="1:45" x14ac:dyDescent="0.25">
      <c r="A46">
        <v>2303</v>
      </c>
      <c r="B46" s="16">
        <v>423.84</v>
      </c>
      <c r="C46">
        <f t="shared" si="0"/>
        <v>696.99</v>
      </c>
      <c r="D46" s="16">
        <v>2.72038</v>
      </c>
      <c r="E46">
        <f t="shared" si="13"/>
        <v>0.46714874720308003</v>
      </c>
      <c r="F46">
        <f t="shared" si="1"/>
        <v>0.53285125279692003</v>
      </c>
      <c r="G46">
        <f t="shared" si="14"/>
        <v>1.8856523050793177E-4</v>
      </c>
      <c r="H46">
        <f t="shared" si="15"/>
        <v>0.87541624024333042</v>
      </c>
      <c r="I46">
        <f t="shared" si="16"/>
        <v>1.9238879228357799</v>
      </c>
      <c r="J46">
        <f t="shared" si="25"/>
        <v>0.54711891987443428</v>
      </c>
      <c r="K46">
        <f t="shared" si="17"/>
        <v>1.7056188842470995E-4</v>
      </c>
      <c r="L46">
        <f t="shared" si="2"/>
        <v>2.0356632383478421E-4</v>
      </c>
      <c r="M46">
        <f t="shared" si="2"/>
        <v>3.2412032616550603E-10</v>
      </c>
      <c r="Q46">
        <v>1176</v>
      </c>
      <c r="R46" s="16">
        <v>437.10399999999998</v>
      </c>
      <c r="S46">
        <f t="shared" si="3"/>
        <v>710.25399999999991</v>
      </c>
      <c r="T46" s="16">
        <v>3.0186199999999999</v>
      </c>
      <c r="U46">
        <f t="shared" si="18"/>
        <v>0.46706101336683681</v>
      </c>
      <c r="V46">
        <f t="shared" si="4"/>
        <v>0.53293898663316319</v>
      </c>
      <c r="W46">
        <f t="shared" si="5"/>
        <v>3.5722519383383128E-4</v>
      </c>
      <c r="X46">
        <f t="shared" si="6"/>
        <v>0.88334851172673357</v>
      </c>
      <c r="Y46">
        <f t="shared" si="7"/>
        <v>1.967543265223616</v>
      </c>
      <c r="Z46">
        <f t="shared" si="19"/>
        <v>0.54943301725347116</v>
      </c>
      <c r="AA46">
        <f t="shared" si="8"/>
        <v>3.153283790847584E-4</v>
      </c>
      <c r="AB46">
        <f t="shared" si="9"/>
        <v>2.7205304610365672E-4</v>
      </c>
      <c r="AC46">
        <f t="shared" si="9"/>
        <v>1.7553430861181305E-9</v>
      </c>
      <c r="AG46">
        <v>784</v>
      </c>
      <c r="AH46" s="16">
        <v>442.19200000000001</v>
      </c>
      <c r="AI46">
        <f t="shared" si="10"/>
        <v>715.34199999999998</v>
      </c>
      <c r="AJ46" s="16">
        <v>3.1176499999999998</v>
      </c>
      <c r="AK46">
        <f t="shared" si="20"/>
        <v>0.45724606647971933</v>
      </c>
      <c r="AL46">
        <f t="shared" si="21"/>
        <v>0.54275393352028067</v>
      </c>
      <c r="AM46">
        <f t="shared" si="22"/>
        <v>5.2762264018115651E-4</v>
      </c>
      <c r="AN46">
        <f t="shared" si="23"/>
        <v>0.87751509433677111</v>
      </c>
      <c r="AO46">
        <f t="shared" si="11"/>
        <v>1.9352213580603237</v>
      </c>
      <c r="AP46">
        <f t="shared" si="26"/>
        <v>0.54773122276482</v>
      </c>
      <c r="AQ46">
        <f t="shared" si="24"/>
        <v>4.8375304630293416E-4</v>
      </c>
      <c r="AR46">
        <f t="shared" si="12"/>
        <v>2.4773408223806885E-5</v>
      </c>
      <c r="AS46">
        <f t="shared" si="12"/>
        <v>1.9245412670401643E-9</v>
      </c>
    </row>
    <row r="47" spans="1:45" x14ac:dyDescent="0.25">
      <c r="A47">
        <v>2350</v>
      </c>
      <c r="B47" s="16">
        <v>431.54399999999998</v>
      </c>
      <c r="C47">
        <f t="shared" si="0"/>
        <v>704.69399999999996</v>
      </c>
      <c r="D47" s="16">
        <v>2.6687699999999999</v>
      </c>
      <c r="E47">
        <f t="shared" si="13"/>
        <v>0.45828618136920718</v>
      </c>
      <c r="F47">
        <f t="shared" si="1"/>
        <v>0.54171381863079282</v>
      </c>
      <c r="G47">
        <f t="shared" si="14"/>
        <v>1.7420635905092318E-4</v>
      </c>
      <c r="H47">
        <f t="shared" si="15"/>
        <v>0.90289491557923196</v>
      </c>
      <c r="I47">
        <f t="shared" si="16"/>
        <v>2.086134652560641</v>
      </c>
      <c r="J47">
        <f t="shared" si="25"/>
        <v>0.55513532863039561</v>
      </c>
      <c r="K47">
        <f t="shared" si="17"/>
        <v>1.3899805324634872E-4</v>
      </c>
      <c r="L47">
        <f t="shared" si="2"/>
        <v>1.8013693066943763E-4</v>
      </c>
      <c r="M47">
        <f t="shared" si="2"/>
        <v>1.2396247976284316E-9</v>
      </c>
      <c r="Q47">
        <v>1200</v>
      </c>
      <c r="R47" s="16">
        <v>444.916</v>
      </c>
      <c r="S47">
        <f t="shared" si="3"/>
        <v>718.06600000000003</v>
      </c>
      <c r="T47" s="16">
        <v>2.9632100000000001</v>
      </c>
      <c r="U47">
        <f t="shared" si="18"/>
        <v>0.45848760871482486</v>
      </c>
      <c r="V47">
        <f t="shared" si="4"/>
        <v>0.54151239128517514</v>
      </c>
      <c r="W47">
        <f t="shared" si="5"/>
        <v>3.3072825200641809E-4</v>
      </c>
      <c r="X47">
        <f t="shared" si="6"/>
        <v>0.90928972231170324</v>
      </c>
      <c r="Y47">
        <f t="shared" si="7"/>
        <v>2.129087037291614</v>
      </c>
      <c r="Z47">
        <f t="shared" si="19"/>
        <v>0.55700089835150535</v>
      </c>
      <c r="AA47">
        <f t="shared" si="8"/>
        <v>2.5635747254253388E-4</v>
      </c>
      <c r="AB47">
        <f t="shared" si="9"/>
        <v>2.3989385114376064E-4</v>
      </c>
      <c r="AC47">
        <f t="shared" si="9"/>
        <v>5.5310128380657003E-9</v>
      </c>
      <c r="AG47">
        <v>800</v>
      </c>
      <c r="AH47" s="16">
        <v>449.94099999999997</v>
      </c>
      <c r="AI47">
        <f t="shared" si="10"/>
        <v>723.09099999999989</v>
      </c>
      <c r="AJ47" s="16">
        <v>3.0600900000000002</v>
      </c>
      <c r="AK47">
        <f t="shared" si="20"/>
        <v>0.44880410423682082</v>
      </c>
      <c r="AL47">
        <f t="shared" si="21"/>
        <v>0.55119589576317918</v>
      </c>
      <c r="AM47">
        <f t="shared" si="22"/>
        <v>4.8279854861608268E-4</v>
      </c>
      <c r="AN47">
        <f t="shared" si="23"/>
        <v>0.9040464617992432</v>
      </c>
      <c r="AO47">
        <f t="shared" si="11"/>
        <v>2.0936978954012457</v>
      </c>
      <c r="AP47">
        <f t="shared" si="26"/>
        <v>0.555471271505667</v>
      </c>
      <c r="AQ47">
        <f t="shared" si="24"/>
        <v>3.9609089787935332E-4</v>
      </c>
      <c r="AR47">
        <f t="shared" si="12"/>
        <v>1.8278837739453271E-5</v>
      </c>
      <c r="AS47">
        <f t="shared" si="12"/>
        <v>7.5182166962826432E-9</v>
      </c>
    </row>
    <row r="48" spans="1:45" x14ac:dyDescent="0.25">
      <c r="A48">
        <v>2397</v>
      </c>
      <c r="B48" s="16">
        <v>439.27600000000001</v>
      </c>
      <c r="C48">
        <f t="shared" si="0"/>
        <v>712.42599999999993</v>
      </c>
      <c r="D48" s="16">
        <v>2.6210900000000001</v>
      </c>
      <c r="E48">
        <f t="shared" si="13"/>
        <v>0.45009848249381379</v>
      </c>
      <c r="F48">
        <f t="shared" si="1"/>
        <v>0.54990151750618621</v>
      </c>
      <c r="G48">
        <f t="shared" si="14"/>
        <v>1.6792206925294855E-4</v>
      </c>
      <c r="H48">
        <f t="shared" si="15"/>
        <v>0.92528844330547311</v>
      </c>
      <c r="I48">
        <f t="shared" si="16"/>
        <v>2.2484161856282814</v>
      </c>
      <c r="J48">
        <f t="shared" si="25"/>
        <v>0.56166823713297398</v>
      </c>
      <c r="K48">
        <f t="shared" si="17"/>
        <v>1.1188355008497808E-4</v>
      </c>
      <c r="L48">
        <f t="shared" si="2"/>
        <v>1.3845569077543252E-4</v>
      </c>
      <c r="M48">
        <f t="shared" si="2"/>
        <v>3.1403156305389929E-9</v>
      </c>
      <c r="Q48">
        <v>1224</v>
      </c>
      <c r="R48" s="16">
        <v>452.76100000000002</v>
      </c>
      <c r="S48">
        <f t="shared" si="3"/>
        <v>725.91100000000006</v>
      </c>
      <c r="T48" s="16">
        <v>2.9119100000000002</v>
      </c>
      <c r="U48">
        <f t="shared" si="18"/>
        <v>0.45055013066667082</v>
      </c>
      <c r="V48">
        <f t="shared" si="4"/>
        <v>0.54944986933332918</v>
      </c>
      <c r="W48">
        <f t="shared" si="5"/>
        <v>3.0732584353111253E-4</v>
      </c>
      <c r="X48">
        <f t="shared" si="6"/>
        <v>0.93037955634300318</v>
      </c>
      <c r="Y48">
        <f t="shared" si="7"/>
        <v>2.2907748354022677</v>
      </c>
      <c r="Z48">
        <f t="shared" si="19"/>
        <v>0.56315347769252611</v>
      </c>
      <c r="AA48">
        <f t="shared" si="8"/>
        <v>2.0582241426630199E-4</v>
      </c>
      <c r="AB48">
        <f t="shared" si="9"/>
        <v>1.8778888206225192E-4</v>
      </c>
      <c r="AC48">
        <f t="shared" si="9"/>
        <v>1.0302946152516397E-8</v>
      </c>
      <c r="AG48">
        <v>816</v>
      </c>
      <c r="AH48" s="16">
        <v>457.71800000000002</v>
      </c>
      <c r="AI48">
        <f t="shared" si="10"/>
        <v>730.86799999999994</v>
      </c>
      <c r="AJ48" s="16">
        <v>3.0074200000000002</v>
      </c>
      <c r="AK48">
        <f t="shared" si="20"/>
        <v>0.44107932745896355</v>
      </c>
      <c r="AL48">
        <f t="shared" si="21"/>
        <v>0.5589206725410365</v>
      </c>
      <c r="AM48">
        <f t="shared" si="22"/>
        <v>4.4668261389902569E-4</v>
      </c>
      <c r="AN48">
        <f t="shared" si="23"/>
        <v>0.92577001111948198</v>
      </c>
      <c r="AO48">
        <f t="shared" si="11"/>
        <v>2.2523197055878845</v>
      </c>
      <c r="AP48">
        <f t="shared" si="26"/>
        <v>0.56180872587173669</v>
      </c>
      <c r="AQ48">
        <f t="shared" si="24"/>
        <v>3.2035281495661796E-4</v>
      </c>
      <c r="AR48">
        <f t="shared" si="12"/>
        <v>8.3408520409684667E-6</v>
      </c>
      <c r="AS48">
        <f t="shared" si="12"/>
        <v>1.5959218100829162E-8</v>
      </c>
    </row>
    <row r="49" spans="1:45" x14ac:dyDescent="0.25">
      <c r="A49">
        <v>2444</v>
      </c>
      <c r="B49" s="16">
        <v>446.96499999999997</v>
      </c>
      <c r="C49">
        <f t="shared" si="0"/>
        <v>720.11500000000001</v>
      </c>
      <c r="D49" s="16">
        <v>2.5751300000000001</v>
      </c>
      <c r="E49">
        <f t="shared" si="13"/>
        <v>0.44220614523892526</v>
      </c>
      <c r="F49">
        <f t="shared" si="1"/>
        <v>0.55779385476107479</v>
      </c>
      <c r="G49">
        <f t="shared" si="14"/>
        <v>1.6189353543511983E-4</v>
      </c>
      <c r="H49">
        <f t="shared" si="15"/>
        <v>0.94331364094257786</v>
      </c>
      <c r="I49">
        <f t="shared" si="16"/>
        <v>2.411188080497304</v>
      </c>
      <c r="J49">
        <f t="shared" si="25"/>
        <v>0.56692676398696795</v>
      </c>
      <c r="K49">
        <f t="shared" si="17"/>
        <v>8.8391902914474363E-5</v>
      </c>
      <c r="L49">
        <f t="shared" si="2"/>
        <v>8.3410030928404399E-5</v>
      </c>
      <c r="M49">
        <f t="shared" si="2"/>
        <v>5.4024899832000073E-9</v>
      </c>
      <c r="Q49">
        <v>1248</v>
      </c>
      <c r="R49" s="16">
        <v>460.58699999999999</v>
      </c>
      <c r="S49">
        <f t="shared" si="3"/>
        <v>733.73699999999997</v>
      </c>
      <c r="T49" s="16">
        <v>2.8642400000000001</v>
      </c>
      <c r="U49">
        <f t="shared" si="18"/>
        <v>0.44317431042192418</v>
      </c>
      <c r="V49">
        <f t="shared" si="4"/>
        <v>0.55682568957807588</v>
      </c>
      <c r="W49">
        <f t="shared" si="5"/>
        <v>2.9391619900531279E-4</v>
      </c>
      <c r="X49">
        <f t="shared" si="6"/>
        <v>0.94731200817967665</v>
      </c>
      <c r="Y49">
        <f t="shared" si="7"/>
        <v>2.4530441900356883</v>
      </c>
      <c r="Z49">
        <f t="shared" si="19"/>
        <v>0.56809321563491733</v>
      </c>
      <c r="AA49">
        <f t="shared" si="8"/>
        <v>1.6237563136388742E-4</v>
      </c>
      <c r="AB49">
        <f t="shared" si="9"/>
        <v>1.2695714344160099E-4</v>
      </c>
      <c r="AC49">
        <f t="shared" si="9"/>
        <v>1.7302920935428406E-8</v>
      </c>
      <c r="AG49">
        <v>832</v>
      </c>
      <c r="AH49" s="16">
        <v>465.51100000000002</v>
      </c>
      <c r="AI49">
        <f t="shared" si="10"/>
        <v>738.66100000000006</v>
      </c>
      <c r="AJ49" s="16">
        <v>2.9586899999999998</v>
      </c>
      <c r="AK49">
        <f t="shared" si="20"/>
        <v>0.43393240563657909</v>
      </c>
      <c r="AL49">
        <f t="shared" si="21"/>
        <v>0.56606759436342091</v>
      </c>
      <c r="AM49">
        <f t="shared" si="22"/>
        <v>4.1496659001043906E-4</v>
      </c>
      <c r="AN49">
        <f t="shared" si="23"/>
        <v>0.94333971598482125</v>
      </c>
      <c r="AO49">
        <f t="shared" si="11"/>
        <v>2.4114529450995073</v>
      </c>
      <c r="AP49">
        <f t="shared" si="26"/>
        <v>0.5669343709110426</v>
      </c>
      <c r="AQ49">
        <f t="shared" si="24"/>
        <v>2.5531526944104374E-4</v>
      </c>
      <c r="AR49">
        <f t="shared" si="12"/>
        <v>7.5130158350696503E-7</v>
      </c>
      <c r="AS49">
        <f t="shared" si="12"/>
        <v>2.5488544159551829E-8</v>
      </c>
    </row>
    <row r="50" spans="1:45" x14ac:dyDescent="0.25">
      <c r="A50">
        <v>2491</v>
      </c>
      <c r="B50">
        <v>454.65699999999998</v>
      </c>
      <c r="C50">
        <f t="shared" si="0"/>
        <v>727.80700000000002</v>
      </c>
      <c r="D50">
        <v>2.5308199999999998</v>
      </c>
      <c r="E50">
        <f t="shared" si="13"/>
        <v>0.43459714907347463</v>
      </c>
      <c r="F50">
        <f t="shared" si="1"/>
        <v>0.56540285092652542</v>
      </c>
      <c r="G50">
        <f t="shared" si="14"/>
        <v>1.5275939328689237E-4</v>
      </c>
      <c r="H50">
        <f t="shared" si="15"/>
        <v>0.95755417512604823</v>
      </c>
      <c r="I50">
        <f t="shared" si="16"/>
        <v>2.5738939509445613</v>
      </c>
      <c r="J50">
        <f t="shared" si="25"/>
        <v>0.5710811834239482</v>
      </c>
      <c r="K50">
        <f t="shared" si="17"/>
        <v>6.888121580812733E-5</v>
      </c>
      <c r="L50">
        <f t="shared" si="2"/>
        <v>3.2243459951287604E-5</v>
      </c>
      <c r="M50">
        <f t="shared" si="2"/>
        <v>7.035548657159207E-9</v>
      </c>
      <c r="Q50">
        <v>1272</v>
      </c>
      <c r="R50">
        <v>468.36700000000002</v>
      </c>
      <c r="S50">
        <f t="shared" si="3"/>
        <v>741.51700000000005</v>
      </c>
      <c r="T50">
        <v>2.8186499999999999</v>
      </c>
      <c r="U50">
        <f t="shared" si="18"/>
        <v>0.43612032164579662</v>
      </c>
      <c r="V50">
        <f t="shared" si="4"/>
        <v>0.56387967835420338</v>
      </c>
      <c r="W50">
        <f t="shared" si="5"/>
        <v>2.7231893498540216E-4</v>
      </c>
      <c r="X50">
        <f t="shared" si="6"/>
        <v>0.96067021101350991</v>
      </c>
      <c r="Y50">
        <f t="shared" si="7"/>
        <v>2.61556113576381</v>
      </c>
      <c r="Z50">
        <f t="shared" si="19"/>
        <v>0.57199023078765066</v>
      </c>
      <c r="AA50">
        <f t="shared" si="8"/>
        <v>1.2584012060177867E-4</v>
      </c>
      <c r="AB50">
        <f t="shared" si="9"/>
        <v>6.5781060775697449E-5</v>
      </c>
      <c r="AC50">
        <f t="shared" si="9"/>
        <v>2.1456043063232023E-8</v>
      </c>
      <c r="AG50">
        <v>848</v>
      </c>
      <c r="AH50">
        <v>473.28699999999998</v>
      </c>
      <c r="AI50">
        <f t="shared" si="10"/>
        <v>746.4369999999999</v>
      </c>
      <c r="AJ50">
        <v>2.9134199999999999</v>
      </c>
      <c r="AK50">
        <f t="shared" si="20"/>
        <v>0.42729294019641201</v>
      </c>
      <c r="AL50">
        <f t="shared" si="21"/>
        <v>0.57270705980358794</v>
      </c>
      <c r="AM50">
        <f t="shared" si="22"/>
        <v>3.9397534876627061E-4</v>
      </c>
      <c r="AN50">
        <f t="shared" si="23"/>
        <v>0.95734244585720008</v>
      </c>
      <c r="AO50">
        <f t="shared" si="11"/>
        <v>2.5711578722614581</v>
      </c>
      <c r="AP50">
        <f t="shared" si="26"/>
        <v>0.57101941522209931</v>
      </c>
      <c r="AQ50">
        <f t="shared" si="24"/>
        <v>2.0004991634654915E-4</v>
      </c>
      <c r="AR50">
        <f t="shared" si="12"/>
        <v>2.8481442334279102E-6</v>
      </c>
      <c r="AS50">
        <f t="shared" si="12"/>
        <v>3.7607073339175954E-8</v>
      </c>
    </row>
    <row r="51" spans="1:45" x14ac:dyDescent="0.25">
      <c r="A51">
        <v>2538</v>
      </c>
      <c r="B51">
        <v>462.35500000000002</v>
      </c>
      <c r="C51">
        <f t="shared" si="0"/>
        <v>735.505</v>
      </c>
      <c r="D51">
        <v>2.4890099999999999</v>
      </c>
      <c r="E51">
        <f t="shared" si="13"/>
        <v>0.42741745758899058</v>
      </c>
      <c r="F51">
        <f t="shared" si="1"/>
        <v>0.57258254241100937</v>
      </c>
      <c r="G51">
        <f t="shared" si="14"/>
        <v>1.477904199582619E-4</v>
      </c>
      <c r="H51">
        <f t="shared" si="15"/>
        <v>0.96865140548281237</v>
      </c>
      <c r="I51">
        <f t="shared" si="16"/>
        <v>2.7367577914974333</v>
      </c>
      <c r="J51">
        <f t="shared" si="25"/>
        <v>0.57431860056693018</v>
      </c>
      <c r="K51">
        <f t="shared" si="17"/>
        <v>5.2897237921627033E-5</v>
      </c>
      <c r="L51">
        <f t="shared" si="2"/>
        <v>3.0138979207391863E-6</v>
      </c>
      <c r="M51">
        <f t="shared" si="2"/>
        <v>9.0047159970379232E-9</v>
      </c>
      <c r="Q51">
        <v>1296</v>
      </c>
      <c r="R51">
        <v>476.16800000000001</v>
      </c>
      <c r="S51">
        <f t="shared" si="3"/>
        <v>749.31799999999998</v>
      </c>
      <c r="T51">
        <v>2.7764099999999998</v>
      </c>
      <c r="U51">
        <f t="shared" si="18"/>
        <v>0.42958466720614696</v>
      </c>
      <c r="V51">
        <f t="shared" si="4"/>
        <v>0.57041533279385304</v>
      </c>
      <c r="W51">
        <f t="shared" si="5"/>
        <v>2.518176515276897E-4</v>
      </c>
      <c r="X51">
        <f t="shared" si="6"/>
        <v>0.97102273646029602</v>
      </c>
      <c r="Y51">
        <f t="shared" si="7"/>
        <v>2.7778749134365159</v>
      </c>
      <c r="Z51">
        <f t="shared" si="19"/>
        <v>0.57501039368209339</v>
      </c>
      <c r="AA51">
        <f t="shared" si="8"/>
        <v>9.6344048235677454E-5</v>
      </c>
      <c r="AB51">
        <f t="shared" si="9"/>
        <v>2.1114584566636235E-5</v>
      </c>
      <c r="AC51">
        <f t="shared" si="9"/>
        <v>2.4172041320602006E-8</v>
      </c>
      <c r="AG51">
        <v>864</v>
      </c>
      <c r="AH51">
        <v>481.017</v>
      </c>
      <c r="AI51">
        <f t="shared" si="10"/>
        <v>754.16699999999992</v>
      </c>
      <c r="AJ51">
        <v>2.8704399999999999</v>
      </c>
      <c r="AK51">
        <f t="shared" si="20"/>
        <v>0.42098933461615179</v>
      </c>
      <c r="AL51">
        <f t="shared" si="21"/>
        <v>0.57901066538384827</v>
      </c>
      <c r="AM51">
        <f t="shared" si="22"/>
        <v>3.7390075561134772E-4</v>
      </c>
      <c r="AN51">
        <f t="shared" si="23"/>
        <v>0.96831415524898612</v>
      </c>
      <c r="AO51">
        <f t="shared" si="11"/>
        <v>2.7311289174229434</v>
      </c>
      <c r="AP51">
        <f t="shared" si="26"/>
        <v>0.57422021388364408</v>
      </c>
      <c r="AQ51">
        <f t="shared" si="24"/>
        <v>1.5403710331740055E-4</v>
      </c>
      <c r="AR51">
        <f t="shared" si="12"/>
        <v>2.2948425575808526E-5</v>
      </c>
      <c r="AS51">
        <f t="shared" si="12"/>
        <v>4.8340025600033706E-8</v>
      </c>
    </row>
    <row r="52" spans="1:45" x14ac:dyDescent="0.25">
      <c r="A52">
        <v>2585</v>
      </c>
      <c r="B52">
        <v>470.02800000000002</v>
      </c>
      <c r="C52">
        <f t="shared" si="0"/>
        <v>743.178</v>
      </c>
      <c r="D52">
        <v>2.4485600000000001</v>
      </c>
      <c r="E52">
        <f t="shared" si="13"/>
        <v>0.42047130785095232</v>
      </c>
      <c r="F52">
        <f t="shared" si="1"/>
        <v>0.57952869214904768</v>
      </c>
      <c r="G52">
        <f t="shared" si="14"/>
        <v>1.4424637280475078E-4</v>
      </c>
      <c r="H52">
        <f t="shared" si="15"/>
        <v>0.97717350875241793</v>
      </c>
      <c r="I52">
        <f t="shared" si="16"/>
        <v>2.8999137399866259</v>
      </c>
      <c r="J52">
        <f t="shared" si="25"/>
        <v>0.57680477074924663</v>
      </c>
      <c r="K52">
        <f t="shared" si="17"/>
        <v>3.9932372113430486E-5</v>
      </c>
      <c r="L52">
        <f t="shared" si="2"/>
        <v>7.4197477922940772E-6</v>
      </c>
      <c r="M52">
        <f t="shared" si="2"/>
        <v>1.0881410740228768E-8</v>
      </c>
      <c r="Q52">
        <v>1320</v>
      </c>
      <c r="R52">
        <v>483.96199999999999</v>
      </c>
      <c r="S52">
        <f t="shared" si="3"/>
        <v>757.11199999999997</v>
      </c>
      <c r="T52">
        <v>2.7373500000000002</v>
      </c>
      <c r="U52">
        <f t="shared" si="18"/>
        <v>0.42354104356948236</v>
      </c>
      <c r="V52">
        <f t="shared" si="4"/>
        <v>0.57645895643051759</v>
      </c>
      <c r="W52">
        <f t="shared" si="5"/>
        <v>2.5265575431055826E-4</v>
      </c>
      <c r="X52">
        <f t="shared" si="6"/>
        <v>0.97894870002610113</v>
      </c>
      <c r="Y52">
        <f t="shared" si="7"/>
        <v>2.94045342606656</v>
      </c>
      <c r="Z52">
        <f t="shared" si="19"/>
        <v>0.57732265083974965</v>
      </c>
      <c r="AA52">
        <f t="shared" si="8"/>
        <v>7.2598860274093415E-5</v>
      </c>
      <c r="AB52">
        <f t="shared" si="9"/>
        <v>7.4596803253872249E-7</v>
      </c>
      <c r="AC52">
        <f t="shared" si="9"/>
        <v>3.2420485090058728E-8</v>
      </c>
      <c r="AG52">
        <v>880</v>
      </c>
      <c r="AH52">
        <v>488.75099999999998</v>
      </c>
      <c r="AI52">
        <f t="shared" si="10"/>
        <v>761.90099999999995</v>
      </c>
      <c r="AJ52">
        <v>2.82965</v>
      </c>
      <c r="AK52">
        <f t="shared" si="20"/>
        <v>0.41500692252637011</v>
      </c>
      <c r="AL52">
        <f t="shared" si="21"/>
        <v>0.58499307747362983</v>
      </c>
      <c r="AM52">
        <f t="shared" si="22"/>
        <v>3.5309284398503393E-4</v>
      </c>
      <c r="AN52">
        <f t="shared" si="23"/>
        <v>0.97676229841253204</v>
      </c>
      <c r="AO52">
        <f t="shared" si="11"/>
        <v>2.8909155940813371</v>
      </c>
      <c r="AP52">
        <f t="shared" si="26"/>
        <v>0.57668480753672247</v>
      </c>
      <c r="AQ52">
        <f t="shared" si="24"/>
        <v>1.1709519051678036E-4</v>
      </c>
      <c r="AR52">
        <f t="shared" si="12"/>
        <v>6.9027349344518701E-5</v>
      </c>
      <c r="AS52">
        <f t="shared" si="12"/>
        <v>5.5694892442521897E-8</v>
      </c>
    </row>
    <row r="53" spans="1:45" x14ac:dyDescent="0.25">
      <c r="A53">
        <v>2632</v>
      </c>
      <c r="B53">
        <v>477.70400000000001</v>
      </c>
      <c r="C53">
        <f t="shared" si="0"/>
        <v>750.85400000000004</v>
      </c>
      <c r="D53">
        <v>2.4090799999999999</v>
      </c>
      <c r="E53">
        <f t="shared" si="13"/>
        <v>0.41369172832912904</v>
      </c>
      <c r="F53">
        <f t="shared" si="1"/>
        <v>0.58630827167087096</v>
      </c>
      <c r="G53">
        <f t="shared" si="14"/>
        <v>1.4800963936981691E-4</v>
      </c>
      <c r="H53">
        <f t="shared" si="15"/>
        <v>0.98360688433726751</v>
      </c>
      <c r="I53">
        <f t="shared" si="16"/>
        <v>3.0630875989554127</v>
      </c>
      <c r="J53">
        <f t="shared" si="25"/>
        <v>0.57868159223857785</v>
      </c>
      <c r="K53">
        <f t="shared" si="17"/>
        <v>2.9713407259801876E-5</v>
      </c>
      <c r="L53">
        <f t="shared" si="2"/>
        <v>5.8166239162962836E-5</v>
      </c>
      <c r="M53">
        <f t="shared" si="2"/>
        <v>1.3993998531426553E-8</v>
      </c>
      <c r="Q53">
        <v>1344</v>
      </c>
      <c r="R53">
        <v>491.75599999999997</v>
      </c>
      <c r="S53">
        <f t="shared" si="3"/>
        <v>764.90599999999995</v>
      </c>
      <c r="T53">
        <v>2.6981600000000001</v>
      </c>
      <c r="U53">
        <f t="shared" si="18"/>
        <v>0.41747730546602901</v>
      </c>
      <c r="V53">
        <f t="shared" si="4"/>
        <v>0.58252269453397099</v>
      </c>
      <c r="W53">
        <f t="shared" si="5"/>
        <v>2.454996459338073E-4</v>
      </c>
      <c r="X53">
        <f t="shared" si="6"/>
        <v>0.98492121137463684</v>
      </c>
      <c r="Y53">
        <f t="shared" si="7"/>
        <v>3.1032318481811121</v>
      </c>
      <c r="Z53">
        <f t="shared" si="19"/>
        <v>0.57906502348632793</v>
      </c>
      <c r="AA53">
        <f t="shared" si="8"/>
        <v>5.3872898479089036E-5</v>
      </c>
      <c r="AB53">
        <f t="shared" si="9"/>
        <v>1.1955489073708998E-5</v>
      </c>
      <c r="AC53">
        <f t="shared" si="9"/>
        <v>3.6720810340074372E-8</v>
      </c>
      <c r="AG53">
        <v>896</v>
      </c>
      <c r="AH53">
        <v>496.488</v>
      </c>
      <c r="AI53">
        <f t="shared" si="10"/>
        <v>769.63799999999992</v>
      </c>
      <c r="AJ53">
        <v>2.7911299999999999</v>
      </c>
      <c r="AK53">
        <f t="shared" si="20"/>
        <v>0.40935743702260968</v>
      </c>
      <c r="AL53">
        <f t="shared" si="21"/>
        <v>0.59064256297739037</v>
      </c>
      <c r="AM53">
        <f t="shared" si="22"/>
        <v>3.6005936946344186E-4</v>
      </c>
      <c r="AN53">
        <f t="shared" si="23"/>
        <v>0.98318436758900896</v>
      </c>
      <c r="AO53">
        <f t="shared" si="11"/>
        <v>3.0507829482104962</v>
      </c>
      <c r="AP53">
        <f t="shared" si="26"/>
        <v>0.57855833058499095</v>
      </c>
      <c r="AQ53">
        <f t="shared" si="24"/>
        <v>8.7764390176603641E-5</v>
      </c>
      <c r="AR53">
        <f t="shared" si="12"/>
        <v>1.4602867251351539E-4</v>
      </c>
      <c r="AS53">
        <f t="shared" si="12"/>
        <v>7.4144555744819649E-8</v>
      </c>
    </row>
    <row r="54" spans="1:45" x14ac:dyDescent="0.25">
      <c r="A54">
        <v>2679</v>
      </c>
      <c r="B54">
        <v>485.39699999999999</v>
      </c>
      <c r="C54">
        <f t="shared" si="0"/>
        <v>758.54700000000003</v>
      </c>
      <c r="D54">
        <v>2.3685700000000001</v>
      </c>
      <c r="E54">
        <f t="shared" si="13"/>
        <v>0.40673527527874759</v>
      </c>
      <c r="F54">
        <f t="shared" si="1"/>
        <v>0.59326472472125236</v>
      </c>
      <c r="G54">
        <f t="shared" si="14"/>
        <v>1.4318681231555961E-4</v>
      </c>
      <c r="H54">
        <f t="shared" si="15"/>
        <v>0.98839391547743882</v>
      </c>
      <c r="I54">
        <f t="shared" si="16"/>
        <v>3.2264397615274238</v>
      </c>
      <c r="J54">
        <f t="shared" si="25"/>
        <v>0.58007812237978851</v>
      </c>
      <c r="K54">
        <f t="shared" si="17"/>
        <v>2.1791837039671965E-5</v>
      </c>
      <c r="L54">
        <f t="shared" si="2"/>
        <v>1.7388648131189986E-4</v>
      </c>
      <c r="M54">
        <f t="shared" si="2"/>
        <v>1.4736740022233374E-8</v>
      </c>
      <c r="Q54">
        <v>1368</v>
      </c>
      <c r="R54">
        <v>499.53300000000002</v>
      </c>
      <c r="S54">
        <f t="shared" si="3"/>
        <v>772.68299999999999</v>
      </c>
      <c r="T54">
        <v>2.6600799999999998</v>
      </c>
      <c r="U54">
        <f t="shared" si="18"/>
        <v>0.41158531396361758</v>
      </c>
      <c r="V54">
        <f t="shared" si="4"/>
        <v>0.58841468603638236</v>
      </c>
      <c r="W54">
        <f t="shared" si="5"/>
        <v>2.3408855419791708E-4</v>
      </c>
      <c r="X54">
        <f t="shared" si="6"/>
        <v>0.98935318863061694</v>
      </c>
      <c r="Y54">
        <f t="shared" si="7"/>
        <v>3.266244547734082</v>
      </c>
      <c r="Z54">
        <f t="shared" si="19"/>
        <v>0.58035797304982606</v>
      </c>
      <c r="AA54">
        <f t="shared" si="8"/>
        <v>3.9321595203386041E-5</v>
      </c>
      <c r="AB54">
        <f t="shared" si="9"/>
        <v>6.4910624147744976E-5</v>
      </c>
      <c r="AC54">
        <f t="shared" si="9"/>
        <v>3.7934168315977331E-8</v>
      </c>
      <c r="AG54">
        <v>912</v>
      </c>
      <c r="AH54">
        <v>504.209</v>
      </c>
      <c r="AI54">
        <f t="shared" si="10"/>
        <v>777.35899999999992</v>
      </c>
      <c r="AJ54">
        <v>2.7518500000000001</v>
      </c>
      <c r="AK54">
        <f t="shared" si="20"/>
        <v>0.40359648711119456</v>
      </c>
      <c r="AL54">
        <f t="shared" si="21"/>
        <v>0.59640351288880544</v>
      </c>
      <c r="AM54">
        <f t="shared" si="22"/>
        <v>6.5395122027281296E-4</v>
      </c>
      <c r="AN54">
        <f t="shared" si="23"/>
        <v>0.9879977931657381</v>
      </c>
      <c r="AO54">
        <f t="shared" si="11"/>
        <v>3.2108498962478911</v>
      </c>
      <c r="AP54">
        <f t="shared" si="26"/>
        <v>0.57996256082781661</v>
      </c>
      <c r="AQ54">
        <f t="shared" si="24"/>
        <v>6.4751789978091613E-5</v>
      </c>
      <c r="AR54">
        <f t="shared" si="12"/>
        <v>2.70304904671733E-4</v>
      </c>
      <c r="AS54">
        <f t="shared" si="12"/>
        <v>3.4715596865962424E-7</v>
      </c>
    </row>
    <row r="55" spans="1:45" x14ac:dyDescent="0.25">
      <c r="A55">
        <v>2726</v>
      </c>
      <c r="B55">
        <v>493.06099999999998</v>
      </c>
      <c r="C55">
        <f t="shared" si="0"/>
        <v>766.21100000000001</v>
      </c>
      <c r="D55">
        <v>2.32938</v>
      </c>
      <c r="E55">
        <f t="shared" si="13"/>
        <v>0.4000054950999164</v>
      </c>
      <c r="F55">
        <f t="shared" si="1"/>
        <v>0.59999450490008366</v>
      </c>
      <c r="G55">
        <f t="shared" si="14"/>
        <v>1.369755956547621E-4</v>
      </c>
      <c r="H55">
        <f t="shared" si="15"/>
        <v>0.99190472800722818</v>
      </c>
      <c r="I55">
        <f t="shared" si="16"/>
        <v>3.3901930461892094</v>
      </c>
      <c r="J55">
        <f t="shared" si="25"/>
        <v>0.58110233872065309</v>
      </c>
      <c r="K55">
        <f t="shared" si="17"/>
        <v>1.5694360846719197E-5</v>
      </c>
      <c r="L55">
        <f t="shared" si="2"/>
        <v>3.5691394295122024E-4</v>
      </c>
      <c r="M55">
        <f t="shared" si="2"/>
        <v>1.4709137916563637E-8</v>
      </c>
      <c r="Q55">
        <v>1392</v>
      </c>
      <c r="R55">
        <v>507.29599999999999</v>
      </c>
      <c r="S55">
        <f t="shared" si="3"/>
        <v>780.44599999999991</v>
      </c>
      <c r="T55">
        <v>2.6237699999999999</v>
      </c>
      <c r="U55">
        <f t="shared" si="18"/>
        <v>0.40596718866286763</v>
      </c>
      <c r="V55">
        <f t="shared" si="4"/>
        <v>0.59403281133713237</v>
      </c>
      <c r="W55">
        <f t="shared" si="5"/>
        <v>4.2674770929391695E-4</v>
      </c>
      <c r="X55">
        <f t="shared" si="6"/>
        <v>0.9925880696288597</v>
      </c>
      <c r="Y55">
        <f t="shared" si="7"/>
        <v>3.4293272647113238</v>
      </c>
      <c r="Z55">
        <f t="shared" si="19"/>
        <v>0.58130169133470733</v>
      </c>
      <c r="AA55">
        <f t="shared" si="8"/>
        <v>2.8253353134895951E-5</v>
      </c>
      <c r="AB55">
        <f t="shared" si="9"/>
        <v>1.6208141651614708E-4</v>
      </c>
      <c r="AC55">
        <f t="shared" si="9"/>
        <v>1.5879775189059269E-7</v>
      </c>
    </row>
    <row r="56" spans="1:45" x14ac:dyDescent="0.25">
      <c r="A56">
        <v>2773</v>
      </c>
      <c r="B56">
        <v>500.72199999999998</v>
      </c>
      <c r="C56">
        <f t="shared" si="0"/>
        <v>773.87199999999996</v>
      </c>
      <c r="D56">
        <v>2.29189</v>
      </c>
      <c r="E56">
        <f t="shared" si="13"/>
        <v>0.39356764210414247</v>
      </c>
      <c r="F56">
        <f t="shared" si="1"/>
        <v>0.60643235789585748</v>
      </c>
      <c r="G56">
        <f t="shared" si="14"/>
        <v>2.1869179873633518E-4</v>
      </c>
      <c r="H56">
        <f t="shared" si="15"/>
        <v>0.99443319582788015</v>
      </c>
      <c r="I56">
        <f t="shared" si="16"/>
        <v>3.5539594094953326</v>
      </c>
      <c r="J56">
        <f t="shared" si="25"/>
        <v>0.58183997368044893</v>
      </c>
      <c r="K56">
        <f t="shared" si="17"/>
        <v>1.1134293527627506E-5</v>
      </c>
      <c r="L56">
        <f t="shared" si="2"/>
        <v>6.047853613982755E-4</v>
      </c>
      <c r="M56">
        <f t="shared" si="2"/>
        <v>4.3080117968462711E-8</v>
      </c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7">R87+273.15</f>
        <v>1072.087</v>
      </c>
      <c r="T87">
        <v>1.9611799999999999</v>
      </c>
      <c r="U87">
        <f t="shared" ref="U87:U88" si="28">T87/$T$11</f>
        <v>0.30344684597424421</v>
      </c>
      <c r="V87">
        <f t="shared" ref="V87:V88" si="29">1-U87</f>
        <v>0.69655315402575579</v>
      </c>
      <c r="W87">
        <f t="shared" ref="W87:W88" si="30">(V88-V87)/(Q88-Q87)</f>
        <v>9.9218475601924039E-5</v>
      </c>
      <c r="X87">
        <f t="shared" ref="X87:X88" si="31">1-(2*(($B$3-Z87)/$B$3))</f>
        <v>-1</v>
      </c>
      <c r="Y87">
        <f t="shared" ref="Y87:Y88" si="32">IF(X87&gt;0.999999,3.5,IF(X87&lt;-0.999999,-3.5,SIGN(X87)*SQRT(GAMMAINV(ABS(X87),$B$6,$B$7))))</f>
        <v>-3.5</v>
      </c>
      <c r="Z87">
        <f t="shared" ref="Z87:Z88" si="33">Z86+AA86*(Q87-Q86)</f>
        <v>0</v>
      </c>
      <c r="AA87">
        <f t="shared" ref="AA87:AA88" si="34">$B$1*EXP((-$B$2-($B$4*Y87))/($B$5*S87))*($B$3-Z87)</f>
        <v>76561862.414137468</v>
      </c>
      <c r="AB87">
        <f t="shared" ref="AB87:AC88" si="35">(Z87-V87)^2</f>
        <v>0.4851862963832283</v>
      </c>
      <c r="AC87">
        <f t="shared" si="35"/>
        <v>5861718776306124</v>
      </c>
    </row>
    <row r="88" spans="17:29" x14ac:dyDescent="0.25">
      <c r="Q88">
        <v>1536</v>
      </c>
      <c r="R88">
        <v>806.75400000000002</v>
      </c>
      <c r="S88">
        <f t="shared" si="27"/>
        <v>1079.904</v>
      </c>
      <c r="T88">
        <v>1.95092</v>
      </c>
      <c r="U88">
        <f t="shared" si="28"/>
        <v>0.30185935036461342</v>
      </c>
      <c r="V88">
        <f t="shared" si="29"/>
        <v>0.69814064963538658</v>
      </c>
      <c r="W88">
        <f t="shared" si="30"/>
        <v>4.5451865210637145E-4</v>
      </c>
      <c r="X88">
        <f t="shared" si="31"/>
        <v>4199024523.6924291</v>
      </c>
      <c r="Y88">
        <f t="shared" si="32"/>
        <v>3.5</v>
      </c>
      <c r="Z88">
        <f t="shared" si="33"/>
        <v>1224989798.6261995</v>
      </c>
      <c r="AA88">
        <f t="shared" si="34"/>
        <v>-1374129571711.8013</v>
      </c>
      <c r="AB88">
        <f t="shared" si="35"/>
        <v>1.5006000050278264E+18</v>
      </c>
      <c r="AC88">
        <f t="shared" si="35"/>
        <v>1.8882320798528598E+24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workbookViewId="0">
      <selection activeCell="H3" sqref="H3"/>
    </sheetView>
  </sheetViews>
  <sheetFormatPr defaultRowHeight="15" x14ac:dyDescent="0.25"/>
  <cols>
    <col min="7" max="7" width="19.42578125" customWidth="1"/>
    <col min="11" max="11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5.2873904932053595E+20</v>
      </c>
      <c r="C1" s="2" t="s">
        <v>1</v>
      </c>
      <c r="F1" t="s">
        <v>2</v>
      </c>
      <c r="G1">
        <f>N11+AD11+AT11</f>
        <v>1.4117637648981154E-2</v>
      </c>
    </row>
    <row r="2" spans="1:46" x14ac:dyDescent="0.25">
      <c r="A2" s="3" t="s">
        <v>3</v>
      </c>
      <c r="B2" s="4">
        <v>268935.36111361568</v>
      </c>
      <c r="C2" s="5" t="s">
        <v>4</v>
      </c>
    </row>
    <row r="3" spans="1:46" x14ac:dyDescent="0.25">
      <c r="A3" s="3" t="s">
        <v>5</v>
      </c>
      <c r="B3" s="4">
        <v>0.59617188422789691</v>
      </c>
      <c r="C3" s="5"/>
      <c r="H3">
        <f>B1*EXP(-B2/(B5*423))</f>
        <v>3.2527487568564112E-13</v>
      </c>
    </row>
    <row r="4" spans="1:46" x14ac:dyDescent="0.25">
      <c r="A4" s="3" t="s">
        <v>6</v>
      </c>
      <c r="B4" s="4">
        <v>19294.733489676881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0.48496383111294739</v>
      </c>
    </row>
    <row r="7" spans="1:46" x14ac:dyDescent="0.25">
      <c r="A7" s="9" t="s">
        <v>9</v>
      </c>
      <c r="B7" s="10">
        <v>3.4543468170682678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150.07599999999999</v>
      </c>
      <c r="C11">
        <f t="shared" ref="C11:C56" si="0">273.15+B11</f>
        <v>423.226</v>
      </c>
      <c r="D11">
        <v>7.7078300000000004</v>
      </c>
      <c r="E11">
        <f>D11/$D$11</f>
        <v>1</v>
      </c>
      <c r="F11">
        <f t="shared" ref="F11:F56" si="1">1-E11</f>
        <v>0</v>
      </c>
      <c r="G11">
        <f>(F12-F11)/(A12-A11)</f>
        <v>3.1385603161593572E-5</v>
      </c>
      <c r="H11">
        <f>1-(2*(($B$3-J11)/$B$3))</f>
        <v>-1</v>
      </c>
      <c r="I11">
        <f>IF(H11&gt;0.999999,3.5,IF(H11&lt;-0.999999,-3.5,SIGN(H11)*SQRT(GAMMAINV(ABS(H11),$B$6,$B$7))))</f>
        <v>-3.5</v>
      </c>
      <c r="J11">
        <v>0</v>
      </c>
      <c r="K11">
        <f>$B$1*EXP((-$B$2-($B$4*I11))/($B$5*C11))*($B$3-J11)</f>
        <v>4.3693558637208469E-5</v>
      </c>
      <c r="L11">
        <f t="shared" ref="L11:M56" si="2">(J11-F11)^2</f>
        <v>0</v>
      </c>
      <c r="M11">
        <f t="shared" si="2"/>
        <v>1.5148576798971871E-10</v>
      </c>
      <c r="N11">
        <f>SUM(L11:L62)+1000*SUM(M11:M63)</f>
        <v>5.1598095416876674E-3</v>
      </c>
      <c r="Q11">
        <v>336</v>
      </c>
      <c r="R11">
        <v>160.13999999999999</v>
      </c>
      <c r="S11">
        <f t="shared" ref="S11:S55" si="3">273.15+R11</f>
        <v>433.28999999999996</v>
      </c>
      <c r="T11">
        <v>9.1722800000000007</v>
      </c>
      <c r="U11">
        <f>T11/$T$11</f>
        <v>1</v>
      </c>
      <c r="V11">
        <f t="shared" ref="V11:V55" si="4">1-U11</f>
        <v>0</v>
      </c>
      <c r="W11">
        <f t="shared" ref="W11:W55" si="5">(V12-V11)/(Q12-Q11)</f>
        <v>6.77312511174986E-5</v>
      </c>
      <c r="X11">
        <f t="shared" ref="X11:X55" si="6">1-(2*(($B$3-Z11)/$B$3))</f>
        <v>-1</v>
      </c>
      <c r="Y11">
        <f t="shared" ref="Y11:Y55" si="7">IF(X11&gt;0.999999,3.5,IF(X11&lt;-0.999999,-3.5,SIGN(X11)*SQRT(GAMMAINV(ABS(X11),$B$6,$B$7))))</f>
        <v>-3.5</v>
      </c>
      <c r="Z11">
        <v>0</v>
      </c>
      <c r="AA11">
        <f t="shared" ref="AA11:AA55" si="8">$B$1*EXP((-$B$2-($B$4*Y11))/($B$5*S11))*($B$3-Z11)</f>
        <v>1.6511905106884561E-4</v>
      </c>
      <c r="AB11">
        <f t="shared" ref="AB11:AC55" si="9">(Z11-V11)^2</f>
        <v>0</v>
      </c>
      <c r="AC11">
        <f t="shared" si="9"/>
        <v>9.4843835793635847E-9</v>
      </c>
      <c r="AD11">
        <f>SUM(AB11:AB62)+1000*SUM(AC11:AC63)</f>
        <v>4.5527476686578966E-3</v>
      </c>
      <c r="AG11">
        <v>224</v>
      </c>
      <c r="AH11">
        <v>167.51599999999999</v>
      </c>
      <c r="AI11">
        <f t="shared" ref="AI11:AI54" si="10">273.15+AH11</f>
        <v>440.66599999999994</v>
      </c>
      <c r="AJ11">
        <v>9.4923300000000008</v>
      </c>
      <c r="AK11">
        <f>AJ11/$AJ$11</f>
        <v>1</v>
      </c>
      <c r="AL11">
        <f>1-AK11</f>
        <v>0</v>
      </c>
      <c r="AM11">
        <f>(AL12-AL11)/(AG12-AG11)</f>
        <v>1.1324932866851878E-4</v>
      </c>
      <c r="AN11">
        <f>1-(2*(($B$3-AP11)/$B$3))</f>
        <v>-1</v>
      </c>
      <c r="AO11">
        <f t="shared" ref="AO11:AO54" si="11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4.2093668591877312E-4</v>
      </c>
      <c r="AR11">
        <f t="shared" ref="AR11:AS54" si="12">(AP11-AL11)^2</f>
        <v>0</v>
      </c>
      <c r="AS11">
        <f t="shared" si="12"/>
        <v>9.4671509811645652E-8</v>
      </c>
      <c r="AT11">
        <f>SUM(AR11:AR62)+1000*SUM(AS11:AS63)</f>
        <v>4.4050804386355901E-3</v>
      </c>
    </row>
    <row r="12" spans="1:46" x14ac:dyDescent="0.25">
      <c r="A12">
        <v>705</v>
      </c>
      <c r="B12">
        <v>157.958</v>
      </c>
      <c r="C12">
        <f t="shared" si="0"/>
        <v>431.10799999999995</v>
      </c>
      <c r="D12">
        <v>7.6964600000000001</v>
      </c>
      <c r="E12">
        <f t="shared" ref="E12:E56" si="13">D12/$D$11</f>
        <v>0.9985248766514051</v>
      </c>
      <c r="F12">
        <f t="shared" si="1"/>
        <v>1.4751233485948978E-3</v>
      </c>
      <c r="G12">
        <f t="shared" ref="G12:G56" si="14">(F13-F12)/(A13-A12)</f>
        <v>3.9280310729067466E-5</v>
      </c>
      <c r="H12">
        <f t="shared" ref="H12:H56" si="15">1-(2*(($B$3-J12)/$B$3))</f>
        <v>-0.99311072088342978</v>
      </c>
      <c r="I12">
        <f t="shared" ref="I12:I56" si="16">IF(H12&gt;0.999999,3.5,IF(H12&lt;-0.999999,-3.5,SIGN(H12)*SQRT(GAMMAINV(ABS(H12),$B$6,$B$7))))</f>
        <v>-3.5282196719781838</v>
      </c>
      <c r="J12">
        <f>J11+K11*(A12-A11)</f>
        <v>2.0535972559487981E-3</v>
      </c>
      <c r="K12">
        <f t="shared" ref="K12:K56" si="17">$B$1*EXP((-$B$2-($B$4*I12))/($B$5*C12))*($B$3-J12)</f>
        <v>1.4433750390113539E-4</v>
      </c>
      <c r="L12">
        <f t="shared" si="2"/>
        <v>3.3463206148928878E-7</v>
      </c>
      <c r="M12">
        <f t="shared" si="2"/>
        <v>1.1037013837193194E-8</v>
      </c>
      <c r="Q12">
        <v>360</v>
      </c>
      <c r="R12">
        <v>168.10400000000001</v>
      </c>
      <c r="S12">
        <f t="shared" si="3"/>
        <v>441.25400000000002</v>
      </c>
      <c r="T12">
        <v>9.1573700000000002</v>
      </c>
      <c r="U12">
        <f t="shared" ref="U12:U55" si="18">T12/$T$11</f>
        <v>0.99837444997318003</v>
      </c>
      <c r="V12">
        <f t="shared" si="4"/>
        <v>1.6255500268199663E-3</v>
      </c>
      <c r="W12">
        <f t="shared" si="5"/>
        <v>7.8724519239852423E-5</v>
      </c>
      <c r="X12">
        <f t="shared" si="6"/>
        <v>-0.98670565543095146</v>
      </c>
      <c r="Y12">
        <f t="shared" si="7"/>
        <v>-3.2300546546337268</v>
      </c>
      <c r="Z12">
        <f t="shared" ref="Z12:Z55" si="19">Z11+AA11*(Q12-Q11)</f>
        <v>3.9628572256522948E-3</v>
      </c>
      <c r="AA12">
        <f t="shared" si="8"/>
        <v>1.0877751628455653E-4</v>
      </c>
      <c r="AB12">
        <f t="shared" si="9"/>
        <v>5.4630049417134263E-6</v>
      </c>
      <c r="AC12">
        <f t="shared" si="9"/>
        <v>9.0318263136899406E-10</v>
      </c>
      <c r="AG12">
        <v>240</v>
      </c>
      <c r="AH12">
        <v>175.453</v>
      </c>
      <c r="AI12">
        <f t="shared" si="10"/>
        <v>448.60299999999995</v>
      </c>
      <c r="AJ12">
        <v>9.4751300000000001</v>
      </c>
      <c r="AK12">
        <f t="shared" ref="AK12:AK54" si="20">AJ12/$AJ$11</f>
        <v>0.9981880107413037</v>
      </c>
      <c r="AL12">
        <f t="shared" ref="AL12:AL54" si="21">1-AK12</f>
        <v>1.8119892586963005E-3</v>
      </c>
      <c r="AM12">
        <f t="shared" ref="AM12:AM54" si="22">(AL13-AL12)/(AG13-AG12)</f>
        <v>1.1831921140541962E-4</v>
      </c>
      <c r="AN12">
        <f t="shared" ref="AN12:AN54" si="23">1-(2*(($B$3-AP12)/$B$3))</f>
        <v>-0.97740588862749611</v>
      </c>
      <c r="AO12">
        <f t="shared" si="11"/>
        <v>-2.9724616434962874</v>
      </c>
      <c r="AP12">
        <f>AP11+AQ11*(AG12-AG11)</f>
        <v>6.73498697470037E-3</v>
      </c>
      <c r="AQ12">
        <f t="shared" ref="AQ12:AQ54" si="24">$B$1*EXP((-$B$2-($B$4*AO12))/($B$5*AI12))*($B$3-AP12)</f>
        <v>7.1853664886859834E-5</v>
      </c>
      <c r="AR12">
        <f t="shared" si="12"/>
        <v>2.4235906511781287E-5</v>
      </c>
      <c r="AS12">
        <f t="shared" si="12"/>
        <v>2.1590470132684437E-9</v>
      </c>
    </row>
    <row r="13" spans="1:46" x14ac:dyDescent="0.25">
      <c r="A13">
        <v>752</v>
      </c>
      <c r="B13">
        <v>165.83500000000001</v>
      </c>
      <c r="C13">
        <f t="shared" si="0"/>
        <v>438.98500000000001</v>
      </c>
      <c r="D13">
        <v>7.6822299999999997</v>
      </c>
      <c r="E13">
        <f t="shared" si="13"/>
        <v>0.99667870204713893</v>
      </c>
      <c r="F13">
        <f t="shared" si="1"/>
        <v>3.3212979528610687E-3</v>
      </c>
      <c r="G13">
        <f t="shared" si="14"/>
        <v>4.314485289495884E-5</v>
      </c>
      <c r="H13">
        <f t="shared" si="15"/>
        <v>-0.97035264435273527</v>
      </c>
      <c r="I13">
        <f t="shared" si="16"/>
        <v>-2.8335483042769858</v>
      </c>
      <c r="J13">
        <f t="shared" ref="J13:J56" si="25">J12+K12*(A13-A12)</f>
        <v>8.837459939302161E-3</v>
      </c>
      <c r="K13">
        <f t="shared" si="17"/>
        <v>9.9120987624036772E-6</v>
      </c>
      <c r="L13">
        <f t="shared" si="2"/>
        <v>3.0428043060657739E-5</v>
      </c>
      <c r="M13">
        <f t="shared" si="2"/>
        <v>1.1044159472348621E-9</v>
      </c>
      <c r="Q13">
        <v>384</v>
      </c>
      <c r="R13">
        <v>176.071</v>
      </c>
      <c r="S13">
        <f t="shared" si="3"/>
        <v>449.221</v>
      </c>
      <c r="T13">
        <v>9.1400400000000008</v>
      </c>
      <c r="U13">
        <f t="shared" si="18"/>
        <v>0.99648506151142358</v>
      </c>
      <c r="V13">
        <f t="shared" si="4"/>
        <v>3.5149384885764245E-3</v>
      </c>
      <c r="W13">
        <f t="shared" si="5"/>
        <v>1.0048392184568156E-4</v>
      </c>
      <c r="X13">
        <f t="shared" si="6"/>
        <v>-0.97794757589081893</v>
      </c>
      <c r="Y13">
        <f t="shared" si="7"/>
        <v>-2.984625937838739</v>
      </c>
      <c r="Z13">
        <f t="shared" si="19"/>
        <v>6.5735176164816514E-3</v>
      </c>
      <c r="AA13">
        <f t="shared" si="8"/>
        <v>8.2747326051098527E-5</v>
      </c>
      <c r="AB13">
        <f t="shared" si="9"/>
        <v>9.3549062816574985E-6</v>
      </c>
      <c r="AC13">
        <f t="shared" si="9"/>
        <v>3.145868303804204E-10</v>
      </c>
      <c r="AG13">
        <v>256</v>
      </c>
      <c r="AH13">
        <v>183.35599999999999</v>
      </c>
      <c r="AI13">
        <f t="shared" si="10"/>
        <v>456.50599999999997</v>
      </c>
      <c r="AJ13">
        <v>9.45716</v>
      </c>
      <c r="AK13">
        <f t="shared" si="20"/>
        <v>0.99629490335881699</v>
      </c>
      <c r="AL13">
        <f t="shared" si="21"/>
        <v>3.7050966411830144E-3</v>
      </c>
      <c r="AM13">
        <f t="shared" si="22"/>
        <v>1.4728996990202164E-4</v>
      </c>
      <c r="AN13">
        <f t="shared" si="23"/>
        <v>-0.97354908602205703</v>
      </c>
      <c r="AO13">
        <f t="shared" si="11"/>
        <v>-2.8925027548093527</v>
      </c>
      <c r="AP13">
        <f t="shared" ref="AP13:AP54" si="26">AP12+AQ12*(AG13-AG12)</f>
        <v>7.8846456128901267E-3</v>
      </c>
      <c r="AQ13">
        <f t="shared" si="24"/>
        <v>1.2752138298067323E-4</v>
      </c>
      <c r="AR13">
        <f t="shared" si="12"/>
        <v>1.7468629606897979E-5</v>
      </c>
      <c r="AS13">
        <f t="shared" si="12"/>
        <v>3.9079702886690756E-10</v>
      </c>
    </row>
    <row r="14" spans="1:46" x14ac:dyDescent="0.25">
      <c r="A14">
        <v>799</v>
      </c>
      <c r="B14">
        <v>173.75</v>
      </c>
      <c r="C14">
        <f t="shared" si="0"/>
        <v>446.9</v>
      </c>
      <c r="D14">
        <v>7.6665999999999999</v>
      </c>
      <c r="E14">
        <f t="shared" si="13"/>
        <v>0.99465089396107587</v>
      </c>
      <c r="F14">
        <f t="shared" si="1"/>
        <v>5.3491060389241341E-3</v>
      </c>
      <c r="G14">
        <f t="shared" si="14"/>
        <v>4.8914062271188578E-5</v>
      </c>
      <c r="H14">
        <f t="shared" si="15"/>
        <v>-0.96878977748779982</v>
      </c>
      <c r="I14">
        <f t="shared" si="16"/>
        <v>-2.8066930183452667</v>
      </c>
      <c r="J14">
        <f t="shared" si="25"/>
        <v>9.3033285811351344E-3</v>
      </c>
      <c r="K14">
        <f t="shared" si="17"/>
        <v>2.436749314101843E-5</v>
      </c>
      <c r="L14">
        <f t="shared" si="2"/>
        <v>1.5635875913329625E-5</v>
      </c>
      <c r="M14">
        <f t="shared" si="2"/>
        <v>6.0253405606222208E-10</v>
      </c>
      <c r="Q14">
        <v>408</v>
      </c>
      <c r="R14">
        <v>184.02099999999999</v>
      </c>
      <c r="S14">
        <f t="shared" si="3"/>
        <v>457.17099999999994</v>
      </c>
      <c r="T14">
        <v>9.1179199999999998</v>
      </c>
      <c r="U14">
        <f t="shared" si="18"/>
        <v>0.99407344738712722</v>
      </c>
      <c r="V14">
        <f t="shared" si="4"/>
        <v>5.9265526128727819E-3</v>
      </c>
      <c r="W14">
        <f t="shared" si="5"/>
        <v>1.1043237522913307E-4</v>
      </c>
      <c r="X14">
        <f t="shared" si="6"/>
        <v>-0.97128528309316886</v>
      </c>
      <c r="Y14">
        <f t="shared" si="7"/>
        <v>-2.8501598205941647</v>
      </c>
      <c r="Z14">
        <f t="shared" si="19"/>
        <v>8.5594534417080155E-3</v>
      </c>
      <c r="AA14">
        <f t="shared" si="8"/>
        <v>1.1148282891158327E-4</v>
      </c>
      <c r="AB14">
        <f t="shared" si="9"/>
        <v>6.9321667744812598E-6</v>
      </c>
      <c r="AC14">
        <f t="shared" si="9"/>
        <v>1.1034529389731739E-12</v>
      </c>
      <c r="AG14">
        <v>272</v>
      </c>
      <c r="AH14">
        <v>191.26300000000001</v>
      </c>
      <c r="AI14">
        <f t="shared" si="10"/>
        <v>464.41300000000001</v>
      </c>
      <c r="AJ14">
        <v>9.4347899999999996</v>
      </c>
      <c r="AK14">
        <f t="shared" si="20"/>
        <v>0.99393826384038464</v>
      </c>
      <c r="AL14">
        <f t="shared" si="21"/>
        <v>6.0617361596153607E-3</v>
      </c>
      <c r="AM14">
        <f t="shared" si="22"/>
        <v>1.7599735786681669E-4</v>
      </c>
      <c r="AN14">
        <f t="shared" si="23"/>
        <v>-0.9667042743773977</v>
      </c>
      <c r="AO14">
        <f t="shared" si="11"/>
        <v>-2.7725997987545123</v>
      </c>
      <c r="AP14">
        <f t="shared" si="26"/>
        <v>9.9249877405808984E-3</v>
      </c>
      <c r="AQ14">
        <f t="shared" si="24"/>
        <v>1.8157984460584879E-4</v>
      </c>
      <c r="AR14">
        <f t="shared" si="12"/>
        <v>1.4924712777832726E-5</v>
      </c>
      <c r="AS14">
        <f t="shared" si="12"/>
        <v>3.1164158191469217E-11</v>
      </c>
    </row>
    <row r="15" spans="1:46" x14ac:dyDescent="0.25">
      <c r="A15">
        <v>846</v>
      </c>
      <c r="B15">
        <v>181.69</v>
      </c>
      <c r="C15">
        <f t="shared" si="0"/>
        <v>454.84</v>
      </c>
      <c r="D15">
        <v>7.6488800000000001</v>
      </c>
      <c r="E15">
        <f t="shared" si="13"/>
        <v>0.99235193303433</v>
      </c>
      <c r="F15">
        <f t="shared" si="1"/>
        <v>7.6480669656699973E-3</v>
      </c>
      <c r="G15">
        <f t="shared" si="14"/>
        <v>5.6781165966049251E-5</v>
      </c>
      <c r="H15">
        <f t="shared" si="15"/>
        <v>-0.96494769030480199</v>
      </c>
      <c r="I15">
        <f t="shared" si="16"/>
        <v>-2.7452738554276905</v>
      </c>
      <c r="J15">
        <f t="shared" si="25"/>
        <v>1.0448600758763001E-2</v>
      </c>
      <c r="K15">
        <f t="shared" si="17"/>
        <v>4.8765434034062202E-5</v>
      </c>
      <c r="L15">
        <f t="shared" si="2"/>
        <v>7.8429895262558857E-6</v>
      </c>
      <c r="M15">
        <f t="shared" si="2"/>
        <v>6.4251958405476818E-11</v>
      </c>
      <c r="Q15">
        <v>432</v>
      </c>
      <c r="R15">
        <v>191.98500000000001</v>
      </c>
      <c r="S15">
        <f t="shared" si="3"/>
        <v>465.13499999999999</v>
      </c>
      <c r="T15">
        <v>9.09361</v>
      </c>
      <c r="U15">
        <f t="shared" si="18"/>
        <v>0.99142307038162802</v>
      </c>
      <c r="V15">
        <f t="shared" si="4"/>
        <v>8.5769296183719756E-3</v>
      </c>
      <c r="W15">
        <f t="shared" si="5"/>
        <v>1.3023842854048562E-4</v>
      </c>
      <c r="X15">
        <f t="shared" si="6"/>
        <v>-0.96230938884299588</v>
      </c>
      <c r="Y15">
        <f t="shared" si="7"/>
        <v>-2.7063509586225405</v>
      </c>
      <c r="Z15">
        <f t="shared" si="19"/>
        <v>1.1235041335586015E-2</v>
      </c>
      <c r="AA15">
        <f t="shared" si="8"/>
        <v>1.4195714431158846E-4</v>
      </c>
      <c r="AB15">
        <f t="shared" si="9"/>
        <v>7.0655579011905691E-6</v>
      </c>
      <c r="AC15">
        <f t="shared" si="9"/>
        <v>1.3732829932389447E-10</v>
      </c>
      <c r="AG15">
        <v>288</v>
      </c>
      <c r="AH15">
        <v>199.14699999999999</v>
      </c>
      <c r="AI15">
        <f t="shared" si="10"/>
        <v>472.29699999999997</v>
      </c>
      <c r="AJ15">
        <v>9.4080600000000008</v>
      </c>
      <c r="AK15">
        <f t="shared" si="20"/>
        <v>0.99112230611451557</v>
      </c>
      <c r="AL15">
        <f t="shared" si="21"/>
        <v>8.8776938854844278E-3</v>
      </c>
      <c r="AM15">
        <f t="shared" si="22"/>
        <v>2.0496811636342566E-4</v>
      </c>
      <c r="AN15">
        <f t="shared" si="23"/>
        <v>-0.9569578318142562</v>
      </c>
      <c r="AO15">
        <f t="shared" si="11"/>
        <v>-2.6340344840067451</v>
      </c>
      <c r="AP15">
        <f t="shared" si="26"/>
        <v>1.2830265254274479E-2</v>
      </c>
      <c r="AQ15">
        <f t="shared" si="24"/>
        <v>2.3212160200141341E-4</v>
      </c>
      <c r="AR15">
        <f t="shared" si="12"/>
        <v>1.5622820425378855E-5</v>
      </c>
      <c r="AS15">
        <f t="shared" si="12"/>
        <v>7.3731178229240718E-10</v>
      </c>
    </row>
    <row r="16" spans="1:46" x14ac:dyDescent="0.25">
      <c r="A16">
        <v>893</v>
      </c>
      <c r="B16" s="16">
        <v>189.57300000000001</v>
      </c>
      <c r="C16">
        <f>273.15+B16</f>
        <v>462.72299999999996</v>
      </c>
      <c r="D16" s="16">
        <v>7.6283099999999999</v>
      </c>
      <c r="E16">
        <f t="shared" si="13"/>
        <v>0.98968321823392569</v>
      </c>
      <c r="F16">
        <f t="shared" si="1"/>
        <v>1.0316781766074312E-2</v>
      </c>
      <c r="G16">
        <f t="shared" si="14"/>
        <v>7.7014804591770818E-5</v>
      </c>
      <c r="H16">
        <f t="shared" si="15"/>
        <v>-0.95725871516110073</v>
      </c>
      <c r="I16">
        <f t="shared" si="16"/>
        <v>-2.6378921665684114</v>
      </c>
      <c r="J16">
        <f t="shared" si="25"/>
        <v>1.2740576158363924E-2</v>
      </c>
      <c r="K16">
        <f t="shared" si="17"/>
        <v>7.4999307016766873E-5</v>
      </c>
      <c r="L16">
        <f t="shared" si="2"/>
        <v>5.8747792560945706E-6</v>
      </c>
      <c r="M16">
        <f t="shared" si="2"/>
        <v>4.0622304748467842E-12</v>
      </c>
      <c r="Q16">
        <v>456</v>
      </c>
      <c r="R16" s="16">
        <v>199.959</v>
      </c>
      <c r="S16">
        <f t="shared" si="3"/>
        <v>473.10899999999998</v>
      </c>
      <c r="T16" s="16">
        <v>9.06494</v>
      </c>
      <c r="U16">
        <f t="shared" si="18"/>
        <v>0.98829734809665637</v>
      </c>
      <c r="V16">
        <f t="shared" si="4"/>
        <v>1.170265190334363E-2</v>
      </c>
      <c r="W16">
        <f t="shared" si="5"/>
        <v>1.6112860342975635E-4</v>
      </c>
      <c r="X16">
        <f t="shared" si="6"/>
        <v>-0.95087989492148872</v>
      </c>
      <c r="Y16">
        <f t="shared" si="7"/>
        <v>-2.5606004925591273</v>
      </c>
      <c r="Z16">
        <f t="shared" si="19"/>
        <v>1.4642012799064137E-2</v>
      </c>
      <c r="AA16">
        <f t="shared" si="8"/>
        <v>1.7755275859931443E-4</v>
      </c>
      <c r="AB16">
        <f t="shared" si="9"/>
        <v>8.6398424752908591E-6</v>
      </c>
      <c r="AC16">
        <f t="shared" si="9"/>
        <v>2.6975287303372123E-10</v>
      </c>
      <c r="AG16">
        <v>304</v>
      </c>
      <c r="AH16" s="16">
        <v>207.03700000000001</v>
      </c>
      <c r="AI16">
        <f t="shared" si="10"/>
        <v>480.18700000000001</v>
      </c>
      <c r="AJ16" s="16">
        <v>9.3769299999999998</v>
      </c>
      <c r="AK16">
        <f t="shared" si="20"/>
        <v>0.98784281625270076</v>
      </c>
      <c r="AL16">
        <f t="shared" si="21"/>
        <v>1.2157183747299238E-2</v>
      </c>
      <c r="AM16">
        <f t="shared" si="22"/>
        <v>2.5816896378445114E-4</v>
      </c>
      <c r="AN16">
        <f t="shared" si="23"/>
        <v>-0.94449852022886471</v>
      </c>
      <c r="AO16">
        <f t="shared" si="11"/>
        <v>-2.4912977141775934</v>
      </c>
      <c r="AP16">
        <f t="shared" si="26"/>
        <v>1.6544210886297095E-2</v>
      </c>
      <c r="AQ16">
        <f t="shared" si="24"/>
        <v>2.8821642783621887E-4</v>
      </c>
      <c r="AR16">
        <f t="shared" si="12"/>
        <v>1.924600711830372E-5</v>
      </c>
      <c r="AS16">
        <f t="shared" si="12"/>
        <v>9.0285009594227344E-10</v>
      </c>
    </row>
    <row r="17" spans="1:45" x14ac:dyDescent="0.25">
      <c r="A17">
        <v>940</v>
      </c>
      <c r="B17" s="16">
        <v>197.45099999999999</v>
      </c>
      <c r="C17">
        <f t="shared" si="0"/>
        <v>470.601</v>
      </c>
      <c r="D17" s="16">
        <v>7.6004100000000001</v>
      </c>
      <c r="E17">
        <f t="shared" si="13"/>
        <v>0.98606352241811246</v>
      </c>
      <c r="F17">
        <f t="shared" si="1"/>
        <v>1.3936477581887541E-2</v>
      </c>
      <c r="G17">
        <f t="shared" si="14"/>
        <v>9.8076559395903257E-5</v>
      </c>
      <c r="H17">
        <f t="shared" si="15"/>
        <v>-0.945433375781491</v>
      </c>
      <c r="I17">
        <f t="shared" si="16"/>
        <v>-2.5010196474856183</v>
      </c>
      <c r="J17">
        <f t="shared" si="25"/>
        <v>1.6265543588151968E-2</v>
      </c>
      <c r="K17">
        <f t="shared" si="17"/>
        <v>9.8024126818169473E-5</v>
      </c>
      <c r="L17">
        <f t="shared" si="2"/>
        <v>5.4245484615365308E-6</v>
      </c>
      <c r="M17">
        <f t="shared" si="2"/>
        <v>2.749175207809328E-15</v>
      </c>
      <c r="Q17">
        <v>480</v>
      </c>
      <c r="R17" s="16">
        <v>207.91800000000001</v>
      </c>
      <c r="S17">
        <f t="shared" si="3"/>
        <v>481.06799999999998</v>
      </c>
      <c r="T17" s="16">
        <v>9.0294699999999999</v>
      </c>
      <c r="U17">
        <f t="shared" si="18"/>
        <v>0.98443026161434222</v>
      </c>
      <c r="V17">
        <f t="shared" si="4"/>
        <v>1.5569738385657783E-2</v>
      </c>
      <c r="W17">
        <f t="shared" si="5"/>
        <v>2.0873581414144562E-4</v>
      </c>
      <c r="X17">
        <f t="shared" si="6"/>
        <v>-0.93658446664277273</v>
      </c>
      <c r="Y17">
        <f t="shared" si="7"/>
        <v>-2.4140366261081514</v>
      </c>
      <c r="Z17">
        <f t="shared" si="19"/>
        <v>1.8903279005447682E-2</v>
      </c>
      <c r="AA17">
        <f t="shared" si="8"/>
        <v>2.1881556673521914E-4</v>
      </c>
      <c r="AB17">
        <f t="shared" si="9"/>
        <v>1.1112493063789226E-5</v>
      </c>
      <c r="AC17">
        <f t="shared" si="9"/>
        <v>1.0160141235168383E-10</v>
      </c>
      <c r="AG17">
        <v>320</v>
      </c>
      <c r="AH17" s="16">
        <v>214.93</v>
      </c>
      <c r="AI17">
        <f t="shared" si="10"/>
        <v>488.08</v>
      </c>
      <c r="AJ17" s="16">
        <v>9.3377199999999991</v>
      </c>
      <c r="AK17">
        <f t="shared" si="20"/>
        <v>0.98371211283214954</v>
      </c>
      <c r="AL17">
        <f t="shared" si="21"/>
        <v>1.6287887167850457E-2</v>
      </c>
      <c r="AM17">
        <f t="shared" si="22"/>
        <v>3.2822552523984611E-4</v>
      </c>
      <c r="AN17">
        <f t="shared" si="23"/>
        <v>-0.92902827425659185</v>
      </c>
      <c r="AO17">
        <f t="shared" si="11"/>
        <v>-2.3473865408166557</v>
      </c>
      <c r="AP17">
        <f t="shared" si="26"/>
        <v>2.1155673731676598E-2</v>
      </c>
      <c r="AQ17">
        <f t="shared" si="24"/>
        <v>3.5287410230767512E-4</v>
      </c>
      <c r="AR17">
        <f t="shared" si="12"/>
        <v>2.3695346030966307E-5</v>
      </c>
      <c r="AS17">
        <f t="shared" si="12"/>
        <v>6.0755235146870629E-10</v>
      </c>
    </row>
    <row r="18" spans="1:45" x14ac:dyDescent="0.25">
      <c r="A18">
        <v>987</v>
      </c>
      <c r="B18" s="16">
        <v>205.34</v>
      </c>
      <c r="C18">
        <f t="shared" si="0"/>
        <v>478.49</v>
      </c>
      <c r="D18" s="16">
        <v>7.5648799999999996</v>
      </c>
      <c r="E18">
        <f t="shared" si="13"/>
        <v>0.98145392412650501</v>
      </c>
      <c r="F18">
        <f t="shared" si="1"/>
        <v>1.8546075873494994E-2</v>
      </c>
      <c r="G18">
        <f t="shared" si="14"/>
        <v>1.2747468372931877E-4</v>
      </c>
      <c r="H18">
        <f t="shared" si="15"/>
        <v>-0.92997765208053007</v>
      </c>
      <c r="I18">
        <f t="shared" si="16"/>
        <v>-2.3554301170293908</v>
      </c>
      <c r="J18">
        <f t="shared" si="25"/>
        <v>2.0872677548605934E-2</v>
      </c>
      <c r="K18">
        <f t="shared" si="17"/>
        <v>1.2163538878015008E-4</v>
      </c>
      <c r="L18">
        <f t="shared" si="2"/>
        <v>5.4130753546290338E-6</v>
      </c>
      <c r="M18">
        <f t="shared" si="2"/>
        <v>3.4097365503387038E-11</v>
      </c>
      <c r="Q18">
        <v>504</v>
      </c>
      <c r="R18" s="16">
        <v>215.9</v>
      </c>
      <c r="S18">
        <f t="shared" si="3"/>
        <v>489.04999999999995</v>
      </c>
      <c r="T18" s="16">
        <v>8.9835200000000004</v>
      </c>
      <c r="U18">
        <f t="shared" si="18"/>
        <v>0.97942060207494752</v>
      </c>
      <c r="V18">
        <f t="shared" si="4"/>
        <v>2.0579397925052478E-2</v>
      </c>
      <c r="W18">
        <f t="shared" si="5"/>
        <v>2.6038600362542075E-4</v>
      </c>
      <c r="X18">
        <f t="shared" si="6"/>
        <v>-0.91896681730177221</v>
      </c>
      <c r="Y18">
        <f t="shared" si="7"/>
        <v>-2.2671404513182587</v>
      </c>
      <c r="Z18">
        <f t="shared" si="19"/>
        <v>2.4154852607092943E-2</v>
      </c>
      <c r="AA18">
        <f t="shared" si="8"/>
        <v>2.6757316775362177E-4</v>
      </c>
      <c r="AB18">
        <f t="shared" si="9"/>
        <v>1.278387618332508E-5</v>
      </c>
      <c r="AC18">
        <f t="shared" si="9"/>
        <v>5.1655328205699498E-11</v>
      </c>
      <c r="AG18">
        <v>336</v>
      </c>
      <c r="AH18" s="16">
        <v>222.82</v>
      </c>
      <c r="AI18">
        <f t="shared" si="10"/>
        <v>495.96999999999997</v>
      </c>
      <c r="AJ18" s="16">
        <v>9.2878699999999998</v>
      </c>
      <c r="AK18">
        <f t="shared" si="20"/>
        <v>0.97846050442831201</v>
      </c>
      <c r="AL18">
        <f t="shared" si="21"/>
        <v>2.1539495571687994E-2</v>
      </c>
      <c r="AM18">
        <f t="shared" si="22"/>
        <v>4.1513780072964523E-4</v>
      </c>
      <c r="AN18">
        <f t="shared" si="23"/>
        <v>-0.91008747618713959</v>
      </c>
      <c r="AO18">
        <f t="shared" si="11"/>
        <v>-2.2027972210741522</v>
      </c>
      <c r="AP18">
        <f t="shared" si="26"/>
        <v>2.68016593685994E-2</v>
      </c>
      <c r="AQ18">
        <f t="shared" si="24"/>
        <v>4.2684876154280025E-4</v>
      </c>
      <c r="AR18">
        <f t="shared" si="12"/>
        <v>2.7690367825525058E-5</v>
      </c>
      <c r="AS18">
        <f t="shared" si="12"/>
        <v>1.371466031672523E-10</v>
      </c>
    </row>
    <row r="19" spans="1:45" x14ac:dyDescent="0.25">
      <c r="A19">
        <v>1034</v>
      </c>
      <c r="B19" s="16">
        <v>213.22499999999999</v>
      </c>
      <c r="C19">
        <f t="shared" si="0"/>
        <v>486.375</v>
      </c>
      <c r="D19" s="16">
        <v>7.5186999999999999</v>
      </c>
      <c r="E19">
        <f t="shared" si="13"/>
        <v>0.97546261399122702</v>
      </c>
      <c r="F19">
        <f t="shared" si="1"/>
        <v>2.4537386008772977E-2</v>
      </c>
      <c r="G19">
        <f t="shared" si="14"/>
        <v>1.5483012148933691E-4</v>
      </c>
      <c r="H19">
        <f t="shared" si="15"/>
        <v>-0.91079907816951433</v>
      </c>
      <c r="I19">
        <f t="shared" si="16"/>
        <v>-2.2077596546239424</v>
      </c>
      <c r="J19">
        <f t="shared" si="25"/>
        <v>2.6589540821272989E-2</v>
      </c>
      <c r="K19">
        <f t="shared" si="17"/>
        <v>1.4799559878196476E-4</v>
      </c>
      <c r="L19">
        <f t="shared" si="2"/>
        <v>4.2113393744669605E-6</v>
      </c>
      <c r="M19">
        <f t="shared" si="2"/>
        <v>4.6710700637585494E-11</v>
      </c>
      <c r="Q19">
        <v>528</v>
      </c>
      <c r="R19" s="16">
        <v>223.84800000000001</v>
      </c>
      <c r="S19">
        <f t="shared" si="3"/>
        <v>496.99799999999999</v>
      </c>
      <c r="T19" s="16">
        <v>8.9261999999999997</v>
      </c>
      <c r="U19">
        <f t="shared" si="18"/>
        <v>0.97317133798793742</v>
      </c>
      <c r="V19">
        <f t="shared" si="4"/>
        <v>2.6828662012062576E-2</v>
      </c>
      <c r="W19">
        <f t="shared" si="5"/>
        <v>3.2057641793171071E-4</v>
      </c>
      <c r="X19">
        <f t="shared" si="6"/>
        <v>-0.89742351344602667</v>
      </c>
      <c r="Y19">
        <f t="shared" si="7"/>
        <v>-2.1193581434327657</v>
      </c>
      <c r="Z19">
        <f t="shared" si="19"/>
        <v>3.0576608633179864E-2</v>
      </c>
      <c r="AA19">
        <f t="shared" si="8"/>
        <v>3.2173825751352419E-4</v>
      </c>
      <c r="AB19">
        <f t="shared" si="9"/>
        <v>1.4047103874744497E-5</v>
      </c>
      <c r="AC19">
        <f t="shared" si="9"/>
        <v>1.3498712138685225E-12</v>
      </c>
      <c r="AG19">
        <v>352</v>
      </c>
      <c r="AH19" s="16">
        <v>230.72499999999999</v>
      </c>
      <c r="AI19">
        <f t="shared" si="10"/>
        <v>503.875</v>
      </c>
      <c r="AJ19" s="16">
        <v>9.2248199999999994</v>
      </c>
      <c r="AK19">
        <f t="shared" si="20"/>
        <v>0.97181829961663768</v>
      </c>
      <c r="AL19">
        <f t="shared" si="21"/>
        <v>2.8181700383362318E-2</v>
      </c>
      <c r="AM19">
        <f t="shared" si="22"/>
        <v>5.0764670001991058E-4</v>
      </c>
      <c r="AN19">
        <f t="shared" si="23"/>
        <v>-0.88717602945385443</v>
      </c>
      <c r="AO19">
        <f t="shared" si="11"/>
        <v>-2.0576609477637589</v>
      </c>
      <c r="AP19">
        <f t="shared" si="26"/>
        <v>3.3631239553284203E-2</v>
      </c>
      <c r="AQ19">
        <f t="shared" si="24"/>
        <v>5.1152085572949942E-4</v>
      </c>
      <c r="AR19">
        <f t="shared" si="12"/>
        <v>2.9697477164512913E-5</v>
      </c>
      <c r="AS19">
        <f t="shared" si="12"/>
        <v>1.5009082462139826E-11</v>
      </c>
    </row>
    <row r="20" spans="1:45" x14ac:dyDescent="0.25">
      <c r="A20">
        <v>1081</v>
      </c>
      <c r="B20" s="16">
        <v>221.08799999999999</v>
      </c>
      <c r="C20">
        <f t="shared" si="0"/>
        <v>494.23799999999994</v>
      </c>
      <c r="D20" s="16">
        <v>7.4626099999999997</v>
      </c>
      <c r="E20">
        <f t="shared" si="13"/>
        <v>0.96818559828122819</v>
      </c>
      <c r="F20">
        <f t="shared" si="1"/>
        <v>3.1814401718771812E-2</v>
      </c>
      <c r="G20">
        <f t="shared" si="14"/>
        <v>1.8616051690569931E-4</v>
      </c>
      <c r="H20">
        <f t="shared" si="15"/>
        <v>-0.88746422013017279</v>
      </c>
      <c r="I20">
        <f t="shared" si="16"/>
        <v>-2.0593341757824173</v>
      </c>
      <c r="J20">
        <f t="shared" si="25"/>
        <v>3.3545333964025335E-2</v>
      </c>
      <c r="K20">
        <f t="shared" si="17"/>
        <v>1.7740436074581157E-4</v>
      </c>
      <c r="L20">
        <f t="shared" si="2"/>
        <v>2.9961264376584034E-6</v>
      </c>
      <c r="M20">
        <f t="shared" si="2"/>
        <v>7.6670270696339968E-11</v>
      </c>
      <c r="Q20">
        <v>552</v>
      </c>
      <c r="R20" s="16">
        <v>231.81100000000001</v>
      </c>
      <c r="S20">
        <f t="shared" si="3"/>
        <v>504.96100000000001</v>
      </c>
      <c r="T20" s="16">
        <v>8.8556299999999997</v>
      </c>
      <c r="U20">
        <f t="shared" si="18"/>
        <v>0.96547750395757637</v>
      </c>
      <c r="V20">
        <f t="shared" si="4"/>
        <v>3.4522496042423634E-2</v>
      </c>
      <c r="W20">
        <f t="shared" si="5"/>
        <v>3.8617261284362714E-4</v>
      </c>
      <c r="X20">
        <f t="shared" si="6"/>
        <v>-0.87151917818766433</v>
      </c>
      <c r="Y20">
        <f t="shared" si="7"/>
        <v>-1.9714268182109411</v>
      </c>
      <c r="Z20">
        <f t="shared" si="19"/>
        <v>3.8298326813504445E-2</v>
      </c>
      <c r="AA20">
        <f t="shared" si="8"/>
        <v>3.8391355710960454E-4</v>
      </c>
      <c r="AB20">
        <f t="shared" si="9"/>
        <v>1.4256898011840713E-5</v>
      </c>
      <c r="AC20">
        <f t="shared" si="9"/>
        <v>5.1033328094203935E-12</v>
      </c>
      <c r="AG20">
        <v>368</v>
      </c>
      <c r="AH20" s="16">
        <v>238.66300000000001</v>
      </c>
      <c r="AI20">
        <f t="shared" si="10"/>
        <v>511.81299999999999</v>
      </c>
      <c r="AJ20" s="16">
        <v>9.1477199999999996</v>
      </c>
      <c r="AK20">
        <f t="shared" si="20"/>
        <v>0.96369595241631911</v>
      </c>
      <c r="AL20">
        <f t="shared" si="21"/>
        <v>3.6304047583680887E-2</v>
      </c>
      <c r="AM20">
        <f t="shared" si="22"/>
        <v>6.09307725289783E-4</v>
      </c>
      <c r="AN20">
        <f t="shared" si="23"/>
        <v>-0.85971974072842561</v>
      </c>
      <c r="AO20">
        <f t="shared" si="11"/>
        <v>-1.9117066798979183</v>
      </c>
      <c r="AP20">
        <f t="shared" si="26"/>
        <v>4.1815573244956196E-2</v>
      </c>
      <c r="AQ20">
        <f t="shared" si="24"/>
        <v>6.0765221364237493E-4</v>
      </c>
      <c r="AR20">
        <f t="shared" si="12"/>
        <v>3.0376915114896226E-5</v>
      </c>
      <c r="AS20">
        <f t="shared" si="12"/>
        <v>2.7407188147037907E-12</v>
      </c>
    </row>
    <row r="21" spans="1:45" x14ac:dyDescent="0.25">
      <c r="A21">
        <v>1128</v>
      </c>
      <c r="B21" s="16">
        <v>228.94</v>
      </c>
      <c r="C21">
        <f t="shared" si="0"/>
        <v>502.09</v>
      </c>
      <c r="D21" s="16">
        <v>7.3951700000000002</v>
      </c>
      <c r="E21">
        <f t="shared" si="13"/>
        <v>0.95943605398666032</v>
      </c>
      <c r="F21">
        <f t="shared" si="1"/>
        <v>4.056394601333968E-2</v>
      </c>
      <c r="G21">
        <f t="shared" si="14"/>
        <v>2.2036171507387706E-4</v>
      </c>
      <c r="H21">
        <f t="shared" si="15"/>
        <v>-0.8594924047002932</v>
      </c>
      <c r="I21">
        <f t="shared" si="16"/>
        <v>-1.9105948569703723</v>
      </c>
      <c r="J21">
        <f t="shared" si="25"/>
        <v>4.1883338919078479E-2</v>
      </c>
      <c r="K21">
        <f t="shared" si="17"/>
        <v>2.1025207366088459E-4</v>
      </c>
      <c r="L21">
        <f t="shared" si="2"/>
        <v>1.7407976397138715E-6</v>
      </c>
      <c r="M21">
        <f t="shared" si="2"/>
        <v>1.0220484949929238E-10</v>
      </c>
      <c r="Q21">
        <v>576</v>
      </c>
      <c r="R21" s="16">
        <v>239.78399999999999</v>
      </c>
      <c r="S21">
        <f t="shared" si="3"/>
        <v>512.93399999999997</v>
      </c>
      <c r="T21" s="16">
        <v>8.7706199999999992</v>
      </c>
      <c r="U21">
        <f t="shared" si="18"/>
        <v>0.95620936124932931</v>
      </c>
      <c r="V21">
        <f t="shared" si="4"/>
        <v>4.3790638750670685E-2</v>
      </c>
      <c r="W21">
        <f t="shared" si="5"/>
        <v>4.630346362445627E-4</v>
      </c>
      <c r="X21">
        <f t="shared" si="6"/>
        <v>-0.84060887995190137</v>
      </c>
      <c r="Y21">
        <f t="shared" si="7"/>
        <v>-1.8227089717842107</v>
      </c>
      <c r="Z21">
        <f t="shared" si="19"/>
        <v>4.7512252184134955E-2</v>
      </c>
      <c r="AA21">
        <f t="shared" si="8"/>
        <v>4.5295205637949733E-4</v>
      </c>
      <c r="AB21">
        <f t="shared" si="9"/>
        <v>1.3850406548141712E-5</v>
      </c>
      <c r="AC21">
        <f t="shared" si="9"/>
        <v>1.0165841673542177E-10</v>
      </c>
      <c r="AG21">
        <v>384</v>
      </c>
      <c r="AH21" s="16">
        <v>246.58699999999999</v>
      </c>
      <c r="AI21">
        <f t="shared" si="10"/>
        <v>519.73699999999997</v>
      </c>
      <c r="AJ21" s="16">
        <v>9.05518</v>
      </c>
      <c r="AK21">
        <f t="shared" si="20"/>
        <v>0.95394702881168258</v>
      </c>
      <c r="AL21">
        <f t="shared" si="21"/>
        <v>4.6052971188317415E-2</v>
      </c>
      <c r="AM21">
        <f t="shared" si="22"/>
        <v>7.2492738874437718E-4</v>
      </c>
      <c r="AN21">
        <f t="shared" si="23"/>
        <v>-0.82710352491721029</v>
      </c>
      <c r="AO21">
        <f t="shared" si="11"/>
        <v>-1.7645947437560279</v>
      </c>
      <c r="AP21">
        <f t="shared" si="26"/>
        <v>5.1538008663234193E-2</v>
      </c>
      <c r="AQ21">
        <f t="shared" si="24"/>
        <v>7.1083304311779288E-4</v>
      </c>
      <c r="AR21">
        <f t="shared" si="12"/>
        <v>3.008563610124142E-5</v>
      </c>
      <c r="AS21">
        <f t="shared" si="12"/>
        <v>1.9865057864161587E-10</v>
      </c>
    </row>
    <row r="22" spans="1:45" x14ac:dyDescent="0.25">
      <c r="A22">
        <v>1175</v>
      </c>
      <c r="B22" s="16">
        <v>236.809</v>
      </c>
      <c r="C22">
        <f t="shared" si="0"/>
        <v>509.95899999999995</v>
      </c>
      <c r="D22" s="16">
        <v>7.31534</v>
      </c>
      <c r="E22">
        <f t="shared" si="13"/>
        <v>0.9490790533781881</v>
      </c>
      <c r="F22">
        <f t="shared" si="1"/>
        <v>5.0920946621811902E-2</v>
      </c>
      <c r="G22">
        <f t="shared" si="14"/>
        <v>2.5539102942045625E-4</v>
      </c>
      <c r="H22">
        <f t="shared" si="15"/>
        <v>-0.82634140337503093</v>
      </c>
      <c r="I22">
        <f t="shared" si="16"/>
        <v>-1.76141856053456</v>
      </c>
      <c r="J22">
        <f t="shared" si="25"/>
        <v>5.1765186381140055E-2</v>
      </c>
      <c r="K22">
        <f t="shared" si="17"/>
        <v>2.4697620962102951E-4</v>
      </c>
      <c r="L22">
        <f t="shared" si="2"/>
        <v>7.1274077123045697E-7</v>
      </c>
      <c r="M22">
        <f t="shared" si="2"/>
        <v>7.0809192256824262E-11</v>
      </c>
      <c r="Q22">
        <v>600</v>
      </c>
      <c r="R22" s="16">
        <v>247.81899999999999</v>
      </c>
      <c r="S22">
        <f t="shared" si="3"/>
        <v>520.96899999999994</v>
      </c>
      <c r="T22" s="16">
        <v>8.6686899999999998</v>
      </c>
      <c r="U22">
        <f t="shared" si="18"/>
        <v>0.94509652997945981</v>
      </c>
      <c r="V22">
        <f t="shared" si="4"/>
        <v>5.490347002054019E-2</v>
      </c>
      <c r="W22">
        <f t="shared" si="5"/>
        <v>5.4180458221220662E-4</v>
      </c>
      <c r="X22">
        <f t="shared" si="6"/>
        <v>-0.80414003718791616</v>
      </c>
      <c r="Y22">
        <f t="shared" si="7"/>
        <v>-1.6731418978392281</v>
      </c>
      <c r="Z22">
        <f t="shared" si="19"/>
        <v>5.8383101537242889E-2</v>
      </c>
      <c r="AA22">
        <f t="shared" si="8"/>
        <v>5.3109683248730728E-4</v>
      </c>
      <c r="AB22">
        <f t="shared" si="9"/>
        <v>1.2107835492030721E-5</v>
      </c>
      <c r="AC22">
        <f t="shared" si="9"/>
        <v>1.1465590417108191E-10</v>
      </c>
      <c r="AG22">
        <v>400</v>
      </c>
      <c r="AH22" s="16">
        <v>254.51599999999999</v>
      </c>
      <c r="AI22">
        <f t="shared" si="10"/>
        <v>527.66599999999994</v>
      </c>
      <c r="AJ22" s="16">
        <v>8.9450800000000008</v>
      </c>
      <c r="AK22">
        <f t="shared" si="20"/>
        <v>0.94234819059177255</v>
      </c>
      <c r="AL22">
        <f t="shared" si="21"/>
        <v>5.765180940822745E-2</v>
      </c>
      <c r="AM22">
        <f t="shared" si="22"/>
        <v>8.3955941270479062E-4</v>
      </c>
      <c r="AN22">
        <f t="shared" si="23"/>
        <v>-0.78894899602789725</v>
      </c>
      <c r="AO22">
        <f t="shared" si="11"/>
        <v>-1.6169088935205198</v>
      </c>
      <c r="AP22">
        <f t="shared" si="26"/>
        <v>6.2911337353118879E-2</v>
      </c>
      <c r="AQ22">
        <f t="shared" si="24"/>
        <v>8.2271523114921903E-4</v>
      </c>
      <c r="AR22">
        <f t="shared" si="12"/>
        <v>2.7662634203093857E-5</v>
      </c>
      <c r="AS22">
        <f t="shared" si="12"/>
        <v>2.8372645227705821E-10</v>
      </c>
    </row>
    <row r="23" spans="1:45" x14ac:dyDescent="0.25">
      <c r="A23">
        <v>1222</v>
      </c>
      <c r="B23" s="16">
        <v>244.661</v>
      </c>
      <c r="C23">
        <f t="shared" si="0"/>
        <v>517.81099999999992</v>
      </c>
      <c r="D23" s="16">
        <v>7.2228199999999996</v>
      </c>
      <c r="E23">
        <f t="shared" si="13"/>
        <v>0.93707567499542666</v>
      </c>
      <c r="F23">
        <f t="shared" si="1"/>
        <v>6.2924325004573345E-2</v>
      </c>
      <c r="G23">
        <f t="shared" si="14"/>
        <v>2.9569268343622001E-4</v>
      </c>
      <c r="H23">
        <f t="shared" si="15"/>
        <v>-0.78740001026582118</v>
      </c>
      <c r="I23">
        <f t="shared" si="16"/>
        <v>-1.6113426332255729</v>
      </c>
      <c r="J23">
        <f t="shared" si="25"/>
        <v>6.3373068233328445E-2</v>
      </c>
      <c r="K23">
        <f t="shared" si="17"/>
        <v>2.8583878326756405E-4</v>
      </c>
      <c r="L23">
        <f t="shared" si="2"/>
        <v>2.0137048535355168E-7</v>
      </c>
      <c r="M23">
        <f t="shared" si="2"/>
        <v>9.7099348533838086E-11</v>
      </c>
      <c r="Q23">
        <v>624</v>
      </c>
      <c r="R23" s="16">
        <v>255.79599999999999</v>
      </c>
      <c r="S23">
        <f t="shared" si="3"/>
        <v>528.94599999999991</v>
      </c>
      <c r="T23" s="16">
        <v>8.5494199999999996</v>
      </c>
      <c r="U23">
        <f t="shared" si="18"/>
        <v>0.93209322000636685</v>
      </c>
      <c r="V23">
        <f t="shared" si="4"/>
        <v>6.7906779993633148E-2</v>
      </c>
      <c r="W23">
        <f t="shared" si="5"/>
        <v>6.3488394743000298E-4</v>
      </c>
      <c r="X23">
        <f t="shared" si="6"/>
        <v>-0.76137946991895444</v>
      </c>
      <c r="Y23">
        <f t="shared" si="7"/>
        <v>-1.5219278988005687</v>
      </c>
      <c r="Z23">
        <f t="shared" si="19"/>
        <v>7.1129425516938266E-2</v>
      </c>
      <c r="AA23">
        <f t="shared" si="8"/>
        <v>6.0879849404998963E-4</v>
      </c>
      <c r="AB23">
        <f t="shared" si="9"/>
        <v>1.0385444168878516E-5</v>
      </c>
      <c r="AC23">
        <f t="shared" si="9"/>
        <v>6.8045087804084976E-10</v>
      </c>
      <c r="AG23">
        <v>416</v>
      </c>
      <c r="AH23" s="16">
        <v>262.40600000000001</v>
      </c>
      <c r="AI23">
        <f t="shared" si="10"/>
        <v>535.55600000000004</v>
      </c>
      <c r="AJ23" s="16">
        <v>8.8175699999999999</v>
      </c>
      <c r="AK23">
        <f t="shared" si="20"/>
        <v>0.9289152399884959</v>
      </c>
      <c r="AL23">
        <f t="shared" si="21"/>
        <v>7.10847600115041E-2</v>
      </c>
      <c r="AM23">
        <f t="shared" si="22"/>
        <v>9.7256153125734046E-4</v>
      </c>
      <c r="AN23">
        <f t="shared" si="23"/>
        <v>-0.74478910172011581</v>
      </c>
      <c r="AO23">
        <f t="shared" si="11"/>
        <v>-1.4684869474502669</v>
      </c>
      <c r="AP23">
        <f t="shared" si="26"/>
        <v>7.607478105150639E-2</v>
      </c>
      <c r="AQ23">
        <f t="shared" si="24"/>
        <v>9.371231865940424E-4</v>
      </c>
      <c r="AR23">
        <f t="shared" si="12"/>
        <v>2.4900309979665541E-5</v>
      </c>
      <c r="AS23">
        <f t="shared" si="12"/>
        <v>1.2558762724747062E-9</v>
      </c>
    </row>
    <row r="24" spans="1:45" x14ac:dyDescent="0.25">
      <c r="A24">
        <v>1269</v>
      </c>
      <c r="B24" s="16">
        <v>252.50899999999999</v>
      </c>
      <c r="C24">
        <f t="shared" si="0"/>
        <v>525.65899999999999</v>
      </c>
      <c r="D24" s="16">
        <v>7.1157000000000004</v>
      </c>
      <c r="E24">
        <f t="shared" si="13"/>
        <v>0.92317811887392431</v>
      </c>
      <c r="F24">
        <f t="shared" si="1"/>
        <v>7.6821881126075686E-2</v>
      </c>
      <c r="G24">
        <f t="shared" si="14"/>
        <v>3.4419268761820792E-4</v>
      </c>
      <c r="H24">
        <f t="shared" si="15"/>
        <v>-0.74233105223881024</v>
      </c>
      <c r="I24">
        <f t="shared" si="16"/>
        <v>-1.4607784009742566</v>
      </c>
      <c r="J24">
        <f t="shared" si="25"/>
        <v>7.6807491046903958E-2</v>
      </c>
      <c r="K24">
        <f t="shared" si="17"/>
        <v>3.2701099002860622E-4</v>
      </c>
      <c r="L24">
        <f t="shared" si="2"/>
        <v>2.070743785685926E-10</v>
      </c>
      <c r="M24">
        <f t="shared" si="2"/>
        <v>2.9521073206052516E-10</v>
      </c>
      <c r="Q24">
        <v>648</v>
      </c>
      <c r="R24" s="16">
        <v>263.75099999999998</v>
      </c>
      <c r="S24">
        <f t="shared" si="3"/>
        <v>536.90099999999995</v>
      </c>
      <c r="T24" s="16">
        <v>8.4096600000000006</v>
      </c>
      <c r="U24">
        <f t="shared" si="18"/>
        <v>0.91685600526804678</v>
      </c>
      <c r="V24">
        <f t="shared" si="4"/>
        <v>8.3143994731953219E-2</v>
      </c>
      <c r="W24">
        <f t="shared" si="5"/>
        <v>7.4849619360362973E-4</v>
      </c>
      <c r="X24">
        <f t="shared" si="6"/>
        <v>-0.71236285493342</v>
      </c>
      <c r="Y24">
        <f t="shared" si="7"/>
        <v>-1.3706496906624119</v>
      </c>
      <c r="Z24">
        <f t="shared" si="19"/>
        <v>8.5740589374138018E-2</v>
      </c>
      <c r="AA24">
        <f t="shared" si="8"/>
        <v>6.8988204217744627E-4</v>
      </c>
      <c r="AB24">
        <f t="shared" si="9"/>
        <v>6.7423037358228047E-6</v>
      </c>
      <c r="AC24">
        <f t="shared" si="9"/>
        <v>3.4356187474115647E-9</v>
      </c>
      <c r="AG24">
        <v>432</v>
      </c>
      <c r="AH24" s="16">
        <v>270.28500000000003</v>
      </c>
      <c r="AI24">
        <f t="shared" si="10"/>
        <v>543.43499999999995</v>
      </c>
      <c r="AJ24" s="16">
        <v>8.6698599999999999</v>
      </c>
      <c r="AK24">
        <f t="shared" si="20"/>
        <v>0.91335425548837845</v>
      </c>
      <c r="AL24">
        <f t="shared" si="21"/>
        <v>8.6645744511621547E-2</v>
      </c>
      <c r="AM24">
        <f t="shared" si="22"/>
        <v>1.1306496929626361E-3</v>
      </c>
      <c r="AN24">
        <f t="shared" si="23"/>
        <v>-0.69448826941929909</v>
      </c>
      <c r="AO24">
        <f t="shared" si="11"/>
        <v>-1.319910895585839</v>
      </c>
      <c r="AP24">
        <f t="shared" si="26"/>
        <v>9.1068752037011064E-2</v>
      </c>
      <c r="AQ24">
        <f t="shared" si="24"/>
        <v>1.0562769747785739E-3</v>
      </c>
      <c r="AR24">
        <f t="shared" si="12"/>
        <v>1.9562995569652292E-5</v>
      </c>
      <c r="AS24">
        <f t="shared" si="12"/>
        <v>5.5313012100859365E-9</v>
      </c>
    </row>
    <row r="25" spans="1:45" x14ac:dyDescent="0.25">
      <c r="A25">
        <v>1316</v>
      </c>
      <c r="B25" s="16">
        <v>260.34500000000003</v>
      </c>
      <c r="C25">
        <f t="shared" si="0"/>
        <v>533.495</v>
      </c>
      <c r="D25" s="16">
        <v>6.9910100000000002</v>
      </c>
      <c r="E25">
        <f t="shared" si="13"/>
        <v>0.90700106255586854</v>
      </c>
      <c r="F25">
        <f t="shared" si="1"/>
        <v>9.2998937444131458E-2</v>
      </c>
      <c r="G25">
        <f t="shared" si="14"/>
        <v>4.0657743972480521E-4</v>
      </c>
      <c r="H25">
        <f t="shared" si="15"/>
        <v>-0.69077036332356734</v>
      </c>
      <c r="I25">
        <f t="shared" si="16"/>
        <v>-1.3096094160972329</v>
      </c>
      <c r="J25">
        <f t="shared" si="25"/>
        <v>9.2177007578248454E-2</v>
      </c>
      <c r="K25">
        <f t="shared" si="17"/>
        <v>3.6925278484775263E-4</v>
      </c>
      <c r="L25">
        <f t="shared" si="2"/>
        <v>6.7556870443045168E-7</v>
      </c>
      <c r="M25">
        <f t="shared" si="2"/>
        <v>1.3931298616910851E-9</v>
      </c>
      <c r="Q25">
        <v>672</v>
      </c>
      <c r="R25" s="16">
        <v>271.68</v>
      </c>
      <c r="S25">
        <f t="shared" si="3"/>
        <v>544.82999999999993</v>
      </c>
      <c r="T25" s="16">
        <v>8.2448899999999998</v>
      </c>
      <c r="U25">
        <f t="shared" si="18"/>
        <v>0.89889209662155967</v>
      </c>
      <c r="V25">
        <f t="shared" si="4"/>
        <v>0.10110790337844033</v>
      </c>
      <c r="W25">
        <f t="shared" si="5"/>
        <v>8.7419194936627642E-4</v>
      </c>
      <c r="X25">
        <f t="shared" si="6"/>
        <v>-0.65681790405502682</v>
      </c>
      <c r="Y25">
        <f t="shared" si="7"/>
        <v>-1.2191156644076055</v>
      </c>
      <c r="Z25">
        <f t="shared" si="19"/>
        <v>0.10229775838639674</v>
      </c>
      <c r="AA25">
        <f t="shared" si="8"/>
        <v>7.7174295565876248E-4</v>
      </c>
      <c r="AB25">
        <f t="shared" si="9"/>
        <v>1.4157549399589317E-6</v>
      </c>
      <c r="AC25">
        <f t="shared" si="9"/>
        <v>1.0495796311682232E-8</v>
      </c>
      <c r="AG25">
        <v>448</v>
      </c>
      <c r="AH25" s="16">
        <v>278.14600000000002</v>
      </c>
      <c r="AI25">
        <f t="shared" si="10"/>
        <v>551.29600000000005</v>
      </c>
      <c r="AJ25" s="16">
        <v>8.4981399999999994</v>
      </c>
      <c r="AK25">
        <f t="shared" si="20"/>
        <v>0.89526386040097627</v>
      </c>
      <c r="AL25">
        <f t="shared" si="21"/>
        <v>0.10473613959902373</v>
      </c>
      <c r="AM25">
        <f t="shared" si="22"/>
        <v>1.3100708677426937E-3</v>
      </c>
      <c r="AN25">
        <f t="shared" si="23"/>
        <v>-0.63779176277895333</v>
      </c>
      <c r="AO25">
        <f t="shared" si="11"/>
        <v>-1.1709292412717729</v>
      </c>
      <c r="AP25">
        <f t="shared" si="26"/>
        <v>0.10796918363346825</v>
      </c>
      <c r="AQ25">
        <f t="shared" si="24"/>
        <v>1.1757932454493252E-3</v>
      </c>
      <c r="AR25">
        <f t="shared" si="12"/>
        <v>1.0452573728657306E-5</v>
      </c>
      <c r="AS25">
        <f t="shared" si="12"/>
        <v>1.8030479848760518E-8</v>
      </c>
    </row>
    <row r="26" spans="1:45" x14ac:dyDescent="0.25">
      <c r="A26">
        <v>1363</v>
      </c>
      <c r="B26" s="16">
        <v>268.18599999999998</v>
      </c>
      <c r="C26">
        <f t="shared" si="0"/>
        <v>541.33600000000001</v>
      </c>
      <c r="D26" s="16">
        <v>6.8437200000000002</v>
      </c>
      <c r="E26">
        <f t="shared" si="13"/>
        <v>0.8878919228888027</v>
      </c>
      <c r="F26">
        <f t="shared" si="1"/>
        <v>0.1121080771111973</v>
      </c>
      <c r="G26">
        <f t="shared" si="14"/>
        <v>4.6090186102824924E-4</v>
      </c>
      <c r="H26">
        <f t="shared" si="15"/>
        <v>-0.63254929873807186</v>
      </c>
      <c r="I26">
        <f t="shared" si="16"/>
        <v>-1.1579366714569159</v>
      </c>
      <c r="J26">
        <f t="shared" si="25"/>
        <v>0.10953188846609282</v>
      </c>
      <c r="K26">
        <f t="shared" si="17"/>
        <v>4.1237241092790302E-4</v>
      </c>
      <c r="L26">
        <f t="shared" si="2"/>
        <v>6.6367479351652403E-6</v>
      </c>
      <c r="M26">
        <f t="shared" si="2"/>
        <v>2.3551075270419936E-9</v>
      </c>
      <c r="Q26">
        <v>696</v>
      </c>
      <c r="R26" s="16">
        <v>279.60300000000001</v>
      </c>
      <c r="S26">
        <f t="shared" si="3"/>
        <v>552.75299999999993</v>
      </c>
      <c r="T26" s="16">
        <v>8.0524500000000003</v>
      </c>
      <c r="U26">
        <f t="shared" si="18"/>
        <v>0.87791148983676903</v>
      </c>
      <c r="V26">
        <f t="shared" si="4"/>
        <v>0.12208851016323097</v>
      </c>
      <c r="W26">
        <f t="shared" si="5"/>
        <v>9.8158073383426692E-4</v>
      </c>
      <c r="X26">
        <f t="shared" si="6"/>
        <v>-0.59468202872840714</v>
      </c>
      <c r="Y26">
        <f t="shared" si="7"/>
        <v>-1.0673593383874431</v>
      </c>
      <c r="Z26">
        <f t="shared" si="19"/>
        <v>0.12081958932220704</v>
      </c>
      <c r="AA26">
        <f t="shared" si="8"/>
        <v>8.5393109688270015E-4</v>
      </c>
      <c r="AB26">
        <f t="shared" si="9"/>
        <v>1.6101601007848624E-6</v>
      </c>
      <c r="AC26">
        <f t="shared" si="9"/>
        <v>1.6294429813866798E-8</v>
      </c>
      <c r="AG26">
        <v>464</v>
      </c>
      <c r="AH26" s="16">
        <v>285.98599999999999</v>
      </c>
      <c r="AI26">
        <f t="shared" si="10"/>
        <v>559.13599999999997</v>
      </c>
      <c r="AJ26" s="16">
        <v>8.2991700000000002</v>
      </c>
      <c r="AK26">
        <f t="shared" si="20"/>
        <v>0.87430272651709318</v>
      </c>
      <c r="AL26">
        <f t="shared" si="21"/>
        <v>0.12569727348290682</v>
      </c>
      <c r="AM26">
        <f t="shared" si="22"/>
        <v>1.460323756127313E-3</v>
      </c>
      <c r="AN26">
        <f t="shared" si="23"/>
        <v>-0.57468012526336132</v>
      </c>
      <c r="AO26">
        <f t="shared" si="11"/>
        <v>-1.0215974885558683</v>
      </c>
      <c r="AP26">
        <f t="shared" si="26"/>
        <v>0.12678187556065745</v>
      </c>
      <c r="AQ26">
        <f t="shared" si="24"/>
        <v>1.2923127630105433E-3</v>
      </c>
      <c r="AR26">
        <f t="shared" si="12"/>
        <v>1.1763616670609822E-6</v>
      </c>
      <c r="AS26">
        <f t="shared" si="12"/>
        <v>2.822769380808324E-8</v>
      </c>
    </row>
    <row r="27" spans="1:45" x14ac:dyDescent="0.25">
      <c r="A27">
        <v>1410</v>
      </c>
      <c r="B27" s="16">
        <v>276.00700000000001</v>
      </c>
      <c r="C27">
        <f t="shared" si="0"/>
        <v>549.15699999999993</v>
      </c>
      <c r="D27" s="16">
        <v>6.6767500000000002</v>
      </c>
      <c r="E27">
        <f t="shared" si="13"/>
        <v>0.86622953542047498</v>
      </c>
      <c r="F27">
        <f t="shared" si="1"/>
        <v>0.13377046457952502</v>
      </c>
      <c r="G27">
        <f t="shared" si="14"/>
        <v>4.9935405557890826E-4</v>
      </c>
      <c r="H27">
        <f t="shared" si="15"/>
        <v>-0.56752944850238873</v>
      </c>
      <c r="I27">
        <f t="shared" si="16"/>
        <v>-1.0055507841291897</v>
      </c>
      <c r="J27">
        <f t="shared" si="25"/>
        <v>0.12891339177970426</v>
      </c>
      <c r="K27">
        <f t="shared" si="17"/>
        <v>4.5378033066341785E-4</v>
      </c>
      <c r="L27">
        <f t="shared" si="2"/>
        <v>2.3591156182758629E-5</v>
      </c>
      <c r="M27">
        <f t="shared" si="2"/>
        <v>2.0769644026727909E-9</v>
      </c>
      <c r="Q27">
        <v>720</v>
      </c>
      <c r="R27" s="16">
        <v>287.52699999999999</v>
      </c>
      <c r="S27">
        <f t="shared" si="3"/>
        <v>560.67699999999991</v>
      </c>
      <c r="T27" s="16">
        <v>7.8363699999999996</v>
      </c>
      <c r="U27">
        <f t="shared" si="18"/>
        <v>0.85435355222474663</v>
      </c>
      <c r="V27">
        <f t="shared" si="4"/>
        <v>0.14564644777525337</v>
      </c>
      <c r="W27">
        <f t="shared" si="5"/>
        <v>1.0515833213406757E-3</v>
      </c>
      <c r="X27">
        <f t="shared" si="6"/>
        <v>-0.52592888263958404</v>
      </c>
      <c r="Y27">
        <f t="shared" si="7"/>
        <v>-0.9151334206582481</v>
      </c>
      <c r="Z27">
        <f t="shared" si="19"/>
        <v>0.14131393564739184</v>
      </c>
      <c r="AA27">
        <f t="shared" si="8"/>
        <v>9.3394252639610823E-4</v>
      </c>
      <c r="AB27">
        <f t="shared" si="9"/>
        <v>1.8770661338067308E-5</v>
      </c>
      <c r="AC27">
        <f t="shared" si="9"/>
        <v>1.3839356635189764E-8</v>
      </c>
      <c r="AG27" s="11">
        <v>480</v>
      </c>
      <c r="AH27" s="16">
        <v>293.834</v>
      </c>
      <c r="AI27">
        <f t="shared" si="10"/>
        <v>566.98399999999992</v>
      </c>
      <c r="AJ27" s="16">
        <v>8.0773799999999998</v>
      </c>
      <c r="AK27">
        <f t="shared" si="20"/>
        <v>0.85093754641905617</v>
      </c>
      <c r="AL27">
        <f t="shared" si="21"/>
        <v>0.14906245358094383</v>
      </c>
      <c r="AM27">
        <f t="shared" si="22"/>
        <v>1.5471043463512121E-3</v>
      </c>
      <c r="AN27">
        <f t="shared" si="23"/>
        <v>-0.50531420997888765</v>
      </c>
      <c r="AO27">
        <f t="shared" si="11"/>
        <v>-0.87200117315148851</v>
      </c>
      <c r="AP27">
        <f t="shared" si="26"/>
        <v>0.14745887976882616</v>
      </c>
      <c r="AQ27">
        <f t="shared" si="24"/>
        <v>1.4065527385270118E-3</v>
      </c>
      <c r="AR27">
        <f t="shared" si="12"/>
        <v>2.5714489709096147E-6</v>
      </c>
      <c r="AS27">
        <f t="shared" si="12"/>
        <v>1.9754754461967804E-8</v>
      </c>
    </row>
    <row r="28" spans="1:45" x14ac:dyDescent="0.25">
      <c r="A28">
        <v>1457</v>
      </c>
      <c r="B28" s="16">
        <v>283.822</v>
      </c>
      <c r="C28">
        <f t="shared" si="0"/>
        <v>556.97199999999998</v>
      </c>
      <c r="D28" s="16">
        <v>6.4958499999999999</v>
      </c>
      <c r="E28">
        <f t="shared" si="13"/>
        <v>0.8427598948082663</v>
      </c>
      <c r="F28">
        <f t="shared" si="1"/>
        <v>0.1572401051917337</v>
      </c>
      <c r="G28">
        <f t="shared" si="14"/>
        <v>5.1183100600022432E-4</v>
      </c>
      <c r="H28">
        <f t="shared" si="15"/>
        <v>-0.49598070188948151</v>
      </c>
      <c r="I28">
        <f t="shared" si="16"/>
        <v>-0.85280034215155975</v>
      </c>
      <c r="J28">
        <f t="shared" si="25"/>
        <v>0.15024106732088491</v>
      </c>
      <c r="K28">
        <f t="shared" si="17"/>
        <v>4.9338404311737851E-4</v>
      </c>
      <c r="L28">
        <f t="shared" si="2"/>
        <v>4.8986531117575641E-5</v>
      </c>
      <c r="M28">
        <f t="shared" si="2"/>
        <v>3.4029043960109098E-10</v>
      </c>
      <c r="Q28">
        <v>744</v>
      </c>
      <c r="R28" s="13">
        <v>295.43700000000001</v>
      </c>
      <c r="S28">
        <f t="shared" si="3"/>
        <v>568.58699999999999</v>
      </c>
      <c r="T28" s="13">
        <v>7.6048799999999996</v>
      </c>
      <c r="U28">
        <f t="shared" si="18"/>
        <v>0.82911555251257041</v>
      </c>
      <c r="V28">
        <f t="shared" si="4"/>
        <v>0.17088444748742959</v>
      </c>
      <c r="W28">
        <f t="shared" si="5"/>
        <v>1.0679369433408785E-3</v>
      </c>
      <c r="X28">
        <f t="shared" si="6"/>
        <v>-0.45073372088674213</v>
      </c>
      <c r="Y28">
        <f t="shared" si="7"/>
        <v>-0.76232450714379585</v>
      </c>
      <c r="Z28">
        <f t="shared" si="19"/>
        <v>0.16372855628089844</v>
      </c>
      <c r="AA28">
        <f t="shared" si="8"/>
        <v>1.0073597940024046E-3</v>
      </c>
      <c r="AB28">
        <f t="shared" si="9"/>
        <v>5.120677895970985E-5</v>
      </c>
      <c r="AC28">
        <f t="shared" si="9"/>
        <v>3.6695910219757696E-9</v>
      </c>
      <c r="AG28">
        <v>496</v>
      </c>
      <c r="AH28" s="13">
        <v>301.66800000000001</v>
      </c>
      <c r="AI28">
        <f t="shared" si="10"/>
        <v>574.81799999999998</v>
      </c>
      <c r="AJ28" s="13">
        <v>7.8424100000000001</v>
      </c>
      <c r="AK28">
        <f t="shared" si="20"/>
        <v>0.82618387687743677</v>
      </c>
      <c r="AL28">
        <f t="shared" si="21"/>
        <v>0.17381612312256323</v>
      </c>
      <c r="AM28">
        <f t="shared" si="22"/>
        <v>1.5714002779085856E-3</v>
      </c>
      <c r="AN28">
        <f t="shared" si="23"/>
        <v>-0.42981637315762167</v>
      </c>
      <c r="AO28">
        <f t="shared" si="11"/>
        <v>-0.72181535082073311</v>
      </c>
      <c r="AP28">
        <f t="shared" si="26"/>
        <v>0.16996372358525835</v>
      </c>
      <c r="AQ28">
        <f t="shared" si="24"/>
        <v>1.5101702978008095E-3</v>
      </c>
      <c r="AR28">
        <f t="shared" si="12"/>
        <v>1.4840982195026805E-5</v>
      </c>
      <c r="AS28">
        <f t="shared" si="12"/>
        <v>3.7491104639986536E-9</v>
      </c>
    </row>
    <row r="29" spans="1:45" x14ac:dyDescent="0.25">
      <c r="A29">
        <v>1504</v>
      </c>
      <c r="B29" s="13">
        <v>291.62</v>
      </c>
      <c r="C29">
        <f t="shared" si="0"/>
        <v>564.77</v>
      </c>
      <c r="D29" s="13">
        <v>6.3104300000000002</v>
      </c>
      <c r="E29">
        <f t="shared" si="13"/>
        <v>0.81870383752625575</v>
      </c>
      <c r="F29">
        <f t="shared" si="1"/>
        <v>0.18129616247374425</v>
      </c>
      <c r="G29">
        <f t="shared" si="14"/>
        <v>5.1296276477738069E-4</v>
      </c>
      <c r="H29">
        <f t="shared" si="15"/>
        <v>-0.41818753304003486</v>
      </c>
      <c r="I29">
        <f t="shared" si="16"/>
        <v>-0.69961875570231469</v>
      </c>
      <c r="J29">
        <f t="shared" si="25"/>
        <v>0.17343011734740171</v>
      </c>
      <c r="K29">
        <f t="shared" si="17"/>
        <v>5.2914442924680461E-4</v>
      </c>
      <c r="L29">
        <f t="shared" si="2"/>
        <v>6.1874665929657159E-5</v>
      </c>
      <c r="M29">
        <f t="shared" si="2"/>
        <v>2.6184626500101634E-10</v>
      </c>
      <c r="Q29">
        <v>768</v>
      </c>
      <c r="R29" s="16">
        <v>303.35000000000002</v>
      </c>
      <c r="S29">
        <f t="shared" si="3"/>
        <v>576.5</v>
      </c>
      <c r="T29" s="16">
        <v>7.3697900000000001</v>
      </c>
      <c r="U29">
        <f t="shared" si="18"/>
        <v>0.80348506587238933</v>
      </c>
      <c r="V29">
        <f t="shared" si="4"/>
        <v>0.19651493412761067</v>
      </c>
      <c r="W29">
        <f t="shared" si="5"/>
        <v>1.0514016144295608E-3</v>
      </c>
      <c r="X29">
        <f t="shared" si="6"/>
        <v>-0.36962746379657796</v>
      </c>
      <c r="Y29">
        <f t="shared" si="7"/>
        <v>-0.60918479190197483</v>
      </c>
      <c r="Z29">
        <f t="shared" si="19"/>
        <v>0.18790519133695616</v>
      </c>
      <c r="AA29">
        <f t="shared" si="8"/>
        <v>1.0741111748850593E-3</v>
      </c>
      <c r="AB29">
        <f t="shared" si="9"/>
        <v>7.4127670921227446E-5</v>
      </c>
      <c r="AC29">
        <f t="shared" si="9"/>
        <v>5.1572413608194187E-10</v>
      </c>
      <c r="AG29">
        <v>512</v>
      </c>
      <c r="AH29" s="16">
        <v>309.51100000000002</v>
      </c>
      <c r="AI29">
        <f t="shared" si="10"/>
        <v>582.66100000000006</v>
      </c>
      <c r="AJ29" s="16">
        <v>7.6037499999999998</v>
      </c>
      <c r="AK29">
        <f t="shared" si="20"/>
        <v>0.8010414724308994</v>
      </c>
      <c r="AL29">
        <f t="shared" si="21"/>
        <v>0.1989585275691006</v>
      </c>
      <c r="AM29">
        <f t="shared" si="22"/>
        <v>1.548750412174886E-3</v>
      </c>
      <c r="AN29">
        <f t="shared" si="23"/>
        <v>-0.3487567814390149</v>
      </c>
      <c r="AO29">
        <f t="shared" si="11"/>
        <v>-0.57132624499664952</v>
      </c>
      <c r="AP29">
        <f t="shared" si="26"/>
        <v>0.19412644835007131</v>
      </c>
      <c r="AQ29">
        <f t="shared" si="24"/>
        <v>1.6043443342994052E-3</v>
      </c>
      <c r="AR29">
        <f t="shared" si="12"/>
        <v>2.3348989578974653E-5</v>
      </c>
      <c r="AS29">
        <f t="shared" si="12"/>
        <v>3.0906841771871003E-9</v>
      </c>
    </row>
    <row r="30" spans="1:45" x14ac:dyDescent="0.25">
      <c r="A30">
        <v>1551</v>
      </c>
      <c r="B30" s="16">
        <v>299.44099999999997</v>
      </c>
      <c r="C30">
        <f t="shared" si="0"/>
        <v>572.59099999999989</v>
      </c>
      <c r="D30" s="16">
        <v>6.1246</v>
      </c>
      <c r="E30">
        <f t="shared" si="13"/>
        <v>0.79459458758171886</v>
      </c>
      <c r="F30">
        <f t="shared" si="1"/>
        <v>0.20540541241828114</v>
      </c>
      <c r="G30">
        <f t="shared" si="14"/>
        <v>5.0973311168159817E-4</v>
      </c>
      <c r="H30">
        <f t="shared" si="15"/>
        <v>-0.33475592939502685</v>
      </c>
      <c r="I30">
        <f t="shared" si="16"/>
        <v>-0.54623545694288889</v>
      </c>
      <c r="J30">
        <f t="shared" si="25"/>
        <v>0.19829990552200152</v>
      </c>
      <c r="K30">
        <f t="shared" si="17"/>
        <v>5.6228467186997646E-4</v>
      </c>
      <c r="L30">
        <f t="shared" si="2"/>
        <v>5.0488228253077201E-5</v>
      </c>
      <c r="M30">
        <f t="shared" si="2"/>
        <v>2.7616664782327461E-9</v>
      </c>
      <c r="Q30">
        <v>792</v>
      </c>
      <c r="R30" s="16">
        <v>311.26100000000002</v>
      </c>
      <c r="S30">
        <f t="shared" si="3"/>
        <v>584.41100000000006</v>
      </c>
      <c r="T30" s="16">
        <v>7.1383400000000004</v>
      </c>
      <c r="U30">
        <f t="shared" si="18"/>
        <v>0.77825142712607986</v>
      </c>
      <c r="V30">
        <f t="shared" si="4"/>
        <v>0.22174857287392014</v>
      </c>
      <c r="W30">
        <f t="shared" si="5"/>
        <v>1.0335943371404578E-3</v>
      </c>
      <c r="X30">
        <f t="shared" si="6"/>
        <v>-0.28314680652563862</v>
      </c>
      <c r="Y30">
        <f t="shared" si="7"/>
        <v>-0.45566213355154073</v>
      </c>
      <c r="Z30">
        <f t="shared" si="19"/>
        <v>0.21368385953419758</v>
      </c>
      <c r="AA30">
        <f t="shared" si="8"/>
        <v>1.1308416837495904E-3</v>
      </c>
      <c r="AB30">
        <f t="shared" si="9"/>
        <v>6.5039601251898961E-5</v>
      </c>
      <c r="AC30">
        <f t="shared" si="9"/>
        <v>9.4570464225167792E-9</v>
      </c>
      <c r="AG30">
        <v>528</v>
      </c>
      <c r="AH30" s="16">
        <v>317.34399999999999</v>
      </c>
      <c r="AI30">
        <f t="shared" si="10"/>
        <v>590.49399999999991</v>
      </c>
      <c r="AJ30" s="16">
        <v>7.3685299999999998</v>
      </c>
      <c r="AK30">
        <f t="shared" si="20"/>
        <v>0.77626146583610123</v>
      </c>
      <c r="AL30">
        <f t="shared" si="21"/>
        <v>0.22373853416389877</v>
      </c>
      <c r="AM30">
        <f t="shared" si="22"/>
        <v>1.5343308755595211E-3</v>
      </c>
      <c r="AN30">
        <f t="shared" si="23"/>
        <v>-0.2626423234181201</v>
      </c>
      <c r="AO30">
        <f t="shared" si="11"/>
        <v>-0.42043301767054603</v>
      </c>
      <c r="AP30">
        <f t="shared" si="26"/>
        <v>0.21979595769886179</v>
      </c>
      <c r="AQ30">
        <f t="shared" si="24"/>
        <v>1.681941532800929E-3</v>
      </c>
      <c r="AR30">
        <f t="shared" si="12"/>
        <v>1.5543909182663522E-5</v>
      </c>
      <c r="AS30">
        <f t="shared" si="12"/>
        <v>2.1788906131240391E-8</v>
      </c>
    </row>
    <row r="31" spans="1:45" x14ac:dyDescent="0.25">
      <c r="A31">
        <v>1598</v>
      </c>
      <c r="B31" s="16">
        <v>307.262</v>
      </c>
      <c r="C31">
        <f t="shared" si="0"/>
        <v>580.41200000000003</v>
      </c>
      <c r="D31" s="16">
        <v>5.93994</v>
      </c>
      <c r="E31">
        <f t="shared" si="13"/>
        <v>0.77063713133268374</v>
      </c>
      <c r="F31">
        <f t="shared" si="1"/>
        <v>0.22936286866731626</v>
      </c>
      <c r="G31">
        <f t="shared" si="14"/>
        <v>5.1183100600022432E-4</v>
      </c>
      <c r="H31">
        <f t="shared" si="15"/>
        <v>-0.24609901592076899</v>
      </c>
      <c r="I31">
        <f t="shared" si="16"/>
        <v>-0.39229275682517956</v>
      </c>
      <c r="J31">
        <f t="shared" si="25"/>
        <v>0.22472728509989043</v>
      </c>
      <c r="K31">
        <f t="shared" si="17"/>
        <v>5.8942523705997026E-4</v>
      </c>
      <c r="L31">
        <f t="shared" si="2"/>
        <v>2.1488635010588358E-5</v>
      </c>
      <c r="M31">
        <f t="shared" si="2"/>
        <v>6.0208646937532409E-9</v>
      </c>
      <c r="Q31">
        <v>816</v>
      </c>
      <c r="R31" s="16">
        <v>319.16500000000002</v>
      </c>
      <c r="S31">
        <f t="shared" si="3"/>
        <v>592.31500000000005</v>
      </c>
      <c r="T31" s="16">
        <v>6.9108099999999997</v>
      </c>
      <c r="U31">
        <f t="shared" si="18"/>
        <v>0.75344516303470888</v>
      </c>
      <c r="V31">
        <f t="shared" si="4"/>
        <v>0.24655483696529112</v>
      </c>
      <c r="W31">
        <f t="shared" si="5"/>
        <v>1.0274163021626037E-3</v>
      </c>
      <c r="X31">
        <f t="shared" si="6"/>
        <v>-0.19209856648614232</v>
      </c>
      <c r="Y31">
        <f t="shared" si="7"/>
        <v>-0.3020379087763958</v>
      </c>
      <c r="Z31">
        <f t="shared" si="19"/>
        <v>0.24082405994418776</v>
      </c>
      <c r="AA31">
        <f t="shared" si="8"/>
        <v>1.1757515149279894E-3</v>
      </c>
      <c r="AB31">
        <f t="shared" si="9"/>
        <v>3.2841805265606318E-5</v>
      </c>
      <c r="AC31">
        <f t="shared" si="9"/>
        <v>2.2003335346152242E-8</v>
      </c>
      <c r="AG31">
        <v>544</v>
      </c>
      <c r="AH31" s="16">
        <v>325.18900000000002</v>
      </c>
      <c r="AI31">
        <f t="shared" si="10"/>
        <v>598.33899999999994</v>
      </c>
      <c r="AJ31" s="16">
        <v>7.1355000000000004</v>
      </c>
      <c r="AK31">
        <f t="shared" si="20"/>
        <v>0.75171217182714889</v>
      </c>
      <c r="AL31">
        <f t="shared" si="21"/>
        <v>0.24828782817285111</v>
      </c>
      <c r="AM31">
        <f t="shared" si="22"/>
        <v>1.519845496311234E-3</v>
      </c>
      <c r="AN31">
        <f t="shared" si="23"/>
        <v>-0.17236277405739342</v>
      </c>
      <c r="AO31">
        <f t="shared" si="11"/>
        <v>-0.26961339451198635</v>
      </c>
      <c r="AP31">
        <f t="shared" si="26"/>
        <v>0.24670702222367666</v>
      </c>
      <c r="AQ31">
        <f t="shared" si="24"/>
        <v>1.7460537854992592E-3</v>
      </c>
      <c r="AR31">
        <f t="shared" si="12"/>
        <v>2.4989474489453401E-6</v>
      </c>
      <c r="AS31">
        <f t="shared" si="12"/>
        <v>5.1170190097373229E-8</v>
      </c>
    </row>
    <row r="32" spans="1:45" x14ac:dyDescent="0.25">
      <c r="A32">
        <v>1645</v>
      </c>
      <c r="B32" s="16">
        <v>315.06299999999999</v>
      </c>
      <c r="C32">
        <f t="shared" si="0"/>
        <v>588.21299999999997</v>
      </c>
      <c r="D32" s="16">
        <v>5.7545200000000003</v>
      </c>
      <c r="E32">
        <f t="shared" si="13"/>
        <v>0.7465810740506732</v>
      </c>
      <c r="F32">
        <f t="shared" si="1"/>
        <v>0.2534189259493268</v>
      </c>
      <c r="G32">
        <f t="shared" si="14"/>
        <v>5.1795906572043313E-4</v>
      </c>
      <c r="H32">
        <f t="shared" si="15"/>
        <v>-0.1531627776488258</v>
      </c>
      <c r="I32">
        <f t="shared" si="16"/>
        <v>-0.23833721994583415</v>
      </c>
      <c r="J32">
        <f t="shared" si="25"/>
        <v>0.25243027124170903</v>
      </c>
      <c r="K32">
        <f t="shared" si="17"/>
        <v>6.0943909863596434E-4</v>
      </c>
      <c r="L32">
        <f t="shared" si="2"/>
        <v>9.7743813089478908E-7</v>
      </c>
      <c r="M32">
        <f t="shared" si="2"/>
        <v>8.368596422226673E-9</v>
      </c>
      <c r="Q32">
        <v>840</v>
      </c>
      <c r="R32" s="16">
        <v>327.06</v>
      </c>
      <c r="S32">
        <f t="shared" si="3"/>
        <v>600.21</v>
      </c>
      <c r="T32" s="16">
        <v>6.6846399999999999</v>
      </c>
      <c r="U32">
        <f t="shared" si="18"/>
        <v>0.72878717178280639</v>
      </c>
      <c r="V32">
        <f t="shared" si="4"/>
        <v>0.27121282821719361</v>
      </c>
      <c r="W32">
        <f t="shared" si="5"/>
        <v>1.0360019537127101E-3</v>
      </c>
      <c r="X32">
        <f t="shared" si="6"/>
        <v>-9.7434470091133818E-2</v>
      </c>
      <c r="Y32">
        <f t="shared" si="7"/>
        <v>-0.14900485473711483</v>
      </c>
      <c r="Z32">
        <f t="shared" si="19"/>
        <v>0.26904209630245951</v>
      </c>
      <c r="AA32">
        <f t="shared" si="8"/>
        <v>1.209534027277311E-3</v>
      </c>
      <c r="AB32">
        <f t="shared" si="9"/>
        <v>4.7120770456451856E-6</v>
      </c>
      <c r="AC32">
        <f t="shared" si="9"/>
        <v>3.0113380555630064E-8</v>
      </c>
      <c r="AG32">
        <v>560</v>
      </c>
      <c r="AH32" s="16">
        <v>333.03100000000001</v>
      </c>
      <c r="AI32">
        <f t="shared" si="10"/>
        <v>606.18100000000004</v>
      </c>
      <c r="AJ32" s="16">
        <v>6.9046700000000003</v>
      </c>
      <c r="AK32">
        <f t="shared" si="20"/>
        <v>0.72739464388616915</v>
      </c>
      <c r="AL32">
        <f t="shared" si="21"/>
        <v>0.27260535611383085</v>
      </c>
      <c r="AM32">
        <f t="shared" si="22"/>
        <v>1.5285367238602188E-3</v>
      </c>
      <c r="AN32">
        <f t="shared" si="23"/>
        <v>-7.8641948546914531E-2</v>
      </c>
      <c r="AO32">
        <f t="shared" si="11"/>
        <v>-0.11937700528554353</v>
      </c>
      <c r="AP32">
        <f t="shared" si="26"/>
        <v>0.2746438827916648</v>
      </c>
      <c r="AQ32">
        <f t="shared" si="24"/>
        <v>1.7944837832982003E-3</v>
      </c>
      <c r="AR32">
        <f t="shared" si="12"/>
        <v>4.1555910162406828E-6</v>
      </c>
      <c r="AS32">
        <f t="shared" si="12"/>
        <v>7.0727838423709284E-8</v>
      </c>
    </row>
    <row r="33" spans="1:45" x14ac:dyDescent="0.25">
      <c r="A33">
        <v>1692</v>
      </c>
      <c r="B33" s="16">
        <v>322.85899999999998</v>
      </c>
      <c r="C33">
        <f t="shared" si="0"/>
        <v>596.00900000000001</v>
      </c>
      <c r="D33" s="16">
        <v>5.5668800000000003</v>
      </c>
      <c r="E33">
        <f t="shared" si="13"/>
        <v>0.72223699796181284</v>
      </c>
      <c r="F33">
        <f t="shared" si="1"/>
        <v>0.27776300203818716</v>
      </c>
      <c r="G33">
        <f t="shared" si="14"/>
        <v>5.3615001777275256E-4</v>
      </c>
      <c r="H33">
        <f t="shared" si="15"/>
        <v>-5.7070900813718906E-2</v>
      </c>
      <c r="I33">
        <f t="shared" si="16"/>
        <v>-8.5718008689090089E-2</v>
      </c>
      <c r="J33">
        <f t="shared" si="25"/>
        <v>0.28107390887759937</v>
      </c>
      <c r="K33">
        <f t="shared" si="17"/>
        <v>6.2533080927039669E-4</v>
      </c>
      <c r="L33">
        <f t="shared" si="2"/>
        <v>1.0962104099266541E-5</v>
      </c>
      <c r="M33">
        <f t="shared" si="2"/>
        <v>7.9532135721462748E-9</v>
      </c>
      <c r="Q33">
        <v>864</v>
      </c>
      <c r="R33" s="16">
        <v>334.96100000000001</v>
      </c>
      <c r="S33">
        <f t="shared" si="3"/>
        <v>608.11099999999999</v>
      </c>
      <c r="T33" s="16">
        <v>6.4565799999999998</v>
      </c>
      <c r="U33">
        <f t="shared" si="18"/>
        <v>0.70392312489370135</v>
      </c>
      <c r="V33">
        <f t="shared" si="4"/>
        <v>0.29607687510629865</v>
      </c>
      <c r="W33">
        <f t="shared" si="5"/>
        <v>1.060486959985225E-3</v>
      </c>
      <c r="X33">
        <f t="shared" si="6"/>
        <v>-5.0418871574198221E-5</v>
      </c>
      <c r="Y33">
        <f t="shared" si="7"/>
        <v>-6.0849445658607673E-5</v>
      </c>
      <c r="Z33">
        <f t="shared" si="19"/>
        <v>0.29807091295711496</v>
      </c>
      <c r="AA33">
        <f t="shared" si="8"/>
        <v>1.2481024712591078E-3</v>
      </c>
      <c r="AB33">
        <f t="shared" si="9"/>
        <v>3.9761869504881303E-6</v>
      </c>
      <c r="AC33">
        <f t="shared" si="9"/>
        <v>3.5199580070560421E-8</v>
      </c>
      <c r="AG33">
        <v>576</v>
      </c>
      <c r="AH33" s="16">
        <v>340.85300000000001</v>
      </c>
      <c r="AI33">
        <f t="shared" si="10"/>
        <v>614.00299999999993</v>
      </c>
      <c r="AJ33" s="16">
        <v>6.6725199999999996</v>
      </c>
      <c r="AK33">
        <f t="shared" si="20"/>
        <v>0.70293805630440565</v>
      </c>
      <c r="AL33">
        <f t="shared" si="21"/>
        <v>0.29706194369559435</v>
      </c>
      <c r="AM33">
        <f t="shared" si="22"/>
        <v>1.5637625324867524E-3</v>
      </c>
      <c r="AN33">
        <f t="shared" si="23"/>
        <v>1.7678395610059017E-2</v>
      </c>
      <c r="AO33">
        <f t="shared" si="11"/>
        <v>2.5588005068312172E-2</v>
      </c>
      <c r="AP33">
        <f t="shared" si="26"/>
        <v>0.303355623324436</v>
      </c>
      <c r="AQ33">
        <f t="shared" si="24"/>
        <v>1.8537915815188223E-3</v>
      </c>
      <c r="AR33">
        <f t="shared" si="12"/>
        <v>3.9610403270496269E-5</v>
      </c>
      <c r="AS33">
        <f t="shared" si="12"/>
        <v>8.4116849282446795E-8</v>
      </c>
    </row>
    <row r="34" spans="1:45" x14ac:dyDescent="0.25">
      <c r="A34">
        <v>1739</v>
      </c>
      <c r="B34" s="16">
        <v>330.65300000000002</v>
      </c>
      <c r="C34">
        <f t="shared" si="0"/>
        <v>603.803</v>
      </c>
      <c r="D34" s="16">
        <v>5.3726500000000001</v>
      </c>
      <c r="E34">
        <f t="shared" si="13"/>
        <v>0.69703794712649347</v>
      </c>
      <c r="F34">
        <f t="shared" si="1"/>
        <v>0.30296205287350653</v>
      </c>
      <c r="G34">
        <f t="shared" si="14"/>
        <v>5.7462981619602711E-4</v>
      </c>
      <c r="H34">
        <f t="shared" si="15"/>
        <v>4.1526664127715329E-2</v>
      </c>
      <c r="I34">
        <f t="shared" si="16"/>
        <v>6.1738119912637841E-2</v>
      </c>
      <c r="J34">
        <f t="shared" si="25"/>
        <v>0.31046445691330798</v>
      </c>
      <c r="K34">
        <f t="shared" si="17"/>
        <v>6.4539898804076286E-4</v>
      </c>
      <c r="L34">
        <f t="shared" si="2"/>
        <v>5.6286066376429238E-5</v>
      </c>
      <c r="M34">
        <f t="shared" si="2"/>
        <v>5.0082756835897386E-9</v>
      </c>
      <c r="Q34">
        <v>888</v>
      </c>
      <c r="R34" s="16">
        <v>342.84699999999998</v>
      </c>
      <c r="S34">
        <f t="shared" si="3"/>
        <v>615.99699999999996</v>
      </c>
      <c r="T34" s="16">
        <v>6.2231300000000003</v>
      </c>
      <c r="U34">
        <f t="shared" si="18"/>
        <v>0.67847143785405595</v>
      </c>
      <c r="V34">
        <f t="shared" si="4"/>
        <v>0.32152856214594405</v>
      </c>
      <c r="W34">
        <f t="shared" si="5"/>
        <v>1.1395294663195388E-3</v>
      </c>
      <c r="X34">
        <f t="shared" si="6"/>
        <v>0.10043892020221545</v>
      </c>
      <c r="Y34">
        <f t="shared" si="7"/>
        <v>0.1537657712326605</v>
      </c>
      <c r="Z34">
        <f t="shared" si="19"/>
        <v>0.32802537226733353</v>
      </c>
      <c r="AA34">
        <f t="shared" si="8"/>
        <v>1.2425468573756945E-3</v>
      </c>
      <c r="AB34">
        <f t="shared" si="9"/>
        <v>4.2208541753388704E-5</v>
      </c>
      <c r="AC34">
        <f t="shared" si="9"/>
        <v>1.0612582860016913E-8</v>
      </c>
      <c r="AG34">
        <v>592</v>
      </c>
      <c r="AH34" s="16">
        <v>348.68200000000002</v>
      </c>
      <c r="AI34">
        <f t="shared" si="10"/>
        <v>621.83199999999999</v>
      </c>
      <c r="AJ34" s="16">
        <v>6.4350199999999997</v>
      </c>
      <c r="AK34">
        <f t="shared" si="20"/>
        <v>0.67791785578461761</v>
      </c>
      <c r="AL34">
        <f t="shared" si="21"/>
        <v>0.32208214421538239</v>
      </c>
      <c r="AM34">
        <f t="shared" si="22"/>
        <v>1.669374115733438E-3</v>
      </c>
      <c r="AN34">
        <f t="shared" si="23"/>
        <v>0.1171821330018844</v>
      </c>
      <c r="AO34">
        <f t="shared" si="11"/>
        <v>0.18041442134479435</v>
      </c>
      <c r="AP34">
        <f t="shared" si="26"/>
        <v>0.33301628862873717</v>
      </c>
      <c r="AQ34">
        <f t="shared" si="24"/>
        <v>1.8168525871395476E-3</v>
      </c>
      <c r="AR34">
        <f t="shared" si="12"/>
        <v>1.1955551405209741E-4</v>
      </c>
      <c r="AS34">
        <f t="shared" si="12"/>
        <v>2.174989952828269E-8</v>
      </c>
    </row>
    <row r="35" spans="1:45" x14ac:dyDescent="0.25">
      <c r="A35">
        <v>1786</v>
      </c>
      <c r="B35" s="16">
        <v>338.44900000000001</v>
      </c>
      <c r="C35">
        <f t="shared" si="0"/>
        <v>611.59899999999993</v>
      </c>
      <c r="D35" s="16">
        <v>5.1644800000000002</v>
      </c>
      <c r="E35">
        <f t="shared" si="13"/>
        <v>0.6700303457652802</v>
      </c>
      <c r="F35">
        <f t="shared" si="1"/>
        <v>0.3299696542347198</v>
      </c>
      <c r="G35">
        <f t="shared" si="14"/>
        <v>6.587664199220898E-4</v>
      </c>
      <c r="H35">
        <f t="shared" si="15"/>
        <v>0.14328843196821373</v>
      </c>
      <c r="I35">
        <f t="shared" si="16"/>
        <v>0.22235248385912207</v>
      </c>
      <c r="J35">
        <f t="shared" si="25"/>
        <v>0.34079820935122385</v>
      </c>
      <c r="K35">
        <f t="shared" si="17"/>
        <v>6.2270729092558637E-4</v>
      </c>
      <c r="L35">
        <f t="shared" si="2"/>
        <v>1.1725760591116596E-4</v>
      </c>
      <c r="M35">
        <f t="shared" si="2"/>
        <v>1.3002607839864749E-9</v>
      </c>
      <c r="Q35">
        <v>912</v>
      </c>
      <c r="R35" s="16">
        <v>350.74400000000003</v>
      </c>
      <c r="S35">
        <f t="shared" si="3"/>
        <v>623.89400000000001</v>
      </c>
      <c r="T35" s="16">
        <v>5.9722799999999996</v>
      </c>
      <c r="U35">
        <f t="shared" si="18"/>
        <v>0.65112273066238702</v>
      </c>
      <c r="V35">
        <f t="shared" si="4"/>
        <v>0.34887726933761298</v>
      </c>
      <c r="W35">
        <f t="shared" si="5"/>
        <v>1.3146949286327915E-3</v>
      </c>
      <c r="X35">
        <f t="shared" si="6"/>
        <v>0.20048095628594675</v>
      </c>
      <c r="Y35">
        <f t="shared" si="7"/>
        <v>0.31589691629943661</v>
      </c>
      <c r="Z35">
        <f t="shared" si="19"/>
        <v>0.35784649684435021</v>
      </c>
      <c r="AA35">
        <f t="shared" si="8"/>
        <v>1.1831531453951499E-3</v>
      </c>
      <c r="AB35">
        <f t="shared" si="9"/>
        <v>8.0447042067611775E-5</v>
      </c>
      <c r="AC35">
        <f t="shared" si="9"/>
        <v>1.7303240737338693E-8</v>
      </c>
      <c r="AG35">
        <v>608</v>
      </c>
      <c r="AH35" s="16">
        <v>356.49099999999999</v>
      </c>
      <c r="AI35">
        <f t="shared" si="10"/>
        <v>629.64099999999996</v>
      </c>
      <c r="AJ35" s="16">
        <v>6.1814799999999996</v>
      </c>
      <c r="AK35">
        <f t="shared" si="20"/>
        <v>0.6512078699328826</v>
      </c>
      <c r="AL35">
        <f t="shared" si="21"/>
        <v>0.3487921300671174</v>
      </c>
      <c r="AM35">
        <f t="shared" si="22"/>
        <v>1.9070001780384788E-3</v>
      </c>
      <c r="AN35">
        <f t="shared" si="23"/>
        <v>0.21470314049414774</v>
      </c>
      <c r="AO35">
        <f t="shared" si="11"/>
        <v>0.33953445561943163</v>
      </c>
      <c r="AP35">
        <f t="shared" si="26"/>
        <v>0.3620859300229699</v>
      </c>
      <c r="AQ35">
        <f t="shared" si="24"/>
        <v>1.7281804242822662E-3</v>
      </c>
      <c r="AR35">
        <f t="shared" si="12"/>
        <v>1.7672511726622402E-4</v>
      </c>
      <c r="AS35">
        <f t="shared" si="12"/>
        <v>3.1976504333432511E-8</v>
      </c>
    </row>
    <row r="36" spans="1:45" x14ac:dyDescent="0.25">
      <c r="A36">
        <v>1833</v>
      </c>
      <c r="B36" s="16">
        <v>346.23399999999998</v>
      </c>
      <c r="C36">
        <f t="shared" si="0"/>
        <v>619.38400000000001</v>
      </c>
      <c r="D36" s="16">
        <v>4.9258300000000004</v>
      </c>
      <c r="E36">
        <f t="shared" si="13"/>
        <v>0.63906832402894198</v>
      </c>
      <c r="F36">
        <f t="shared" si="1"/>
        <v>0.36093167597105802</v>
      </c>
      <c r="G36">
        <f t="shared" si="14"/>
        <v>7.796161742241618E-4</v>
      </c>
      <c r="H36">
        <f t="shared" si="15"/>
        <v>0.24147233982360217</v>
      </c>
      <c r="I36">
        <f t="shared" si="16"/>
        <v>0.3844659820266273</v>
      </c>
      <c r="J36">
        <f t="shared" si="25"/>
        <v>0.3700654520247264</v>
      </c>
      <c r="K36">
        <f t="shared" si="17"/>
        <v>5.9010965866649256E-4</v>
      </c>
      <c r="L36">
        <f t="shared" si="2"/>
        <v>8.3425864998566029E-5</v>
      </c>
      <c r="M36">
        <f t="shared" si="2"/>
        <v>3.5912719438809136E-8</v>
      </c>
      <c r="Q36">
        <v>936</v>
      </c>
      <c r="R36" s="13">
        <v>358.60599999999999</v>
      </c>
      <c r="S36">
        <f t="shared" si="3"/>
        <v>631.75599999999997</v>
      </c>
      <c r="T36" s="13">
        <v>5.6828700000000003</v>
      </c>
      <c r="U36">
        <f t="shared" si="18"/>
        <v>0.61957005237520002</v>
      </c>
      <c r="V36">
        <f t="shared" si="4"/>
        <v>0.38042994762479998</v>
      </c>
      <c r="W36">
        <f t="shared" si="5"/>
        <v>1.5568648144190973E-3</v>
      </c>
      <c r="X36">
        <f t="shared" si="6"/>
        <v>0.29574098528331838</v>
      </c>
      <c r="Y36">
        <f t="shared" si="7"/>
        <v>0.47750391816501458</v>
      </c>
      <c r="Z36">
        <f t="shared" si="19"/>
        <v>0.38624217233383379</v>
      </c>
      <c r="AA36">
        <f t="shared" si="8"/>
        <v>1.1134954927090885E-3</v>
      </c>
      <c r="AB36">
        <f t="shared" si="9"/>
        <v>3.378195606830314E-5</v>
      </c>
      <c r="AC36">
        <f t="shared" si="9"/>
        <v>1.9657635543359327E-7</v>
      </c>
      <c r="AG36">
        <v>624</v>
      </c>
      <c r="AH36" s="13">
        <v>364.30200000000002</v>
      </c>
      <c r="AI36">
        <f t="shared" si="10"/>
        <v>637.452</v>
      </c>
      <c r="AJ36" s="13">
        <v>5.8918499999999998</v>
      </c>
      <c r="AK36">
        <f t="shared" si="20"/>
        <v>0.62069586708426694</v>
      </c>
      <c r="AL36">
        <f t="shared" si="21"/>
        <v>0.37930413291573306</v>
      </c>
      <c r="AM36">
        <f t="shared" si="22"/>
        <v>2.2022385441719805E-3</v>
      </c>
      <c r="AN36">
        <f t="shared" si="23"/>
        <v>0.30746459912726298</v>
      </c>
      <c r="AO36">
        <f t="shared" si="11"/>
        <v>0.49798239065853894</v>
      </c>
      <c r="AP36">
        <f t="shared" si="26"/>
        <v>0.38973681681148614</v>
      </c>
      <c r="AQ36">
        <f t="shared" si="24"/>
        <v>1.631266801279187E-3</v>
      </c>
      <c r="AR36">
        <f t="shared" si="12"/>
        <v>1.0884089326870569E-4</v>
      </c>
      <c r="AS36">
        <f t="shared" si="12"/>
        <v>3.2600873118203426E-7</v>
      </c>
    </row>
    <row r="37" spans="1:45" x14ac:dyDescent="0.25">
      <c r="A37">
        <v>1880</v>
      </c>
      <c r="B37" s="13">
        <v>354.00299999999999</v>
      </c>
      <c r="C37">
        <f t="shared" si="0"/>
        <v>627.15300000000002</v>
      </c>
      <c r="D37" s="13">
        <v>4.6433999999999997</v>
      </c>
      <c r="E37">
        <f t="shared" si="13"/>
        <v>0.60242636384040638</v>
      </c>
      <c r="F37">
        <f t="shared" si="1"/>
        <v>0.39757363615959362</v>
      </c>
      <c r="G37">
        <f t="shared" si="14"/>
        <v>7.8764890115469942E-4</v>
      </c>
      <c r="H37">
        <f t="shared" si="15"/>
        <v>0.33451649266299677</v>
      </c>
      <c r="I37">
        <f t="shared" si="16"/>
        <v>0.54580841271958991</v>
      </c>
      <c r="J37">
        <f t="shared" si="25"/>
        <v>0.39780060598205158</v>
      </c>
      <c r="K37">
        <f t="shared" si="17"/>
        <v>5.5401717079252104E-4</v>
      </c>
      <c r="L37">
        <f t="shared" si="2"/>
        <v>5.1515300306596239E-8</v>
      </c>
      <c r="M37">
        <f t="shared" si="2"/>
        <v>5.4583785432025623E-8</v>
      </c>
      <c r="Q37">
        <v>960</v>
      </c>
      <c r="R37" s="16">
        <v>366.47199999999998</v>
      </c>
      <c r="S37">
        <f t="shared" si="3"/>
        <v>639.62199999999996</v>
      </c>
      <c r="T37" s="16">
        <v>5.3401500000000004</v>
      </c>
      <c r="U37">
        <f t="shared" si="18"/>
        <v>0.58220529682914168</v>
      </c>
      <c r="V37">
        <f t="shared" si="4"/>
        <v>0.41779470317085832</v>
      </c>
      <c r="W37">
        <f t="shared" si="5"/>
        <v>1.5448721582856189E-3</v>
      </c>
      <c r="X37">
        <f t="shared" si="6"/>
        <v>0.38539261942446301</v>
      </c>
      <c r="Y37">
        <f t="shared" si="7"/>
        <v>0.63816769238823989</v>
      </c>
      <c r="Z37">
        <f t="shared" si="19"/>
        <v>0.4129660641588519</v>
      </c>
      <c r="AA37">
        <f t="shared" si="8"/>
        <v>1.0404495941585944E-3</v>
      </c>
      <c r="AB37">
        <f t="shared" si="9"/>
        <v>2.3315754708270328E-5</v>
      </c>
      <c r="AC37">
        <f t="shared" si="9"/>
        <v>2.5444212320048208E-7</v>
      </c>
      <c r="AG37">
        <v>640</v>
      </c>
      <c r="AH37" s="13">
        <v>372.07900000000001</v>
      </c>
      <c r="AI37">
        <f t="shared" si="10"/>
        <v>645.22900000000004</v>
      </c>
      <c r="AJ37" s="13">
        <v>5.5573800000000002</v>
      </c>
      <c r="AK37">
        <f t="shared" si="20"/>
        <v>0.58546005037751525</v>
      </c>
      <c r="AL37">
        <f t="shared" si="21"/>
        <v>0.41453994962248475</v>
      </c>
      <c r="AM37">
        <f t="shared" si="22"/>
        <v>2.1797862063371101E-3</v>
      </c>
      <c r="AN37">
        <f t="shared" si="23"/>
        <v>0.39502414197376778</v>
      </c>
      <c r="AO37">
        <f t="shared" si="11"/>
        <v>0.65604740814435081</v>
      </c>
      <c r="AP37">
        <f t="shared" si="26"/>
        <v>0.41583708563195315</v>
      </c>
      <c r="AQ37">
        <f t="shared" si="24"/>
        <v>1.5206556100164697E-3</v>
      </c>
      <c r="AR37">
        <f t="shared" si="12"/>
        <v>1.6825618270596118E-6</v>
      </c>
      <c r="AS37">
        <f t="shared" si="12"/>
        <v>4.3445314300600302E-7</v>
      </c>
    </row>
    <row r="38" spans="1:45" x14ac:dyDescent="0.25">
      <c r="A38">
        <v>1927</v>
      </c>
      <c r="B38" s="16">
        <v>361.76400000000001</v>
      </c>
      <c r="C38">
        <f t="shared" si="0"/>
        <v>634.91399999999999</v>
      </c>
      <c r="D38" s="16">
        <v>4.35806</v>
      </c>
      <c r="E38">
        <f t="shared" si="13"/>
        <v>0.5654068654861355</v>
      </c>
      <c r="F38">
        <f t="shared" si="1"/>
        <v>0.4345931345138645</v>
      </c>
      <c r="G38">
        <f t="shared" si="14"/>
        <v>6.0096391066934184E-4</v>
      </c>
      <c r="H38">
        <f t="shared" si="15"/>
        <v>0.42186984734516664</v>
      </c>
      <c r="I38">
        <f t="shared" si="16"/>
        <v>0.70662326540106513</v>
      </c>
      <c r="J38">
        <f t="shared" si="25"/>
        <v>0.42383941300930006</v>
      </c>
      <c r="K38">
        <f t="shared" si="17"/>
        <v>5.148262164873425E-4</v>
      </c>
      <c r="L38">
        <f t="shared" si="2"/>
        <v>1.1564252619773167E-4</v>
      </c>
      <c r="M38">
        <f t="shared" si="2"/>
        <v>7.4197023589916425E-9</v>
      </c>
      <c r="Q38">
        <v>984</v>
      </c>
      <c r="R38" s="16">
        <v>374.33199999999999</v>
      </c>
      <c r="S38">
        <f t="shared" si="3"/>
        <v>647.48199999999997</v>
      </c>
      <c r="T38" s="16">
        <v>5.00007</v>
      </c>
      <c r="U38">
        <f t="shared" si="18"/>
        <v>0.54512836503028683</v>
      </c>
      <c r="V38">
        <f t="shared" si="4"/>
        <v>0.45487163496971317</v>
      </c>
      <c r="W38">
        <f t="shared" si="5"/>
        <v>1.1931330050979673E-3</v>
      </c>
      <c r="X38">
        <f t="shared" si="6"/>
        <v>0.46916305852239515</v>
      </c>
      <c r="Y38">
        <f t="shared" si="7"/>
        <v>0.7986800433809168</v>
      </c>
      <c r="Z38">
        <f t="shared" si="19"/>
        <v>0.43793685441865815</v>
      </c>
      <c r="AA38">
        <f t="shared" si="8"/>
        <v>9.6062513543604454E-4</v>
      </c>
      <c r="AB38">
        <f t="shared" si="9"/>
        <v>2.8678679231239129E-4</v>
      </c>
      <c r="AC38">
        <f t="shared" si="9"/>
        <v>5.4059909454725651E-8</v>
      </c>
      <c r="AG38">
        <v>656</v>
      </c>
      <c r="AH38" s="16">
        <v>379.90100000000001</v>
      </c>
      <c r="AI38">
        <f t="shared" si="10"/>
        <v>653.05099999999993</v>
      </c>
      <c r="AJ38" s="16">
        <v>5.2263200000000003</v>
      </c>
      <c r="AK38">
        <f t="shared" si="20"/>
        <v>0.55058347107612149</v>
      </c>
      <c r="AL38">
        <f t="shared" si="21"/>
        <v>0.44941652892387851</v>
      </c>
      <c r="AM38">
        <f t="shared" si="22"/>
        <v>1.7522699906134809E-3</v>
      </c>
      <c r="AN38">
        <f t="shared" si="23"/>
        <v>0.47664654116414218</v>
      </c>
      <c r="AO38">
        <f t="shared" si="11"/>
        <v>0.81363201970441057</v>
      </c>
      <c r="AP38">
        <f t="shared" si="26"/>
        <v>0.44016757539221668</v>
      </c>
      <c r="AQ38">
        <f t="shared" si="24"/>
        <v>1.4090819006999118E-3</v>
      </c>
      <c r="AR38">
        <f t="shared" si="12"/>
        <v>8.5543141430839836E-5</v>
      </c>
      <c r="AS38">
        <f t="shared" si="12"/>
        <v>1.17778065058524E-7</v>
      </c>
    </row>
    <row r="39" spans="1:45" x14ac:dyDescent="0.25">
      <c r="A39">
        <v>1974</v>
      </c>
      <c r="B39" s="16">
        <v>369.57400000000001</v>
      </c>
      <c r="C39">
        <f t="shared" si="0"/>
        <v>642.72399999999993</v>
      </c>
      <c r="D39" s="16">
        <v>4.1403499999999998</v>
      </c>
      <c r="E39">
        <f t="shared" si="13"/>
        <v>0.53716156168467644</v>
      </c>
      <c r="F39">
        <f t="shared" si="1"/>
        <v>0.46283843831532356</v>
      </c>
      <c r="G39">
        <f t="shared" si="14"/>
        <v>3.731215461171963E-4</v>
      </c>
      <c r="H39">
        <f t="shared" si="15"/>
        <v>0.50304386046134186</v>
      </c>
      <c r="I39">
        <f t="shared" si="16"/>
        <v>0.86731243735895192</v>
      </c>
      <c r="J39">
        <f t="shared" si="25"/>
        <v>0.44803624518420515</v>
      </c>
      <c r="K39">
        <f t="shared" si="17"/>
        <v>4.7474790572830575E-4</v>
      </c>
      <c r="L39">
        <f t="shared" si="2"/>
        <v>2.1910492149092913E-4</v>
      </c>
      <c r="M39">
        <f t="shared" si="2"/>
        <v>1.0327916967806539E-8</v>
      </c>
      <c r="Q39">
        <v>1008</v>
      </c>
      <c r="R39" s="16">
        <v>382.21699999999998</v>
      </c>
      <c r="S39">
        <f t="shared" si="3"/>
        <v>655.36699999999996</v>
      </c>
      <c r="T39" s="16">
        <v>4.7374200000000002</v>
      </c>
      <c r="U39">
        <f t="shared" si="18"/>
        <v>0.51649317290793562</v>
      </c>
      <c r="V39">
        <f t="shared" si="4"/>
        <v>0.48350682709206438</v>
      </c>
      <c r="W39">
        <f t="shared" si="5"/>
        <v>7.5331142674813412E-4</v>
      </c>
      <c r="X39">
        <f t="shared" si="6"/>
        <v>0.5465065356651444</v>
      </c>
      <c r="Y39">
        <f t="shared" si="7"/>
        <v>0.95925851892561265</v>
      </c>
      <c r="Z39">
        <f t="shared" si="19"/>
        <v>0.46099185766912321</v>
      </c>
      <c r="AA39">
        <f t="shared" si="8"/>
        <v>8.7742656393764132E-4</v>
      </c>
      <c r="AB39">
        <f t="shared" si="9"/>
        <v>5.0692384811597616E-4</v>
      </c>
      <c r="AC39">
        <f t="shared" si="9"/>
        <v>1.5404567279570195E-8</v>
      </c>
      <c r="AG39">
        <v>672</v>
      </c>
      <c r="AH39" s="16">
        <v>387.733</v>
      </c>
      <c r="AI39">
        <f t="shared" si="10"/>
        <v>660.88300000000004</v>
      </c>
      <c r="AJ39" s="16">
        <v>4.9601899999999999</v>
      </c>
      <c r="AK39">
        <f t="shared" si="20"/>
        <v>0.52254715122630579</v>
      </c>
      <c r="AL39">
        <f t="shared" si="21"/>
        <v>0.47745284877369421</v>
      </c>
      <c r="AM39">
        <f t="shared" si="22"/>
        <v>1.1955046864152372E-3</v>
      </c>
      <c r="AN39">
        <f t="shared" si="23"/>
        <v>0.55228013277639021</v>
      </c>
      <c r="AO39">
        <f t="shared" si="11"/>
        <v>0.97184493025028751</v>
      </c>
      <c r="AP39">
        <f t="shared" si="26"/>
        <v>0.4627128858034153</v>
      </c>
      <c r="AQ39">
        <f t="shared" si="24"/>
        <v>1.287286215978944E-3</v>
      </c>
      <c r="AR39">
        <f t="shared" si="12"/>
        <v>2.1726650836519342E-4</v>
      </c>
      <c r="AS39">
        <f t="shared" si="12"/>
        <v>8.4238491690536014E-9</v>
      </c>
    </row>
    <row r="40" spans="1:45" x14ac:dyDescent="0.25">
      <c r="A40">
        <v>2021</v>
      </c>
      <c r="B40" s="16">
        <v>377.36399999999998</v>
      </c>
      <c r="C40">
        <f t="shared" si="0"/>
        <v>650.5139999999999</v>
      </c>
      <c r="D40" s="16">
        <v>4.0051800000000002</v>
      </c>
      <c r="E40">
        <f t="shared" si="13"/>
        <v>0.51962484901716821</v>
      </c>
      <c r="F40">
        <f t="shared" si="1"/>
        <v>0.48037515098283179</v>
      </c>
      <c r="G40">
        <f t="shared" si="14"/>
        <v>2.4710986763639483E-4</v>
      </c>
      <c r="H40">
        <f t="shared" si="15"/>
        <v>0.57789862016920068</v>
      </c>
      <c r="I40">
        <f t="shared" si="16"/>
        <v>1.0288724262958615</v>
      </c>
      <c r="J40">
        <f t="shared" si="25"/>
        <v>0.47034939675343551</v>
      </c>
      <c r="K40">
        <f t="shared" si="17"/>
        <v>4.2981051130284222E-4</v>
      </c>
      <c r="L40">
        <f t="shared" si="2"/>
        <v>1.0051574786825735E-4</v>
      </c>
      <c r="M40">
        <f t="shared" si="2"/>
        <v>3.3379525196134187E-8</v>
      </c>
      <c r="Q40">
        <v>1032</v>
      </c>
      <c r="R40" s="16">
        <v>390.11</v>
      </c>
      <c r="S40">
        <f t="shared" si="3"/>
        <v>663.26</v>
      </c>
      <c r="T40" s="16">
        <v>4.5715899999999996</v>
      </c>
      <c r="U40">
        <f t="shared" si="18"/>
        <v>0.49841369866598045</v>
      </c>
      <c r="V40">
        <f t="shared" si="4"/>
        <v>0.5015863013340196</v>
      </c>
      <c r="W40">
        <f t="shared" si="5"/>
        <v>5.0241960922838469E-4</v>
      </c>
      <c r="X40">
        <f t="shared" si="6"/>
        <v>0.61715138857287921</v>
      </c>
      <c r="Y40">
        <f t="shared" si="7"/>
        <v>1.1204371861206153</v>
      </c>
      <c r="Z40">
        <f t="shared" si="19"/>
        <v>0.48205009520362663</v>
      </c>
      <c r="AA40">
        <f t="shared" si="8"/>
        <v>7.8956350781402766E-4</v>
      </c>
      <c r="AB40">
        <f t="shared" si="9"/>
        <v>3.8166334996920403E-4</v>
      </c>
      <c r="AC40">
        <f t="shared" si="9"/>
        <v>8.2451618494962015E-8</v>
      </c>
      <c r="AG40">
        <v>688</v>
      </c>
      <c r="AH40" s="16">
        <v>395.584</v>
      </c>
      <c r="AI40">
        <f t="shared" si="10"/>
        <v>668.73399999999992</v>
      </c>
      <c r="AJ40" s="16">
        <v>4.7786200000000001</v>
      </c>
      <c r="AK40">
        <f t="shared" si="20"/>
        <v>0.503419076243662</v>
      </c>
      <c r="AL40">
        <f t="shared" si="21"/>
        <v>0.496580923756338</v>
      </c>
      <c r="AM40">
        <f t="shared" si="22"/>
        <v>8.0071225926616613E-4</v>
      </c>
      <c r="AN40">
        <f t="shared" si="23"/>
        <v>0.62137624415151083</v>
      </c>
      <c r="AO40">
        <f t="shared" si="11"/>
        <v>1.1306308083484404</v>
      </c>
      <c r="AP40">
        <f t="shared" si="26"/>
        <v>0.48330946525907842</v>
      </c>
      <c r="AQ40">
        <f t="shared" si="24"/>
        <v>1.160159511089295E-3</v>
      </c>
      <c r="AR40">
        <f t="shared" si="12"/>
        <v>1.7613161064448352E-4</v>
      </c>
      <c r="AS40">
        <f t="shared" si="12"/>
        <v>1.2920232684319984E-7</v>
      </c>
    </row>
    <row r="41" spans="1:45" x14ac:dyDescent="0.25">
      <c r="A41">
        <v>2068</v>
      </c>
      <c r="B41" s="16">
        <v>385.137</v>
      </c>
      <c r="C41">
        <f t="shared" si="0"/>
        <v>658.28700000000003</v>
      </c>
      <c r="D41" s="16">
        <v>3.9156599999999999</v>
      </c>
      <c r="E41">
        <f t="shared" si="13"/>
        <v>0.50801068523825765</v>
      </c>
      <c r="F41">
        <f t="shared" si="1"/>
        <v>0.49198931476174235</v>
      </c>
      <c r="G41">
        <f t="shared" si="14"/>
        <v>2.10948794512657E-4</v>
      </c>
      <c r="H41">
        <f t="shared" si="15"/>
        <v>0.64566798187734653</v>
      </c>
      <c r="I41">
        <f t="shared" si="16"/>
        <v>1.1906755745590494</v>
      </c>
      <c r="J41">
        <f t="shared" si="25"/>
        <v>0.49055049078466911</v>
      </c>
      <c r="K41">
        <f t="shared" si="17"/>
        <v>3.8314179076742022E-4</v>
      </c>
      <c r="L41">
        <f t="shared" si="2"/>
        <v>2.0702144370008371E-6</v>
      </c>
      <c r="M41">
        <f t="shared" si="2"/>
        <v>2.9650427959192902E-8</v>
      </c>
      <c r="Q41">
        <v>1056</v>
      </c>
      <c r="R41" s="16">
        <v>397.98599999999999</v>
      </c>
      <c r="S41">
        <f t="shared" si="3"/>
        <v>671.13599999999997</v>
      </c>
      <c r="T41" s="16">
        <v>4.4609899999999998</v>
      </c>
      <c r="U41">
        <f t="shared" si="18"/>
        <v>0.48635562804449922</v>
      </c>
      <c r="V41">
        <f t="shared" si="4"/>
        <v>0.51364437195550083</v>
      </c>
      <c r="W41">
        <f t="shared" si="5"/>
        <v>4.3150848716640156E-4</v>
      </c>
      <c r="X41">
        <f t="shared" si="6"/>
        <v>0.68072206236296662</v>
      </c>
      <c r="Y41">
        <f t="shared" si="7"/>
        <v>1.2821739974748045</v>
      </c>
      <c r="Z41">
        <f t="shared" si="19"/>
        <v>0.50099961939116333</v>
      </c>
      <c r="AA41">
        <f t="shared" si="8"/>
        <v>6.9852184661582108E-4</v>
      </c>
      <c r="AB41">
        <f t="shared" si="9"/>
        <v>1.5988976741331985E-4</v>
      </c>
      <c r="AC41">
        <f t="shared" si="9"/>
        <v>7.1296134124464916E-8</v>
      </c>
      <c r="AG41" s="11">
        <v>704</v>
      </c>
      <c r="AH41" s="16">
        <v>403.42500000000001</v>
      </c>
      <c r="AI41">
        <f t="shared" si="10"/>
        <v>676.57500000000005</v>
      </c>
      <c r="AJ41" s="16">
        <v>4.6570099999999996</v>
      </c>
      <c r="AK41">
        <f t="shared" si="20"/>
        <v>0.49060768009540329</v>
      </c>
      <c r="AL41">
        <f t="shared" si="21"/>
        <v>0.50939231990459666</v>
      </c>
      <c r="AM41">
        <f t="shared" si="22"/>
        <v>6.5513419782077531E-4</v>
      </c>
      <c r="AN41">
        <f t="shared" si="23"/>
        <v>0.68364872854238112</v>
      </c>
      <c r="AO41">
        <f t="shared" si="11"/>
        <v>1.290105001466769</v>
      </c>
      <c r="AP41">
        <f t="shared" si="26"/>
        <v>0.50187201743650711</v>
      </c>
      <c r="AQ41">
        <f t="shared" si="24"/>
        <v>1.0282965431606189E-3</v>
      </c>
      <c r="AR41">
        <f t="shared" si="12"/>
        <v>5.6554949211553713E-5</v>
      </c>
      <c r="AS41">
        <f t="shared" si="12"/>
        <v>1.3925013597953266E-7</v>
      </c>
    </row>
    <row r="42" spans="1:45" x14ac:dyDescent="0.25">
      <c r="A42">
        <v>2115</v>
      </c>
      <c r="B42" s="16">
        <v>392.86399999999998</v>
      </c>
      <c r="C42">
        <f t="shared" si="0"/>
        <v>666.0139999999999</v>
      </c>
      <c r="D42" s="16">
        <v>3.8392400000000002</v>
      </c>
      <c r="E42">
        <f t="shared" si="13"/>
        <v>0.49809609189616272</v>
      </c>
      <c r="F42">
        <f t="shared" si="1"/>
        <v>0.50190390810383723</v>
      </c>
      <c r="G42">
        <f t="shared" si="14"/>
        <v>1.9863746732702255E-4</v>
      </c>
      <c r="H42">
        <f t="shared" si="15"/>
        <v>0.70607896281245219</v>
      </c>
      <c r="I42">
        <f t="shared" si="16"/>
        <v>1.352575788352538</v>
      </c>
      <c r="J42">
        <f t="shared" si="25"/>
        <v>0.50855815495073786</v>
      </c>
      <c r="K42">
        <f t="shared" si="17"/>
        <v>3.3567172209696767E-4</v>
      </c>
      <c r="L42">
        <f t="shared" si="2"/>
        <v>4.4279001099487052E-5</v>
      </c>
      <c r="M42">
        <f t="shared" si="2"/>
        <v>1.8778386980354228E-8</v>
      </c>
      <c r="Q42">
        <v>1080</v>
      </c>
      <c r="R42" s="16">
        <v>405.84399999999999</v>
      </c>
      <c r="S42">
        <f t="shared" si="3"/>
        <v>678.99399999999991</v>
      </c>
      <c r="T42" s="16">
        <v>4.3659999999999997</v>
      </c>
      <c r="U42">
        <f t="shared" si="18"/>
        <v>0.47599942435250553</v>
      </c>
      <c r="V42">
        <f t="shared" si="4"/>
        <v>0.52400057564749447</v>
      </c>
      <c r="W42">
        <f t="shared" si="5"/>
        <v>4.0416159704384502E-4</v>
      </c>
      <c r="X42">
        <f t="shared" si="6"/>
        <v>0.73696263580259291</v>
      </c>
      <c r="Y42">
        <f t="shared" si="7"/>
        <v>1.4441193632638345</v>
      </c>
      <c r="Z42">
        <f t="shared" si="19"/>
        <v>0.51776414370994306</v>
      </c>
      <c r="AA42">
        <f t="shared" si="8"/>
        <v>6.083726681730227E-4</v>
      </c>
      <c r="AB42">
        <f t="shared" si="9"/>
        <v>3.8893083311711257E-5</v>
      </c>
      <c r="AC42">
        <f t="shared" si="9"/>
        <v>4.1702161571726064E-8</v>
      </c>
      <c r="AG42">
        <v>720</v>
      </c>
      <c r="AH42" s="16">
        <v>411.24400000000003</v>
      </c>
      <c r="AI42">
        <f t="shared" si="10"/>
        <v>684.39400000000001</v>
      </c>
      <c r="AJ42" s="16">
        <v>4.5575099999999997</v>
      </c>
      <c r="AK42">
        <f t="shared" si="20"/>
        <v>0.48012553293027099</v>
      </c>
      <c r="AL42">
        <f t="shared" si="21"/>
        <v>0.51987446706972906</v>
      </c>
      <c r="AM42">
        <f t="shared" si="22"/>
        <v>6.1332412589953922E-4</v>
      </c>
      <c r="AN42">
        <f t="shared" si="23"/>
        <v>0.73884336326380162</v>
      </c>
      <c r="AO42">
        <f t="shared" si="11"/>
        <v>1.4499283970152248</v>
      </c>
      <c r="AP42">
        <f t="shared" si="26"/>
        <v>0.51832476212707701</v>
      </c>
      <c r="AQ42">
        <f t="shared" si="24"/>
        <v>8.9672370199094192E-4</v>
      </c>
      <c r="AR42">
        <f t="shared" si="12"/>
        <v>2.4015854092802018E-6</v>
      </c>
      <c r="AS42">
        <f t="shared" si="12"/>
        <v>8.0315319728786758E-8</v>
      </c>
    </row>
    <row r="43" spans="1:45" x14ac:dyDescent="0.25">
      <c r="A43">
        <v>2162</v>
      </c>
      <c r="B43" s="16">
        <v>400.58600000000001</v>
      </c>
      <c r="C43">
        <f t="shared" si="0"/>
        <v>673.73599999999999</v>
      </c>
      <c r="D43" s="16">
        <v>3.76728</v>
      </c>
      <c r="E43">
        <f t="shared" si="13"/>
        <v>0.48876013093179271</v>
      </c>
      <c r="F43">
        <f t="shared" si="1"/>
        <v>0.51123986906820729</v>
      </c>
      <c r="G43">
        <f t="shared" si="14"/>
        <v>1.9088077912261713E-4</v>
      </c>
      <c r="H43">
        <f t="shared" si="15"/>
        <v>0.75900521229162621</v>
      </c>
      <c r="I43">
        <f t="shared" si="16"/>
        <v>1.5141224292655229</v>
      </c>
      <c r="J43">
        <f t="shared" si="25"/>
        <v>0.52433472588929531</v>
      </c>
      <c r="K43">
        <f t="shared" si="17"/>
        <v>2.9056255708989723E-4</v>
      </c>
      <c r="L43">
        <f t="shared" si="2"/>
        <v>1.7147527516479542E-4</v>
      </c>
      <c r="M43">
        <f t="shared" si="2"/>
        <v>9.9364568587181276E-9</v>
      </c>
      <c r="Q43">
        <v>1104</v>
      </c>
      <c r="R43" s="16">
        <v>413.70299999999997</v>
      </c>
      <c r="S43">
        <f t="shared" si="3"/>
        <v>686.85299999999995</v>
      </c>
      <c r="T43" s="16">
        <v>4.2770299999999999</v>
      </c>
      <c r="U43">
        <f t="shared" si="18"/>
        <v>0.46629954602345325</v>
      </c>
      <c r="V43">
        <f t="shared" si="4"/>
        <v>0.53370045397654675</v>
      </c>
      <c r="W43">
        <f t="shared" si="5"/>
        <v>3.8985217779366937E-4</v>
      </c>
      <c r="X43">
        <f t="shared" si="6"/>
        <v>0.78594496597424213</v>
      </c>
      <c r="Y43">
        <f t="shared" si="7"/>
        <v>1.6061406722379923</v>
      </c>
      <c r="Z43">
        <f t="shared" si="19"/>
        <v>0.53236508774609559</v>
      </c>
      <c r="AA43">
        <f t="shared" si="8"/>
        <v>5.2262268187541826E-4</v>
      </c>
      <c r="AB43">
        <f t="shared" si="9"/>
        <v>1.7832029694293477E-6</v>
      </c>
      <c r="AC43">
        <f t="shared" si="9"/>
        <v>1.7628006754121697E-8</v>
      </c>
      <c r="AG43">
        <v>736</v>
      </c>
      <c r="AH43" s="16">
        <v>419.04399999999998</v>
      </c>
      <c r="AI43">
        <f t="shared" si="10"/>
        <v>692.19399999999996</v>
      </c>
      <c r="AJ43" s="16">
        <v>4.4643600000000001</v>
      </c>
      <c r="AK43">
        <f t="shared" si="20"/>
        <v>0.47031234691587837</v>
      </c>
      <c r="AL43">
        <f t="shared" si="21"/>
        <v>0.52968765308412169</v>
      </c>
      <c r="AM43">
        <f t="shared" si="22"/>
        <v>5.922544833565635E-4</v>
      </c>
      <c r="AN43">
        <f t="shared" si="23"/>
        <v>0.78697572110028902</v>
      </c>
      <c r="AO43">
        <f t="shared" si="11"/>
        <v>1.6098230897461714</v>
      </c>
      <c r="AP43">
        <f t="shared" si="26"/>
        <v>0.53267234135893204</v>
      </c>
      <c r="AQ43">
        <f t="shared" si="24"/>
        <v>7.7042858106729289E-4</v>
      </c>
      <c r="AR43">
        <f t="shared" si="12"/>
        <v>8.9083640977904086E-6</v>
      </c>
      <c r="AS43">
        <f t="shared" si="12"/>
        <v>3.1746009095032542E-8</v>
      </c>
    </row>
    <row r="44" spans="1:45" x14ac:dyDescent="0.25">
      <c r="A44">
        <v>2209</v>
      </c>
      <c r="B44" s="16">
        <v>408.31200000000001</v>
      </c>
      <c r="C44">
        <f t="shared" si="0"/>
        <v>681.46199999999999</v>
      </c>
      <c r="D44" s="16">
        <v>3.6981299999999999</v>
      </c>
      <c r="E44">
        <f t="shared" si="13"/>
        <v>0.47978873431302971</v>
      </c>
      <c r="F44">
        <f t="shared" si="1"/>
        <v>0.52021126568697029</v>
      </c>
      <c r="G44">
        <f t="shared" si="14"/>
        <v>1.812470275804913E-4</v>
      </c>
      <c r="H44">
        <f t="shared" si="15"/>
        <v>0.80481898024853571</v>
      </c>
      <c r="I44">
        <f t="shared" si="16"/>
        <v>1.6757287029825929</v>
      </c>
      <c r="J44">
        <f t="shared" si="25"/>
        <v>0.53799116607252051</v>
      </c>
      <c r="K44">
        <f t="shared" si="17"/>
        <v>2.4815965670885388E-4</v>
      </c>
      <c r="L44">
        <f t="shared" si="2"/>
        <v>3.1612485772008879E-4</v>
      </c>
      <c r="M44">
        <f t="shared" si="2"/>
        <v>4.4772999368697963E-9</v>
      </c>
      <c r="Q44">
        <v>1128</v>
      </c>
      <c r="R44" s="16">
        <v>421.548</v>
      </c>
      <c r="S44">
        <f t="shared" si="3"/>
        <v>694.69799999999998</v>
      </c>
      <c r="T44" s="16">
        <v>4.1912099999999999</v>
      </c>
      <c r="U44">
        <f t="shared" si="18"/>
        <v>0.45694309375640513</v>
      </c>
      <c r="V44">
        <f t="shared" si="4"/>
        <v>0.54305690624359482</v>
      </c>
      <c r="W44">
        <f t="shared" si="5"/>
        <v>3.6859246919340727E-4</v>
      </c>
      <c r="X44">
        <f t="shared" si="6"/>
        <v>0.8280232480832832</v>
      </c>
      <c r="Y44">
        <f t="shared" si="7"/>
        <v>1.7684417477299763</v>
      </c>
      <c r="Z44">
        <f t="shared" si="19"/>
        <v>0.54490803211110561</v>
      </c>
      <c r="AA44">
        <f t="shared" si="8"/>
        <v>4.4182070686256197E-4</v>
      </c>
      <c r="AB44">
        <f t="shared" si="9"/>
        <v>3.4266669773675912E-6</v>
      </c>
      <c r="AC44">
        <f t="shared" si="9"/>
        <v>5.3623747921302076E-9</v>
      </c>
      <c r="AG44">
        <v>752</v>
      </c>
      <c r="AH44" s="16">
        <v>426.83</v>
      </c>
      <c r="AI44">
        <f t="shared" si="10"/>
        <v>699.98</v>
      </c>
      <c r="AJ44" s="16">
        <v>4.3744100000000001</v>
      </c>
      <c r="AK44">
        <f t="shared" si="20"/>
        <v>0.46083627518217335</v>
      </c>
      <c r="AL44">
        <f t="shared" si="21"/>
        <v>0.53916372481782671</v>
      </c>
      <c r="AM44">
        <f t="shared" si="22"/>
        <v>5.6743181073561078E-4</v>
      </c>
      <c r="AN44">
        <f t="shared" si="23"/>
        <v>0.82832908788323034</v>
      </c>
      <c r="AO44">
        <f t="shared" si="11"/>
        <v>1.7697244287813578</v>
      </c>
      <c r="AP44">
        <f t="shared" si="26"/>
        <v>0.54499919865600877</v>
      </c>
      <c r="AQ44">
        <f t="shared" si="24"/>
        <v>6.5250120391557203E-4</v>
      </c>
      <c r="AR44">
        <f t="shared" si="12"/>
        <v>3.4052754916107252E-5</v>
      </c>
      <c r="AS44">
        <f t="shared" si="12"/>
        <v>7.2368016560068386E-9</v>
      </c>
    </row>
    <row r="45" spans="1:45" x14ac:dyDescent="0.25">
      <c r="A45">
        <v>2256</v>
      </c>
      <c r="B45" s="16">
        <v>416.04399999999998</v>
      </c>
      <c r="C45">
        <f t="shared" si="0"/>
        <v>689.19399999999996</v>
      </c>
      <c r="D45" s="16">
        <v>3.6324700000000001</v>
      </c>
      <c r="E45">
        <f t="shared" si="13"/>
        <v>0.47127012401674662</v>
      </c>
      <c r="F45">
        <f t="shared" si="1"/>
        <v>0.52872987598325338</v>
      </c>
      <c r="G45">
        <f t="shared" si="14"/>
        <v>1.7558823369471919E-4</v>
      </c>
      <c r="H45">
        <f t="shared" si="15"/>
        <v>0.8439469705945466</v>
      </c>
      <c r="I45">
        <f t="shared" si="16"/>
        <v>1.8376441176781868</v>
      </c>
      <c r="J45">
        <f t="shared" si="25"/>
        <v>0.54965466993783663</v>
      </c>
      <c r="K45">
        <f t="shared" si="17"/>
        <v>2.0886184038832869E-4</v>
      </c>
      <c r="L45">
        <f t="shared" si="2"/>
        <v>4.378470020417634E-4</v>
      </c>
      <c r="M45">
        <f t="shared" si="2"/>
        <v>1.107132902401015E-9</v>
      </c>
      <c r="Q45">
        <v>1152</v>
      </c>
      <c r="R45" s="16">
        <v>429.392</v>
      </c>
      <c r="S45">
        <f t="shared" si="3"/>
        <v>702.54199999999992</v>
      </c>
      <c r="T45" s="16">
        <v>4.1100700000000003</v>
      </c>
      <c r="U45">
        <f t="shared" si="18"/>
        <v>0.44809687449576335</v>
      </c>
      <c r="V45">
        <f t="shared" si="4"/>
        <v>0.55190312550423659</v>
      </c>
      <c r="W45">
        <f t="shared" si="5"/>
        <v>3.48922696065392E-4</v>
      </c>
      <c r="X45">
        <f t="shared" si="6"/>
        <v>0.86359586479074313</v>
      </c>
      <c r="Y45">
        <f t="shared" si="7"/>
        <v>1.930880855978294</v>
      </c>
      <c r="Z45">
        <f t="shared" si="19"/>
        <v>0.55551172907580715</v>
      </c>
      <c r="AA45">
        <f t="shared" si="8"/>
        <v>3.6812310756886125E-4</v>
      </c>
      <c r="AB45">
        <f t="shared" si="9"/>
        <v>1.3022019736751777E-5</v>
      </c>
      <c r="AC45">
        <f t="shared" si="9"/>
        <v>3.6865580190255413E-10</v>
      </c>
      <c r="AG45">
        <v>768</v>
      </c>
      <c r="AH45" s="16">
        <v>434.60199999999998</v>
      </c>
      <c r="AI45">
        <f t="shared" si="10"/>
        <v>707.75199999999995</v>
      </c>
      <c r="AJ45" s="16">
        <v>4.2882300000000004</v>
      </c>
      <c r="AK45">
        <f t="shared" si="20"/>
        <v>0.45175736621040358</v>
      </c>
      <c r="AL45">
        <f t="shared" si="21"/>
        <v>0.54824263378959648</v>
      </c>
      <c r="AM45">
        <f t="shared" si="22"/>
        <v>5.3523476322461794E-4</v>
      </c>
      <c r="AN45">
        <f t="shared" si="23"/>
        <v>0.86335260891414922</v>
      </c>
      <c r="AO45">
        <f t="shared" si="11"/>
        <v>1.9296652411030606</v>
      </c>
      <c r="AP45">
        <f t="shared" si="26"/>
        <v>0.55543921791865791</v>
      </c>
      <c r="AQ45">
        <f t="shared" si="24"/>
        <v>5.4461456182571736E-4</v>
      </c>
      <c r="AR45">
        <f t="shared" si="12"/>
        <v>5.1790823126658919E-5</v>
      </c>
      <c r="AS45">
        <f t="shared" si="12"/>
        <v>8.7980621797186765E-11</v>
      </c>
    </row>
    <row r="46" spans="1:45" x14ac:dyDescent="0.25">
      <c r="A46">
        <v>2303</v>
      </c>
      <c r="B46" s="16">
        <v>423.76400000000001</v>
      </c>
      <c r="C46">
        <f t="shared" si="0"/>
        <v>696.91399999999999</v>
      </c>
      <c r="D46" s="16">
        <v>3.5688599999999999</v>
      </c>
      <c r="E46">
        <f t="shared" si="13"/>
        <v>0.46301747703309487</v>
      </c>
      <c r="F46">
        <f t="shared" si="1"/>
        <v>0.53698252296690518</v>
      </c>
      <c r="G46">
        <f t="shared" si="14"/>
        <v>1.6570604729906961E-4</v>
      </c>
      <c r="H46">
        <f t="shared" si="15"/>
        <v>0.87687877015756976</v>
      </c>
      <c r="I46">
        <f t="shared" si="16"/>
        <v>1.9999705240995889</v>
      </c>
      <c r="J46">
        <f t="shared" si="25"/>
        <v>0.55947117643608812</v>
      </c>
      <c r="K46">
        <f t="shared" si="17"/>
        <v>1.7287301860399411E-4</v>
      </c>
      <c r="L46">
        <f t="shared" si="2"/>
        <v>5.0573953485699382E-4</v>
      </c>
      <c r="M46">
        <f t="shared" si="2"/>
        <v>5.1365477685611241E-11</v>
      </c>
      <c r="Q46">
        <v>1176</v>
      </c>
      <c r="R46" s="16">
        <v>437.23599999999999</v>
      </c>
      <c r="S46">
        <f t="shared" si="3"/>
        <v>710.38599999999997</v>
      </c>
      <c r="T46" s="16">
        <v>4.0332600000000003</v>
      </c>
      <c r="U46">
        <f t="shared" si="18"/>
        <v>0.43972272979019394</v>
      </c>
      <c r="V46">
        <f t="shared" si="4"/>
        <v>0.560277270209806</v>
      </c>
      <c r="W46">
        <f t="shared" si="5"/>
        <v>3.2071269811504804E-4</v>
      </c>
      <c r="X46">
        <f t="shared" si="6"/>
        <v>0.89323481562149143</v>
      </c>
      <c r="Y46">
        <f t="shared" si="7"/>
        <v>2.0935734723617099</v>
      </c>
      <c r="Z46">
        <f t="shared" si="19"/>
        <v>0.56434668365745977</v>
      </c>
      <c r="AA46">
        <f t="shared" si="8"/>
        <v>3.0210115571078811E-4</v>
      </c>
      <c r="AB46">
        <f t="shared" si="9"/>
        <v>1.6560125807945334E-5</v>
      </c>
      <c r="AC46">
        <f t="shared" si="9"/>
        <v>3.4638951066556572E-10</v>
      </c>
      <c r="AG46">
        <v>784</v>
      </c>
      <c r="AH46" s="16">
        <v>442.38</v>
      </c>
      <c r="AI46">
        <f t="shared" si="10"/>
        <v>715.53</v>
      </c>
      <c r="AJ46" s="16">
        <v>4.2069400000000003</v>
      </c>
      <c r="AK46">
        <f t="shared" si="20"/>
        <v>0.44319360999880958</v>
      </c>
      <c r="AL46">
        <f t="shared" si="21"/>
        <v>0.55680639000119037</v>
      </c>
      <c r="AM46">
        <f t="shared" si="22"/>
        <v>5.0251097465006667E-4</v>
      </c>
      <c r="AN46">
        <f t="shared" si="23"/>
        <v>0.89258522863252709</v>
      </c>
      <c r="AO46">
        <f t="shared" si="11"/>
        <v>2.0896470422108657</v>
      </c>
      <c r="AP46">
        <f t="shared" si="26"/>
        <v>0.56415305090786938</v>
      </c>
      <c r="AQ46">
        <f t="shared" si="24"/>
        <v>4.4857928101419212E-4</v>
      </c>
      <c r="AR46">
        <f t="shared" si="12"/>
        <v>5.397342647772572E-5</v>
      </c>
      <c r="AS46">
        <f t="shared" si="12"/>
        <v>2.9086275784338316E-9</v>
      </c>
    </row>
    <row r="47" spans="1:45" x14ac:dyDescent="0.25">
      <c r="A47">
        <v>2350</v>
      </c>
      <c r="B47" s="16">
        <v>431.49299999999999</v>
      </c>
      <c r="C47">
        <f t="shared" si="0"/>
        <v>704.64300000000003</v>
      </c>
      <c r="D47" s="16">
        <v>3.5088300000000001</v>
      </c>
      <c r="E47">
        <f t="shared" si="13"/>
        <v>0.4552292928100386</v>
      </c>
      <c r="F47">
        <f t="shared" si="1"/>
        <v>0.54477070718996146</v>
      </c>
      <c r="G47">
        <f t="shared" si="14"/>
        <v>1.5828060556602523E-4</v>
      </c>
      <c r="H47">
        <f t="shared" si="15"/>
        <v>0.90413611687029005</v>
      </c>
      <c r="I47">
        <f t="shared" si="16"/>
        <v>2.1624865097040611</v>
      </c>
      <c r="J47">
        <f t="shared" si="25"/>
        <v>0.56759620831047586</v>
      </c>
      <c r="K47">
        <f t="shared" si="17"/>
        <v>1.4106644101097413E-4</v>
      </c>
      <c r="L47">
        <f t="shared" si="2"/>
        <v>5.2100350140260425E-4</v>
      </c>
      <c r="M47">
        <f t="shared" si="2"/>
        <v>2.9632746132837783E-10</v>
      </c>
      <c r="Q47">
        <v>1200</v>
      </c>
      <c r="R47" s="16">
        <v>445.07900000000001</v>
      </c>
      <c r="S47">
        <f t="shared" si="3"/>
        <v>718.22900000000004</v>
      </c>
      <c r="T47" s="16">
        <v>3.9626600000000001</v>
      </c>
      <c r="U47">
        <f t="shared" si="18"/>
        <v>0.43202562503543285</v>
      </c>
      <c r="V47">
        <f t="shared" si="4"/>
        <v>0.56797437496456715</v>
      </c>
      <c r="W47">
        <f t="shared" si="5"/>
        <v>3.0322340792038327E-4</v>
      </c>
      <c r="X47">
        <f t="shared" si="6"/>
        <v>0.91755809529593935</v>
      </c>
      <c r="Y47">
        <f t="shared" si="7"/>
        <v>2.2565629092416475</v>
      </c>
      <c r="Z47">
        <f t="shared" si="19"/>
        <v>0.57159711139451863</v>
      </c>
      <c r="AA47">
        <f t="shared" si="8"/>
        <v>2.4407918653170343E-4</v>
      </c>
      <c r="AB47">
        <f t="shared" si="9"/>
        <v>1.3124219240897584E-5</v>
      </c>
      <c r="AC47">
        <f t="shared" si="9"/>
        <v>3.4980389236731735E-9</v>
      </c>
      <c r="AG47">
        <v>800</v>
      </c>
      <c r="AH47" s="16">
        <v>450.16199999999998</v>
      </c>
      <c r="AI47">
        <f t="shared" si="10"/>
        <v>723.3119999999999</v>
      </c>
      <c r="AJ47" s="16">
        <v>4.1306200000000004</v>
      </c>
      <c r="AK47">
        <f t="shared" si="20"/>
        <v>0.43515343440440862</v>
      </c>
      <c r="AL47">
        <f t="shared" si="21"/>
        <v>0.56484656559559143</v>
      </c>
      <c r="AM47">
        <f t="shared" si="22"/>
        <v>4.6201775538776829E-4</v>
      </c>
      <c r="AN47">
        <f t="shared" si="23"/>
        <v>0.91666307827993987</v>
      </c>
      <c r="AO47">
        <f t="shared" si="11"/>
        <v>2.2499185312449796</v>
      </c>
      <c r="AP47">
        <f t="shared" si="26"/>
        <v>0.5713303194040964</v>
      </c>
      <c r="AQ47">
        <f t="shared" si="24"/>
        <v>3.6406985508486718E-4</v>
      </c>
      <c r="AR47">
        <f t="shared" si="12"/>
        <v>4.2039063449302651E-5</v>
      </c>
      <c r="AS47">
        <f t="shared" si="12"/>
        <v>9.5937911737470552E-9</v>
      </c>
    </row>
    <row r="48" spans="1:45" x14ac:dyDescent="0.25">
      <c r="A48">
        <v>2397</v>
      </c>
      <c r="B48" s="16">
        <v>439.21</v>
      </c>
      <c r="C48">
        <f t="shared" si="0"/>
        <v>712.3599999999999</v>
      </c>
      <c r="D48" s="16">
        <v>3.4514900000000002</v>
      </c>
      <c r="E48">
        <f t="shared" si="13"/>
        <v>0.4477901043484353</v>
      </c>
      <c r="F48">
        <f t="shared" si="1"/>
        <v>0.55220989565156464</v>
      </c>
      <c r="G48">
        <f t="shared" si="14"/>
        <v>1.5209733810059715E-4</v>
      </c>
      <c r="H48">
        <f t="shared" si="15"/>
        <v>0.92637843625139404</v>
      </c>
      <c r="I48">
        <f t="shared" si="16"/>
        <v>2.3253935313838467</v>
      </c>
      <c r="J48">
        <f t="shared" si="25"/>
        <v>0.57422633103799159</v>
      </c>
      <c r="K48">
        <f t="shared" si="17"/>
        <v>1.1317882188308894E-4</v>
      </c>
      <c r="L48">
        <f t="shared" si="2"/>
        <v>4.8472342712471266E-4</v>
      </c>
      <c r="M48">
        <f t="shared" si="2"/>
        <v>1.5146509045724499E-9</v>
      </c>
      <c r="Q48">
        <v>1224</v>
      </c>
      <c r="R48" s="16">
        <v>452.90699999999998</v>
      </c>
      <c r="S48">
        <f t="shared" si="3"/>
        <v>726.05700000000002</v>
      </c>
      <c r="T48" s="16">
        <v>3.8959100000000002</v>
      </c>
      <c r="U48">
        <f t="shared" si="18"/>
        <v>0.42474826324534359</v>
      </c>
      <c r="V48">
        <f t="shared" si="4"/>
        <v>0.57525173675465635</v>
      </c>
      <c r="W48">
        <f t="shared" si="5"/>
        <v>2.8291766060347295E-4</v>
      </c>
      <c r="X48">
        <f t="shared" si="6"/>
        <v>0.93720981196267716</v>
      </c>
      <c r="Y48">
        <f t="shared" si="7"/>
        <v>2.4198412623163099</v>
      </c>
      <c r="Z48">
        <f t="shared" si="19"/>
        <v>0.57745501187127957</v>
      </c>
      <c r="AA48">
        <f t="shared" si="8"/>
        <v>1.9392758936967003E-4</v>
      </c>
      <c r="AB48">
        <f t="shared" si="9"/>
        <v>4.854421239531044E-6</v>
      </c>
      <c r="AC48">
        <f t="shared" si="9"/>
        <v>7.9192327781973201E-9</v>
      </c>
      <c r="AG48">
        <v>816</v>
      </c>
      <c r="AH48" s="16">
        <v>457.96</v>
      </c>
      <c r="AI48">
        <f t="shared" si="10"/>
        <v>731.1099999999999</v>
      </c>
      <c r="AJ48" s="16">
        <v>4.0604500000000003</v>
      </c>
      <c r="AK48">
        <f t="shared" si="20"/>
        <v>0.42776115031820428</v>
      </c>
      <c r="AL48">
        <f t="shared" si="21"/>
        <v>0.57223884968179572</v>
      </c>
      <c r="AM48">
        <f t="shared" si="22"/>
        <v>4.3146677370044934E-4</v>
      </c>
      <c r="AN48">
        <f t="shared" si="23"/>
        <v>0.93620481728328775</v>
      </c>
      <c r="AO48">
        <f t="shared" si="11"/>
        <v>2.4105356575348353</v>
      </c>
      <c r="AP48">
        <f t="shared" si="26"/>
        <v>0.57715543708545425</v>
      </c>
      <c r="AQ48">
        <f t="shared" si="24"/>
        <v>2.912777438710881E-4</v>
      </c>
      <c r="AR48">
        <f t="shared" si="12"/>
        <v>2.4172831697813658E-5</v>
      </c>
      <c r="AS48">
        <f t="shared" si="12"/>
        <v>1.9652964084497534E-8</v>
      </c>
    </row>
    <row r="49" spans="1:45" x14ac:dyDescent="0.25">
      <c r="A49">
        <v>2444</v>
      </c>
      <c r="B49" s="16">
        <v>446.911</v>
      </c>
      <c r="C49">
        <f t="shared" si="0"/>
        <v>720.06099999999992</v>
      </c>
      <c r="D49" s="16">
        <v>3.3963899999999998</v>
      </c>
      <c r="E49">
        <f t="shared" si="13"/>
        <v>0.44064152945770724</v>
      </c>
      <c r="F49">
        <f t="shared" si="1"/>
        <v>0.55935847054229271</v>
      </c>
      <c r="G49">
        <f t="shared" si="14"/>
        <v>1.4826039980731426E-4</v>
      </c>
      <c r="H49">
        <f t="shared" si="15"/>
        <v>0.94422364086178723</v>
      </c>
      <c r="I49">
        <f t="shared" si="16"/>
        <v>2.488465117048519</v>
      </c>
      <c r="J49">
        <f t="shared" si="25"/>
        <v>0.57954573566649681</v>
      </c>
      <c r="K49">
        <f t="shared" si="17"/>
        <v>8.9341539547848657E-5</v>
      </c>
      <c r="L49">
        <f t="shared" si="2"/>
        <v>4.0752567319490721E-4</v>
      </c>
      <c r="M49">
        <f t="shared" si="2"/>
        <v>3.4714320942744346E-9</v>
      </c>
      <c r="Q49">
        <v>1248</v>
      </c>
      <c r="R49" s="16">
        <v>460.71899999999999</v>
      </c>
      <c r="S49">
        <f t="shared" si="3"/>
        <v>733.86899999999991</v>
      </c>
      <c r="T49" s="16">
        <v>3.8336299999999999</v>
      </c>
      <c r="U49">
        <f t="shared" si="18"/>
        <v>0.41795823939086024</v>
      </c>
      <c r="V49">
        <f t="shared" si="4"/>
        <v>0.5820417606091397</v>
      </c>
      <c r="W49">
        <f t="shared" si="5"/>
        <v>2.6978933627553697E-4</v>
      </c>
      <c r="X49">
        <f t="shared" si="6"/>
        <v>0.95282363833726313</v>
      </c>
      <c r="Y49">
        <f t="shared" si="7"/>
        <v>2.5832098687582716</v>
      </c>
      <c r="Z49">
        <f t="shared" si="19"/>
        <v>0.58210927401615165</v>
      </c>
      <c r="AA49">
        <f t="shared" si="8"/>
        <v>1.5164458886809148E-4</v>
      </c>
      <c r="AB49">
        <f t="shared" si="9"/>
        <v>4.5580601263603001E-9</v>
      </c>
      <c r="AC49">
        <f t="shared" si="9"/>
        <v>1.3958181339969097E-8</v>
      </c>
      <c r="AG49">
        <v>832</v>
      </c>
      <c r="AH49" s="16">
        <v>465.73899999999998</v>
      </c>
      <c r="AI49">
        <f t="shared" si="10"/>
        <v>738.8889999999999</v>
      </c>
      <c r="AJ49" s="16">
        <v>3.99492</v>
      </c>
      <c r="AK49">
        <f t="shared" si="20"/>
        <v>0.42085768193899703</v>
      </c>
      <c r="AL49">
        <f t="shared" si="21"/>
        <v>0.57914231806100291</v>
      </c>
      <c r="AM49">
        <f t="shared" si="22"/>
        <v>4.0638073054771739E-4</v>
      </c>
      <c r="AN49">
        <f t="shared" si="23"/>
        <v>0.95183938182828698</v>
      </c>
      <c r="AO49">
        <f t="shared" si="11"/>
        <v>2.5716652631691241</v>
      </c>
      <c r="AP49">
        <f t="shared" si="26"/>
        <v>0.58181588098739168</v>
      </c>
      <c r="AQ49">
        <f t="shared" si="24"/>
        <v>2.2892901268573387E-4</v>
      </c>
      <c r="AR49">
        <f t="shared" si="12"/>
        <v>7.1479387213604396E-6</v>
      </c>
      <c r="AS49">
        <f t="shared" si="12"/>
        <v>3.1489112172169003E-8</v>
      </c>
    </row>
    <row r="50" spans="1:45" x14ac:dyDescent="0.25">
      <c r="A50">
        <v>2491</v>
      </c>
      <c r="B50" s="16">
        <v>454.61399999999998</v>
      </c>
      <c r="C50">
        <f t="shared" si="0"/>
        <v>727.7639999999999</v>
      </c>
      <c r="D50" s="16">
        <v>3.3426800000000001</v>
      </c>
      <c r="E50">
        <f t="shared" si="13"/>
        <v>0.43367329066676352</v>
      </c>
      <c r="F50">
        <f t="shared" si="1"/>
        <v>0.56632670933323648</v>
      </c>
      <c r="G50">
        <f t="shared" si="14"/>
        <v>1.4635573259698061E-4</v>
      </c>
      <c r="H50">
        <f t="shared" si="15"/>
        <v>0.95831035803123921</v>
      </c>
      <c r="I50">
        <f t="shared" si="16"/>
        <v>2.6515584843928588</v>
      </c>
      <c r="J50">
        <f t="shared" si="25"/>
        <v>0.58374478802524565</v>
      </c>
      <c r="K50">
        <f t="shared" si="17"/>
        <v>6.9523227533082143E-5</v>
      </c>
      <c r="L50">
        <f t="shared" si="2"/>
        <v>3.0338946532102405E-4</v>
      </c>
      <c r="M50">
        <f t="shared" si="2"/>
        <v>5.9032338343939846E-9</v>
      </c>
      <c r="Q50">
        <v>1272</v>
      </c>
      <c r="R50" s="16">
        <v>468.51900000000001</v>
      </c>
      <c r="S50">
        <f t="shared" si="3"/>
        <v>741.66899999999998</v>
      </c>
      <c r="T50" s="16">
        <v>3.7742399999999998</v>
      </c>
      <c r="U50">
        <f t="shared" si="18"/>
        <v>0.41148329532024747</v>
      </c>
      <c r="V50">
        <f t="shared" si="4"/>
        <v>0.58851670467975259</v>
      </c>
      <c r="W50">
        <f t="shared" si="5"/>
        <v>2.5352656773088472E-4</v>
      </c>
      <c r="X50">
        <f t="shared" si="6"/>
        <v>0.96503310419474031</v>
      </c>
      <c r="Y50">
        <f t="shared" si="7"/>
        <v>2.746575206196042</v>
      </c>
      <c r="Z50">
        <f t="shared" si="19"/>
        <v>0.58574874414898581</v>
      </c>
      <c r="AA50">
        <f t="shared" si="8"/>
        <v>1.1678477167557117E-4</v>
      </c>
      <c r="AB50">
        <f t="shared" si="9"/>
        <v>7.6616054998827009E-6</v>
      </c>
      <c r="AC50">
        <f t="shared" si="9"/>
        <v>1.8698318788432967E-8</v>
      </c>
      <c r="AG50">
        <v>848</v>
      </c>
      <c r="AH50" s="16">
        <v>473.47300000000001</v>
      </c>
      <c r="AI50">
        <f t="shared" si="10"/>
        <v>746.62300000000005</v>
      </c>
      <c r="AJ50" s="16">
        <v>3.9331999999999998</v>
      </c>
      <c r="AK50">
        <f t="shared" si="20"/>
        <v>0.41435559025023355</v>
      </c>
      <c r="AL50">
        <f t="shared" si="21"/>
        <v>0.58564440974976639</v>
      </c>
      <c r="AM50">
        <f t="shared" si="22"/>
        <v>3.8544277327062781E-4</v>
      </c>
      <c r="AN50">
        <f t="shared" si="23"/>
        <v>0.96412732864320783</v>
      </c>
      <c r="AO50">
        <f t="shared" si="11"/>
        <v>2.7329109128477267</v>
      </c>
      <c r="AP50">
        <f t="shared" si="26"/>
        <v>0.58547874519036347</v>
      </c>
      <c r="AQ50">
        <f t="shared" si="24"/>
        <v>1.7676019972281498E-4</v>
      </c>
      <c r="AR50">
        <f t="shared" si="12"/>
        <v>2.74447462421645E-8</v>
      </c>
      <c r="AS50">
        <f t="shared" si="12"/>
        <v>4.3548416502538309E-8</v>
      </c>
    </row>
    <row r="51" spans="1:45" x14ac:dyDescent="0.25">
      <c r="A51">
        <v>2538</v>
      </c>
      <c r="B51" s="16">
        <v>462.315</v>
      </c>
      <c r="C51">
        <f t="shared" si="0"/>
        <v>735.46499999999992</v>
      </c>
      <c r="D51" s="16">
        <v>3.28966</v>
      </c>
      <c r="E51">
        <f t="shared" si="13"/>
        <v>0.42679457123470549</v>
      </c>
      <c r="F51">
        <f t="shared" si="1"/>
        <v>0.57320542876529457</v>
      </c>
      <c r="G51">
        <f t="shared" si="14"/>
        <v>1.4676979068618131E-4</v>
      </c>
      <c r="H51">
        <f t="shared" si="15"/>
        <v>0.96927226945477696</v>
      </c>
      <c r="I51">
        <f t="shared" si="16"/>
        <v>2.8148581650573554</v>
      </c>
      <c r="J51">
        <f t="shared" si="25"/>
        <v>0.58701237971930054</v>
      </c>
      <c r="K51">
        <f t="shared" si="17"/>
        <v>5.3262190600856718E-5</v>
      </c>
      <c r="L51">
        <f t="shared" si="2"/>
        <v>1.9063189464632637E-4</v>
      </c>
      <c r="M51">
        <f t="shared" si="2"/>
        <v>8.743671273716996E-9</v>
      </c>
      <c r="Q51">
        <v>1296</v>
      </c>
      <c r="R51" s="16">
        <v>476.30099999999999</v>
      </c>
      <c r="S51">
        <f t="shared" si="3"/>
        <v>749.45100000000002</v>
      </c>
      <c r="T51" s="16">
        <v>3.7184300000000001</v>
      </c>
      <c r="U51">
        <f t="shared" si="18"/>
        <v>0.40539865769470623</v>
      </c>
      <c r="V51">
        <f t="shared" si="4"/>
        <v>0.59460134230529382</v>
      </c>
      <c r="W51">
        <f t="shared" si="5"/>
        <v>2.4521347654745301E-4</v>
      </c>
      <c r="X51">
        <f t="shared" si="6"/>
        <v>0.97443587743636562</v>
      </c>
      <c r="Y51">
        <f t="shared" si="7"/>
        <v>2.9099470697749554</v>
      </c>
      <c r="Z51">
        <f t="shared" si="19"/>
        <v>0.58855157866919949</v>
      </c>
      <c r="AA51">
        <f t="shared" si="8"/>
        <v>8.8529427154324301E-5</v>
      </c>
      <c r="AB51">
        <f t="shared" si="9"/>
        <v>3.6599640052609288E-5</v>
      </c>
      <c r="AC51">
        <f t="shared" si="9"/>
        <v>2.4549891334228401E-8</v>
      </c>
      <c r="AG51">
        <v>864</v>
      </c>
      <c r="AH51" s="16">
        <v>481.202</v>
      </c>
      <c r="AI51">
        <f t="shared" si="10"/>
        <v>754.35199999999998</v>
      </c>
      <c r="AJ51" s="16">
        <v>3.87466</v>
      </c>
      <c r="AK51">
        <f t="shared" si="20"/>
        <v>0.40818850587790351</v>
      </c>
      <c r="AL51">
        <f t="shared" si="21"/>
        <v>0.59181149412209644</v>
      </c>
      <c r="AM51">
        <f t="shared" si="22"/>
        <v>3.5897403482601509E-4</v>
      </c>
      <c r="AN51">
        <f t="shared" si="23"/>
        <v>0.97361507293436234</v>
      </c>
      <c r="AO51">
        <f t="shared" si="11"/>
        <v>2.8937832522261089</v>
      </c>
      <c r="AP51">
        <f t="shared" si="26"/>
        <v>0.58830690838592847</v>
      </c>
      <c r="AQ51">
        <f t="shared" si="24"/>
        <v>1.3477776090173142E-4</v>
      </c>
      <c r="AR51">
        <f t="shared" si="12"/>
        <v>1.2282121182151953E-5</v>
      </c>
      <c r="AS51">
        <f t="shared" si="12"/>
        <v>5.0263969241532437E-8</v>
      </c>
    </row>
    <row r="52" spans="1:45" x14ac:dyDescent="0.25">
      <c r="A52">
        <v>2585</v>
      </c>
      <c r="B52" s="16">
        <v>469.99</v>
      </c>
      <c r="C52">
        <f t="shared" si="0"/>
        <v>743.14</v>
      </c>
      <c r="D52" s="16">
        <v>3.2364899999999999</v>
      </c>
      <c r="E52">
        <f t="shared" si="13"/>
        <v>0.41989639107245486</v>
      </c>
      <c r="F52">
        <f t="shared" si="1"/>
        <v>0.58010360892754509</v>
      </c>
      <c r="G52">
        <f t="shared" si="14"/>
        <v>1.506343328520798E-4</v>
      </c>
      <c r="H52">
        <f t="shared" si="15"/>
        <v>0.97767026011642089</v>
      </c>
      <c r="I52">
        <f t="shared" si="16"/>
        <v>2.9783663913508098</v>
      </c>
      <c r="J52">
        <f t="shared" si="25"/>
        <v>0.58951570267754083</v>
      </c>
      <c r="K52">
        <f t="shared" si="17"/>
        <v>4.0098263251535277E-5</v>
      </c>
      <c r="L52">
        <f t="shared" si="2"/>
        <v>8.8587508758708919E-5</v>
      </c>
      <c r="M52">
        <f t="shared" si="2"/>
        <v>1.221822268273642E-8</v>
      </c>
      <c r="Q52">
        <v>1320</v>
      </c>
      <c r="R52" s="16">
        <v>484.09</v>
      </c>
      <c r="S52">
        <f t="shared" si="3"/>
        <v>757.24</v>
      </c>
      <c r="T52" s="16">
        <v>3.66445</v>
      </c>
      <c r="U52">
        <f t="shared" si="18"/>
        <v>0.39951353425756736</v>
      </c>
      <c r="V52">
        <f t="shared" si="4"/>
        <v>0.6004864657424327</v>
      </c>
      <c r="W52">
        <f t="shared" si="5"/>
        <v>2.4666713183635797E-4</v>
      </c>
      <c r="X52">
        <f t="shared" si="6"/>
        <v>0.98156370854653441</v>
      </c>
      <c r="Y52">
        <f t="shared" si="7"/>
        <v>3.0732408310800721</v>
      </c>
      <c r="Z52">
        <f t="shared" si="19"/>
        <v>0.59067628492090329</v>
      </c>
      <c r="AA52">
        <f t="shared" si="8"/>
        <v>6.6198470974066962E-5</v>
      </c>
      <c r="AB52">
        <f t="shared" si="9"/>
        <v>9.6239647751103282E-5</v>
      </c>
      <c r="AC52">
        <f t="shared" si="9"/>
        <v>3.2568937553428605E-8</v>
      </c>
      <c r="AG52">
        <v>880</v>
      </c>
      <c r="AH52" s="16">
        <v>488.95100000000002</v>
      </c>
      <c r="AI52">
        <f t="shared" si="10"/>
        <v>762.101</v>
      </c>
      <c r="AJ52" s="16">
        <v>3.8201399999999999</v>
      </c>
      <c r="AK52">
        <f t="shared" si="20"/>
        <v>0.40244492132068727</v>
      </c>
      <c r="AL52">
        <f t="shared" si="21"/>
        <v>0.59755507867931268</v>
      </c>
      <c r="AM52">
        <f t="shared" si="22"/>
        <v>3.4494955400834332E-4</v>
      </c>
      <c r="AN52">
        <f t="shared" si="23"/>
        <v>0.98084937643467085</v>
      </c>
      <c r="AO52">
        <f t="shared" si="11"/>
        <v>3.0546003546689682</v>
      </c>
      <c r="AP52">
        <f t="shared" si="26"/>
        <v>0.5904633525603562</v>
      </c>
      <c r="AQ52">
        <f t="shared" si="24"/>
        <v>1.0149213825882162E-4</v>
      </c>
      <c r="AR52">
        <f t="shared" si="12"/>
        <v>5.0292579346289488E-5</v>
      </c>
      <c r="AS52">
        <f t="shared" si="12"/>
        <v>5.9271513283435458E-8</v>
      </c>
    </row>
    <row r="53" spans="1:45" x14ac:dyDescent="0.25">
      <c r="A53">
        <v>2632</v>
      </c>
      <c r="B53" s="16">
        <v>477.66699999999997</v>
      </c>
      <c r="C53">
        <f t="shared" si="0"/>
        <v>750.81700000000001</v>
      </c>
      <c r="D53" s="16">
        <v>3.1819199999999999</v>
      </c>
      <c r="E53">
        <f t="shared" si="13"/>
        <v>0.41281657742840716</v>
      </c>
      <c r="F53">
        <f t="shared" si="1"/>
        <v>0.58718342257159284</v>
      </c>
      <c r="G53">
        <f t="shared" si="14"/>
        <v>1.5458168663581555E-4</v>
      </c>
      <c r="H53">
        <f t="shared" si="15"/>
        <v>0.98399265948707537</v>
      </c>
      <c r="I53">
        <f t="shared" si="16"/>
        <v>3.1417513903013496</v>
      </c>
      <c r="J53">
        <f t="shared" si="25"/>
        <v>0.591400321050363</v>
      </c>
      <c r="K53">
        <f t="shared" si="17"/>
        <v>2.977330497812643E-5</v>
      </c>
      <c r="L53">
        <f t="shared" si="2"/>
        <v>1.7782232780254081E-5</v>
      </c>
      <c r="M53">
        <f t="shared" si="2"/>
        <v>1.5577132132011389E-8</v>
      </c>
      <c r="Q53">
        <v>1344</v>
      </c>
      <c r="R53" s="16">
        <v>491.86500000000001</v>
      </c>
      <c r="S53">
        <f t="shared" si="3"/>
        <v>765.01499999999999</v>
      </c>
      <c r="T53" s="16">
        <v>3.61015</v>
      </c>
      <c r="U53">
        <f t="shared" si="18"/>
        <v>0.39359352309349471</v>
      </c>
      <c r="V53">
        <f t="shared" si="4"/>
        <v>0.60640647690650529</v>
      </c>
      <c r="W53">
        <f t="shared" si="5"/>
        <v>2.5334486081977453E-4</v>
      </c>
      <c r="X53">
        <f t="shared" si="6"/>
        <v>0.98689359190873038</v>
      </c>
      <c r="Y53">
        <f t="shared" si="7"/>
        <v>3.2367452697580141</v>
      </c>
      <c r="Z53">
        <f t="shared" si="19"/>
        <v>0.59226504822428094</v>
      </c>
      <c r="AA53">
        <f t="shared" si="8"/>
        <v>4.8681507012420875E-5</v>
      </c>
      <c r="AB53">
        <f t="shared" si="9"/>
        <v>1.9998000517443734E-4</v>
      </c>
      <c r="AC53">
        <f t="shared" si="9"/>
        <v>4.1887088391674015E-8</v>
      </c>
      <c r="AG53">
        <v>896</v>
      </c>
      <c r="AH53" s="16">
        <v>496.68799999999999</v>
      </c>
      <c r="AI53">
        <f t="shared" si="10"/>
        <v>769.83799999999997</v>
      </c>
      <c r="AJ53" s="16">
        <v>3.7677499999999999</v>
      </c>
      <c r="AK53">
        <f t="shared" si="20"/>
        <v>0.39692572845655383</v>
      </c>
      <c r="AL53">
        <f t="shared" si="21"/>
        <v>0.60307427154344617</v>
      </c>
      <c r="AM53">
        <f t="shared" si="22"/>
        <v>3.4567382297075872E-4</v>
      </c>
      <c r="AN53">
        <f t="shared" si="23"/>
        <v>0.98629704766876225</v>
      </c>
      <c r="AO53">
        <f t="shared" si="11"/>
        <v>3.215791793966658</v>
      </c>
      <c r="AP53">
        <f t="shared" si="26"/>
        <v>0.59208722677249737</v>
      </c>
      <c r="AQ53">
        <f t="shared" si="24"/>
        <v>7.5143043178143537E-5</v>
      </c>
      <c r="AR53">
        <f t="shared" si="12"/>
        <v>1.2071515279883351E-4</v>
      </c>
      <c r="AS53">
        <f t="shared" si="12"/>
        <v>7.3186902815200451E-8</v>
      </c>
    </row>
    <row r="54" spans="1:45" x14ac:dyDescent="0.25">
      <c r="A54">
        <v>2679</v>
      </c>
      <c r="B54" s="16">
        <v>485.35</v>
      </c>
      <c r="C54">
        <f t="shared" si="0"/>
        <v>758.5</v>
      </c>
      <c r="D54" s="16">
        <v>3.1259199999999998</v>
      </c>
      <c r="E54">
        <f t="shared" si="13"/>
        <v>0.40555123815652389</v>
      </c>
      <c r="F54">
        <f t="shared" si="1"/>
        <v>0.59444876184347617</v>
      </c>
      <c r="G54">
        <f t="shared" si="14"/>
        <v>1.5491293310717423E-4</v>
      </c>
      <c r="H54">
        <f t="shared" si="15"/>
        <v>0.98868709534019916</v>
      </c>
      <c r="I54">
        <f t="shared" si="16"/>
        <v>3.3052630279115656</v>
      </c>
      <c r="J54">
        <f t="shared" si="25"/>
        <v>0.5927996663843349</v>
      </c>
      <c r="K54">
        <f t="shared" si="17"/>
        <v>2.1779700470682986E-5</v>
      </c>
      <c r="L54">
        <f t="shared" si="2"/>
        <v>2.7195158333603559E-6</v>
      </c>
      <c r="M54">
        <f t="shared" si="2"/>
        <v>1.7724457632242098E-8</v>
      </c>
      <c r="Q54">
        <v>1368</v>
      </c>
      <c r="R54" s="16">
        <v>499.64400000000001</v>
      </c>
      <c r="S54">
        <f t="shared" si="3"/>
        <v>772.79399999999998</v>
      </c>
      <c r="T54" s="16">
        <v>3.5543800000000001</v>
      </c>
      <c r="U54">
        <f t="shared" si="18"/>
        <v>0.38751324643382012</v>
      </c>
      <c r="V54">
        <f t="shared" si="4"/>
        <v>0.61248675356617988</v>
      </c>
      <c r="W54">
        <f t="shared" si="5"/>
        <v>2.377180664640266E-4</v>
      </c>
      <c r="X54">
        <f t="shared" si="6"/>
        <v>0.99081311981404674</v>
      </c>
      <c r="Y54">
        <f t="shared" si="7"/>
        <v>3.400283718096782</v>
      </c>
      <c r="Z54">
        <f t="shared" si="19"/>
        <v>0.59343340439257908</v>
      </c>
      <c r="AA54">
        <f t="shared" si="8"/>
        <v>3.5280204530852115E-5</v>
      </c>
      <c r="AB54">
        <f t="shared" si="9"/>
        <v>3.6303011473115418E-4</v>
      </c>
      <c r="AC54">
        <f t="shared" si="9"/>
        <v>4.0981087944075017E-8</v>
      </c>
      <c r="AG54">
        <v>912</v>
      </c>
      <c r="AH54" s="16">
        <v>504.39499999999998</v>
      </c>
      <c r="AI54">
        <f t="shared" si="10"/>
        <v>777.54499999999996</v>
      </c>
      <c r="AJ54" s="16">
        <v>3.7152500000000002</v>
      </c>
      <c r="AK54">
        <f t="shared" si="20"/>
        <v>0.39139494728902174</v>
      </c>
      <c r="AL54">
        <f t="shared" si="21"/>
        <v>0.60860505271097831</v>
      </c>
      <c r="AM54">
        <f t="shared" si="22"/>
        <v>6.6733010165677441E-4</v>
      </c>
      <c r="AN54">
        <f t="shared" si="23"/>
        <v>0.99033041026990987</v>
      </c>
      <c r="AO54">
        <f t="shared" si="11"/>
        <v>3.3771088756691743</v>
      </c>
      <c r="AP54">
        <f t="shared" si="26"/>
        <v>0.59328951546334763</v>
      </c>
      <c r="AQ54">
        <f t="shared" si="24"/>
        <v>5.4699579220956462E-5</v>
      </c>
      <c r="AR54">
        <f t="shared" si="12"/>
        <v>2.3456568118356287E-4</v>
      </c>
      <c r="AS54">
        <f t="shared" si="12"/>
        <v>3.7531615701998329E-7</v>
      </c>
    </row>
    <row r="55" spans="1:45" x14ac:dyDescent="0.25">
      <c r="A55">
        <v>2726</v>
      </c>
      <c r="B55" s="16">
        <v>493.03500000000003</v>
      </c>
      <c r="C55">
        <f t="shared" si="0"/>
        <v>766.18499999999995</v>
      </c>
      <c r="D55" s="16">
        <v>3.0697999999999999</v>
      </c>
      <c r="E55">
        <f t="shared" si="13"/>
        <v>0.39827033030048659</v>
      </c>
      <c r="F55">
        <f t="shared" si="1"/>
        <v>0.60172966969951336</v>
      </c>
      <c r="G55">
        <f t="shared" si="14"/>
        <v>1.6112380444522262E-4</v>
      </c>
      <c r="H55">
        <f t="shared" si="15"/>
        <v>0.99212115839886839</v>
      </c>
      <c r="I55">
        <f t="shared" si="16"/>
        <v>3.4690378493236418</v>
      </c>
      <c r="J55">
        <f t="shared" si="25"/>
        <v>0.59382331230645702</v>
      </c>
      <c r="K55">
        <f t="shared" si="17"/>
        <v>1.5679181806981854E-5</v>
      </c>
      <c r="L55">
        <f t="shared" si="2"/>
        <v>6.2510487226736654E-5</v>
      </c>
      <c r="M55">
        <f t="shared" si="2"/>
        <v>2.1154138254380259E-8</v>
      </c>
      <c r="Q55">
        <v>1392</v>
      </c>
      <c r="R55" s="16">
        <v>507.41</v>
      </c>
      <c r="S55">
        <f t="shared" si="3"/>
        <v>780.56</v>
      </c>
      <c r="T55" s="16">
        <v>3.5020500000000001</v>
      </c>
      <c r="U55">
        <f t="shared" si="18"/>
        <v>0.38180801283868349</v>
      </c>
      <c r="V55">
        <f t="shared" si="4"/>
        <v>0.61819198716131651</v>
      </c>
      <c r="W55">
        <f t="shared" si="5"/>
        <v>4.4410343905266993E-4</v>
      </c>
      <c r="X55">
        <f t="shared" si="6"/>
        <v>0.99365365936695471</v>
      </c>
      <c r="Y55">
        <f t="shared" si="7"/>
        <v>3.5640189638789277</v>
      </c>
      <c r="Z55">
        <f t="shared" si="19"/>
        <v>0.59428012930131957</v>
      </c>
      <c r="AA55">
        <f t="shared" si="8"/>
        <v>2.5144903857230176E-5</v>
      </c>
      <c r="AB55">
        <f t="shared" si="9"/>
        <v>5.7177694631669761E-4</v>
      </c>
      <c r="AC55">
        <f t="shared" si="9"/>
        <v>1.7552625421310854E-7</v>
      </c>
    </row>
    <row r="56" spans="1:45" x14ac:dyDescent="0.25">
      <c r="A56">
        <v>2773</v>
      </c>
      <c r="B56" s="16">
        <v>500.69900000000001</v>
      </c>
      <c r="C56">
        <f t="shared" si="0"/>
        <v>773.84899999999993</v>
      </c>
      <c r="D56" s="16">
        <v>3.0114299999999998</v>
      </c>
      <c r="E56">
        <f t="shared" si="13"/>
        <v>0.39069751149156112</v>
      </c>
      <c r="F56">
        <f t="shared" si="1"/>
        <v>0.60930248850843882</v>
      </c>
      <c r="G56">
        <f t="shared" si="14"/>
        <v>2.1972682600376444E-4</v>
      </c>
      <c r="H56">
        <f t="shared" si="15"/>
        <v>0.99459333652207016</v>
      </c>
      <c r="I56">
        <f t="shared" si="16"/>
        <v>3.6330653231780965</v>
      </c>
      <c r="J56">
        <f t="shared" si="25"/>
        <v>0.59456023385138512</v>
      </c>
      <c r="K56">
        <f t="shared" si="17"/>
        <v>1.109016127875387E-5</v>
      </c>
      <c r="L56">
        <f t="shared" si="2"/>
        <v>2.1733407237342148E-4</v>
      </c>
      <c r="M56">
        <f t="shared" si="2"/>
        <v>4.3529257867576472E-8</v>
      </c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7">R87+273.15</f>
        <v>1072.087</v>
      </c>
      <c r="T87">
        <v>1.9611799999999999</v>
      </c>
      <c r="U87">
        <f t="shared" ref="U87:U88" si="28">T87/$T$11</f>
        <v>0.21381597596235613</v>
      </c>
      <c r="V87">
        <f t="shared" ref="V87:V88" si="29">1-U87</f>
        <v>0.78618402403764387</v>
      </c>
      <c r="W87">
        <f t="shared" ref="W87:W88" si="30">(V88-V87)/(Q88-Q87)</f>
        <v>6.9911734050853713E-5</v>
      </c>
      <c r="X87">
        <f t="shared" ref="X87:X88" si="31">1-(2*(($B$3-Z87)/$B$3))</f>
        <v>-1</v>
      </c>
      <c r="Y87">
        <f t="shared" ref="Y87:Y88" si="32">IF(X87&gt;0.999999,3.5,IF(X87&lt;-0.999999,-3.5,SIGN(X87)*SQRT(GAMMAINV(ABS(X87),$B$6,$B$7))))</f>
        <v>-3.5</v>
      </c>
      <c r="Z87">
        <f t="shared" ref="Z87:Z88" si="33">Z86+AA86*(Q87-Q86)</f>
        <v>0</v>
      </c>
      <c r="AA87">
        <f t="shared" ref="AA87:AA88" si="34">$B$1*EXP((-$B$2-($B$4*Y87))/($B$5*S87))*($B$3-Z87)</f>
        <v>48460115308.021637</v>
      </c>
      <c r="AB87">
        <f t="shared" ref="AB87:AC88" si="35">(Z87-V87)^2</f>
        <v>0.61808531965202262</v>
      </c>
      <c r="AC87">
        <f t="shared" si="35"/>
        <v>2.3483827756667463E+21</v>
      </c>
    </row>
    <row r="88" spans="17:29" x14ac:dyDescent="0.25">
      <c r="Q88">
        <v>1536</v>
      </c>
      <c r="R88">
        <v>806.75400000000002</v>
      </c>
      <c r="S88">
        <f t="shared" si="27"/>
        <v>1079.904</v>
      </c>
      <c r="T88">
        <v>1.95092</v>
      </c>
      <c r="U88">
        <f t="shared" si="28"/>
        <v>0.21269738821754242</v>
      </c>
      <c r="V88">
        <f t="shared" si="29"/>
        <v>0.78730261178245753</v>
      </c>
      <c r="W88">
        <f t="shared" si="30"/>
        <v>5.1256680454587079E-4</v>
      </c>
      <c r="X88">
        <f t="shared" si="31"/>
        <v>2601135227744.6641</v>
      </c>
      <c r="Y88">
        <f t="shared" si="32"/>
        <v>3.5</v>
      </c>
      <c r="Z88">
        <f t="shared" si="33"/>
        <v>775361844928.34619</v>
      </c>
      <c r="AA88">
        <f t="shared" si="34"/>
        <v>-2.17445935235475E+16</v>
      </c>
      <c r="AB88">
        <f t="shared" si="35"/>
        <v>6.0118599056946783E+23</v>
      </c>
      <c r="AC88">
        <f t="shared" si="35"/>
        <v>4.728273475043039E+32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workbookViewId="0">
      <selection activeCell="H3" sqref="H3"/>
    </sheetView>
  </sheetViews>
  <sheetFormatPr defaultRowHeight="15" x14ac:dyDescent="0.25"/>
  <cols>
    <col min="7" max="7" width="19.42578125" customWidth="1"/>
    <col min="11" max="11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1.1814761487448168E+25</v>
      </c>
      <c r="C1" s="2" t="s">
        <v>1</v>
      </c>
      <c r="F1" t="s">
        <v>2</v>
      </c>
      <c r="G1">
        <f>N11+AD11+AT11</f>
        <v>4.3154929246312881E-2</v>
      </c>
    </row>
    <row r="2" spans="1:46" x14ac:dyDescent="0.25">
      <c r="A2" s="3" t="s">
        <v>3</v>
      </c>
      <c r="B2" s="4">
        <v>317573.07639652595</v>
      </c>
      <c r="C2" s="5" t="s">
        <v>4</v>
      </c>
    </row>
    <row r="3" spans="1:46" x14ac:dyDescent="0.25">
      <c r="A3" s="3" t="s">
        <v>5</v>
      </c>
      <c r="B3" s="4">
        <v>0.5358565049050561</v>
      </c>
      <c r="C3" s="5"/>
      <c r="H3">
        <f>B1*EXP(-B2/(B5*423))</f>
        <v>7.1636297432066289E-15</v>
      </c>
    </row>
    <row r="4" spans="1:46" x14ac:dyDescent="0.25">
      <c r="A4" s="3" t="s">
        <v>6</v>
      </c>
      <c r="B4" s="4">
        <v>23927.477930955709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0.50279529081279484</v>
      </c>
    </row>
    <row r="7" spans="1:46" x14ac:dyDescent="0.25">
      <c r="A7" s="9" t="s">
        <v>9</v>
      </c>
      <c r="B7" s="10">
        <v>4.0712146126988662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149.73400000000001</v>
      </c>
      <c r="C11">
        <f t="shared" ref="C11:C56" si="0">273.15+B11</f>
        <v>422.88400000000001</v>
      </c>
      <c r="D11">
        <v>3.74457</v>
      </c>
      <c r="E11">
        <f>D11/$D$11</f>
        <v>1</v>
      </c>
      <c r="F11">
        <f t="shared" ref="F11:F56" si="1">1-E11</f>
        <v>0</v>
      </c>
      <c r="G11">
        <f>(F12-F11)/(A12-A11)</f>
        <v>2.3523423619529996E-5</v>
      </c>
      <c r="H11">
        <f>1-(2*(($B$3-J11)/$B$3))</f>
        <v>-1</v>
      </c>
      <c r="I11">
        <f>IF(H11&gt;0.999999,3.5,IF(H11&lt;-0.999999,-3.5,SIGN(H11)*SQRT(GAMMAINV(ABS(H11),$B$6,$B$7))))</f>
        <v>-3.5</v>
      </c>
      <c r="J11">
        <v>0</v>
      </c>
      <c r="K11">
        <f>$B$1*EXP((-$B$2-($B$4*I11))/($B$5*C11))*($B$3-J11)</f>
        <v>8.2818351080188324E-5</v>
      </c>
      <c r="L11">
        <f t="shared" ref="L11:M56" si="2">(J11-F11)^2</f>
        <v>0</v>
      </c>
      <c r="M11">
        <f t="shared" si="2"/>
        <v>3.515888422564733E-9</v>
      </c>
      <c r="N11">
        <f>SUM(L11:L62)+1000*SUM(M11:M63)</f>
        <v>1.5283045663786504E-2</v>
      </c>
      <c r="Q11">
        <v>336</v>
      </c>
      <c r="R11">
        <v>159.631</v>
      </c>
      <c r="S11">
        <f t="shared" ref="S11:S55" si="3">273.15+R11</f>
        <v>432.78099999999995</v>
      </c>
      <c r="T11">
        <v>1.69896</v>
      </c>
      <c r="U11">
        <f>T11/$T$11</f>
        <v>1</v>
      </c>
      <c r="V11">
        <f t="shared" ref="V11:V55" si="4">1-U11</f>
        <v>0</v>
      </c>
      <c r="W11">
        <f t="shared" ref="W11:W55" si="5">(V12-V11)/(Q12-Q11)</f>
        <v>1.5377054197862153E-4</v>
      </c>
      <c r="X11">
        <f t="shared" ref="X11:X55" si="6">1-(2*(($B$3-Z11)/$B$3))</f>
        <v>-1</v>
      </c>
      <c r="Y11">
        <f t="shared" ref="Y11:Y55" si="7">IF(X11&gt;0.999999,3.5,IF(X11&lt;-0.999999,-3.5,SIGN(X11)*SQRT(GAMMAINV(ABS(X11),$B$6,$B$7))))</f>
        <v>-3.5</v>
      </c>
      <c r="Z11">
        <v>0</v>
      </c>
      <c r="AA11">
        <f t="shared" ref="AA11:AA55" si="8">$B$1*EXP((-$B$2-($B$4*Y11))/($B$5*S11))*($B$3-Z11)</f>
        <v>3.7900235394846556E-4</v>
      </c>
      <c r="AB11">
        <f t="shared" ref="AB11:AC55" si="9">(Z11-V11)^2</f>
        <v>0</v>
      </c>
      <c r="AC11">
        <f t="shared" si="9"/>
        <v>5.0729369123219179E-8</v>
      </c>
      <c r="AD11">
        <f>SUM(AB11:AB62)+1000*SUM(AC11:AC63)</f>
        <v>1.7702720977347451E-2</v>
      </c>
      <c r="AG11">
        <v>224</v>
      </c>
      <c r="AH11">
        <v>166.541</v>
      </c>
      <c r="AI11">
        <f t="shared" ref="AI11:AI54" si="10">AH11+273.15</f>
        <v>439.69099999999997</v>
      </c>
      <c r="AJ11">
        <v>4.3431499999999996</v>
      </c>
      <c r="AK11">
        <f>AJ11/$AJ$11</f>
        <v>1</v>
      </c>
      <c r="AL11">
        <f>1-AK11</f>
        <v>0</v>
      </c>
      <c r="AM11">
        <f>(AL12-AL11)/(AG12-AG11)</f>
        <v>1.1800191105533486E-4</v>
      </c>
      <c r="AN11">
        <f>1-(2*(($B$3-AP11)/$B$3))</f>
        <v>-1</v>
      </c>
      <c r="AO11">
        <f t="shared" ref="AO11:AO54" si="11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1.0523982886852512E-3</v>
      </c>
      <c r="AR11">
        <f t="shared" ref="AR11:AS54" si="12">(AP11-AL11)^2</f>
        <v>0</v>
      </c>
      <c r="AS11">
        <f t="shared" si="12"/>
        <v>8.7309659052790923E-7</v>
      </c>
      <c r="AT11">
        <f>SUM(AR11:AR62)+1000*SUM(AS11:AS63)</f>
        <v>1.0169162605178934E-2</v>
      </c>
    </row>
    <row r="12" spans="1:46" x14ac:dyDescent="0.25">
      <c r="A12">
        <v>705</v>
      </c>
      <c r="B12">
        <v>157.613</v>
      </c>
      <c r="C12">
        <f t="shared" si="0"/>
        <v>430.76299999999998</v>
      </c>
      <c r="D12">
        <v>3.7404299999999999</v>
      </c>
      <c r="E12">
        <f t="shared" ref="E12:E56" si="13">D12/$D$11</f>
        <v>0.99889439908988209</v>
      </c>
      <c r="F12">
        <f t="shared" si="1"/>
        <v>1.1056009101179098E-3</v>
      </c>
      <c r="G12">
        <f t="shared" ref="G12:G56" si="14">(F13-F12)/(A13-A12)</f>
        <v>2.5739398308323477E-5</v>
      </c>
      <c r="H12">
        <f t="shared" ref="H12:H56" si="15">1-(2*(($B$3-J12)/$B$3))</f>
        <v>-0.98547199683072439</v>
      </c>
      <c r="I12">
        <f t="shared" ref="I12:I56" si="16">IF(H12&gt;0.999999,3.5,IF(H12&lt;-0.999999,-3.5,SIGN(H12)*SQRT(GAMMAINV(ABS(H12),$B$6,$B$7))))</f>
        <v>-3.4916154836436997</v>
      </c>
      <c r="J12">
        <f>J11+K11*(A12-A11)</f>
        <v>3.892462500768851E-3</v>
      </c>
      <c r="K12">
        <f t="shared" ref="K12:K56" si="17">$B$1*EXP((-$B$2-($B$4*I12))/($B$5*C12))*($B$3-J12)</f>
        <v>2.623805456438581E-4</v>
      </c>
      <c r="L12">
        <f t="shared" si="2"/>
        <v>7.7665975254454941E-6</v>
      </c>
      <c r="M12">
        <f t="shared" si="2"/>
        <v>5.5999032612278204E-8</v>
      </c>
      <c r="Q12">
        <v>360</v>
      </c>
      <c r="R12">
        <v>167.607</v>
      </c>
      <c r="S12">
        <f t="shared" si="3"/>
        <v>440.75699999999995</v>
      </c>
      <c r="T12">
        <v>1.69269</v>
      </c>
      <c r="U12">
        <f t="shared" ref="U12:U55" si="18">T12/$T$11</f>
        <v>0.99630950699251308</v>
      </c>
      <c r="V12">
        <f t="shared" si="4"/>
        <v>3.6904930074869169E-3</v>
      </c>
      <c r="W12">
        <f t="shared" si="5"/>
        <v>1.9717945095823475E-4</v>
      </c>
      <c r="X12">
        <f t="shared" si="6"/>
        <v>-0.96605040188371016</v>
      </c>
      <c r="Y12">
        <f t="shared" si="7"/>
        <v>-3.0305880803214573</v>
      </c>
      <c r="Z12">
        <f t="shared" ref="Z12:Z55" si="19">Z11+AA11*(Q12-Q11)</f>
        <v>9.0960564947631731E-3</v>
      </c>
      <c r="AA12">
        <f t="shared" si="8"/>
        <v>5.6335682703510357E-5</v>
      </c>
      <c r="AB12">
        <f t="shared" si="9"/>
        <v>2.922011661497424E-5</v>
      </c>
      <c r="AC12">
        <f t="shared" si="9"/>
        <v>1.9836967056190508E-8</v>
      </c>
      <c r="AG12">
        <v>240</v>
      </c>
      <c r="AH12">
        <v>174.59800000000001</v>
      </c>
      <c r="AI12">
        <f t="shared" si="10"/>
        <v>447.74799999999999</v>
      </c>
      <c r="AJ12">
        <v>4.3349500000000001</v>
      </c>
      <c r="AK12">
        <f t="shared" ref="AK12:AK54" si="20">AJ12/$AJ$11</f>
        <v>0.99811196942311464</v>
      </c>
      <c r="AL12">
        <f t="shared" ref="AL12:AL54" si="21">1-AK12</f>
        <v>1.8880305768853578E-3</v>
      </c>
      <c r="AM12">
        <f t="shared" ref="AM12:AM54" si="22">(AL13-AL12)/(AG13-AG12)</f>
        <v>1.2519714953432293E-4</v>
      </c>
      <c r="AN12">
        <f t="shared" ref="AN12:AN54" si="23">1-(2*(($B$3-AP12)/$B$3))</f>
        <v>-0.93715342646835098</v>
      </c>
      <c r="AO12">
        <f t="shared" si="11"/>
        <v>-2.6592201216041573</v>
      </c>
      <c r="AP12">
        <f>AP11+AQ11*(AG12-AG11)</f>
        <v>1.683837261896402E-2</v>
      </c>
      <c r="AQ12">
        <f t="shared" ref="AQ12:AQ54" si="24">$B$1*EXP((-$B$2-($B$4*AO12))/($B$5*AI12))*($B$3-AP12)</f>
        <v>1.4492787335152332E-5</v>
      </c>
      <c r="AR12">
        <f t="shared" si="12"/>
        <v>2.2351272717514476E-4</v>
      </c>
      <c r="AS12">
        <f t="shared" si="12"/>
        <v>1.2255455809925152E-8</v>
      </c>
    </row>
    <row r="13" spans="1:46" x14ac:dyDescent="0.25">
      <c r="A13">
        <v>752</v>
      </c>
      <c r="B13">
        <v>165.48</v>
      </c>
      <c r="C13">
        <f t="shared" si="0"/>
        <v>438.63</v>
      </c>
      <c r="D13">
        <v>3.7359</v>
      </c>
      <c r="E13">
        <f t="shared" si="13"/>
        <v>0.99768464736939089</v>
      </c>
      <c r="F13">
        <f t="shared" si="1"/>
        <v>2.3153526306091132E-3</v>
      </c>
      <c r="G13">
        <f t="shared" si="14"/>
        <v>2.7046255176076322E-5</v>
      </c>
      <c r="H13">
        <f t="shared" si="15"/>
        <v>-0.93944517609651945</v>
      </c>
      <c r="I13">
        <f t="shared" si="16"/>
        <v>-2.6826905625478958</v>
      </c>
      <c r="J13">
        <f t="shared" ref="J13:J56" si="25">J12+K12*(A13-A12)</f>
        <v>1.6224348146030181E-2</v>
      </c>
      <c r="K13">
        <f t="shared" si="17"/>
        <v>4.0990815761608595E-6</v>
      </c>
      <c r="L13">
        <f t="shared" si="2"/>
        <v>1.9346015624800337E-4</v>
      </c>
      <c r="M13">
        <f t="shared" si="2"/>
        <v>5.2657277622465726E-10</v>
      </c>
      <c r="Q13">
        <v>384</v>
      </c>
      <c r="R13">
        <v>175.571</v>
      </c>
      <c r="S13">
        <f t="shared" si="3"/>
        <v>448.721</v>
      </c>
      <c r="T13">
        <v>1.68465</v>
      </c>
      <c r="U13">
        <f t="shared" si="18"/>
        <v>0.99157720016951545</v>
      </c>
      <c r="V13">
        <f t="shared" si="4"/>
        <v>8.4227998304845508E-3</v>
      </c>
      <c r="W13">
        <f t="shared" si="5"/>
        <v>2.3323091773790974E-4</v>
      </c>
      <c r="X13">
        <f t="shared" si="6"/>
        <v>-0.96100406439407271</v>
      </c>
      <c r="Y13">
        <f t="shared" si="7"/>
        <v>-2.9500954470379006</v>
      </c>
      <c r="Z13">
        <f t="shared" si="19"/>
        <v>1.0448112879647422E-2</v>
      </c>
      <c r="AA13">
        <f t="shared" si="8"/>
        <v>1.0988176312065295E-4</v>
      </c>
      <c r="AB13">
        <f t="shared" si="9"/>
        <v>4.1018929471094049E-6</v>
      </c>
      <c r="AC13">
        <f t="shared" si="9"/>
        <v>1.5215013944791923E-8</v>
      </c>
      <c r="AG13">
        <v>256</v>
      </c>
      <c r="AH13">
        <v>182.59899999999999</v>
      </c>
      <c r="AI13">
        <f t="shared" si="10"/>
        <v>455.74899999999997</v>
      </c>
      <c r="AJ13">
        <v>4.3262499999999999</v>
      </c>
      <c r="AK13">
        <f t="shared" si="20"/>
        <v>0.99610881503056548</v>
      </c>
      <c r="AL13">
        <f t="shared" si="21"/>
        <v>3.8911849694345246E-3</v>
      </c>
      <c r="AM13">
        <f t="shared" si="22"/>
        <v>1.513878175978256E-4</v>
      </c>
      <c r="AN13">
        <f t="shared" si="23"/>
        <v>-0.93628795373361751</v>
      </c>
      <c r="AO13">
        <f t="shared" si="11"/>
        <v>-2.6505405162745546</v>
      </c>
      <c r="AP13">
        <f t="shared" ref="AP13:AP54" si="26">AP12+AQ12*(AG13-AG12)</f>
        <v>1.7070257216326459E-2</v>
      </c>
      <c r="AQ13">
        <f t="shared" si="24"/>
        <v>4.5422154321518807E-5</v>
      </c>
      <c r="AR13">
        <f t="shared" si="12"/>
        <v>1.7368794528879722E-4</v>
      </c>
      <c r="AS13">
        <f t="shared" si="12"/>
        <v>1.1228721793587635E-8</v>
      </c>
    </row>
    <row r="14" spans="1:46" x14ac:dyDescent="0.25">
      <c r="A14">
        <v>799</v>
      </c>
      <c r="B14">
        <v>173.37</v>
      </c>
      <c r="C14">
        <f t="shared" si="0"/>
        <v>446.52</v>
      </c>
      <c r="D14">
        <v>3.7311399999999999</v>
      </c>
      <c r="E14">
        <f t="shared" si="13"/>
        <v>0.9964134733761153</v>
      </c>
      <c r="F14">
        <f t="shared" si="1"/>
        <v>3.5865266238847004E-3</v>
      </c>
      <c r="G14">
        <f t="shared" si="14"/>
        <v>3.0739546324069397E-5</v>
      </c>
      <c r="H14">
        <f t="shared" si="15"/>
        <v>-0.9387261148093422</v>
      </c>
      <c r="I14">
        <f t="shared" si="16"/>
        <v>-2.6752484307480087</v>
      </c>
      <c r="J14">
        <f t="shared" si="25"/>
        <v>1.6417004980109742E-2</v>
      </c>
      <c r="K14">
        <f t="shared" si="17"/>
        <v>1.3331930204643262E-5</v>
      </c>
      <c r="L14">
        <f t="shared" si="2"/>
        <v>1.6462117484955925E-4</v>
      </c>
      <c r="M14">
        <f t="shared" si="2"/>
        <v>3.0302509896130452E-10</v>
      </c>
      <c r="Q14">
        <v>408</v>
      </c>
      <c r="R14">
        <v>183.51400000000001</v>
      </c>
      <c r="S14">
        <f t="shared" si="3"/>
        <v>456.66399999999999</v>
      </c>
      <c r="T14">
        <v>1.6751400000000001</v>
      </c>
      <c r="U14">
        <f t="shared" si="18"/>
        <v>0.98597965814380562</v>
      </c>
      <c r="V14">
        <f t="shared" si="4"/>
        <v>1.4020341856194385E-2</v>
      </c>
      <c r="W14">
        <f t="shared" si="5"/>
        <v>2.4402183296448146E-4</v>
      </c>
      <c r="X14">
        <f t="shared" si="6"/>
        <v>-0.95116127144201967</v>
      </c>
      <c r="Y14">
        <f t="shared" si="7"/>
        <v>-2.8157033305265284</v>
      </c>
      <c r="Z14">
        <f t="shared" si="19"/>
        <v>1.3085275194543092E-2</v>
      </c>
      <c r="AA14">
        <f t="shared" si="8"/>
        <v>1.4825459002646522E-4</v>
      </c>
      <c r="AB14">
        <f t="shared" si="9"/>
        <v>8.743496617316933E-7</v>
      </c>
      <c r="AC14">
        <f t="shared" si="9"/>
        <v>9.1713648199490209E-9</v>
      </c>
      <c r="AG14">
        <v>272</v>
      </c>
      <c r="AH14">
        <v>190.55600000000001</v>
      </c>
      <c r="AI14">
        <f t="shared" si="10"/>
        <v>463.70600000000002</v>
      </c>
      <c r="AJ14">
        <v>4.3157300000000003</v>
      </c>
      <c r="AK14">
        <f t="shared" si="20"/>
        <v>0.99368660994900027</v>
      </c>
      <c r="AL14">
        <f t="shared" si="21"/>
        <v>6.3133900509997343E-3</v>
      </c>
      <c r="AM14">
        <f t="shared" si="22"/>
        <v>1.6692953271243982E-4</v>
      </c>
      <c r="AN14">
        <f t="shared" si="23"/>
        <v>-0.93357545715107415</v>
      </c>
      <c r="AO14">
        <f t="shared" si="11"/>
        <v>-2.6239538438652223</v>
      </c>
      <c r="AP14">
        <f t="shared" si="26"/>
        <v>1.7797011685470758E-2</v>
      </c>
      <c r="AQ14">
        <f t="shared" si="24"/>
        <v>1.2157866630225669E-4</v>
      </c>
      <c r="AR14">
        <f t="shared" si="12"/>
        <v>1.3187356584369096E-4</v>
      </c>
      <c r="AS14">
        <f t="shared" si="12"/>
        <v>2.0567010841542768E-9</v>
      </c>
    </row>
    <row r="15" spans="1:46" x14ac:dyDescent="0.25">
      <c r="A15">
        <v>846</v>
      </c>
      <c r="B15">
        <v>181.25200000000001</v>
      </c>
      <c r="C15">
        <f t="shared" si="0"/>
        <v>454.40199999999999</v>
      </c>
      <c r="D15">
        <v>3.72573</v>
      </c>
      <c r="E15">
        <f t="shared" si="13"/>
        <v>0.99496871469888404</v>
      </c>
      <c r="F15">
        <f t="shared" si="1"/>
        <v>5.0312853011159619E-3</v>
      </c>
      <c r="G15">
        <f t="shared" si="14"/>
        <v>4.0285283445037371E-5</v>
      </c>
      <c r="H15">
        <f t="shared" si="15"/>
        <v>-0.93638742632135163</v>
      </c>
      <c r="I15">
        <f t="shared" si="16"/>
        <v>-2.6515331286812436</v>
      </c>
      <c r="J15">
        <f t="shared" si="25"/>
        <v>1.7043605699727977E-2</v>
      </c>
      <c r="K15">
        <f t="shared" si="17"/>
        <v>3.7468716330773243E-5</v>
      </c>
      <c r="L15">
        <f t="shared" si="2"/>
        <v>1.4429584135891032E-4</v>
      </c>
      <c r="M15">
        <f t="shared" si="2"/>
        <v>7.9330503091541528E-12</v>
      </c>
      <c r="Q15">
        <v>432</v>
      </c>
      <c r="R15">
        <v>191.46100000000001</v>
      </c>
      <c r="S15">
        <f t="shared" si="3"/>
        <v>464.61099999999999</v>
      </c>
      <c r="T15">
        <v>1.6651899999999999</v>
      </c>
      <c r="U15">
        <f t="shared" si="18"/>
        <v>0.98012313415265806</v>
      </c>
      <c r="V15">
        <f t="shared" si="4"/>
        <v>1.987686584734194E-2</v>
      </c>
      <c r="W15">
        <f t="shared" si="5"/>
        <v>2.5334125975106275E-4</v>
      </c>
      <c r="X15">
        <f t="shared" si="6"/>
        <v>-0.93788118571733237</v>
      </c>
      <c r="Y15">
        <f t="shared" si="7"/>
        <v>-2.6665954471125426</v>
      </c>
      <c r="Z15">
        <f t="shared" si="19"/>
        <v>1.6643385355178258E-2</v>
      </c>
      <c r="AA15">
        <f t="shared" si="8"/>
        <v>1.8048646377089714E-4</v>
      </c>
      <c r="AB15">
        <f t="shared" si="9"/>
        <v>1.0455396093203085E-5</v>
      </c>
      <c r="AC15">
        <f t="shared" si="9"/>
        <v>5.3078212973115559E-9</v>
      </c>
      <c r="AG15">
        <v>288</v>
      </c>
      <c r="AH15">
        <v>198.48400000000001</v>
      </c>
      <c r="AI15">
        <f t="shared" si="10"/>
        <v>471.63400000000001</v>
      </c>
      <c r="AJ15">
        <v>4.3041299999999998</v>
      </c>
      <c r="AK15">
        <f t="shared" si="20"/>
        <v>0.99101573742560123</v>
      </c>
      <c r="AL15">
        <f t="shared" si="21"/>
        <v>8.9842625743987714E-3</v>
      </c>
      <c r="AM15">
        <f t="shared" si="22"/>
        <v>1.9254458169760957E-4</v>
      </c>
      <c r="AN15">
        <f t="shared" si="23"/>
        <v>-0.92631508560372966</v>
      </c>
      <c r="AO15">
        <f t="shared" si="11"/>
        <v>-2.5569462375816014</v>
      </c>
      <c r="AP15">
        <f t="shared" si="26"/>
        <v>1.9742270346306864E-2</v>
      </c>
      <c r="AQ15">
        <f t="shared" si="24"/>
        <v>2.4440758624302611E-4</v>
      </c>
      <c r="AR15">
        <f t="shared" si="12"/>
        <v>1.1573473122043494E-4</v>
      </c>
      <c r="AS15">
        <f t="shared" si="12"/>
        <v>2.6897712404778962E-9</v>
      </c>
    </row>
    <row r="16" spans="1:46" x14ac:dyDescent="0.25">
      <c r="A16">
        <v>893</v>
      </c>
      <c r="B16">
        <v>189.12299999999999</v>
      </c>
      <c r="C16">
        <f t="shared" si="0"/>
        <v>462.27299999999997</v>
      </c>
      <c r="D16">
        <v>3.7186400000000002</v>
      </c>
      <c r="E16">
        <f t="shared" si="13"/>
        <v>0.99307530637696728</v>
      </c>
      <c r="F16">
        <f t="shared" si="1"/>
        <v>6.9246936230327183E-3</v>
      </c>
      <c r="G16">
        <f t="shared" si="14"/>
        <v>4.9206002064041832E-5</v>
      </c>
      <c r="H16">
        <f t="shared" si="15"/>
        <v>-0.92981466047293337</v>
      </c>
      <c r="I16">
        <f t="shared" si="16"/>
        <v>-2.5885336542800639</v>
      </c>
      <c r="J16">
        <f t="shared" si="25"/>
        <v>1.8804635367274319E-2</v>
      </c>
      <c r="K16">
        <f t="shared" si="17"/>
        <v>7.9299417077865016E-5</v>
      </c>
      <c r="L16">
        <f t="shared" si="2"/>
        <v>1.4113301584657415E-4</v>
      </c>
      <c r="M16">
        <f t="shared" si="2"/>
        <v>9.0561362719419869E-10</v>
      </c>
      <c r="Q16">
        <v>456</v>
      </c>
      <c r="R16">
        <v>199.42500000000001</v>
      </c>
      <c r="S16">
        <f t="shared" si="3"/>
        <v>472.57499999999999</v>
      </c>
      <c r="T16">
        <v>1.65486</v>
      </c>
      <c r="U16">
        <f t="shared" si="18"/>
        <v>0.97404294391863255</v>
      </c>
      <c r="V16">
        <f t="shared" si="4"/>
        <v>2.5957056081367447E-2</v>
      </c>
      <c r="W16">
        <f t="shared" si="5"/>
        <v>2.6217019039098677E-4</v>
      </c>
      <c r="X16">
        <f t="shared" si="6"/>
        <v>-0.9217138905894362</v>
      </c>
      <c r="Y16">
        <f t="shared" si="7"/>
        <v>-2.5172307512264638</v>
      </c>
      <c r="Z16">
        <f t="shared" si="19"/>
        <v>2.0975060485679792E-2</v>
      </c>
      <c r="AA16">
        <f t="shared" si="8"/>
        <v>2.1806173279982426E-4</v>
      </c>
      <c r="AB16">
        <f t="shared" si="9"/>
        <v>2.4820280115451193E-5</v>
      </c>
      <c r="AC16">
        <f t="shared" si="9"/>
        <v>1.9455560310713812E-9</v>
      </c>
      <c r="AG16">
        <v>304</v>
      </c>
      <c r="AH16">
        <v>206.45500000000001</v>
      </c>
      <c r="AI16">
        <f t="shared" si="10"/>
        <v>479.60500000000002</v>
      </c>
      <c r="AJ16">
        <v>4.2907500000000001</v>
      </c>
      <c r="AK16">
        <f t="shared" si="20"/>
        <v>0.98793502411843948</v>
      </c>
      <c r="AL16">
        <f t="shared" si="21"/>
        <v>1.2064975881560525E-2</v>
      </c>
      <c r="AM16">
        <f t="shared" si="22"/>
        <v>2.4348687012881731E-4</v>
      </c>
      <c r="AN16">
        <f t="shared" si="23"/>
        <v>-0.91171968051265462</v>
      </c>
      <c r="AO16">
        <f t="shared" si="11"/>
        <v>-2.4371070303730407</v>
      </c>
      <c r="AP16">
        <f t="shared" si="26"/>
        <v>2.3652791726195284E-2</v>
      </c>
      <c r="AQ16">
        <f t="shared" si="24"/>
        <v>3.5031454208324061E-4</v>
      </c>
      <c r="AR16">
        <f t="shared" si="12"/>
        <v>1.3427747604916838E-4</v>
      </c>
      <c r="AS16">
        <f t="shared" si="12"/>
        <v>1.1412151495201878E-8</v>
      </c>
    </row>
    <row r="17" spans="1:45" x14ac:dyDescent="0.25">
      <c r="A17">
        <v>940</v>
      </c>
      <c r="B17">
        <v>196.98699999999999</v>
      </c>
      <c r="C17">
        <f t="shared" si="0"/>
        <v>470.13699999999994</v>
      </c>
      <c r="D17">
        <v>3.7099799999999998</v>
      </c>
      <c r="E17">
        <f t="shared" si="13"/>
        <v>0.99076262427995732</v>
      </c>
      <c r="F17">
        <f t="shared" si="1"/>
        <v>9.2373757200426843E-3</v>
      </c>
      <c r="G17">
        <f t="shared" si="14"/>
        <v>6.7956557123081932E-5</v>
      </c>
      <c r="H17">
        <f t="shared" si="15"/>
        <v>-0.9159039490472316</v>
      </c>
      <c r="I17">
        <f t="shared" si="16"/>
        <v>-2.4697097772183234</v>
      </c>
      <c r="J17">
        <f t="shared" si="25"/>
        <v>2.2531707969933975E-2</v>
      </c>
      <c r="K17">
        <f t="shared" si="17"/>
        <v>1.1572208965194218E-4</v>
      </c>
      <c r="L17">
        <f t="shared" si="2"/>
        <v>1.7673926997049963E-4</v>
      </c>
      <c r="M17">
        <f t="shared" si="2"/>
        <v>2.2815460977656059E-9</v>
      </c>
      <c r="Q17">
        <v>480</v>
      </c>
      <c r="R17">
        <v>207.37799999999999</v>
      </c>
      <c r="S17">
        <f t="shared" si="3"/>
        <v>480.52799999999996</v>
      </c>
      <c r="T17">
        <v>1.6441699999999999</v>
      </c>
      <c r="U17">
        <f t="shared" si="18"/>
        <v>0.96775085934924887</v>
      </c>
      <c r="V17">
        <f t="shared" si="4"/>
        <v>3.2249140650751129E-2</v>
      </c>
      <c r="W17">
        <f t="shared" si="5"/>
        <v>3.1955823955046497E-4</v>
      </c>
      <c r="X17">
        <f t="shared" si="6"/>
        <v>-0.90218074490849265</v>
      </c>
      <c r="Y17">
        <f t="shared" si="7"/>
        <v>-2.3671913426327067</v>
      </c>
      <c r="Z17">
        <f t="shared" si="19"/>
        <v>2.6208542072875575E-2</v>
      </c>
      <c r="AA17">
        <f t="shared" si="8"/>
        <v>2.5981753701132091E-4</v>
      </c>
      <c r="AB17">
        <f t="shared" si="9"/>
        <v>3.648883117903217E-5</v>
      </c>
      <c r="AC17">
        <f t="shared" si="9"/>
        <v>3.5689515398704945E-9</v>
      </c>
      <c r="AG17">
        <v>320</v>
      </c>
      <c r="AH17">
        <v>214.434</v>
      </c>
      <c r="AI17">
        <f t="shared" si="10"/>
        <v>487.58399999999995</v>
      </c>
      <c r="AJ17">
        <v>4.2738300000000002</v>
      </c>
      <c r="AK17">
        <f t="shared" si="20"/>
        <v>0.9840392341963784</v>
      </c>
      <c r="AL17">
        <f t="shared" si="21"/>
        <v>1.5960765803621602E-2</v>
      </c>
      <c r="AM17">
        <f t="shared" si="22"/>
        <v>3.1270506429665473E-4</v>
      </c>
      <c r="AN17">
        <f t="shared" si="23"/>
        <v>-0.89079977892696816</v>
      </c>
      <c r="AO17">
        <f t="shared" si="11"/>
        <v>-2.2905708223108663</v>
      </c>
      <c r="AP17">
        <f t="shared" si="26"/>
        <v>2.9257824399527135E-2</v>
      </c>
      <c r="AQ17">
        <f t="shared" si="24"/>
        <v>4.2279617430336327E-4</v>
      </c>
      <c r="AR17">
        <f t="shared" si="12"/>
        <v>1.7681176730294525E-4</v>
      </c>
      <c r="AS17">
        <f t="shared" si="12"/>
        <v>1.21200525025092E-8</v>
      </c>
    </row>
    <row r="18" spans="1:45" x14ac:dyDescent="0.25">
      <c r="A18">
        <v>987</v>
      </c>
      <c r="B18">
        <v>204.85</v>
      </c>
      <c r="C18">
        <f t="shared" si="0"/>
        <v>478</v>
      </c>
      <c r="D18">
        <v>3.6980200000000001</v>
      </c>
      <c r="E18">
        <f t="shared" si="13"/>
        <v>0.98756866609517246</v>
      </c>
      <c r="F18">
        <f t="shared" si="1"/>
        <v>1.2431333904827535E-2</v>
      </c>
      <c r="G18">
        <f t="shared" si="14"/>
        <v>8.7843509458432871E-5</v>
      </c>
      <c r="H18">
        <f t="shared" si="15"/>
        <v>-0.89560396887024396</v>
      </c>
      <c r="I18">
        <f t="shared" si="16"/>
        <v>-2.3221015683221977</v>
      </c>
      <c r="J18">
        <f t="shared" si="25"/>
        <v>2.7970646183575257E-2</v>
      </c>
      <c r="K18">
        <f t="shared" si="17"/>
        <v>1.3971660782429989E-4</v>
      </c>
      <c r="L18">
        <f t="shared" si="2"/>
        <v>2.4147022609643972E-4</v>
      </c>
      <c r="M18">
        <f t="shared" si="2"/>
        <v>2.6908183340749153E-9</v>
      </c>
      <c r="Q18">
        <v>504</v>
      </c>
      <c r="R18">
        <v>215.34200000000001</v>
      </c>
      <c r="S18">
        <f t="shared" si="3"/>
        <v>488.49199999999996</v>
      </c>
      <c r="T18">
        <v>1.63114</v>
      </c>
      <c r="U18">
        <f t="shared" si="18"/>
        <v>0.96008146160003771</v>
      </c>
      <c r="V18">
        <f t="shared" si="4"/>
        <v>3.9918538399962289E-2</v>
      </c>
      <c r="W18">
        <f t="shared" si="5"/>
        <v>3.7106033495001395E-4</v>
      </c>
      <c r="X18">
        <f t="shared" si="6"/>
        <v>-0.87890727213661135</v>
      </c>
      <c r="Y18">
        <f t="shared" si="7"/>
        <v>-2.2169808853919961</v>
      </c>
      <c r="Z18">
        <f t="shared" si="19"/>
        <v>3.2444162961147278E-2</v>
      </c>
      <c r="AA18">
        <f t="shared" si="8"/>
        <v>3.0720282129280104E-4</v>
      </c>
      <c r="AB18">
        <f t="shared" si="9"/>
        <v>5.5866288200361081E-5</v>
      </c>
      <c r="AC18">
        <f t="shared" si="9"/>
        <v>4.0777820504811331E-9</v>
      </c>
      <c r="AG18">
        <v>336</v>
      </c>
      <c r="AH18">
        <v>222.37899999999999</v>
      </c>
      <c r="AI18">
        <f t="shared" si="10"/>
        <v>495.529</v>
      </c>
      <c r="AJ18">
        <v>4.2521000000000004</v>
      </c>
      <c r="AK18">
        <f t="shared" si="20"/>
        <v>0.97903595316763192</v>
      </c>
      <c r="AL18">
        <f t="shared" si="21"/>
        <v>2.0964046832368077E-2</v>
      </c>
      <c r="AM18">
        <f t="shared" si="22"/>
        <v>4.1516526023738926E-4</v>
      </c>
      <c r="AN18">
        <f t="shared" si="23"/>
        <v>-0.86555145693430191</v>
      </c>
      <c r="AO18">
        <f t="shared" si="11"/>
        <v>-2.1407924109435554</v>
      </c>
      <c r="AP18">
        <f t="shared" si="26"/>
        <v>3.602256318838095E-2</v>
      </c>
      <c r="AQ18">
        <f t="shared" si="24"/>
        <v>4.9414760023277333E-4</v>
      </c>
      <c r="AR18">
        <f t="shared" si="12"/>
        <v>2.2675891484430722E-4</v>
      </c>
      <c r="AS18">
        <f t="shared" si="12"/>
        <v>6.2382100311464463E-9</v>
      </c>
    </row>
    <row r="19" spans="1:45" x14ac:dyDescent="0.25">
      <c r="A19">
        <v>1034</v>
      </c>
      <c r="B19">
        <v>212.72399999999999</v>
      </c>
      <c r="C19">
        <f t="shared" si="0"/>
        <v>485.87399999999997</v>
      </c>
      <c r="D19">
        <v>3.6825600000000001</v>
      </c>
      <c r="E19">
        <f t="shared" si="13"/>
        <v>0.98344002115062612</v>
      </c>
      <c r="F19">
        <f t="shared" si="1"/>
        <v>1.655997884937388E-2</v>
      </c>
      <c r="G19">
        <f t="shared" si="14"/>
        <v>1.2113994965419158E-4</v>
      </c>
      <c r="H19">
        <f t="shared" si="15"/>
        <v>-0.87109486799106128</v>
      </c>
      <c r="I19">
        <f t="shared" si="16"/>
        <v>-2.1716669858980895</v>
      </c>
      <c r="J19">
        <f t="shared" si="25"/>
        <v>3.4537326751317349E-2</v>
      </c>
      <c r="K19">
        <f t="shared" si="17"/>
        <v>1.6467639629936354E-4</v>
      </c>
      <c r="L19">
        <f t="shared" si="2"/>
        <v>3.2318503758751126E-4</v>
      </c>
      <c r="M19">
        <f t="shared" si="2"/>
        <v>1.895422186487905E-9</v>
      </c>
      <c r="Q19">
        <v>528</v>
      </c>
      <c r="R19">
        <v>223.351</v>
      </c>
      <c r="S19">
        <f t="shared" si="3"/>
        <v>496.50099999999998</v>
      </c>
      <c r="T19">
        <v>1.6160099999999999</v>
      </c>
      <c r="U19">
        <f t="shared" si="18"/>
        <v>0.95117601356123738</v>
      </c>
      <c r="V19">
        <f t="shared" si="4"/>
        <v>4.8823986438762623E-2</v>
      </c>
      <c r="W19">
        <f t="shared" si="5"/>
        <v>3.7351281568331435E-4</v>
      </c>
      <c r="X19">
        <f t="shared" si="6"/>
        <v>-0.85138920473036217</v>
      </c>
      <c r="Y19">
        <f t="shared" si="7"/>
        <v>-2.0661482580708213</v>
      </c>
      <c r="Z19">
        <f t="shared" si="19"/>
        <v>3.98170306721745E-2</v>
      </c>
      <c r="AA19">
        <f t="shared" si="8"/>
        <v>3.6108180246873352E-4</v>
      </c>
      <c r="AB19">
        <f t="shared" si="9"/>
        <v>8.1125252181275055E-5</v>
      </c>
      <c r="AC19">
        <f t="shared" si="9"/>
        <v>1.5453008954108316E-10</v>
      </c>
      <c r="AG19">
        <v>352</v>
      </c>
      <c r="AH19">
        <v>230.30699999999999</v>
      </c>
      <c r="AI19">
        <f t="shared" si="10"/>
        <v>503.45699999999999</v>
      </c>
      <c r="AJ19">
        <v>4.2232500000000002</v>
      </c>
      <c r="AK19">
        <f t="shared" si="20"/>
        <v>0.97239330900383369</v>
      </c>
      <c r="AL19">
        <f t="shared" si="21"/>
        <v>2.7606690996166305E-2</v>
      </c>
      <c r="AM19">
        <f t="shared" si="22"/>
        <v>5.248206946571049E-4</v>
      </c>
      <c r="AN19">
        <f t="shared" si="23"/>
        <v>-0.8360422076059757</v>
      </c>
      <c r="AO19">
        <f t="shared" si="11"/>
        <v>-1.9911582972934057</v>
      </c>
      <c r="AP19">
        <f t="shared" si="26"/>
        <v>4.392892479210532E-2</v>
      </c>
      <c r="AQ19">
        <f t="shared" si="24"/>
        <v>5.7225145315060555E-4</v>
      </c>
      <c r="AR19">
        <f t="shared" si="12"/>
        <v>2.6641531608929373E-4</v>
      </c>
      <c r="AS19">
        <f t="shared" si="12"/>
        <v>2.2496768512687837E-9</v>
      </c>
    </row>
    <row r="20" spans="1:45" x14ac:dyDescent="0.25">
      <c r="A20">
        <v>1081</v>
      </c>
      <c r="B20">
        <v>220.68799999999999</v>
      </c>
      <c r="C20">
        <f t="shared" si="0"/>
        <v>493.83799999999997</v>
      </c>
      <c r="D20">
        <v>3.6612399999999998</v>
      </c>
      <c r="E20">
        <f t="shared" si="13"/>
        <v>0.97774644351687912</v>
      </c>
      <c r="F20">
        <f t="shared" si="1"/>
        <v>2.2253556483120884E-2</v>
      </c>
      <c r="G20">
        <f t="shared" si="14"/>
        <v>1.6756177839128097E-4</v>
      </c>
      <c r="H20">
        <f t="shared" si="15"/>
        <v>-0.84220731859967568</v>
      </c>
      <c r="I20">
        <f t="shared" si="16"/>
        <v>-2.0206155832978929</v>
      </c>
      <c r="J20">
        <f t="shared" si="25"/>
        <v>4.2277117377387437E-2</v>
      </c>
      <c r="K20">
        <f t="shared" si="17"/>
        <v>1.9412506264943619E-4</v>
      </c>
      <c r="L20">
        <f t="shared" si="2"/>
        <v>4.0094299088640076E-4</v>
      </c>
      <c r="M20">
        <f t="shared" si="2"/>
        <v>7.0560807057955685E-10</v>
      </c>
      <c r="Q20">
        <v>552</v>
      </c>
      <c r="R20">
        <v>231.37700000000001</v>
      </c>
      <c r="S20">
        <f t="shared" si="3"/>
        <v>504.52699999999999</v>
      </c>
      <c r="T20">
        <v>1.6007800000000001</v>
      </c>
      <c r="U20">
        <f t="shared" si="18"/>
        <v>0.94221170598483783</v>
      </c>
      <c r="V20">
        <f t="shared" si="4"/>
        <v>5.7788294015162167E-2</v>
      </c>
      <c r="W20">
        <f t="shared" si="5"/>
        <v>4.3433433786944459E-4</v>
      </c>
      <c r="X20">
        <f t="shared" si="6"/>
        <v>-0.81904486187019643</v>
      </c>
      <c r="Y20">
        <f t="shared" si="7"/>
        <v>-1.914039808646522</v>
      </c>
      <c r="Z20">
        <f t="shared" si="19"/>
        <v>4.8482993931424107E-2</v>
      </c>
      <c r="AA20">
        <f t="shared" si="8"/>
        <v>4.1869238183129002E-4</v>
      </c>
      <c r="AB20">
        <f t="shared" si="9"/>
        <v>8.6588609648415564E-5</v>
      </c>
      <c r="AC20">
        <f t="shared" si="9"/>
        <v>2.4467078869955994E-10</v>
      </c>
      <c r="AG20">
        <v>368</v>
      </c>
      <c r="AH20">
        <v>238.21600000000001</v>
      </c>
      <c r="AI20">
        <f t="shared" si="10"/>
        <v>511.36599999999999</v>
      </c>
      <c r="AJ20">
        <v>4.1867799999999997</v>
      </c>
      <c r="AK20">
        <f t="shared" si="20"/>
        <v>0.96399617788932002</v>
      </c>
      <c r="AL20">
        <f t="shared" si="21"/>
        <v>3.6003822110679984E-2</v>
      </c>
      <c r="AM20">
        <f t="shared" si="22"/>
        <v>6.9520394183944512E-4</v>
      </c>
      <c r="AN20">
        <f t="shared" si="23"/>
        <v>-0.8018687930198003</v>
      </c>
      <c r="AO20">
        <f t="shared" si="11"/>
        <v>-1.8413938891378496</v>
      </c>
      <c r="AP20">
        <f t="shared" si="26"/>
        <v>5.3084948042515012E-2</v>
      </c>
      <c r="AQ20">
        <f t="shared" si="24"/>
        <v>6.5544302421001216E-4</v>
      </c>
      <c r="AR20">
        <f t="shared" si="12"/>
        <v>2.9176486309920709E-4</v>
      </c>
      <c r="AS20">
        <f t="shared" si="12"/>
        <v>1.5809305707345524E-9</v>
      </c>
    </row>
    <row r="21" spans="1:45" x14ac:dyDescent="0.25">
      <c r="A21">
        <v>1128</v>
      </c>
      <c r="B21">
        <v>228.58500000000001</v>
      </c>
      <c r="C21">
        <f t="shared" si="0"/>
        <v>501.73500000000001</v>
      </c>
      <c r="D21">
        <v>3.6317499999999998</v>
      </c>
      <c r="E21">
        <f t="shared" si="13"/>
        <v>0.96987103993248891</v>
      </c>
      <c r="F21">
        <f t="shared" si="1"/>
        <v>3.012896006751109E-2</v>
      </c>
      <c r="G21">
        <f t="shared" si="14"/>
        <v>2.2994998886046749E-4</v>
      </c>
      <c r="H21">
        <f t="shared" si="15"/>
        <v>-0.80815388130440535</v>
      </c>
      <c r="I21">
        <f t="shared" si="16"/>
        <v>-1.8674181381777135</v>
      </c>
      <c r="J21">
        <f t="shared" si="25"/>
        <v>5.140099532191094E-2</v>
      </c>
      <c r="K21">
        <f t="shared" si="17"/>
        <v>2.2210832591592779E-4</v>
      </c>
      <c r="L21">
        <f t="shared" si="2"/>
        <v>4.5249948386443011E-4</v>
      </c>
      <c r="M21">
        <f t="shared" si="2"/>
        <v>6.1491677735767039E-11</v>
      </c>
      <c r="Q21">
        <v>576</v>
      </c>
      <c r="R21">
        <v>239.392</v>
      </c>
      <c r="S21">
        <f t="shared" si="3"/>
        <v>512.54199999999992</v>
      </c>
      <c r="T21">
        <v>1.58307</v>
      </c>
      <c r="U21">
        <f t="shared" si="18"/>
        <v>0.93178768187597116</v>
      </c>
      <c r="V21">
        <f t="shared" si="4"/>
        <v>6.8212318124028837E-2</v>
      </c>
      <c r="W21">
        <f t="shared" si="5"/>
        <v>4.9638210042222042E-4</v>
      </c>
      <c r="X21">
        <f t="shared" si="6"/>
        <v>-0.78153998109719391</v>
      </c>
      <c r="Y21">
        <f t="shared" si="7"/>
        <v>-1.7611343320360158</v>
      </c>
      <c r="Z21">
        <f t="shared" si="19"/>
        <v>5.8531611095375066E-2</v>
      </c>
      <c r="AA21">
        <f t="shared" si="8"/>
        <v>4.7862110348723076E-4</v>
      </c>
      <c r="AB21">
        <f t="shared" si="9"/>
        <v>9.371608857462651E-5</v>
      </c>
      <c r="AC21">
        <f t="shared" si="9"/>
        <v>3.1545301212471204E-10</v>
      </c>
      <c r="AG21">
        <v>384</v>
      </c>
      <c r="AH21">
        <v>246.11</v>
      </c>
      <c r="AI21">
        <f t="shared" si="10"/>
        <v>519.26</v>
      </c>
      <c r="AJ21">
        <v>4.1384699999999999</v>
      </c>
      <c r="AK21">
        <f t="shared" si="20"/>
        <v>0.95287291481988889</v>
      </c>
      <c r="AL21">
        <f t="shared" si="21"/>
        <v>4.7127085180111106E-2</v>
      </c>
      <c r="AM21">
        <f t="shared" si="22"/>
        <v>9.152343345267891E-4</v>
      </c>
      <c r="AN21">
        <f t="shared" si="23"/>
        <v>-0.76272738747049829</v>
      </c>
      <c r="AO21">
        <f t="shared" si="11"/>
        <v>-1.691511792884359</v>
      </c>
      <c r="AP21">
        <f t="shared" si="26"/>
        <v>6.3572036429875203E-2</v>
      </c>
      <c r="AQ21">
        <f t="shared" si="24"/>
        <v>7.4297082630284529E-4</v>
      </c>
      <c r="AR21">
        <f t="shared" si="12"/>
        <v>2.7043642160711775E-4</v>
      </c>
      <c r="AS21">
        <f t="shared" si="12"/>
        <v>2.9674716265620756E-8</v>
      </c>
    </row>
    <row r="22" spans="1:45" x14ac:dyDescent="0.25">
      <c r="A22">
        <v>1175</v>
      </c>
      <c r="B22">
        <v>236.46700000000001</v>
      </c>
      <c r="C22">
        <f t="shared" si="0"/>
        <v>509.61699999999996</v>
      </c>
      <c r="D22">
        <v>3.5912799999999998</v>
      </c>
      <c r="E22">
        <f t="shared" si="13"/>
        <v>0.95906339045604694</v>
      </c>
      <c r="F22">
        <f t="shared" si="1"/>
        <v>4.0936609543953062E-2</v>
      </c>
      <c r="G22">
        <f t="shared" si="14"/>
        <v>3.1472522567287082E-4</v>
      </c>
      <c r="H22">
        <f t="shared" si="15"/>
        <v>-0.76919161725612906</v>
      </c>
      <c r="I22">
        <f t="shared" si="16"/>
        <v>-1.7149770179503712</v>
      </c>
      <c r="J22">
        <f t="shared" si="25"/>
        <v>6.1840086639959546E-2</v>
      </c>
      <c r="K22">
        <f t="shared" si="17"/>
        <v>2.5272471024187157E-4</v>
      </c>
      <c r="L22">
        <f t="shared" si="2"/>
        <v>4.3695535470326767E-4</v>
      </c>
      <c r="M22">
        <f t="shared" si="2"/>
        <v>3.8440639137095757E-9</v>
      </c>
      <c r="Q22">
        <v>600</v>
      </c>
      <c r="R22">
        <v>247.36600000000001</v>
      </c>
      <c r="S22">
        <f t="shared" si="3"/>
        <v>520.51599999999996</v>
      </c>
      <c r="T22">
        <v>1.5628299999999999</v>
      </c>
      <c r="U22">
        <f t="shared" si="18"/>
        <v>0.91987451146583787</v>
      </c>
      <c r="V22">
        <f t="shared" si="4"/>
        <v>8.0125488534162126E-2</v>
      </c>
      <c r="W22">
        <f t="shared" si="5"/>
        <v>5.8418091067476607E-4</v>
      </c>
      <c r="X22">
        <f t="shared" si="6"/>
        <v>-0.73866691198803447</v>
      </c>
      <c r="Y22">
        <f t="shared" si="7"/>
        <v>-1.6079270272874955</v>
      </c>
      <c r="Z22">
        <f t="shared" si="19"/>
        <v>7.0018517579068601E-2</v>
      </c>
      <c r="AA22">
        <f t="shared" si="8"/>
        <v>5.3896291080022922E-4</v>
      </c>
      <c r="AB22">
        <f t="shared" si="9"/>
        <v>1.0215086188710412E-4</v>
      </c>
      <c r="AC22">
        <f t="shared" si="9"/>
        <v>2.0446675126536153E-9</v>
      </c>
      <c r="AG22">
        <v>400</v>
      </c>
      <c r="AH22">
        <v>253.98400000000001</v>
      </c>
      <c r="AI22">
        <f t="shared" si="10"/>
        <v>527.13400000000001</v>
      </c>
      <c r="AJ22">
        <v>4.0748699999999998</v>
      </c>
      <c r="AK22">
        <f t="shared" si="20"/>
        <v>0.93822916546746027</v>
      </c>
      <c r="AL22">
        <f t="shared" si="21"/>
        <v>6.1770834532539731E-2</v>
      </c>
      <c r="AM22">
        <f t="shared" si="22"/>
        <v>1.1749824436181056E-3</v>
      </c>
      <c r="AN22">
        <f t="shared" si="23"/>
        <v>-0.71835904216898205</v>
      </c>
      <c r="AO22">
        <f t="shared" si="11"/>
        <v>-1.5414301518213127</v>
      </c>
      <c r="AP22">
        <f t="shared" si="26"/>
        <v>7.5459569650720731E-2</v>
      </c>
      <c r="AQ22">
        <f t="shared" si="24"/>
        <v>8.325894751989131E-4</v>
      </c>
      <c r="AR22">
        <f t="shared" si="12"/>
        <v>1.8738146913572181E-4</v>
      </c>
      <c r="AS22">
        <f t="shared" si="12"/>
        <v>1.1723294482290612E-7</v>
      </c>
    </row>
    <row r="23" spans="1:45" x14ac:dyDescent="0.25">
      <c r="A23">
        <v>1222</v>
      </c>
      <c r="B23">
        <v>244.34299999999999</v>
      </c>
      <c r="C23">
        <f t="shared" si="0"/>
        <v>517.49299999999994</v>
      </c>
      <c r="D23">
        <v>3.5358900000000002</v>
      </c>
      <c r="E23">
        <f t="shared" si="13"/>
        <v>0.94427130484942201</v>
      </c>
      <c r="F23">
        <f t="shared" si="1"/>
        <v>5.5728695150577989E-2</v>
      </c>
      <c r="G23">
        <f t="shared" si="14"/>
        <v>3.8529549653146077E-4</v>
      </c>
      <c r="H23">
        <f t="shared" si="15"/>
        <v>-0.72485862410352198</v>
      </c>
      <c r="I23">
        <f t="shared" si="16"/>
        <v>-1.5623454324977282</v>
      </c>
      <c r="J23">
        <f t="shared" si="25"/>
        <v>7.3718148021327506E-2</v>
      </c>
      <c r="K23">
        <f t="shared" si="17"/>
        <v>2.8469851948750824E-4</v>
      </c>
      <c r="L23">
        <f t="shared" si="2"/>
        <v>3.2362041458891804E-4</v>
      </c>
      <c r="M23">
        <f t="shared" si="2"/>
        <v>1.011975179038151E-8</v>
      </c>
      <c r="Q23">
        <v>624</v>
      </c>
      <c r="R23">
        <v>255.315</v>
      </c>
      <c r="S23">
        <f t="shared" si="3"/>
        <v>528.46499999999992</v>
      </c>
      <c r="T23">
        <v>1.53901</v>
      </c>
      <c r="U23">
        <f t="shared" si="18"/>
        <v>0.90585416960964349</v>
      </c>
      <c r="V23">
        <f t="shared" si="4"/>
        <v>9.4145830390356511E-2</v>
      </c>
      <c r="W23">
        <f t="shared" si="5"/>
        <v>6.447571847875514E-4</v>
      </c>
      <c r="X23">
        <f t="shared" si="6"/>
        <v>-0.69038865189115528</v>
      </c>
      <c r="Y23">
        <f t="shared" si="7"/>
        <v>-1.454955907250373</v>
      </c>
      <c r="Z23">
        <f t="shared" si="19"/>
        <v>8.29536274382741E-2</v>
      </c>
      <c r="AA23">
        <f t="shared" si="8"/>
        <v>6.0094725857747216E-4</v>
      </c>
      <c r="AB23">
        <f t="shared" si="9"/>
        <v>1.2526540692060225E-4</v>
      </c>
      <c r="AC23">
        <f t="shared" si="9"/>
        <v>1.9193096345325881E-9</v>
      </c>
      <c r="AG23">
        <v>416</v>
      </c>
      <c r="AH23">
        <v>261.86</v>
      </c>
      <c r="AI23">
        <f t="shared" si="10"/>
        <v>535.01</v>
      </c>
      <c r="AJ23">
        <v>3.99322</v>
      </c>
      <c r="AK23">
        <f t="shared" si="20"/>
        <v>0.91942944636957058</v>
      </c>
      <c r="AL23">
        <f t="shared" si="21"/>
        <v>8.057055363042942E-2</v>
      </c>
      <c r="AM23">
        <f t="shared" si="22"/>
        <v>1.3498267386574253E-3</v>
      </c>
      <c r="AN23">
        <f t="shared" si="23"/>
        <v>-0.66863889701354395</v>
      </c>
      <c r="AO23">
        <f t="shared" si="11"/>
        <v>-1.3912221313794271</v>
      </c>
      <c r="AP23">
        <f t="shared" si="26"/>
        <v>8.8781001253903341E-2</v>
      </c>
      <c r="AQ23">
        <f t="shared" si="24"/>
        <v>9.252019916838988E-4</v>
      </c>
      <c r="AR23">
        <f t="shared" si="12"/>
        <v>6.741145017780856E-5</v>
      </c>
      <c r="AS23">
        <f t="shared" si="12"/>
        <v>1.8030617574233142E-7</v>
      </c>
    </row>
    <row r="24" spans="1:45" x14ac:dyDescent="0.25">
      <c r="A24">
        <v>1269</v>
      </c>
      <c r="B24" s="13">
        <v>252.19399999999999</v>
      </c>
      <c r="C24">
        <f t="shared" si="0"/>
        <v>525.34399999999994</v>
      </c>
      <c r="D24" s="13">
        <v>3.4680800000000001</v>
      </c>
      <c r="E24">
        <f t="shared" si="13"/>
        <v>0.92616241651244335</v>
      </c>
      <c r="F24">
        <f t="shared" si="1"/>
        <v>7.3837583487556646E-2</v>
      </c>
      <c r="G24">
        <f t="shared" si="14"/>
        <v>4.2558077997649816E-4</v>
      </c>
      <c r="H24">
        <f t="shared" si="15"/>
        <v>-0.67491678223567431</v>
      </c>
      <c r="I24">
        <f t="shared" si="16"/>
        <v>-1.4093312207109898</v>
      </c>
      <c r="J24">
        <f t="shared" si="25"/>
        <v>8.709897843724039E-2</v>
      </c>
      <c r="K24">
        <f t="shared" si="17"/>
        <v>3.1640895526844937E-4</v>
      </c>
      <c r="L24">
        <f t="shared" si="2"/>
        <v>1.758645960114975E-4</v>
      </c>
      <c r="M24">
        <f t="shared" si="2"/>
        <v>1.1918487310084932E-8</v>
      </c>
      <c r="Q24">
        <v>648</v>
      </c>
      <c r="R24">
        <v>263.255</v>
      </c>
      <c r="S24">
        <f t="shared" si="3"/>
        <v>536.40499999999997</v>
      </c>
      <c r="T24">
        <v>1.5127200000000001</v>
      </c>
      <c r="U24">
        <f t="shared" si="18"/>
        <v>0.89037999717474225</v>
      </c>
      <c r="V24">
        <f t="shared" si="4"/>
        <v>0.10962000282525775</v>
      </c>
      <c r="W24">
        <f t="shared" si="5"/>
        <v>6.9724027248041964E-4</v>
      </c>
      <c r="X24">
        <f t="shared" si="6"/>
        <v>-0.63655806824109851</v>
      </c>
      <c r="Y24">
        <f t="shared" si="7"/>
        <v>-1.3019531474366628</v>
      </c>
      <c r="Z24">
        <f t="shared" si="19"/>
        <v>9.7376361644133436E-2</v>
      </c>
      <c r="AA24">
        <f t="shared" si="8"/>
        <v>6.6371732398221289E-4</v>
      </c>
      <c r="AB24">
        <f t="shared" si="9"/>
        <v>1.4990674937212308E-4</v>
      </c>
      <c r="AC24">
        <f t="shared" si="9"/>
        <v>1.1237880760134227E-9</v>
      </c>
      <c r="AG24">
        <v>432</v>
      </c>
      <c r="AH24" s="13">
        <v>269.71699999999998</v>
      </c>
      <c r="AI24">
        <f t="shared" si="10"/>
        <v>542.86699999999996</v>
      </c>
      <c r="AJ24" s="13">
        <v>3.8994200000000001</v>
      </c>
      <c r="AK24">
        <f t="shared" si="20"/>
        <v>0.89783221855105178</v>
      </c>
      <c r="AL24">
        <f t="shared" si="21"/>
        <v>0.10216778144894822</v>
      </c>
      <c r="AM24">
        <f t="shared" si="22"/>
        <v>1.382637026121597E-3</v>
      </c>
      <c r="AN24">
        <f t="shared" si="23"/>
        <v>-0.61338816577695932</v>
      </c>
      <c r="AO24">
        <f t="shared" si="11"/>
        <v>-1.2405099130705823</v>
      </c>
      <c r="AP24">
        <f t="shared" si="26"/>
        <v>0.10358423312084572</v>
      </c>
      <c r="AQ24">
        <f t="shared" si="24"/>
        <v>1.0147075014175224E-3</v>
      </c>
      <c r="AR24">
        <f t="shared" si="12"/>
        <v>2.0063353388212093E-6</v>
      </c>
      <c r="AS24">
        <f t="shared" si="12"/>
        <v>1.3537213514896624E-7</v>
      </c>
    </row>
    <row r="25" spans="1:45" x14ac:dyDescent="0.25">
      <c r="A25">
        <v>1316</v>
      </c>
      <c r="B25">
        <v>260.03100000000001</v>
      </c>
      <c r="C25">
        <f t="shared" si="0"/>
        <v>533.18100000000004</v>
      </c>
      <c r="D25">
        <v>3.3931800000000001</v>
      </c>
      <c r="E25">
        <f t="shared" si="13"/>
        <v>0.90616011985354794</v>
      </c>
      <c r="F25">
        <f t="shared" si="1"/>
        <v>9.3839880146452059E-2</v>
      </c>
      <c r="G25">
        <f t="shared" si="14"/>
        <v>4.2234204773902657E-4</v>
      </c>
      <c r="H25">
        <f t="shared" si="15"/>
        <v>-0.61941229265127706</v>
      </c>
      <c r="I25">
        <f t="shared" si="16"/>
        <v>-1.2562620921300793</v>
      </c>
      <c r="J25">
        <f t="shared" si="25"/>
        <v>0.10197019933485751</v>
      </c>
      <c r="K25">
        <f t="shared" si="17"/>
        <v>3.4805032766375548E-4</v>
      </c>
      <c r="L25">
        <f t="shared" si="2"/>
        <v>6.6102090105353935E-5</v>
      </c>
      <c r="M25">
        <f t="shared" si="2"/>
        <v>5.519259671742438E-9</v>
      </c>
      <c r="Q25">
        <v>672</v>
      </c>
      <c r="R25">
        <v>271.19200000000001</v>
      </c>
      <c r="S25">
        <f t="shared" si="3"/>
        <v>544.34199999999998</v>
      </c>
      <c r="T25">
        <v>1.4842900000000001</v>
      </c>
      <c r="U25">
        <f t="shared" si="18"/>
        <v>0.87364623063521218</v>
      </c>
      <c r="V25">
        <f t="shared" si="4"/>
        <v>0.12635376936478782</v>
      </c>
      <c r="W25">
        <f t="shared" si="5"/>
        <v>7.0827643578032229E-4</v>
      </c>
      <c r="X25">
        <f t="shared" si="6"/>
        <v>-0.57710477942305771</v>
      </c>
      <c r="Y25">
        <f t="shared" si="7"/>
        <v>-1.1486218469036777</v>
      </c>
      <c r="Z25">
        <f t="shared" si="19"/>
        <v>0.11330557741970654</v>
      </c>
      <c r="AA25">
        <f t="shared" si="8"/>
        <v>7.2533343865891203E-4</v>
      </c>
      <c r="AB25">
        <f t="shared" si="9"/>
        <v>1.7025531303568395E-4</v>
      </c>
      <c r="AC25">
        <f t="shared" si="9"/>
        <v>2.9094134720021856E-10</v>
      </c>
      <c r="AG25">
        <v>448</v>
      </c>
      <c r="AH25">
        <v>277.59100000000001</v>
      </c>
      <c r="AI25">
        <f t="shared" si="10"/>
        <v>550.74099999999999</v>
      </c>
      <c r="AJ25">
        <v>3.8033399999999999</v>
      </c>
      <c r="AK25">
        <f t="shared" si="20"/>
        <v>0.87571002613310622</v>
      </c>
      <c r="AL25">
        <f t="shared" si="21"/>
        <v>0.12428997386689378</v>
      </c>
      <c r="AM25">
        <f t="shared" si="22"/>
        <v>1.3325581663078678E-3</v>
      </c>
      <c r="AN25">
        <f t="shared" si="23"/>
        <v>-0.55279239107209888</v>
      </c>
      <c r="AO25">
        <f t="shared" si="11"/>
        <v>-1.0896146903866666</v>
      </c>
      <c r="AP25">
        <f t="shared" si="26"/>
        <v>0.11981955314352608</v>
      </c>
      <c r="AQ25">
        <f t="shared" si="24"/>
        <v>1.1048918288544003E-3</v>
      </c>
      <c r="AR25">
        <f t="shared" si="12"/>
        <v>1.9984661443915407E-5</v>
      </c>
      <c r="AS25">
        <f t="shared" si="12"/>
        <v>5.1831961209476173E-8</v>
      </c>
    </row>
    <row r="26" spans="1:45" x14ac:dyDescent="0.25">
      <c r="A26">
        <v>1363</v>
      </c>
      <c r="B26">
        <v>267.86399999999998</v>
      </c>
      <c r="C26">
        <f t="shared" si="0"/>
        <v>541.0139999999999</v>
      </c>
      <c r="D26">
        <v>3.3188499999999999</v>
      </c>
      <c r="E26">
        <f t="shared" si="13"/>
        <v>0.88631004360981369</v>
      </c>
      <c r="F26">
        <f t="shared" si="1"/>
        <v>0.11368995639018631</v>
      </c>
      <c r="G26">
        <f t="shared" si="14"/>
        <v>4.1120535443123099E-4</v>
      </c>
      <c r="H26">
        <f t="shared" si="15"/>
        <v>-0.55835727045612815</v>
      </c>
      <c r="I26">
        <f t="shared" si="16"/>
        <v>-1.102955276028672</v>
      </c>
      <c r="J26">
        <f t="shared" si="25"/>
        <v>0.11832856473505401</v>
      </c>
      <c r="K26">
        <f t="shared" si="17"/>
        <v>3.7896623026090106E-4</v>
      </c>
      <c r="L26">
        <f t="shared" si="2"/>
        <v>2.1516687377076322E-5</v>
      </c>
      <c r="M26">
        <f t="shared" si="2"/>
        <v>1.0393611272699515E-9</v>
      </c>
      <c r="Q26">
        <v>696</v>
      </c>
      <c r="R26">
        <v>279.113</v>
      </c>
      <c r="S26">
        <f t="shared" si="3"/>
        <v>552.26299999999992</v>
      </c>
      <c r="T26">
        <v>1.4554100000000001</v>
      </c>
      <c r="U26">
        <f t="shared" si="18"/>
        <v>0.85664759617648445</v>
      </c>
      <c r="V26">
        <f t="shared" si="4"/>
        <v>0.14335240382351555</v>
      </c>
      <c r="W26">
        <f t="shared" si="5"/>
        <v>7.3549897192007796E-4</v>
      </c>
      <c r="X26">
        <f t="shared" si="6"/>
        <v>-0.51213215198094697</v>
      </c>
      <c r="Y26">
        <f t="shared" si="7"/>
        <v>-0.99483448397478746</v>
      </c>
      <c r="Z26">
        <f t="shared" si="19"/>
        <v>0.13071357994752042</v>
      </c>
      <c r="AA26">
        <f t="shared" si="8"/>
        <v>7.8250135343554505E-4</v>
      </c>
      <c r="AB26">
        <f t="shared" si="9"/>
        <v>1.5973986896842458E-4</v>
      </c>
      <c r="AC26">
        <f t="shared" si="9"/>
        <v>2.2092238681255227E-9</v>
      </c>
      <c r="AG26">
        <v>464</v>
      </c>
      <c r="AH26">
        <v>285.423</v>
      </c>
      <c r="AI26">
        <f t="shared" si="10"/>
        <v>558.57299999999998</v>
      </c>
      <c r="AJ26">
        <v>3.7107399999999999</v>
      </c>
      <c r="AK26">
        <f t="shared" si="20"/>
        <v>0.85438909547218034</v>
      </c>
      <c r="AL26">
        <f t="shared" si="21"/>
        <v>0.14561090452781966</v>
      </c>
      <c r="AM26">
        <f t="shared" si="22"/>
        <v>1.267225400918684E-3</v>
      </c>
      <c r="AN26">
        <f t="shared" si="23"/>
        <v>-0.48681103561649008</v>
      </c>
      <c r="AO26">
        <f t="shared" si="11"/>
        <v>-0.93795659451335833</v>
      </c>
      <c r="AP26">
        <f t="shared" si="26"/>
        <v>0.13749782240519648</v>
      </c>
      <c r="AQ26">
        <f t="shared" si="24"/>
        <v>1.1824241745246749E-3</v>
      </c>
      <c r="AR26">
        <f t="shared" si="12"/>
        <v>6.5822101528427898E-5</v>
      </c>
      <c r="AS26">
        <f t="shared" si="12"/>
        <v>7.1912479979279731E-9</v>
      </c>
    </row>
    <row r="27" spans="1:45" x14ac:dyDescent="0.25">
      <c r="A27">
        <v>1410</v>
      </c>
      <c r="B27">
        <v>275.69799999999998</v>
      </c>
      <c r="C27">
        <f t="shared" si="0"/>
        <v>548.84799999999996</v>
      </c>
      <c r="D27">
        <v>3.24648</v>
      </c>
      <c r="E27">
        <f t="shared" si="13"/>
        <v>0.86698339195154583</v>
      </c>
      <c r="F27">
        <f t="shared" si="1"/>
        <v>0.13301660804845417</v>
      </c>
      <c r="G27">
        <f t="shared" si="14"/>
        <v>4.055233680497005E-4</v>
      </c>
      <c r="H27">
        <f t="shared" si="15"/>
        <v>-0.49187897763249944</v>
      </c>
      <c r="I27">
        <f t="shared" si="16"/>
        <v>-0.94922046966935225</v>
      </c>
      <c r="J27">
        <f t="shared" si="25"/>
        <v>0.13613997755731636</v>
      </c>
      <c r="K27">
        <f t="shared" si="17"/>
        <v>4.0818879987749662E-4</v>
      </c>
      <c r="L27">
        <f t="shared" si="2"/>
        <v>9.7554370888900339E-6</v>
      </c>
      <c r="M27">
        <f t="shared" si="2"/>
        <v>7.1045268286285958E-12</v>
      </c>
      <c r="Q27">
        <v>720</v>
      </c>
      <c r="R27">
        <v>287.02999999999997</v>
      </c>
      <c r="S27">
        <f t="shared" si="3"/>
        <v>560.17999999999995</v>
      </c>
      <c r="T27">
        <v>1.4254199999999999</v>
      </c>
      <c r="U27">
        <f t="shared" si="18"/>
        <v>0.83899562085040258</v>
      </c>
      <c r="V27">
        <f t="shared" si="4"/>
        <v>0.16100437914959742</v>
      </c>
      <c r="W27">
        <f t="shared" si="5"/>
        <v>7.5953328310652635E-4</v>
      </c>
      <c r="X27">
        <f t="shared" si="6"/>
        <v>-0.44203863884619254</v>
      </c>
      <c r="Y27">
        <f t="shared" si="7"/>
        <v>-0.84080198879740609</v>
      </c>
      <c r="Z27">
        <f t="shared" si="19"/>
        <v>0.1494936124299735</v>
      </c>
      <c r="AA27">
        <f t="shared" si="8"/>
        <v>8.3540485146397234E-4</v>
      </c>
      <c r="AB27">
        <f t="shared" si="9"/>
        <v>1.3249775047360167E-4</v>
      </c>
      <c r="AC27">
        <f t="shared" si="9"/>
        <v>5.7564948850185996E-9</v>
      </c>
      <c r="AG27" s="11">
        <v>480</v>
      </c>
      <c r="AH27">
        <v>293.274</v>
      </c>
      <c r="AI27">
        <f t="shared" si="10"/>
        <v>566.42399999999998</v>
      </c>
      <c r="AJ27">
        <v>3.6226799999999999</v>
      </c>
      <c r="AK27">
        <f t="shared" si="20"/>
        <v>0.83411348905748139</v>
      </c>
      <c r="AL27">
        <f t="shared" si="21"/>
        <v>0.16588651094251861</v>
      </c>
      <c r="AM27">
        <f t="shared" si="22"/>
        <v>1.2259247320493202E-3</v>
      </c>
      <c r="AN27">
        <f t="shared" si="23"/>
        <v>-0.41619964387553576</v>
      </c>
      <c r="AO27">
        <f t="shared" si="11"/>
        <v>-0.78645835728942814</v>
      </c>
      <c r="AP27">
        <f t="shared" si="26"/>
        <v>0.15641660919759129</v>
      </c>
      <c r="AQ27">
        <f t="shared" si="24"/>
        <v>1.2586184389470367E-3</v>
      </c>
      <c r="AR27">
        <f t="shared" si="12"/>
        <v>8.9679039058577451E-5</v>
      </c>
      <c r="AS27">
        <f t="shared" si="12"/>
        <v>1.0688784707137921E-9</v>
      </c>
    </row>
    <row r="28" spans="1:45" x14ac:dyDescent="0.25">
      <c r="A28">
        <v>1457</v>
      </c>
      <c r="B28">
        <v>283.52</v>
      </c>
      <c r="C28">
        <f t="shared" si="0"/>
        <v>556.66999999999996</v>
      </c>
      <c r="D28">
        <v>3.1751100000000001</v>
      </c>
      <c r="E28">
        <f t="shared" si="13"/>
        <v>0.84792379365320991</v>
      </c>
      <c r="F28">
        <f t="shared" si="1"/>
        <v>0.15207620634679009</v>
      </c>
      <c r="G28">
        <f t="shared" si="14"/>
        <v>4.0563700777733323E-4</v>
      </c>
      <c r="H28">
        <f t="shared" si="15"/>
        <v>-0.42027445881587489</v>
      </c>
      <c r="I28">
        <f t="shared" si="16"/>
        <v>-0.7949522922795853</v>
      </c>
      <c r="J28">
        <f t="shared" si="25"/>
        <v>0.1553248511515587</v>
      </c>
      <c r="K28">
        <f t="shared" si="17"/>
        <v>4.3396174551487901E-4</v>
      </c>
      <c r="L28">
        <f t="shared" si="2"/>
        <v>1.0553693067550066E-5</v>
      </c>
      <c r="M28">
        <f t="shared" si="2"/>
        <v>8.0229076790075028E-10</v>
      </c>
      <c r="Q28">
        <v>744</v>
      </c>
      <c r="R28">
        <v>294.94400000000002</v>
      </c>
      <c r="S28">
        <f t="shared" si="3"/>
        <v>568.09400000000005</v>
      </c>
      <c r="T28">
        <v>1.39445</v>
      </c>
      <c r="U28">
        <f t="shared" si="18"/>
        <v>0.82076682205584595</v>
      </c>
      <c r="V28">
        <f t="shared" si="4"/>
        <v>0.17923317794415405</v>
      </c>
      <c r="W28">
        <f t="shared" si="5"/>
        <v>8.1667608419268289E-4</v>
      </c>
      <c r="X28">
        <f t="shared" si="6"/>
        <v>-0.36720623035023614</v>
      </c>
      <c r="Y28">
        <f t="shared" si="7"/>
        <v>-0.686335715085856</v>
      </c>
      <c r="Z28">
        <f t="shared" si="19"/>
        <v>0.16954332886510884</v>
      </c>
      <c r="AA28">
        <f t="shared" si="8"/>
        <v>8.8168175278353065E-4</v>
      </c>
      <c r="AB28">
        <f t="shared" si="9"/>
        <v>9.3893175174673409E-5</v>
      </c>
      <c r="AC28">
        <f t="shared" si="9"/>
        <v>4.225736948943131E-9</v>
      </c>
      <c r="AG28">
        <v>496</v>
      </c>
      <c r="AH28">
        <v>301.10599999999999</v>
      </c>
      <c r="AI28">
        <f t="shared" si="10"/>
        <v>574.25599999999997</v>
      </c>
      <c r="AJ28">
        <v>3.53749</v>
      </c>
      <c r="AK28">
        <f t="shared" si="20"/>
        <v>0.81449869334469227</v>
      </c>
      <c r="AL28">
        <f t="shared" si="21"/>
        <v>0.18550130665530773</v>
      </c>
      <c r="AM28">
        <f t="shared" si="22"/>
        <v>1.2111025407826118E-3</v>
      </c>
      <c r="AN28">
        <f t="shared" si="23"/>
        <v>-0.34103812268911038</v>
      </c>
      <c r="AO28">
        <f t="shared" si="11"/>
        <v>-0.63421121311038764</v>
      </c>
      <c r="AP28">
        <f t="shared" si="26"/>
        <v>0.17655450422074387</v>
      </c>
      <c r="AQ28">
        <f t="shared" si="24"/>
        <v>1.3200897009180558E-3</v>
      </c>
      <c r="AR28">
        <f t="shared" si="12"/>
        <v>8.004527380311783E-5</v>
      </c>
      <c r="AS28">
        <f t="shared" si="12"/>
        <v>1.187820107438892E-8</v>
      </c>
    </row>
    <row r="29" spans="1:45" x14ac:dyDescent="0.25">
      <c r="A29">
        <v>1504</v>
      </c>
      <c r="B29">
        <v>291.34699999999998</v>
      </c>
      <c r="C29">
        <f t="shared" si="0"/>
        <v>564.49699999999996</v>
      </c>
      <c r="D29">
        <v>3.10372</v>
      </c>
      <c r="E29">
        <f t="shared" si="13"/>
        <v>0.82885885428767525</v>
      </c>
      <c r="F29">
        <f t="shared" si="1"/>
        <v>0.17114114571232475</v>
      </c>
      <c r="G29">
        <f t="shared" si="14"/>
        <v>4.1427362707725817E-4</v>
      </c>
      <c r="H29">
        <f t="shared" si="15"/>
        <v>-0.34414884737886098</v>
      </c>
      <c r="I29">
        <f t="shared" si="16"/>
        <v>-0.64036320757620602</v>
      </c>
      <c r="J29">
        <f t="shared" si="25"/>
        <v>0.17572105319075801</v>
      </c>
      <c r="K29">
        <f t="shared" si="17"/>
        <v>4.567583552642846E-4</v>
      </c>
      <c r="L29">
        <f t="shared" si="2"/>
        <v>2.0975552511008897E-5</v>
      </c>
      <c r="M29">
        <f t="shared" si="2"/>
        <v>1.8049521291255183E-9</v>
      </c>
      <c r="Q29">
        <v>768</v>
      </c>
      <c r="R29">
        <v>302.86</v>
      </c>
      <c r="S29">
        <f t="shared" si="3"/>
        <v>576.01</v>
      </c>
      <c r="T29">
        <v>1.3611500000000001</v>
      </c>
      <c r="U29">
        <f t="shared" si="18"/>
        <v>0.80116659603522156</v>
      </c>
      <c r="V29">
        <f t="shared" si="4"/>
        <v>0.19883340396477844</v>
      </c>
      <c r="W29">
        <f t="shared" si="5"/>
        <v>9.147753135251383E-4</v>
      </c>
      <c r="X29">
        <f t="shared" si="6"/>
        <v>-0.28822851197559785</v>
      </c>
      <c r="Y29">
        <f t="shared" si="7"/>
        <v>-0.53139180849509204</v>
      </c>
      <c r="Z29">
        <f t="shared" si="19"/>
        <v>0.19070369093191358</v>
      </c>
      <c r="AA29">
        <f t="shared" si="8"/>
        <v>9.2004417620549373E-4</v>
      </c>
      <c r="AB29">
        <f t="shared" si="9"/>
        <v>6.609223399673276E-5</v>
      </c>
      <c r="AC29">
        <f t="shared" si="9"/>
        <v>2.7760913944442234E-11</v>
      </c>
      <c r="AG29">
        <v>512</v>
      </c>
      <c r="AH29">
        <v>308.928</v>
      </c>
      <c r="AI29">
        <f t="shared" si="10"/>
        <v>582.07799999999997</v>
      </c>
      <c r="AJ29">
        <v>3.4533299999999998</v>
      </c>
      <c r="AK29">
        <f t="shared" si="20"/>
        <v>0.79512105269217048</v>
      </c>
      <c r="AL29">
        <f t="shared" si="21"/>
        <v>0.20487894730782952</v>
      </c>
      <c r="AM29">
        <f t="shared" si="22"/>
        <v>1.232112637141243E-3</v>
      </c>
      <c r="AN29">
        <f t="shared" si="23"/>
        <v>-0.26220569265849525</v>
      </c>
      <c r="AO29">
        <f t="shared" si="11"/>
        <v>-0.48171720495522508</v>
      </c>
      <c r="AP29">
        <f t="shared" si="26"/>
        <v>0.19767593943543277</v>
      </c>
      <c r="AQ29">
        <f t="shared" si="24"/>
        <v>1.369268566015887E-3</v>
      </c>
      <c r="AR29">
        <f t="shared" si="12"/>
        <v>5.1883322409809548E-5</v>
      </c>
      <c r="AS29">
        <f t="shared" si="12"/>
        <v>1.8811748825466406E-8</v>
      </c>
    </row>
    <row r="30" spans="1:45" x14ac:dyDescent="0.25">
      <c r="A30">
        <v>1551</v>
      </c>
      <c r="B30">
        <v>299.16500000000002</v>
      </c>
      <c r="C30">
        <f t="shared" si="0"/>
        <v>572.31500000000005</v>
      </c>
      <c r="D30">
        <v>3.0308099999999998</v>
      </c>
      <c r="E30">
        <f t="shared" si="13"/>
        <v>0.80938799381504412</v>
      </c>
      <c r="F30">
        <f t="shared" si="1"/>
        <v>0.19061200618495588</v>
      </c>
      <c r="G30">
        <f t="shared" si="14"/>
        <v>4.3160368554091746E-4</v>
      </c>
      <c r="H30">
        <f t="shared" si="15"/>
        <v>-0.26402425245125061</v>
      </c>
      <c r="I30">
        <f t="shared" si="16"/>
        <v>-0.48516991457846331</v>
      </c>
      <c r="J30">
        <f t="shared" si="25"/>
        <v>0.19718869588817939</v>
      </c>
      <c r="K30">
        <f t="shared" si="17"/>
        <v>4.7438755936252347E-4</v>
      </c>
      <c r="L30">
        <f t="shared" si="2"/>
        <v>4.325284745248606E-5</v>
      </c>
      <c r="M30">
        <f t="shared" si="2"/>
        <v>1.8304598591831047E-9</v>
      </c>
      <c r="Q30">
        <v>792</v>
      </c>
      <c r="R30">
        <v>310.74299999999999</v>
      </c>
      <c r="S30">
        <f t="shared" si="3"/>
        <v>583.89300000000003</v>
      </c>
      <c r="T30">
        <v>1.32385</v>
      </c>
      <c r="U30">
        <f t="shared" si="18"/>
        <v>0.77921198851061824</v>
      </c>
      <c r="V30">
        <f t="shared" si="4"/>
        <v>0.22078801148938176</v>
      </c>
      <c r="W30">
        <f t="shared" si="5"/>
        <v>9.841805182778478E-4</v>
      </c>
      <c r="X30">
        <f t="shared" si="6"/>
        <v>-0.20581443273308042</v>
      </c>
      <c r="Y30">
        <f t="shared" si="7"/>
        <v>-0.37586136619388</v>
      </c>
      <c r="Z30">
        <f t="shared" si="19"/>
        <v>0.21278475116084544</v>
      </c>
      <c r="AA30">
        <f t="shared" si="8"/>
        <v>9.4496657593563381E-4</v>
      </c>
      <c r="AB30">
        <f t="shared" si="9"/>
        <v>6.4052175886323304E-5</v>
      </c>
      <c r="AC30">
        <f t="shared" si="9"/>
        <v>1.5377332740184832E-9</v>
      </c>
      <c r="AG30">
        <v>528</v>
      </c>
      <c r="AH30">
        <v>316.77999999999997</v>
      </c>
      <c r="AI30">
        <f t="shared" si="10"/>
        <v>589.92999999999995</v>
      </c>
      <c r="AJ30">
        <v>3.3677100000000002</v>
      </c>
      <c r="AK30">
        <f t="shared" si="20"/>
        <v>0.77540725049791059</v>
      </c>
      <c r="AL30">
        <f t="shared" si="21"/>
        <v>0.22459274950208941</v>
      </c>
      <c r="AM30">
        <f t="shared" si="22"/>
        <v>1.2778743538675863E-3</v>
      </c>
      <c r="AN30">
        <f t="shared" si="23"/>
        <v>-0.18043642474548949</v>
      </c>
      <c r="AO30">
        <f t="shared" si="11"/>
        <v>-0.32887287680550314</v>
      </c>
      <c r="AP30">
        <f t="shared" si="26"/>
        <v>0.21958423649168696</v>
      </c>
      <c r="AQ30">
        <f t="shared" si="24"/>
        <v>1.4097127897048358E-3</v>
      </c>
      <c r="AR30">
        <f t="shared" si="12"/>
        <v>2.5085202575370599E-5</v>
      </c>
      <c r="AS30">
        <f t="shared" si="12"/>
        <v>1.7381373164012566E-8</v>
      </c>
    </row>
    <row r="31" spans="1:45" x14ac:dyDescent="0.25">
      <c r="A31">
        <v>1598</v>
      </c>
      <c r="B31">
        <v>306.96899999999999</v>
      </c>
      <c r="C31">
        <f t="shared" si="0"/>
        <v>580.11899999999991</v>
      </c>
      <c r="D31">
        <v>2.95485</v>
      </c>
      <c r="E31">
        <f t="shared" si="13"/>
        <v>0.789102620594621</v>
      </c>
      <c r="F31">
        <f t="shared" si="1"/>
        <v>0.210897379405379</v>
      </c>
      <c r="G31">
        <f t="shared" si="14"/>
        <v>4.5126335842100526E-4</v>
      </c>
      <c r="H31">
        <f t="shared" si="15"/>
        <v>-0.18080714083294858</v>
      </c>
      <c r="I31">
        <f t="shared" si="16"/>
        <v>-0.32955684612563729</v>
      </c>
      <c r="J31">
        <f t="shared" si="25"/>
        <v>0.219484911178218</v>
      </c>
      <c r="K31">
        <f t="shared" si="17"/>
        <v>4.8635743655633034E-4</v>
      </c>
      <c r="L31">
        <f t="shared" si="2"/>
        <v>7.3745701949519282E-5</v>
      </c>
      <c r="M31">
        <f t="shared" si="2"/>
        <v>1.2315943201683024E-9</v>
      </c>
      <c r="Q31">
        <v>816</v>
      </c>
      <c r="R31">
        <v>318.642</v>
      </c>
      <c r="S31">
        <f t="shared" si="3"/>
        <v>591.79199999999992</v>
      </c>
      <c r="T31">
        <v>1.28372</v>
      </c>
      <c r="U31">
        <f t="shared" si="18"/>
        <v>0.75559165607194989</v>
      </c>
      <c r="V31">
        <f t="shared" si="4"/>
        <v>0.24440834392805011</v>
      </c>
      <c r="W31">
        <f t="shared" si="5"/>
        <v>1.0893919417369058E-3</v>
      </c>
      <c r="X31">
        <f t="shared" si="6"/>
        <v>-0.12116789913739878</v>
      </c>
      <c r="Y31">
        <f t="shared" si="7"/>
        <v>-0.22026572111929058</v>
      </c>
      <c r="Z31">
        <f t="shared" si="19"/>
        <v>0.23546394898330064</v>
      </c>
      <c r="AA31">
        <f t="shared" si="8"/>
        <v>9.630752525242736E-4</v>
      </c>
      <c r="AB31">
        <f t="shared" si="9"/>
        <v>8.0002200927659829E-5</v>
      </c>
      <c r="AC31">
        <f t="shared" si="9"/>
        <v>1.5955905973640709E-8</v>
      </c>
      <c r="AG31">
        <v>544</v>
      </c>
      <c r="AH31">
        <v>324.63900000000001</v>
      </c>
      <c r="AI31">
        <f t="shared" si="10"/>
        <v>597.78899999999999</v>
      </c>
      <c r="AJ31">
        <v>3.2789100000000002</v>
      </c>
      <c r="AK31">
        <f t="shared" si="20"/>
        <v>0.75496126083602921</v>
      </c>
      <c r="AL31">
        <f t="shared" si="21"/>
        <v>0.24503873916397079</v>
      </c>
      <c r="AM31">
        <f t="shared" si="22"/>
        <v>1.3491072148095265E-3</v>
      </c>
      <c r="AN31">
        <f t="shared" si="23"/>
        <v>-9.6251929721868246E-2</v>
      </c>
      <c r="AO31">
        <f t="shared" si="11"/>
        <v>-0.17494055148101739</v>
      </c>
      <c r="AP31">
        <f t="shared" si="26"/>
        <v>0.24213964112696434</v>
      </c>
      <c r="AQ31">
        <f t="shared" si="24"/>
        <v>1.4311247580218167E-3</v>
      </c>
      <c r="AR31">
        <f t="shared" si="12"/>
        <v>8.4047694281746074E-6</v>
      </c>
      <c r="AS31">
        <f t="shared" si="12"/>
        <v>6.7268773945798968E-9</v>
      </c>
    </row>
    <row r="32" spans="1:45" x14ac:dyDescent="0.25">
      <c r="A32">
        <v>1645</v>
      </c>
      <c r="B32">
        <v>314.79300000000001</v>
      </c>
      <c r="C32">
        <f t="shared" si="0"/>
        <v>587.94299999999998</v>
      </c>
      <c r="D32">
        <v>2.8754300000000002</v>
      </c>
      <c r="E32">
        <f t="shared" si="13"/>
        <v>0.76789324274883375</v>
      </c>
      <c r="F32">
        <f t="shared" si="1"/>
        <v>0.23210675725116625</v>
      </c>
      <c r="G32">
        <f t="shared" si="14"/>
        <v>4.7893463209905455E-4</v>
      </c>
      <c r="H32">
        <f t="shared" si="15"/>
        <v>-9.5490272197761739E-2</v>
      </c>
      <c r="I32">
        <f t="shared" si="16"/>
        <v>-0.1735570584985697</v>
      </c>
      <c r="J32">
        <f t="shared" si="25"/>
        <v>0.24234371069636554</v>
      </c>
      <c r="K32">
        <f t="shared" si="17"/>
        <v>4.9412458332282545E-4</v>
      </c>
      <c r="L32">
        <f t="shared" si="2"/>
        <v>1.0479521583917756E-4</v>
      </c>
      <c r="M32">
        <f t="shared" si="2"/>
        <v>2.3073461818053905E-10</v>
      </c>
      <c r="Q32">
        <v>840</v>
      </c>
      <c r="R32">
        <v>326.53399999999999</v>
      </c>
      <c r="S32">
        <f t="shared" si="3"/>
        <v>599.68399999999997</v>
      </c>
      <c r="T32">
        <v>1.2393000000000001</v>
      </c>
      <c r="U32">
        <f t="shared" si="18"/>
        <v>0.72944624947026415</v>
      </c>
      <c r="V32">
        <f t="shared" si="4"/>
        <v>0.27055375052973585</v>
      </c>
      <c r="W32">
        <f t="shared" si="5"/>
        <v>1.1828314576760683E-3</v>
      </c>
      <c r="X32">
        <f t="shared" si="6"/>
        <v>-3.4899258749510054E-2</v>
      </c>
      <c r="Y32">
        <f t="shared" si="7"/>
        <v>-6.3651022277254304E-2</v>
      </c>
      <c r="Z32">
        <f t="shared" si="19"/>
        <v>0.2585777550438832</v>
      </c>
      <c r="AA32">
        <f t="shared" si="8"/>
        <v>9.6659840561285856E-4</v>
      </c>
      <c r="AB32">
        <f t="shared" si="9"/>
        <v>1.4342446787716313E-4</v>
      </c>
      <c r="AC32">
        <f t="shared" si="9"/>
        <v>4.6756732804570796E-8</v>
      </c>
      <c r="AG32">
        <v>560</v>
      </c>
      <c r="AH32">
        <v>332.471</v>
      </c>
      <c r="AI32">
        <f t="shared" si="10"/>
        <v>605.62099999999998</v>
      </c>
      <c r="AJ32">
        <v>3.1851600000000002</v>
      </c>
      <c r="AK32">
        <f t="shared" si="20"/>
        <v>0.73337554539907679</v>
      </c>
      <c r="AL32">
        <f t="shared" si="21"/>
        <v>0.26662445460092321</v>
      </c>
      <c r="AM32">
        <f t="shared" si="22"/>
        <v>1.4689798878694052E-3</v>
      </c>
      <c r="AN32">
        <f t="shared" si="23"/>
        <v>-1.0788765913093856E-2</v>
      </c>
      <c r="AO32">
        <f t="shared" si="11"/>
        <v>-1.9800017314385302E-2</v>
      </c>
      <c r="AP32">
        <f t="shared" si="26"/>
        <v>0.26503763725531343</v>
      </c>
      <c r="AQ32">
        <f t="shared" si="24"/>
        <v>1.4268886808749008E-3</v>
      </c>
      <c r="AR32">
        <f t="shared" si="12"/>
        <v>2.5179892883280715E-6</v>
      </c>
      <c r="AS32">
        <f t="shared" si="12"/>
        <v>1.7716697062542159E-9</v>
      </c>
    </row>
    <row r="33" spans="1:45" x14ac:dyDescent="0.25">
      <c r="A33">
        <v>1692</v>
      </c>
      <c r="B33">
        <v>322.59399999999999</v>
      </c>
      <c r="C33">
        <f t="shared" si="0"/>
        <v>595.74399999999991</v>
      </c>
      <c r="D33">
        <v>2.79114</v>
      </c>
      <c r="E33">
        <f t="shared" si="13"/>
        <v>0.74538331504017818</v>
      </c>
      <c r="F33">
        <f t="shared" si="1"/>
        <v>0.25461668495982182</v>
      </c>
      <c r="G33">
        <f t="shared" si="14"/>
        <v>5.2819745402690797E-4</v>
      </c>
      <c r="H33">
        <f t="shared" si="15"/>
        <v>-8.8108899243761751E-3</v>
      </c>
      <c r="I33">
        <f t="shared" si="16"/>
        <v>-1.618817651715224E-2</v>
      </c>
      <c r="J33">
        <f t="shared" si="25"/>
        <v>0.26556756611253834</v>
      </c>
      <c r="K33">
        <f t="shared" si="17"/>
        <v>4.9261412531985361E-4</v>
      </c>
      <c r="L33">
        <f t="shared" si="2"/>
        <v>1.1992179802092211E-4</v>
      </c>
      <c r="M33">
        <f t="shared" si="2"/>
        <v>1.2661732818742791E-9</v>
      </c>
      <c r="Q33">
        <v>864</v>
      </c>
      <c r="R33" s="13">
        <v>334.42599999999999</v>
      </c>
      <c r="S33">
        <f t="shared" si="3"/>
        <v>607.57600000000002</v>
      </c>
      <c r="T33" s="13">
        <v>1.1910700000000001</v>
      </c>
      <c r="U33">
        <f t="shared" si="18"/>
        <v>0.70105829448603851</v>
      </c>
      <c r="V33">
        <f t="shared" si="4"/>
        <v>0.29894170551396149</v>
      </c>
      <c r="W33">
        <f t="shared" si="5"/>
        <v>1.2176566840890884E-3</v>
      </c>
      <c r="X33">
        <f t="shared" si="6"/>
        <v>5.1684972373405635E-2</v>
      </c>
      <c r="Y33">
        <f t="shared" si="7"/>
        <v>9.4096982213008107E-2</v>
      </c>
      <c r="Z33">
        <f t="shared" si="19"/>
        <v>0.28177611677859182</v>
      </c>
      <c r="AA33">
        <f t="shared" si="8"/>
        <v>9.5583540688832006E-4</v>
      </c>
      <c r="AB33">
        <f t="shared" si="9"/>
        <v>2.9465743663184991E-4</v>
      </c>
      <c r="AC33">
        <f t="shared" si="9"/>
        <v>6.8550381195041599E-8</v>
      </c>
      <c r="AG33">
        <v>576</v>
      </c>
      <c r="AH33">
        <v>340.32499999999999</v>
      </c>
      <c r="AI33">
        <f t="shared" si="10"/>
        <v>613.47499999999991</v>
      </c>
      <c r="AJ33">
        <v>3.0830799999999998</v>
      </c>
      <c r="AK33">
        <f t="shared" si="20"/>
        <v>0.70987186719316631</v>
      </c>
      <c r="AL33">
        <f t="shared" si="21"/>
        <v>0.29012813280683369</v>
      </c>
      <c r="AM33">
        <f t="shared" si="22"/>
        <v>1.6238214199371451E-3</v>
      </c>
      <c r="AN33">
        <f t="shared" si="23"/>
        <v>7.4421430044286585E-2</v>
      </c>
      <c r="AO33">
        <f t="shared" si="11"/>
        <v>0.13532079122276872</v>
      </c>
      <c r="AP33">
        <f t="shared" si="26"/>
        <v>0.28786785614931182</v>
      </c>
      <c r="AQ33">
        <f t="shared" si="24"/>
        <v>1.4133774824875176E-3</v>
      </c>
      <c r="AR33">
        <f t="shared" si="12"/>
        <v>5.1088505685382629E-6</v>
      </c>
      <c r="AS33">
        <f t="shared" si="12"/>
        <v>4.4286650809302737E-8</v>
      </c>
    </row>
    <row r="34" spans="1:45" x14ac:dyDescent="0.25">
      <c r="A34">
        <v>1739</v>
      </c>
      <c r="B34">
        <v>330.42099999999999</v>
      </c>
      <c r="C34">
        <f t="shared" si="0"/>
        <v>603.57099999999991</v>
      </c>
      <c r="D34">
        <v>2.6981799999999998</v>
      </c>
      <c r="E34">
        <f t="shared" si="13"/>
        <v>0.72055803470091351</v>
      </c>
      <c r="F34">
        <f t="shared" si="1"/>
        <v>0.27944196529908649</v>
      </c>
      <c r="G34">
        <f t="shared" si="14"/>
        <v>5.8507413770600837E-4</v>
      </c>
      <c r="H34">
        <f t="shared" si="15"/>
        <v>7.7603527659806715E-2</v>
      </c>
      <c r="I34">
        <f t="shared" si="16"/>
        <v>0.14109234158419148</v>
      </c>
      <c r="J34">
        <f t="shared" si="25"/>
        <v>0.28872043000257147</v>
      </c>
      <c r="K34">
        <f t="shared" si="17"/>
        <v>4.8817151203421936E-4</v>
      </c>
      <c r="L34">
        <f t="shared" si="2"/>
        <v>8.6089907253816597E-5</v>
      </c>
      <c r="M34">
        <f t="shared" si="2"/>
        <v>9.3901188620868631E-9</v>
      </c>
      <c r="Q34">
        <v>888</v>
      </c>
      <c r="R34">
        <v>342.32400000000001</v>
      </c>
      <c r="S34">
        <f t="shared" si="3"/>
        <v>615.47399999999993</v>
      </c>
      <c r="T34">
        <v>1.1414200000000001</v>
      </c>
      <c r="U34">
        <f t="shared" si="18"/>
        <v>0.67183453406790039</v>
      </c>
      <c r="V34">
        <f t="shared" si="4"/>
        <v>0.32816546593209961</v>
      </c>
      <c r="W34">
        <f t="shared" si="5"/>
        <v>1.0727150727503909E-3</v>
      </c>
      <c r="X34">
        <f t="shared" si="6"/>
        <v>0.13730509475816322</v>
      </c>
      <c r="Y34">
        <f t="shared" si="7"/>
        <v>0.24970857399932581</v>
      </c>
      <c r="Z34">
        <f t="shared" si="19"/>
        <v>0.30471616654391148</v>
      </c>
      <c r="AA34">
        <f t="shared" si="8"/>
        <v>9.4651628997625308E-4</v>
      </c>
      <c r="AB34">
        <f t="shared" si="9"/>
        <v>5.498696417968801E-4</v>
      </c>
      <c r="AC34">
        <f t="shared" si="9"/>
        <v>1.5926132773674027E-8</v>
      </c>
      <c r="AG34">
        <v>592</v>
      </c>
      <c r="AH34" s="13">
        <v>348.14800000000002</v>
      </c>
      <c r="AI34">
        <f t="shared" si="10"/>
        <v>621.298</v>
      </c>
      <c r="AJ34" s="13">
        <v>2.97024</v>
      </c>
      <c r="AK34">
        <f t="shared" si="20"/>
        <v>0.68389072447417198</v>
      </c>
      <c r="AL34">
        <f t="shared" si="21"/>
        <v>0.31610927552582802</v>
      </c>
      <c r="AM34">
        <f t="shared" si="22"/>
        <v>1.7160643772377165E-3</v>
      </c>
      <c r="AN34">
        <f t="shared" si="23"/>
        <v>0.15882477128508055</v>
      </c>
      <c r="AO34">
        <f t="shared" si="11"/>
        <v>0.28911020898261441</v>
      </c>
      <c r="AP34">
        <f t="shared" si="26"/>
        <v>0.31048189586911212</v>
      </c>
      <c r="AQ34">
        <f t="shared" si="24"/>
        <v>1.3909168167487624E-3</v>
      </c>
      <c r="AR34">
        <f t="shared" si="12"/>
        <v>3.166740180081987E-5</v>
      </c>
      <c r="AS34">
        <f t="shared" si="12"/>
        <v>1.0572093609191806E-7</v>
      </c>
    </row>
    <row r="35" spans="1:45" x14ac:dyDescent="0.25">
      <c r="A35">
        <v>1786</v>
      </c>
      <c r="B35" s="13">
        <v>338.22699999999998</v>
      </c>
      <c r="C35">
        <f t="shared" si="0"/>
        <v>611.37699999999995</v>
      </c>
      <c r="D35" s="13">
        <v>2.5952099999999998</v>
      </c>
      <c r="E35">
        <f t="shared" si="13"/>
        <v>0.69305955022873111</v>
      </c>
      <c r="F35">
        <f t="shared" si="1"/>
        <v>0.30694044977126889</v>
      </c>
      <c r="G35">
        <f t="shared" si="14"/>
        <v>6.1172265383537482E-4</v>
      </c>
      <c r="H35">
        <f t="shared" si="15"/>
        <v>0.16323862159105818</v>
      </c>
      <c r="I35">
        <f t="shared" si="16"/>
        <v>0.29721424637487415</v>
      </c>
      <c r="J35">
        <f t="shared" si="25"/>
        <v>0.31166449106817978</v>
      </c>
      <c r="K35">
        <f t="shared" si="17"/>
        <v>4.8054581955441432E-4</v>
      </c>
      <c r="L35">
        <f t="shared" si="2"/>
        <v>2.2316566174919587E-5</v>
      </c>
      <c r="M35">
        <f t="shared" si="2"/>
        <v>1.7207361851974573E-8</v>
      </c>
      <c r="Q35">
        <v>912</v>
      </c>
      <c r="R35">
        <v>350.21899999999999</v>
      </c>
      <c r="S35">
        <f t="shared" si="3"/>
        <v>623.36899999999991</v>
      </c>
      <c r="T35">
        <v>1.09768</v>
      </c>
      <c r="U35">
        <f t="shared" si="18"/>
        <v>0.64608937232189101</v>
      </c>
      <c r="V35">
        <f t="shared" si="4"/>
        <v>0.35391062767810899</v>
      </c>
      <c r="W35">
        <f t="shared" si="5"/>
        <v>8.7553562179215616E-4</v>
      </c>
      <c r="X35">
        <f t="shared" si="6"/>
        <v>0.22209044587918758</v>
      </c>
      <c r="Y35">
        <f t="shared" si="7"/>
        <v>0.40619209173022164</v>
      </c>
      <c r="Z35">
        <f t="shared" si="19"/>
        <v>0.32743255750334155</v>
      </c>
      <c r="AA35">
        <f t="shared" si="8"/>
        <v>9.2305288348146436E-4</v>
      </c>
      <c r="AB35">
        <f t="shared" si="9"/>
        <v>7.0108820017990921E-4</v>
      </c>
      <c r="AC35">
        <f t="shared" si="9"/>
        <v>2.2578901584501971E-9</v>
      </c>
      <c r="AG35">
        <v>608</v>
      </c>
      <c r="AH35" s="19">
        <v>355.97699999999998</v>
      </c>
      <c r="AI35">
        <f t="shared" si="10"/>
        <v>629.12699999999995</v>
      </c>
      <c r="AJ35" s="19">
        <v>2.8509899999999999</v>
      </c>
      <c r="AK35">
        <f t="shared" si="20"/>
        <v>0.65643369443836852</v>
      </c>
      <c r="AL35">
        <f t="shared" si="21"/>
        <v>0.34356630556163148</v>
      </c>
      <c r="AM35">
        <f t="shared" si="22"/>
        <v>1.5643887501007314E-3</v>
      </c>
      <c r="AN35">
        <f t="shared" si="23"/>
        <v>0.24188681817363433</v>
      </c>
      <c r="AO35">
        <f t="shared" si="11"/>
        <v>0.44331640106230308</v>
      </c>
      <c r="AP35">
        <f t="shared" si="26"/>
        <v>0.33273656493709231</v>
      </c>
      <c r="AQ35">
        <f t="shared" si="24"/>
        <v>1.3529777676046142E-3</v>
      </c>
      <c r="AR35">
        <f t="shared" si="12"/>
        <v>1.1728328199479416E-4</v>
      </c>
      <c r="AS35">
        <f t="shared" si="12"/>
        <v>4.4694603519973581E-8</v>
      </c>
    </row>
    <row r="36" spans="1:45" x14ac:dyDescent="0.25">
      <c r="A36">
        <v>1833</v>
      </c>
      <c r="B36">
        <v>346.02199999999999</v>
      </c>
      <c r="C36">
        <f t="shared" si="0"/>
        <v>619.17200000000003</v>
      </c>
      <c r="D36">
        <v>2.4875500000000001</v>
      </c>
      <c r="E36">
        <f t="shared" si="13"/>
        <v>0.6643085854984685</v>
      </c>
      <c r="F36">
        <f t="shared" si="1"/>
        <v>0.3356914145015315</v>
      </c>
      <c r="G36">
        <f t="shared" si="14"/>
        <v>5.3990234597285787E-4</v>
      </c>
      <c r="H36">
        <f t="shared" si="15"/>
        <v>0.24753601580878526</v>
      </c>
      <c r="I36">
        <f t="shared" si="16"/>
        <v>0.45396128454740503</v>
      </c>
      <c r="J36">
        <f t="shared" si="25"/>
        <v>0.33425014458723723</v>
      </c>
      <c r="K36">
        <f t="shared" si="17"/>
        <v>4.6606723758700104E-4</v>
      </c>
      <c r="L36">
        <f t="shared" si="2"/>
        <v>2.0772589658498245E-6</v>
      </c>
      <c r="M36">
        <f t="shared" si="2"/>
        <v>5.4516232303512266E-9</v>
      </c>
      <c r="Q36">
        <v>936</v>
      </c>
      <c r="R36">
        <v>358.11</v>
      </c>
      <c r="S36">
        <f t="shared" si="3"/>
        <v>631.26</v>
      </c>
      <c r="T36">
        <v>1.0619799999999999</v>
      </c>
      <c r="U36">
        <f t="shared" si="18"/>
        <v>0.62507651739887926</v>
      </c>
      <c r="V36">
        <f t="shared" si="4"/>
        <v>0.37492348260112074</v>
      </c>
      <c r="W36">
        <f t="shared" si="5"/>
        <v>7.4163017375335205E-4</v>
      </c>
      <c r="X36">
        <f t="shared" si="6"/>
        <v>0.3047740337456083</v>
      </c>
      <c r="Y36">
        <f t="shared" si="7"/>
        <v>0.56329586992842007</v>
      </c>
      <c r="Z36">
        <f t="shared" si="19"/>
        <v>0.3495858267068967</v>
      </c>
      <c r="AA36">
        <f t="shared" si="8"/>
        <v>8.8755909063890481E-4</v>
      </c>
      <c r="AB36">
        <f t="shared" si="9"/>
        <v>6.4199680621410636E-4</v>
      </c>
      <c r="AC36">
        <f t="shared" si="9"/>
        <v>2.1295248783390564E-8</v>
      </c>
      <c r="AG36">
        <v>624</v>
      </c>
      <c r="AH36">
        <v>363.82499999999999</v>
      </c>
      <c r="AI36">
        <f t="shared" si="10"/>
        <v>636.97499999999991</v>
      </c>
      <c r="AJ36">
        <v>2.7422800000000001</v>
      </c>
      <c r="AK36">
        <f t="shared" si="20"/>
        <v>0.63140347443675682</v>
      </c>
      <c r="AL36">
        <f t="shared" si="21"/>
        <v>0.36859652556324318</v>
      </c>
      <c r="AM36">
        <f t="shared" si="22"/>
        <v>1.210383016934713E-3</v>
      </c>
      <c r="AN36">
        <f t="shared" si="23"/>
        <v>0.32268324066181286</v>
      </c>
      <c r="AO36">
        <f t="shared" si="11"/>
        <v>0.59813886637006075</v>
      </c>
      <c r="AP36">
        <f t="shared" si="26"/>
        <v>0.35438420921876612</v>
      </c>
      <c r="AQ36">
        <f t="shared" si="24"/>
        <v>1.3010027425987853E-3</v>
      </c>
      <c r="AR36">
        <f t="shared" si="12"/>
        <v>2.0198993587548981E-4</v>
      </c>
      <c r="AS36">
        <f t="shared" si="12"/>
        <v>8.2119346794317323E-9</v>
      </c>
    </row>
    <row r="37" spans="1:45" x14ac:dyDescent="0.25">
      <c r="A37">
        <v>1880</v>
      </c>
      <c r="B37">
        <v>353.80700000000002</v>
      </c>
      <c r="C37">
        <f t="shared" si="0"/>
        <v>626.95699999999999</v>
      </c>
      <c r="D37">
        <v>2.3925299999999998</v>
      </c>
      <c r="E37">
        <f t="shared" si="13"/>
        <v>0.63893317523774418</v>
      </c>
      <c r="F37">
        <f t="shared" si="1"/>
        <v>0.36106682476225582</v>
      </c>
      <c r="G37">
        <f t="shared" si="14"/>
        <v>4.1290995034568896E-4</v>
      </c>
      <c r="H37">
        <f t="shared" si="15"/>
        <v>0.32929357577521778</v>
      </c>
      <c r="I37">
        <f t="shared" si="16"/>
        <v>0.61108612782721128</v>
      </c>
      <c r="J37">
        <f t="shared" si="25"/>
        <v>0.35615530475382629</v>
      </c>
      <c r="K37">
        <f t="shared" si="17"/>
        <v>4.4597862475327887E-4</v>
      </c>
      <c r="L37">
        <f t="shared" si="2"/>
        <v>2.4123028793203684E-5</v>
      </c>
      <c r="M37">
        <f t="shared" si="2"/>
        <v>1.0935372270751923E-9</v>
      </c>
      <c r="Q37">
        <v>960</v>
      </c>
      <c r="R37">
        <v>365.99</v>
      </c>
      <c r="S37">
        <f t="shared" si="3"/>
        <v>639.14</v>
      </c>
      <c r="T37">
        <v>1.0317400000000001</v>
      </c>
      <c r="U37">
        <f t="shared" si="18"/>
        <v>0.60727739322879881</v>
      </c>
      <c r="V37">
        <f t="shared" si="4"/>
        <v>0.39272260677120119</v>
      </c>
      <c r="W37">
        <f t="shared" si="5"/>
        <v>6.8988283028049069E-4</v>
      </c>
      <c r="X37">
        <f t="shared" si="6"/>
        <v>0.38427822182710947</v>
      </c>
      <c r="Y37">
        <f t="shared" si="7"/>
        <v>0.72082535832740369</v>
      </c>
      <c r="Z37">
        <f t="shared" si="19"/>
        <v>0.3708872448822304</v>
      </c>
      <c r="AA37">
        <f t="shared" si="8"/>
        <v>8.4166953461172335E-4</v>
      </c>
      <c r="AB37">
        <f t="shared" si="9"/>
        <v>4.7678302882231773E-4</v>
      </c>
      <c r="AC37">
        <f t="shared" si="9"/>
        <v>2.3039203611737045E-8</v>
      </c>
      <c r="AG37">
        <v>640</v>
      </c>
      <c r="AH37">
        <v>371.67099999999999</v>
      </c>
      <c r="AI37">
        <f t="shared" si="10"/>
        <v>644.82099999999991</v>
      </c>
      <c r="AJ37">
        <v>2.6581700000000001</v>
      </c>
      <c r="AK37">
        <f t="shared" si="20"/>
        <v>0.61203734616580141</v>
      </c>
      <c r="AL37">
        <f t="shared" si="21"/>
        <v>0.38796265383419859</v>
      </c>
      <c r="AM37">
        <f t="shared" si="22"/>
        <v>9.2588328747568449E-4</v>
      </c>
      <c r="AN37">
        <f t="shared" si="23"/>
        <v>0.40037584564481576</v>
      </c>
      <c r="AO37">
        <f t="shared" si="11"/>
        <v>0.75372800955363095</v>
      </c>
      <c r="AP37">
        <f t="shared" si="26"/>
        <v>0.37520025310034666</v>
      </c>
      <c r="AQ37">
        <f t="shared" si="24"/>
        <v>1.2329562222653653E-3</v>
      </c>
      <c r="AR37">
        <f t="shared" si="12"/>
        <v>1.628788724914243E-4</v>
      </c>
      <c r="AS37">
        <f t="shared" si="12"/>
        <v>9.4293787280347556E-8</v>
      </c>
    </row>
    <row r="38" spans="1:45" x14ac:dyDescent="0.25">
      <c r="A38">
        <v>1927</v>
      </c>
      <c r="B38">
        <v>361.57299999999998</v>
      </c>
      <c r="C38">
        <f t="shared" si="0"/>
        <v>634.72299999999996</v>
      </c>
      <c r="D38">
        <v>2.3198599999999998</v>
      </c>
      <c r="E38">
        <f t="shared" si="13"/>
        <v>0.6195264075714968</v>
      </c>
      <c r="F38">
        <f t="shared" si="1"/>
        <v>0.3804735924285032</v>
      </c>
      <c r="G38">
        <f t="shared" si="14"/>
        <v>3.0881595983608186E-4</v>
      </c>
      <c r="H38">
        <f t="shared" si="15"/>
        <v>0.40752718933233245</v>
      </c>
      <c r="I38">
        <f t="shared" si="16"/>
        <v>0.76847085896599843</v>
      </c>
      <c r="J38">
        <f t="shared" si="25"/>
        <v>0.37711630011723041</v>
      </c>
      <c r="K38">
        <f t="shared" si="17"/>
        <v>4.2089461642931926E-4</v>
      </c>
      <c r="L38">
        <f t="shared" si="2"/>
        <v>1.1271411663331439E-5</v>
      </c>
      <c r="M38">
        <f t="shared" si="2"/>
        <v>1.2561625263744837E-8</v>
      </c>
      <c r="Q38">
        <v>984</v>
      </c>
      <c r="R38">
        <v>373.86399999999998</v>
      </c>
      <c r="S38">
        <f t="shared" si="3"/>
        <v>647.0139999999999</v>
      </c>
      <c r="T38">
        <v>1.0036099999999999</v>
      </c>
      <c r="U38">
        <f t="shared" si="18"/>
        <v>0.59072020530206704</v>
      </c>
      <c r="V38">
        <f t="shared" si="4"/>
        <v>0.40927979469793296</v>
      </c>
      <c r="W38">
        <f t="shared" si="5"/>
        <v>6.2619190563638349E-4</v>
      </c>
      <c r="X38">
        <f t="shared" si="6"/>
        <v>0.45967179695693061</v>
      </c>
      <c r="Y38">
        <f t="shared" si="7"/>
        <v>0.87858369951699</v>
      </c>
      <c r="Z38">
        <f t="shared" si="19"/>
        <v>0.39108731371291178</v>
      </c>
      <c r="AA38">
        <f t="shared" si="8"/>
        <v>7.8828245567981253E-4</v>
      </c>
      <c r="AB38">
        <f t="shared" si="9"/>
        <v>3.3096636439035744E-4</v>
      </c>
      <c r="AC38">
        <f t="shared" si="9"/>
        <v>2.6273346413381371E-8</v>
      </c>
      <c r="AG38">
        <v>656</v>
      </c>
      <c r="AH38">
        <v>379.49900000000002</v>
      </c>
      <c r="AI38">
        <f t="shared" si="10"/>
        <v>652.649</v>
      </c>
      <c r="AJ38">
        <v>2.5938300000000001</v>
      </c>
      <c r="AK38">
        <f t="shared" si="20"/>
        <v>0.59722321356619046</v>
      </c>
      <c r="AL38">
        <f t="shared" si="21"/>
        <v>0.40277678643380954</v>
      </c>
      <c r="AM38">
        <f t="shared" si="22"/>
        <v>7.6614899324223273E-4</v>
      </c>
      <c r="AN38">
        <f t="shared" si="23"/>
        <v>0.47400488392528295</v>
      </c>
      <c r="AO38">
        <f t="shared" si="11"/>
        <v>0.90974692162943938</v>
      </c>
      <c r="AP38">
        <f t="shared" si="26"/>
        <v>0.39492755265659252</v>
      </c>
      <c r="AQ38">
        <f t="shared" si="24"/>
        <v>1.1517257501982411E-3</v>
      </c>
      <c r="AR38">
        <f t="shared" si="12"/>
        <v>6.1610470889404632E-5</v>
      </c>
      <c r="AS38">
        <f t="shared" si="12"/>
        <v>1.4866943550471277E-7</v>
      </c>
    </row>
    <row r="39" spans="1:45" x14ac:dyDescent="0.25">
      <c r="A39">
        <v>1974</v>
      </c>
      <c r="B39">
        <v>369.33199999999999</v>
      </c>
      <c r="C39">
        <f t="shared" si="0"/>
        <v>642.48199999999997</v>
      </c>
      <c r="D39">
        <v>2.2655099999999999</v>
      </c>
      <c r="E39">
        <f t="shared" si="13"/>
        <v>0.60501205745920095</v>
      </c>
      <c r="F39">
        <f t="shared" si="1"/>
        <v>0.39498794254079905</v>
      </c>
      <c r="G39">
        <f t="shared" si="14"/>
        <v>2.4824598500898846E-4</v>
      </c>
      <c r="H39">
        <f t="shared" si="15"/>
        <v>0.4813605637193169</v>
      </c>
      <c r="I39">
        <f t="shared" si="16"/>
        <v>0.9259065575406511</v>
      </c>
      <c r="J39">
        <f t="shared" si="25"/>
        <v>0.39689834708940841</v>
      </c>
      <c r="K39">
        <f t="shared" si="17"/>
        <v>3.9264437668024916E-4</v>
      </c>
      <c r="L39">
        <f t="shared" si="2"/>
        <v>3.6496455393473202E-6</v>
      </c>
      <c r="M39">
        <f t="shared" si="2"/>
        <v>2.0850895517246812E-8</v>
      </c>
      <c r="Q39">
        <v>1008</v>
      </c>
      <c r="R39">
        <v>381.72</v>
      </c>
      <c r="S39">
        <f t="shared" si="3"/>
        <v>654.87</v>
      </c>
      <c r="T39">
        <v>0.97807699999999997</v>
      </c>
      <c r="U39">
        <f t="shared" si="18"/>
        <v>0.57569159956679383</v>
      </c>
      <c r="V39">
        <f t="shared" si="4"/>
        <v>0.42430840043320617</v>
      </c>
      <c r="W39">
        <f t="shared" si="5"/>
        <v>5.5421159611370363E-4</v>
      </c>
      <c r="X39">
        <f t="shared" si="6"/>
        <v>0.53028315937630655</v>
      </c>
      <c r="Y39">
        <f t="shared" si="7"/>
        <v>1.0365847488381383</v>
      </c>
      <c r="Z39">
        <f t="shared" si="19"/>
        <v>0.41000609264922727</v>
      </c>
      <c r="AA39">
        <f t="shared" si="8"/>
        <v>7.2817186786674809E-4</v>
      </c>
      <c r="AB39">
        <f t="shared" si="9"/>
        <v>2.045560079476633E-4</v>
      </c>
      <c r="AC39">
        <f t="shared" si="9"/>
        <v>3.0262176148393078E-8</v>
      </c>
      <c r="AG39">
        <v>672</v>
      </c>
      <c r="AH39">
        <v>387.298</v>
      </c>
      <c r="AI39">
        <f t="shared" si="10"/>
        <v>660.44799999999998</v>
      </c>
      <c r="AJ39">
        <v>2.5405899999999999</v>
      </c>
      <c r="AK39">
        <f t="shared" si="20"/>
        <v>0.58496482967431473</v>
      </c>
      <c r="AL39">
        <f t="shared" si="21"/>
        <v>0.41503517032568527</v>
      </c>
      <c r="AM39">
        <f t="shared" si="22"/>
        <v>6.8815260813003681E-4</v>
      </c>
      <c r="AN39">
        <f t="shared" si="23"/>
        <v>0.54278304313205372</v>
      </c>
      <c r="AO39">
        <f t="shared" si="11"/>
        <v>1.0658536321365668</v>
      </c>
      <c r="AP39">
        <f t="shared" si="26"/>
        <v>0.41335516465976435</v>
      </c>
      <c r="AQ39">
        <f t="shared" si="24"/>
        <v>1.0611672862406391E-3</v>
      </c>
      <c r="AR39">
        <f t="shared" si="12"/>
        <v>2.8224190375263736E-6</v>
      </c>
      <c r="AS39">
        <f t="shared" si="12"/>
        <v>1.3913995008595621E-7</v>
      </c>
    </row>
    <row r="40" spans="1:45" x14ac:dyDescent="0.25">
      <c r="A40">
        <v>2021</v>
      </c>
      <c r="B40">
        <v>377.08199999999999</v>
      </c>
      <c r="C40">
        <f t="shared" si="0"/>
        <v>650.23199999999997</v>
      </c>
      <c r="D40">
        <v>2.2218200000000001</v>
      </c>
      <c r="E40">
        <f t="shared" si="13"/>
        <v>0.59334449616377849</v>
      </c>
      <c r="F40">
        <f t="shared" si="1"/>
        <v>0.40665550383622151</v>
      </c>
      <c r="G40">
        <f t="shared" si="14"/>
        <v>2.2029061201186677E-4</v>
      </c>
      <c r="H40">
        <f t="shared" si="15"/>
        <v>0.55023827831285899</v>
      </c>
      <c r="I40">
        <f t="shared" si="16"/>
        <v>1.0835232798625085</v>
      </c>
      <c r="J40">
        <f t="shared" si="25"/>
        <v>0.41535263279338014</v>
      </c>
      <c r="K40">
        <f t="shared" si="17"/>
        <v>3.6170621043608289E-4</v>
      </c>
      <c r="L40">
        <f t="shared" si="2"/>
        <v>7.5640052097447139E-5</v>
      </c>
      <c r="M40">
        <f t="shared" si="2"/>
        <v>1.9998371477679156E-8</v>
      </c>
      <c r="Q40">
        <v>1032</v>
      </c>
      <c r="R40">
        <v>389.57900000000001</v>
      </c>
      <c r="S40">
        <f t="shared" si="3"/>
        <v>662.72900000000004</v>
      </c>
      <c r="T40">
        <v>0.95547899999999997</v>
      </c>
      <c r="U40">
        <f t="shared" si="18"/>
        <v>0.56239052126006495</v>
      </c>
      <c r="V40">
        <f t="shared" si="4"/>
        <v>0.43760947873993505</v>
      </c>
      <c r="W40">
        <f t="shared" si="5"/>
        <v>5.0435266280548141E-4</v>
      </c>
      <c r="X40">
        <f t="shared" si="6"/>
        <v>0.59551004257668272</v>
      </c>
      <c r="Y40">
        <f t="shared" si="7"/>
        <v>1.1946190407548216</v>
      </c>
      <c r="Z40">
        <f t="shared" si="19"/>
        <v>0.42748221747802922</v>
      </c>
      <c r="AA40">
        <f t="shared" si="8"/>
        <v>6.6544872397746361E-4</v>
      </c>
      <c r="AB40">
        <f t="shared" si="9"/>
        <v>1.0256142066689845E-4</v>
      </c>
      <c r="AC40">
        <f t="shared" si="9"/>
        <v>2.595194092512703E-8</v>
      </c>
      <c r="AG40">
        <v>688</v>
      </c>
      <c r="AH40">
        <v>395.09699999999998</v>
      </c>
      <c r="AI40">
        <f t="shared" si="10"/>
        <v>668.24699999999996</v>
      </c>
      <c r="AJ40">
        <v>2.4927700000000002</v>
      </c>
      <c r="AK40">
        <f t="shared" si="20"/>
        <v>0.57395438794423415</v>
      </c>
      <c r="AL40">
        <f t="shared" si="21"/>
        <v>0.42604561205576585</v>
      </c>
      <c r="AM40">
        <f t="shared" si="22"/>
        <v>6.2598574767162851E-4</v>
      </c>
      <c r="AN40">
        <f t="shared" si="23"/>
        <v>0.60615327909796235</v>
      </c>
      <c r="AO40">
        <f t="shared" si="11"/>
        <v>1.2217878781473477</v>
      </c>
      <c r="AP40">
        <f t="shared" si="26"/>
        <v>0.4303338412396146</v>
      </c>
      <c r="AQ40">
        <f t="shared" si="24"/>
        <v>9.6831149363447587E-4</v>
      </c>
      <c r="AR40">
        <f t="shared" si="12"/>
        <v>1.8388909533212086E-5</v>
      </c>
      <c r="AS40">
        <f t="shared" si="12"/>
        <v>1.171869163490199E-7</v>
      </c>
    </row>
    <row r="41" spans="1:45" x14ac:dyDescent="0.25">
      <c r="A41">
        <v>2068</v>
      </c>
      <c r="B41">
        <v>384.827</v>
      </c>
      <c r="C41">
        <f t="shared" si="0"/>
        <v>657.97699999999998</v>
      </c>
      <c r="D41">
        <v>2.1830500000000002</v>
      </c>
      <c r="E41">
        <f t="shared" si="13"/>
        <v>0.58299083739922075</v>
      </c>
      <c r="F41">
        <f t="shared" si="1"/>
        <v>0.41700916260077925</v>
      </c>
      <c r="G41">
        <f t="shared" si="14"/>
        <v>2.0529016796463139E-4</v>
      </c>
      <c r="H41">
        <f t="shared" si="15"/>
        <v>0.61368881678680376</v>
      </c>
      <c r="I41">
        <f t="shared" si="16"/>
        <v>1.2412925056125592</v>
      </c>
      <c r="J41">
        <f t="shared" si="25"/>
        <v>0.43235282468387604</v>
      </c>
      <c r="K41">
        <f t="shared" si="17"/>
        <v>3.2917971517691359E-4</v>
      </c>
      <c r="L41">
        <f t="shared" si="2"/>
        <v>2.3542796612026205E-4</v>
      </c>
      <c r="M41">
        <f t="shared" si="2"/>
        <v>1.5348619908464301E-8</v>
      </c>
      <c r="Q41">
        <v>1056</v>
      </c>
      <c r="R41">
        <v>397.40800000000002</v>
      </c>
      <c r="S41">
        <f t="shared" si="3"/>
        <v>670.55799999999999</v>
      </c>
      <c r="T41">
        <v>0.93491400000000002</v>
      </c>
      <c r="U41">
        <f t="shared" si="18"/>
        <v>0.55028605735273339</v>
      </c>
      <c r="V41">
        <f t="shared" si="4"/>
        <v>0.44971394264726661</v>
      </c>
      <c r="W41">
        <f t="shared" si="5"/>
        <v>4.6270953995385572E-4</v>
      </c>
      <c r="X41">
        <f t="shared" si="6"/>
        <v>0.655118423661051</v>
      </c>
      <c r="Y41">
        <f t="shared" si="7"/>
        <v>1.3529581941084901</v>
      </c>
      <c r="Z41">
        <f t="shared" si="19"/>
        <v>0.44345298685348833</v>
      </c>
      <c r="AA41">
        <f t="shared" si="8"/>
        <v>5.9881574070171182E-4</v>
      </c>
      <c r="AB41">
        <f t="shared" si="9"/>
        <v>3.9199567451645787E-5</v>
      </c>
      <c r="AC41">
        <f t="shared" si="9"/>
        <v>1.8524897882015705E-8</v>
      </c>
      <c r="AG41" s="11">
        <v>704</v>
      </c>
      <c r="AH41">
        <v>402.87099999999998</v>
      </c>
      <c r="AI41">
        <f t="shared" si="10"/>
        <v>676.02099999999996</v>
      </c>
      <c r="AJ41">
        <v>2.4492699999999998</v>
      </c>
      <c r="AK41">
        <f t="shared" si="20"/>
        <v>0.56393861598148809</v>
      </c>
      <c r="AL41">
        <f t="shared" si="21"/>
        <v>0.43606138401851191</v>
      </c>
      <c r="AM41">
        <f t="shared" si="22"/>
        <v>5.9058517435501418E-4</v>
      </c>
      <c r="AN41">
        <f t="shared" si="23"/>
        <v>0.66397840114587592</v>
      </c>
      <c r="AO41">
        <f t="shared" si="11"/>
        <v>1.3779213481586536</v>
      </c>
      <c r="AP41">
        <f t="shared" si="26"/>
        <v>0.44582682513776623</v>
      </c>
      <c r="AQ41">
        <f t="shared" si="24"/>
        <v>8.7123230486796063E-4</v>
      </c>
      <c r="AR41">
        <f t="shared" si="12"/>
        <v>9.5363840253622962E-5</v>
      </c>
      <c r="AS41">
        <f t="shared" si="12"/>
        <v>7.8762811865150801E-8</v>
      </c>
    </row>
    <row r="42" spans="1:45" x14ac:dyDescent="0.25">
      <c r="A42">
        <v>2115</v>
      </c>
      <c r="B42">
        <v>392.56299999999999</v>
      </c>
      <c r="C42">
        <f t="shared" si="0"/>
        <v>665.71299999999997</v>
      </c>
      <c r="D42">
        <v>2.1469200000000002</v>
      </c>
      <c r="E42">
        <f t="shared" si="13"/>
        <v>0.57334219950488308</v>
      </c>
      <c r="F42">
        <f t="shared" si="1"/>
        <v>0.42665780049511692</v>
      </c>
      <c r="G42">
        <f t="shared" si="14"/>
        <v>1.9432393424828018E-4</v>
      </c>
      <c r="H42">
        <f t="shared" si="15"/>
        <v>0.67143355431147445</v>
      </c>
      <c r="I42">
        <f t="shared" si="16"/>
        <v>1.3992558782469002</v>
      </c>
      <c r="J42">
        <f t="shared" si="25"/>
        <v>0.44782427129719099</v>
      </c>
      <c r="K42">
        <f t="shared" si="17"/>
        <v>2.9574666005332482E-4</v>
      </c>
      <c r="L42">
        <f t="shared" si="2"/>
        <v>4.4801948621505397E-4</v>
      </c>
      <c r="M42">
        <f t="shared" si="2"/>
        <v>1.0286569309725268E-8</v>
      </c>
      <c r="Q42">
        <v>1080</v>
      </c>
      <c r="R42">
        <v>405.24400000000003</v>
      </c>
      <c r="S42">
        <f t="shared" si="3"/>
        <v>678.39400000000001</v>
      </c>
      <c r="T42">
        <v>0.91604699999999994</v>
      </c>
      <c r="U42">
        <f t="shared" si="18"/>
        <v>0.53918102839384086</v>
      </c>
      <c r="V42">
        <f t="shared" si="4"/>
        <v>0.46081897160615914</v>
      </c>
      <c r="W42">
        <f t="shared" si="5"/>
        <v>4.3919024972139303E-4</v>
      </c>
      <c r="X42">
        <f t="shared" si="6"/>
        <v>0.70875807399761803</v>
      </c>
      <c r="Y42">
        <f t="shared" si="7"/>
        <v>1.5111244869860057</v>
      </c>
      <c r="Z42">
        <f t="shared" si="19"/>
        <v>0.45782456463032939</v>
      </c>
      <c r="AA42">
        <f t="shared" si="8"/>
        <v>5.3376798985467694E-4</v>
      </c>
      <c r="AB42">
        <f t="shared" si="9"/>
        <v>8.9664731368979011E-6</v>
      </c>
      <c r="AC42">
        <f t="shared" si="9"/>
        <v>8.9449489287189816E-9</v>
      </c>
      <c r="AG42">
        <v>720</v>
      </c>
      <c r="AH42">
        <v>410.65199999999999</v>
      </c>
      <c r="AI42">
        <f t="shared" si="10"/>
        <v>683.80199999999991</v>
      </c>
      <c r="AJ42">
        <v>2.4082300000000001</v>
      </c>
      <c r="AK42">
        <f t="shared" si="20"/>
        <v>0.55448925319180786</v>
      </c>
      <c r="AL42">
        <f t="shared" si="21"/>
        <v>0.44551074680819214</v>
      </c>
      <c r="AM42">
        <f t="shared" si="22"/>
        <v>5.582066011995887E-4</v>
      </c>
      <c r="AN42">
        <f t="shared" si="23"/>
        <v>0.71600619870095916</v>
      </c>
      <c r="AO42">
        <f t="shared" si="11"/>
        <v>1.5339396099288858</v>
      </c>
      <c r="AP42">
        <f t="shared" si="26"/>
        <v>0.45976654201565359</v>
      </c>
      <c r="AQ42">
        <f t="shared" si="24"/>
        <v>7.7645704111385053E-4</v>
      </c>
      <c r="AR42">
        <f t="shared" si="12"/>
        <v>2.0322769699708093E-4</v>
      </c>
      <c r="AS42">
        <f t="shared" si="12"/>
        <v>4.7633254522768812E-8</v>
      </c>
    </row>
    <row r="43" spans="1:45" x14ac:dyDescent="0.25">
      <c r="A43">
        <v>2162</v>
      </c>
      <c r="B43">
        <v>400.30700000000002</v>
      </c>
      <c r="C43">
        <f t="shared" si="0"/>
        <v>673.45699999999999</v>
      </c>
      <c r="D43">
        <v>2.1127199999999999</v>
      </c>
      <c r="E43">
        <f t="shared" si="13"/>
        <v>0.56420897459521391</v>
      </c>
      <c r="F43">
        <f t="shared" si="1"/>
        <v>0.43579102540478609</v>
      </c>
      <c r="G43">
        <f t="shared" si="14"/>
        <v>1.8994880473450487E-4</v>
      </c>
      <c r="H43">
        <f t="shared" si="15"/>
        <v>0.72331346206763447</v>
      </c>
      <c r="I43">
        <f t="shared" si="16"/>
        <v>1.5573429961649157</v>
      </c>
      <c r="J43">
        <f t="shared" si="25"/>
        <v>0.46172436431969727</v>
      </c>
      <c r="K43">
        <f t="shared" si="17"/>
        <v>2.628064365214251E-4</v>
      </c>
      <c r="L43">
        <f t="shared" si="2"/>
        <v>6.7253806727564629E-4</v>
      </c>
      <c r="M43">
        <f t="shared" si="2"/>
        <v>5.3082345095984497E-9</v>
      </c>
      <c r="Q43">
        <v>1104</v>
      </c>
      <c r="R43">
        <v>413.06299999999999</v>
      </c>
      <c r="S43">
        <f t="shared" si="3"/>
        <v>686.21299999999997</v>
      </c>
      <c r="T43">
        <v>0.89813900000000002</v>
      </c>
      <c r="U43">
        <f t="shared" si="18"/>
        <v>0.52864046240052742</v>
      </c>
      <c r="V43">
        <f t="shared" si="4"/>
        <v>0.47135953759947258</v>
      </c>
      <c r="W43">
        <f t="shared" si="5"/>
        <v>4.0774944672034946E-4</v>
      </c>
      <c r="X43">
        <f t="shared" si="6"/>
        <v>0.75657099271466155</v>
      </c>
      <c r="Y43">
        <f t="shared" si="7"/>
        <v>1.6695800045419933</v>
      </c>
      <c r="Z43">
        <f t="shared" si="19"/>
        <v>0.47063499638684164</v>
      </c>
      <c r="AA43">
        <f t="shared" si="8"/>
        <v>4.6903931554060377E-4</v>
      </c>
      <c r="AB43">
        <f t="shared" si="9"/>
        <v>5.2495996880070702E-7</v>
      </c>
      <c r="AC43">
        <f t="shared" si="9"/>
        <v>3.7564480200039813E-9</v>
      </c>
      <c r="AG43">
        <v>736</v>
      </c>
      <c r="AH43">
        <v>418.43599999999998</v>
      </c>
      <c r="AI43">
        <f t="shared" si="10"/>
        <v>691.58600000000001</v>
      </c>
      <c r="AJ43">
        <v>2.36944</v>
      </c>
      <c r="AK43">
        <f t="shared" si="20"/>
        <v>0.54555794757261444</v>
      </c>
      <c r="AL43">
        <f t="shared" si="21"/>
        <v>0.45444205242738556</v>
      </c>
      <c r="AM43">
        <f t="shared" si="22"/>
        <v>5.2913783774449774E-4</v>
      </c>
      <c r="AN43">
        <f t="shared" si="23"/>
        <v>0.76237425635856948</v>
      </c>
      <c r="AO43">
        <f t="shared" si="11"/>
        <v>1.6902430139950444</v>
      </c>
      <c r="AP43">
        <f t="shared" si="26"/>
        <v>0.47218985467347518</v>
      </c>
      <c r="AQ43">
        <f t="shared" si="24"/>
        <v>6.8363980001541957E-4</v>
      </c>
      <c r="AR43">
        <f t="shared" si="12"/>
        <v>3.1498448456630405E-4</v>
      </c>
      <c r="AS43">
        <f t="shared" si="12"/>
        <v>2.3870856345565351E-8</v>
      </c>
    </row>
    <row r="44" spans="1:45" x14ac:dyDescent="0.25">
      <c r="A44">
        <v>2209</v>
      </c>
      <c r="B44">
        <v>408.02699999999999</v>
      </c>
      <c r="C44">
        <f t="shared" si="0"/>
        <v>681.17699999999991</v>
      </c>
      <c r="D44">
        <v>2.0792899999999999</v>
      </c>
      <c r="E44">
        <f t="shared" si="13"/>
        <v>0.55528138077269218</v>
      </c>
      <c r="F44">
        <f t="shared" si="1"/>
        <v>0.44471861922730782</v>
      </c>
      <c r="G44">
        <f t="shared" si="14"/>
        <v>1.7983486897538267E-4</v>
      </c>
      <c r="H44">
        <f t="shared" si="15"/>
        <v>0.76941499262083912</v>
      </c>
      <c r="I44">
        <f t="shared" si="16"/>
        <v>1.7157961539002615</v>
      </c>
      <c r="J44">
        <f t="shared" si="25"/>
        <v>0.47407626683620424</v>
      </c>
      <c r="K44">
        <f t="shared" si="17"/>
        <v>2.2996348712602067E-4</v>
      </c>
      <c r="L44">
        <f t="shared" si="2"/>
        <v>8.6187147312814165E-4</v>
      </c>
      <c r="M44">
        <f t="shared" si="2"/>
        <v>2.5128783576924732E-9</v>
      </c>
      <c r="Q44">
        <v>1128</v>
      </c>
      <c r="R44">
        <v>420.88299999999998</v>
      </c>
      <c r="S44">
        <f t="shared" si="3"/>
        <v>694.0329999999999</v>
      </c>
      <c r="T44">
        <v>0.88151299999999999</v>
      </c>
      <c r="U44">
        <f t="shared" si="18"/>
        <v>0.51885447567923904</v>
      </c>
      <c r="V44">
        <f t="shared" si="4"/>
        <v>0.48114552432076096</v>
      </c>
      <c r="W44">
        <f t="shared" si="5"/>
        <v>4.0201064180439561E-4</v>
      </c>
      <c r="X44">
        <f t="shared" si="6"/>
        <v>0.7985857614817925</v>
      </c>
      <c r="Y44">
        <f t="shared" si="7"/>
        <v>1.82803954948881</v>
      </c>
      <c r="Z44">
        <f t="shared" si="19"/>
        <v>0.48189193995981611</v>
      </c>
      <c r="AA44">
        <f t="shared" si="8"/>
        <v>4.0757496248518596E-4</v>
      </c>
      <c r="AB44">
        <f t="shared" si="9"/>
        <v>5.5713630622609662E-7</v>
      </c>
      <c r="AC44">
        <f t="shared" si="9"/>
        <v>3.096166463867125E-11</v>
      </c>
      <c r="AG44">
        <v>752</v>
      </c>
      <c r="AH44">
        <v>426.202</v>
      </c>
      <c r="AI44">
        <f t="shared" si="10"/>
        <v>699.35199999999998</v>
      </c>
      <c r="AJ44">
        <v>2.3326699999999998</v>
      </c>
      <c r="AK44">
        <f t="shared" si="20"/>
        <v>0.53709174216870248</v>
      </c>
      <c r="AL44">
        <f t="shared" si="21"/>
        <v>0.46290825783129752</v>
      </c>
      <c r="AM44">
        <f t="shared" si="22"/>
        <v>4.9244212150167943E-4</v>
      </c>
      <c r="AN44">
        <f t="shared" si="23"/>
        <v>0.80319950229706838</v>
      </c>
      <c r="AO44">
        <f t="shared" si="11"/>
        <v>1.8468528565321858</v>
      </c>
      <c r="AP44">
        <f t="shared" si="26"/>
        <v>0.48312809147372188</v>
      </c>
      <c r="AQ44">
        <f t="shared" si="24"/>
        <v>5.93402948502464E-4</v>
      </c>
      <c r="AR44">
        <f t="shared" si="12"/>
        <v>4.088416725273158E-4</v>
      </c>
      <c r="AS44">
        <f t="shared" si="12"/>
        <v>1.019308858868235E-8</v>
      </c>
    </row>
    <row r="45" spans="1:45" x14ac:dyDescent="0.25">
      <c r="A45">
        <v>2256</v>
      </c>
      <c r="B45">
        <v>415.71100000000001</v>
      </c>
      <c r="C45">
        <f t="shared" si="0"/>
        <v>688.86099999999999</v>
      </c>
      <c r="D45">
        <v>2.0476399999999999</v>
      </c>
      <c r="E45">
        <f t="shared" si="13"/>
        <v>0.54682914193084919</v>
      </c>
      <c r="F45">
        <f t="shared" si="1"/>
        <v>0.45317085806915081</v>
      </c>
      <c r="G45">
        <f t="shared" si="14"/>
        <v>1.7295966545373439E-4</v>
      </c>
      <c r="H45">
        <f t="shared" si="15"/>
        <v>0.80975520980953608</v>
      </c>
      <c r="I45">
        <f t="shared" si="16"/>
        <v>1.8741484895849787</v>
      </c>
      <c r="J45">
        <f t="shared" si="25"/>
        <v>0.48488455073112724</v>
      </c>
      <c r="K45">
        <f t="shared" si="17"/>
        <v>1.9842323407734015E-4</v>
      </c>
      <c r="L45">
        <f t="shared" si="2"/>
        <v>1.0057583022582979E-3</v>
      </c>
      <c r="M45">
        <f t="shared" si="2"/>
        <v>6.4839332704907961E-10</v>
      </c>
      <c r="Q45">
        <v>1152</v>
      </c>
      <c r="R45">
        <v>428.70499999999998</v>
      </c>
      <c r="S45">
        <f t="shared" si="3"/>
        <v>701.85500000000002</v>
      </c>
      <c r="T45">
        <v>0.86512100000000003</v>
      </c>
      <c r="U45">
        <f t="shared" si="18"/>
        <v>0.50920622027593354</v>
      </c>
      <c r="V45">
        <f t="shared" si="4"/>
        <v>0.49079377972406646</v>
      </c>
      <c r="W45">
        <f t="shared" si="5"/>
        <v>3.9519274536579479E-4</v>
      </c>
      <c r="X45">
        <f t="shared" si="6"/>
        <v>0.83509478585718044</v>
      </c>
      <c r="Y45">
        <f t="shared" si="7"/>
        <v>1.9867058598887579</v>
      </c>
      <c r="Z45">
        <f t="shared" si="19"/>
        <v>0.49167373905946055</v>
      </c>
      <c r="AA45">
        <f t="shared" si="8"/>
        <v>3.4983812261599472E-4</v>
      </c>
      <c r="AB45">
        <f t="shared" si="9"/>
        <v>7.7432843194720343E-7</v>
      </c>
      <c r="AC45">
        <f t="shared" si="9"/>
        <v>2.057041804776683E-9</v>
      </c>
      <c r="AG45">
        <v>768</v>
      </c>
      <c r="AH45">
        <v>433.96100000000001</v>
      </c>
      <c r="AI45">
        <f t="shared" si="10"/>
        <v>707.11099999999999</v>
      </c>
      <c r="AJ45">
        <v>2.2984499999999999</v>
      </c>
      <c r="AK45">
        <f t="shared" si="20"/>
        <v>0.52921266822467561</v>
      </c>
      <c r="AL45">
        <f t="shared" si="21"/>
        <v>0.47078733177532439</v>
      </c>
      <c r="AM45">
        <f t="shared" si="22"/>
        <v>4.7574916823042712E-4</v>
      </c>
      <c r="AN45">
        <f t="shared" si="23"/>
        <v>0.83863603087936744</v>
      </c>
      <c r="AO45">
        <f t="shared" si="11"/>
        <v>2.0034480512244879</v>
      </c>
      <c r="AP45">
        <f t="shared" si="26"/>
        <v>0.4926225386497613</v>
      </c>
      <c r="AQ45">
        <f t="shared" si="24"/>
        <v>5.0913208317535411E-4</v>
      </c>
      <c r="AR45">
        <f t="shared" si="12"/>
        <v>4.767762592494568E-4</v>
      </c>
      <c r="AS45">
        <f t="shared" si="12"/>
        <v>1.1144190102202299E-9</v>
      </c>
    </row>
    <row r="46" spans="1:45" x14ac:dyDescent="0.25">
      <c r="A46">
        <v>2303</v>
      </c>
      <c r="B46">
        <v>423.42599999999999</v>
      </c>
      <c r="C46">
        <f t="shared" si="0"/>
        <v>696.57600000000002</v>
      </c>
      <c r="D46">
        <v>2.0171999999999999</v>
      </c>
      <c r="E46">
        <f t="shared" si="13"/>
        <v>0.53870003765452368</v>
      </c>
      <c r="F46">
        <f t="shared" si="1"/>
        <v>0.46129996234547632</v>
      </c>
      <c r="G46">
        <f t="shared" si="14"/>
        <v>1.7153916885834881E-4</v>
      </c>
      <c r="H46">
        <f t="shared" si="15"/>
        <v>0.84456263275306209</v>
      </c>
      <c r="I46">
        <f t="shared" si="16"/>
        <v>2.0320994310346117</v>
      </c>
      <c r="J46">
        <f t="shared" si="25"/>
        <v>0.49421044273276221</v>
      </c>
      <c r="K46">
        <f t="shared" si="17"/>
        <v>1.7013763076677177E-4</v>
      </c>
      <c r="L46">
        <f t="shared" si="2"/>
        <v>1.0830997193219292E-3</v>
      </c>
      <c r="M46">
        <f t="shared" si="2"/>
        <v>1.9643090221414177E-12</v>
      </c>
      <c r="Q46">
        <v>1176</v>
      </c>
      <c r="R46">
        <v>436.529</v>
      </c>
      <c r="S46">
        <f t="shared" si="3"/>
        <v>709.67899999999997</v>
      </c>
      <c r="T46">
        <v>0.84900699999999996</v>
      </c>
      <c r="U46">
        <f t="shared" si="18"/>
        <v>0.49972159438715447</v>
      </c>
      <c r="V46">
        <f t="shared" si="4"/>
        <v>0.50027840561284553</v>
      </c>
      <c r="W46">
        <f t="shared" si="5"/>
        <v>3.8682978606519963E-4</v>
      </c>
      <c r="X46">
        <f t="shared" si="6"/>
        <v>0.86643196238085274</v>
      </c>
      <c r="Y46">
        <f t="shared" si="7"/>
        <v>2.145629792071595</v>
      </c>
      <c r="Z46">
        <f t="shared" si="19"/>
        <v>0.50006985400224446</v>
      </c>
      <c r="AA46">
        <f t="shared" si="8"/>
        <v>2.9649766000285657E-4</v>
      </c>
      <c r="AB46">
        <f t="shared" si="9"/>
        <v>4.3493774284300739E-8</v>
      </c>
      <c r="AC46">
        <f t="shared" si="9"/>
        <v>8.1598929989430391E-9</v>
      </c>
      <c r="AG46">
        <v>784</v>
      </c>
      <c r="AH46">
        <v>441.721</v>
      </c>
      <c r="AI46">
        <f t="shared" si="10"/>
        <v>714.87099999999998</v>
      </c>
      <c r="AJ46">
        <v>2.26539</v>
      </c>
      <c r="AK46">
        <f t="shared" si="20"/>
        <v>0.52160068153298877</v>
      </c>
      <c r="AL46">
        <f t="shared" si="21"/>
        <v>0.47839931846701123</v>
      </c>
      <c r="AM46">
        <f t="shared" si="22"/>
        <v>4.4768773816239449E-4</v>
      </c>
      <c r="AN46">
        <f t="shared" si="23"/>
        <v>0.86904011576492457</v>
      </c>
      <c r="AO46">
        <f t="shared" si="11"/>
        <v>2.1601049620764994</v>
      </c>
      <c r="AP46">
        <f t="shared" si="26"/>
        <v>0.50076865198056697</v>
      </c>
      <c r="AQ46">
        <f t="shared" si="24"/>
        <v>4.3188166146083484E-4</v>
      </c>
      <c r="AR46">
        <f t="shared" si="12"/>
        <v>5.0038708184068823E-4</v>
      </c>
      <c r="AS46">
        <f t="shared" si="12"/>
        <v>2.4983206069558665E-10</v>
      </c>
    </row>
    <row r="47" spans="1:45" x14ac:dyDescent="0.25">
      <c r="A47">
        <v>2350</v>
      </c>
      <c r="B47">
        <v>431.13799999999998</v>
      </c>
      <c r="C47">
        <f t="shared" si="0"/>
        <v>704.28800000000001</v>
      </c>
      <c r="D47">
        <v>1.9870099999999999</v>
      </c>
      <c r="E47">
        <f t="shared" si="13"/>
        <v>0.53063769671818128</v>
      </c>
      <c r="F47">
        <f t="shared" si="1"/>
        <v>0.46936230328181872</v>
      </c>
      <c r="G47">
        <f t="shared" si="14"/>
        <v>1.6659584070642162E-4</v>
      </c>
      <c r="H47">
        <f t="shared" si="15"/>
        <v>0.874408192423762</v>
      </c>
      <c r="I47">
        <f t="shared" si="16"/>
        <v>2.1906162755099712</v>
      </c>
      <c r="J47">
        <f t="shared" si="25"/>
        <v>0.50220691137880047</v>
      </c>
      <c r="K47">
        <f t="shared" si="17"/>
        <v>1.437444067819112E-4</v>
      </c>
      <c r="L47">
        <f t="shared" si="2"/>
        <v>1.0787682810443195E-3</v>
      </c>
      <c r="M47">
        <f t="shared" si="2"/>
        <v>5.2218803240626576E-10</v>
      </c>
      <c r="Q47">
        <v>1200</v>
      </c>
      <c r="R47">
        <v>444.35199999999998</v>
      </c>
      <c r="S47">
        <f t="shared" si="3"/>
        <v>717.50199999999995</v>
      </c>
      <c r="T47">
        <v>0.83323400000000003</v>
      </c>
      <c r="U47">
        <f t="shared" si="18"/>
        <v>0.49043767952158968</v>
      </c>
      <c r="V47">
        <f t="shared" si="4"/>
        <v>0.50956232047841032</v>
      </c>
      <c r="W47">
        <f t="shared" si="5"/>
        <v>3.710848597573424E-4</v>
      </c>
      <c r="X47">
        <f t="shared" si="6"/>
        <v>0.8929911019076906</v>
      </c>
      <c r="Y47">
        <f t="shared" si="7"/>
        <v>2.3048136278175364</v>
      </c>
      <c r="Z47">
        <f t="shared" si="19"/>
        <v>0.50718579784231299</v>
      </c>
      <c r="AA47">
        <f t="shared" si="8"/>
        <v>2.4803027478635876E-4</v>
      </c>
      <c r="AB47">
        <f t="shared" si="9"/>
        <v>5.6478598398830194E-6</v>
      </c>
      <c r="AC47">
        <f t="shared" si="9"/>
        <v>1.5142430882381034E-8</v>
      </c>
      <c r="AG47">
        <v>800</v>
      </c>
      <c r="AH47">
        <v>449.45699999999999</v>
      </c>
      <c r="AI47">
        <f t="shared" si="10"/>
        <v>722.60699999999997</v>
      </c>
      <c r="AJ47">
        <v>2.23428</v>
      </c>
      <c r="AK47">
        <f t="shared" si="20"/>
        <v>0.51443767772239046</v>
      </c>
      <c r="AL47">
        <f t="shared" si="21"/>
        <v>0.48556232227760954</v>
      </c>
      <c r="AM47">
        <f t="shared" si="22"/>
        <v>4.4178764260962428E-4</v>
      </c>
      <c r="AN47">
        <f t="shared" si="23"/>
        <v>0.89483100015326533</v>
      </c>
      <c r="AO47">
        <f t="shared" si="11"/>
        <v>2.3169518330413581</v>
      </c>
      <c r="AP47">
        <f t="shared" si="26"/>
        <v>0.50767875856394029</v>
      </c>
      <c r="AQ47">
        <f t="shared" si="24"/>
        <v>3.6114389864108973E-4</v>
      </c>
      <c r="AR47">
        <f t="shared" si="12"/>
        <v>4.8913675400732764E-4</v>
      </c>
      <c r="AS47">
        <f t="shared" si="12"/>
        <v>6.5034134412625514E-9</v>
      </c>
    </row>
    <row r="48" spans="1:45" x14ac:dyDescent="0.25">
      <c r="A48">
        <v>2397</v>
      </c>
      <c r="B48">
        <v>438.83300000000003</v>
      </c>
      <c r="C48">
        <f t="shared" si="0"/>
        <v>711.98299999999995</v>
      </c>
      <c r="D48">
        <v>1.9576899999999999</v>
      </c>
      <c r="E48">
        <f t="shared" si="13"/>
        <v>0.52280769220497947</v>
      </c>
      <c r="F48">
        <f t="shared" si="1"/>
        <v>0.47719230779502053</v>
      </c>
      <c r="G48">
        <f t="shared" si="14"/>
        <v>1.7136870926690443E-4</v>
      </c>
      <c r="H48">
        <f t="shared" si="15"/>
        <v>0.89962385018627</v>
      </c>
      <c r="I48">
        <f t="shared" si="16"/>
        <v>2.3493826254836443</v>
      </c>
      <c r="J48">
        <f t="shared" si="25"/>
        <v>0.50896289849755028</v>
      </c>
      <c r="K48">
        <f t="shared" si="17"/>
        <v>1.1971047674256715E-4</v>
      </c>
      <c r="L48">
        <f t="shared" si="2"/>
        <v>1.0093704335876693E-3</v>
      </c>
      <c r="M48">
        <f t="shared" si="2"/>
        <v>2.6685729875384982E-9</v>
      </c>
      <c r="Q48">
        <v>1224</v>
      </c>
      <c r="R48">
        <v>452.17099999999999</v>
      </c>
      <c r="S48">
        <f t="shared" si="3"/>
        <v>725.32099999999991</v>
      </c>
      <c r="T48">
        <v>0.81810300000000002</v>
      </c>
      <c r="U48">
        <f t="shared" si="18"/>
        <v>0.48153164288741346</v>
      </c>
      <c r="V48">
        <f t="shared" si="4"/>
        <v>0.51846835711258654</v>
      </c>
      <c r="W48">
        <f t="shared" si="5"/>
        <v>3.8165505171791625E-4</v>
      </c>
      <c r="X48">
        <f t="shared" si="6"/>
        <v>0.91520871628909028</v>
      </c>
      <c r="Y48">
        <f t="shared" si="7"/>
        <v>2.4642032166827952</v>
      </c>
      <c r="Z48">
        <f t="shared" si="19"/>
        <v>0.51313852443718555</v>
      </c>
      <c r="AA48">
        <f t="shared" si="8"/>
        <v>2.0478266194999209E-4</v>
      </c>
      <c r="AB48">
        <f t="shared" si="9"/>
        <v>2.8407116347772092E-5</v>
      </c>
      <c r="AC48">
        <f t="shared" si="9"/>
        <v>3.1283842262216486E-8</v>
      </c>
      <c r="AG48">
        <v>816</v>
      </c>
      <c r="AH48">
        <v>457.20800000000003</v>
      </c>
      <c r="AI48">
        <f t="shared" si="10"/>
        <v>730.35799999999995</v>
      </c>
      <c r="AJ48">
        <v>2.2035800000000001</v>
      </c>
      <c r="AK48">
        <f t="shared" si="20"/>
        <v>0.50736907544063647</v>
      </c>
      <c r="AL48">
        <f t="shared" si="21"/>
        <v>0.49263092455936353</v>
      </c>
      <c r="AM48">
        <f t="shared" si="22"/>
        <v>4.4999021447567067E-4</v>
      </c>
      <c r="AN48">
        <f t="shared" si="23"/>
        <v>0.9163976036202931</v>
      </c>
      <c r="AO48">
        <f t="shared" si="11"/>
        <v>2.4736421557157011</v>
      </c>
      <c r="AP48">
        <f t="shared" si="26"/>
        <v>0.51345706094219767</v>
      </c>
      <c r="AQ48">
        <f t="shared" si="24"/>
        <v>2.9924475200740535E-4</v>
      </c>
      <c r="AR48">
        <f t="shared" si="12"/>
        <v>4.3372795663640824E-4</v>
      </c>
      <c r="AS48">
        <f t="shared" si="12"/>
        <v>2.272419445477119E-8</v>
      </c>
    </row>
    <row r="49" spans="1:45" x14ac:dyDescent="0.25">
      <c r="A49">
        <v>2444</v>
      </c>
      <c r="B49">
        <v>446.54199999999997</v>
      </c>
      <c r="C49">
        <f t="shared" si="0"/>
        <v>719.69200000000001</v>
      </c>
      <c r="D49">
        <v>1.92753</v>
      </c>
      <c r="E49">
        <f t="shared" si="13"/>
        <v>0.51475336286943496</v>
      </c>
      <c r="F49">
        <f t="shared" si="1"/>
        <v>0.48524663713056504</v>
      </c>
      <c r="G49">
        <f t="shared" si="14"/>
        <v>1.8034624774972052E-4</v>
      </c>
      <c r="H49">
        <f t="shared" si="15"/>
        <v>0.92062347361305874</v>
      </c>
      <c r="I49">
        <f t="shared" si="16"/>
        <v>2.508098511874731</v>
      </c>
      <c r="J49">
        <f t="shared" si="25"/>
        <v>0.51458929090445094</v>
      </c>
      <c r="K49">
        <f t="shared" si="17"/>
        <v>9.8697076130625967E-5</v>
      </c>
      <c r="L49">
        <f t="shared" si="2"/>
        <v>8.6099133049414027E-4</v>
      </c>
      <c r="M49">
        <f t="shared" si="2"/>
        <v>6.666587226084355E-9</v>
      </c>
      <c r="Q49">
        <v>1248</v>
      </c>
      <c r="R49">
        <v>459.97699999999998</v>
      </c>
      <c r="S49">
        <f t="shared" si="3"/>
        <v>733.12699999999995</v>
      </c>
      <c r="T49">
        <v>0.80254099999999995</v>
      </c>
      <c r="U49">
        <f t="shared" si="18"/>
        <v>0.47237192164618352</v>
      </c>
      <c r="V49">
        <f t="shared" si="4"/>
        <v>0.52762807835381653</v>
      </c>
      <c r="W49">
        <f t="shared" si="5"/>
        <v>3.8888986988117974E-4</v>
      </c>
      <c r="X49">
        <f t="shared" si="6"/>
        <v>0.93355237300245086</v>
      </c>
      <c r="Y49">
        <f t="shared" si="7"/>
        <v>2.6237314549269097</v>
      </c>
      <c r="Z49">
        <f t="shared" si="19"/>
        <v>0.51805330832398533</v>
      </c>
      <c r="AA49">
        <f t="shared" si="8"/>
        <v>1.6679414443688018E-4</v>
      </c>
      <c r="AB49">
        <f t="shared" si="9"/>
        <v>9.1676221124153826E-5</v>
      </c>
      <c r="AC49">
        <f t="shared" si="9"/>
        <v>4.9326511260629691E-8</v>
      </c>
      <c r="AG49">
        <v>832</v>
      </c>
      <c r="AH49">
        <v>464.964</v>
      </c>
      <c r="AI49">
        <f t="shared" si="10"/>
        <v>738.11400000000003</v>
      </c>
      <c r="AJ49">
        <v>2.17231</v>
      </c>
      <c r="AK49">
        <f t="shared" si="20"/>
        <v>0.50016923200902574</v>
      </c>
      <c r="AL49">
        <f t="shared" si="21"/>
        <v>0.49983076799097426</v>
      </c>
      <c r="AM49">
        <f t="shared" si="22"/>
        <v>4.6697097728606862E-4</v>
      </c>
      <c r="AN49">
        <f t="shared" si="23"/>
        <v>0.93426774604943774</v>
      </c>
      <c r="AO49">
        <f t="shared" si="11"/>
        <v>2.6306530160473209</v>
      </c>
      <c r="AP49">
        <f t="shared" si="26"/>
        <v>0.51824497697431615</v>
      </c>
      <c r="AQ49">
        <f t="shared" si="24"/>
        <v>2.4482901788474009E-4</v>
      </c>
      <c r="AR49">
        <f t="shared" si="12"/>
        <v>3.3908309248218934E-4</v>
      </c>
      <c r="AS49">
        <f t="shared" si="12"/>
        <v>4.9347050126661496E-8</v>
      </c>
    </row>
    <row r="50" spans="1:45" x14ac:dyDescent="0.25">
      <c r="A50">
        <v>2491</v>
      </c>
      <c r="B50">
        <v>454.262</v>
      </c>
      <c r="C50">
        <f t="shared" si="0"/>
        <v>727.41200000000003</v>
      </c>
      <c r="D50">
        <v>1.8957900000000001</v>
      </c>
      <c r="E50">
        <f t="shared" si="13"/>
        <v>0.5062770892251981</v>
      </c>
      <c r="F50">
        <f t="shared" si="1"/>
        <v>0.4937229107748019</v>
      </c>
      <c r="G50">
        <f t="shared" si="14"/>
        <v>2.0540380769226176E-4</v>
      </c>
      <c r="H50">
        <f t="shared" si="15"/>
        <v>0.93793692426888808</v>
      </c>
      <c r="I50">
        <f t="shared" si="16"/>
        <v>2.6671632593528063</v>
      </c>
      <c r="J50">
        <f t="shared" si="25"/>
        <v>0.51922805348259038</v>
      </c>
      <c r="K50">
        <f t="shared" si="17"/>
        <v>8.0350192077542648E-5</v>
      </c>
      <c r="L50">
        <f t="shared" si="2"/>
        <v>6.5051230454465567E-4</v>
      </c>
      <c r="M50">
        <f t="shared" si="2"/>
        <v>1.563840677831392E-8</v>
      </c>
      <c r="Q50">
        <v>1272</v>
      </c>
      <c r="R50">
        <v>467.79500000000002</v>
      </c>
      <c r="S50">
        <f t="shared" si="3"/>
        <v>740.94499999999994</v>
      </c>
      <c r="T50">
        <v>0.78668400000000005</v>
      </c>
      <c r="U50">
        <f t="shared" si="18"/>
        <v>0.46303856476903521</v>
      </c>
      <c r="V50">
        <f t="shared" si="4"/>
        <v>0.53696143523096485</v>
      </c>
      <c r="W50">
        <f t="shared" si="5"/>
        <v>4.3286284942945413E-4</v>
      </c>
      <c r="X50">
        <f t="shared" si="6"/>
        <v>0.94849316192576316</v>
      </c>
      <c r="Y50">
        <f t="shared" si="7"/>
        <v>2.7832376254148841</v>
      </c>
      <c r="Z50">
        <f t="shared" si="19"/>
        <v>0.52205636779047049</v>
      </c>
      <c r="AA50">
        <f t="shared" si="8"/>
        <v>1.344151756439639E-4</v>
      </c>
      <c r="AB50">
        <f t="shared" si="9"/>
        <v>2.2216103540568502E-4</v>
      </c>
      <c r="AC50">
        <f t="shared" si="9"/>
        <v>8.9071013987970413E-8</v>
      </c>
      <c r="AG50">
        <v>848</v>
      </c>
      <c r="AH50">
        <v>472.709</v>
      </c>
      <c r="AI50">
        <f t="shared" si="10"/>
        <v>745.85899999999992</v>
      </c>
      <c r="AJ50">
        <v>2.1398600000000001</v>
      </c>
      <c r="AK50">
        <f t="shared" si="20"/>
        <v>0.49269769637244865</v>
      </c>
      <c r="AL50">
        <f t="shared" si="21"/>
        <v>0.50730230362755135</v>
      </c>
      <c r="AM50">
        <f t="shared" si="22"/>
        <v>5.0323497922014765E-4</v>
      </c>
      <c r="AN50">
        <f t="shared" si="23"/>
        <v>0.94888831797605766</v>
      </c>
      <c r="AO50">
        <f t="shared" si="11"/>
        <v>2.7879556707860673</v>
      </c>
      <c r="AP50">
        <f t="shared" si="26"/>
        <v>0.52216224126047195</v>
      </c>
      <c r="AQ50">
        <f t="shared" si="24"/>
        <v>1.9753128886897611E-4</v>
      </c>
      <c r="AR50">
        <f t="shared" si="12"/>
        <v>2.2081774645428973E-4</v>
      </c>
      <c r="AS50">
        <f t="shared" si="12"/>
        <v>9.3454746294324987E-8</v>
      </c>
    </row>
    <row r="51" spans="1:45" x14ac:dyDescent="0.25">
      <c r="A51">
        <v>2538</v>
      </c>
      <c r="B51">
        <v>461.99599999999998</v>
      </c>
      <c r="C51">
        <f t="shared" si="0"/>
        <v>735.14599999999996</v>
      </c>
      <c r="D51">
        <v>1.85964</v>
      </c>
      <c r="E51">
        <f t="shared" si="13"/>
        <v>0.49662311026366179</v>
      </c>
      <c r="F51">
        <f t="shared" si="1"/>
        <v>0.50337688973633821</v>
      </c>
      <c r="G51">
        <f t="shared" si="14"/>
        <v>2.3983664516432658E-4</v>
      </c>
      <c r="H51">
        <f t="shared" si="15"/>
        <v>0.95203196274682378</v>
      </c>
      <c r="I51">
        <f t="shared" si="16"/>
        <v>2.826620140846392</v>
      </c>
      <c r="J51">
        <f t="shared" si="25"/>
        <v>0.52300451251023483</v>
      </c>
      <c r="K51">
        <f t="shared" si="17"/>
        <v>6.4585217409303497E-5</v>
      </c>
      <c r="L51">
        <f t="shared" si="2"/>
        <v>3.8524357575438542E-4</v>
      </c>
      <c r="M51">
        <f t="shared" si="2"/>
        <v>3.071306293017408E-8</v>
      </c>
      <c r="Q51">
        <v>1296</v>
      </c>
      <c r="R51">
        <v>475.62599999999998</v>
      </c>
      <c r="S51">
        <f t="shared" si="3"/>
        <v>748.77599999999995</v>
      </c>
      <c r="T51">
        <v>0.769034</v>
      </c>
      <c r="U51">
        <f t="shared" si="18"/>
        <v>0.45264985638272826</v>
      </c>
      <c r="V51">
        <f t="shared" si="4"/>
        <v>0.54735014361727174</v>
      </c>
      <c r="W51">
        <f t="shared" si="5"/>
        <v>4.5790267771656418E-4</v>
      </c>
      <c r="X51">
        <f t="shared" si="6"/>
        <v>0.96053356522748945</v>
      </c>
      <c r="Y51">
        <f t="shared" si="7"/>
        <v>2.9430509767139554</v>
      </c>
      <c r="Z51">
        <f t="shared" si="19"/>
        <v>0.52528233200592567</v>
      </c>
      <c r="AA51">
        <f t="shared" si="8"/>
        <v>1.0697887711532103E-4</v>
      </c>
      <c r="AB51">
        <f t="shared" si="9"/>
        <v>4.8698830931386076E-4</v>
      </c>
      <c r="AC51">
        <f t="shared" si="9"/>
        <v>1.2314751382842103E-7</v>
      </c>
      <c r="AG51">
        <v>864</v>
      </c>
      <c r="AH51">
        <v>480.46100000000001</v>
      </c>
      <c r="AI51">
        <f t="shared" si="10"/>
        <v>753.61099999999999</v>
      </c>
      <c r="AJ51">
        <v>2.1048900000000001</v>
      </c>
      <c r="AK51">
        <f t="shared" si="20"/>
        <v>0.48464593670492623</v>
      </c>
      <c r="AL51">
        <f t="shared" si="21"/>
        <v>0.51535406329507372</v>
      </c>
      <c r="AM51">
        <f t="shared" si="22"/>
        <v>5.2554021850501065E-4</v>
      </c>
      <c r="AN51">
        <f t="shared" si="23"/>
        <v>0.96068438872624351</v>
      </c>
      <c r="AO51">
        <f t="shared" si="11"/>
        <v>2.9453013547271847</v>
      </c>
      <c r="AP51">
        <f t="shared" si="26"/>
        <v>0.5253227418823756</v>
      </c>
      <c r="AQ51">
        <f t="shared" si="24"/>
        <v>1.5760176375842781E-4</v>
      </c>
      <c r="AR51">
        <f t="shared" si="12"/>
        <v>9.9374552776931055E-5</v>
      </c>
      <c r="AS51">
        <f t="shared" si="12"/>
        <v>1.3537870648130318E-7</v>
      </c>
    </row>
    <row r="52" spans="1:45" x14ac:dyDescent="0.25">
      <c r="A52">
        <v>2585</v>
      </c>
      <c r="B52">
        <v>469.75</v>
      </c>
      <c r="C52">
        <f t="shared" si="0"/>
        <v>742.9</v>
      </c>
      <c r="D52">
        <v>1.8174300000000001</v>
      </c>
      <c r="E52">
        <f t="shared" si="13"/>
        <v>0.4853507879409385</v>
      </c>
      <c r="F52">
        <f t="shared" si="1"/>
        <v>0.51464921205906156</v>
      </c>
      <c r="G52">
        <f t="shared" si="14"/>
        <v>2.7068983121602397E-4</v>
      </c>
      <c r="H52">
        <f t="shared" si="15"/>
        <v>0.96336150784127061</v>
      </c>
      <c r="I52">
        <f t="shared" si="16"/>
        <v>2.9865195497558155</v>
      </c>
      <c r="J52">
        <f t="shared" si="25"/>
        <v>0.52604001772847209</v>
      </c>
      <c r="K52">
        <f t="shared" si="17"/>
        <v>5.1260599319258331E-5</v>
      </c>
      <c r="L52">
        <f t="shared" si="2"/>
        <v>1.2975045379827509E-4</v>
      </c>
      <c r="M52">
        <f t="shared" si="2"/>
        <v>4.8149187810804554E-8</v>
      </c>
      <c r="Q52">
        <v>1320</v>
      </c>
      <c r="R52">
        <v>483.44</v>
      </c>
      <c r="S52">
        <f t="shared" si="3"/>
        <v>756.58999999999992</v>
      </c>
      <c r="T52">
        <v>0.750363</v>
      </c>
      <c r="U52">
        <f t="shared" si="18"/>
        <v>0.44166019211753071</v>
      </c>
      <c r="V52">
        <f t="shared" si="4"/>
        <v>0.55833980788246929</v>
      </c>
      <c r="W52">
        <f t="shared" si="5"/>
        <v>5.1148938173941705E-4</v>
      </c>
      <c r="X52">
        <f t="shared" si="6"/>
        <v>0.97011632862502506</v>
      </c>
      <c r="Y52">
        <f t="shared" si="7"/>
        <v>3.1032636595952821</v>
      </c>
      <c r="Z52">
        <f t="shared" si="19"/>
        <v>0.52784982505669342</v>
      </c>
      <c r="AA52">
        <f t="shared" si="8"/>
        <v>8.3826632325088076E-5</v>
      </c>
      <c r="AB52">
        <f t="shared" si="9"/>
        <v>9.296390527161071E-4</v>
      </c>
      <c r="AC52">
        <f t="shared" si="9"/>
        <v>1.8289542723662314E-7</v>
      </c>
      <c r="AG52">
        <v>880</v>
      </c>
      <c r="AH52">
        <v>488.21100000000001</v>
      </c>
      <c r="AI52">
        <f t="shared" si="10"/>
        <v>761.36099999999999</v>
      </c>
      <c r="AJ52">
        <v>2.0683699999999998</v>
      </c>
      <c r="AK52">
        <f t="shared" si="20"/>
        <v>0.47623729320884611</v>
      </c>
      <c r="AL52">
        <f t="shared" si="21"/>
        <v>0.52376270679115389</v>
      </c>
      <c r="AM52">
        <f t="shared" si="22"/>
        <v>5.1748155140853708E-4</v>
      </c>
      <c r="AN52">
        <f t="shared" si="23"/>
        <v>0.97009596886776506</v>
      </c>
      <c r="AO52">
        <f t="shared" si="11"/>
        <v>3.1028791273424701</v>
      </c>
      <c r="AP52">
        <f t="shared" si="26"/>
        <v>0.5278443701025104</v>
      </c>
      <c r="AQ52">
        <f t="shared" si="24"/>
        <v>1.2411694914528078E-4</v>
      </c>
      <c r="AR52">
        <f t="shared" si="12"/>
        <v>1.6659975387273785E-5</v>
      </c>
      <c r="AS52">
        <f t="shared" si="12"/>
        <v>1.5473571031372983E-7</v>
      </c>
    </row>
    <row r="53" spans="1:45" x14ac:dyDescent="0.25">
      <c r="A53">
        <v>2632</v>
      </c>
      <c r="B53">
        <v>477.50900000000001</v>
      </c>
      <c r="C53">
        <f t="shared" si="0"/>
        <v>750.65899999999999</v>
      </c>
      <c r="D53">
        <v>1.76979</v>
      </c>
      <c r="E53">
        <f t="shared" si="13"/>
        <v>0.47262836587378526</v>
      </c>
      <c r="F53">
        <f t="shared" si="1"/>
        <v>0.52737163412621468</v>
      </c>
      <c r="G53">
        <f t="shared" si="14"/>
        <v>3.0199757617825233E-4</v>
      </c>
      <c r="H53">
        <f t="shared" si="15"/>
        <v>0.97235364713957784</v>
      </c>
      <c r="I53">
        <f t="shared" si="16"/>
        <v>3.1469605099711373</v>
      </c>
      <c r="J53">
        <f t="shared" si="25"/>
        <v>0.52844926589647723</v>
      </c>
      <c r="K53">
        <f t="shared" si="17"/>
        <v>4.0094512830340726E-5</v>
      </c>
      <c r="L53">
        <f t="shared" si="2"/>
        <v>1.1612902322791839E-6</v>
      </c>
      <c r="M53">
        <f t="shared" si="2"/>
        <v>6.859321459102021E-8</v>
      </c>
      <c r="Q53">
        <v>1344</v>
      </c>
      <c r="R53">
        <v>491.262</v>
      </c>
      <c r="S53">
        <f t="shared" si="3"/>
        <v>764.41200000000003</v>
      </c>
      <c r="T53">
        <v>0.72950700000000002</v>
      </c>
      <c r="U53">
        <f t="shared" si="18"/>
        <v>0.4293844469557847</v>
      </c>
      <c r="V53">
        <f t="shared" si="4"/>
        <v>0.5706155530442153</v>
      </c>
      <c r="W53">
        <f t="shared" si="5"/>
        <v>5.7804970884148732E-4</v>
      </c>
      <c r="X53">
        <f t="shared" si="6"/>
        <v>0.97762520145715992</v>
      </c>
      <c r="Y53">
        <f t="shared" si="7"/>
        <v>3.2634429984595563</v>
      </c>
      <c r="Z53">
        <f t="shared" si="19"/>
        <v>0.52986166423249559</v>
      </c>
      <c r="AA53">
        <f t="shared" si="8"/>
        <v>6.4955875679626471E-5</v>
      </c>
      <c r="AB53">
        <f t="shared" si="9"/>
        <v>1.6608794532780127E-3</v>
      </c>
      <c r="AC53">
        <f t="shared" si="9"/>
        <v>2.6326528162873147E-7</v>
      </c>
      <c r="AG53">
        <v>896</v>
      </c>
      <c r="AH53">
        <v>495.96800000000002</v>
      </c>
      <c r="AI53">
        <f t="shared" si="10"/>
        <v>769.11799999999994</v>
      </c>
      <c r="AJ53">
        <v>2.03241</v>
      </c>
      <c r="AK53">
        <f t="shared" si="20"/>
        <v>0.46795758838630952</v>
      </c>
      <c r="AL53">
        <f t="shared" si="21"/>
        <v>0.53204241161369048</v>
      </c>
      <c r="AM53">
        <f t="shared" si="22"/>
        <v>5.0553745553342383E-4</v>
      </c>
      <c r="AN53">
        <f t="shared" si="23"/>
        <v>0.97750792026947997</v>
      </c>
      <c r="AO53">
        <f t="shared" si="11"/>
        <v>3.2606038099969306</v>
      </c>
      <c r="AP53">
        <f t="shared" si="26"/>
        <v>0.52983024128883494</v>
      </c>
      <c r="AQ53">
        <f t="shared" si="24"/>
        <v>9.6591220379602964E-5</v>
      </c>
      <c r="AR53">
        <f t="shared" si="12"/>
        <v>4.8936975461714857E-6</v>
      </c>
      <c r="AS53">
        <f t="shared" si="12"/>
        <v>1.6723702324648416E-7</v>
      </c>
    </row>
    <row r="54" spans="1:45" x14ac:dyDescent="0.25">
      <c r="A54">
        <v>2679</v>
      </c>
      <c r="B54">
        <v>485.26100000000002</v>
      </c>
      <c r="C54">
        <f t="shared" si="0"/>
        <v>758.41100000000006</v>
      </c>
      <c r="D54">
        <v>1.7166399999999999</v>
      </c>
      <c r="E54">
        <f t="shared" si="13"/>
        <v>0.45843447979340751</v>
      </c>
      <c r="F54">
        <f t="shared" si="1"/>
        <v>0.54156552020659254</v>
      </c>
      <c r="G54">
        <f t="shared" si="14"/>
        <v>3.2466870184054864E-4</v>
      </c>
      <c r="H54">
        <f t="shared" si="15"/>
        <v>0.97938703046431641</v>
      </c>
      <c r="I54">
        <f t="shared" si="16"/>
        <v>3.3077320407024819</v>
      </c>
      <c r="J54">
        <f t="shared" si="25"/>
        <v>0.53033370799950319</v>
      </c>
      <c r="K54">
        <f t="shared" si="17"/>
        <v>3.0908111121048096E-5</v>
      </c>
      <c r="L54">
        <f t="shared" si="2"/>
        <v>1.261536054553214E-4</v>
      </c>
      <c r="M54">
        <f t="shared" si="2"/>
        <v>8.6295284659869917E-8</v>
      </c>
      <c r="Q54">
        <v>1368</v>
      </c>
      <c r="R54">
        <v>499.10899999999998</v>
      </c>
      <c r="S54">
        <f t="shared" si="3"/>
        <v>772.25900000000001</v>
      </c>
      <c r="T54">
        <v>0.70593700000000004</v>
      </c>
      <c r="U54">
        <f t="shared" si="18"/>
        <v>0.41551125394358901</v>
      </c>
      <c r="V54">
        <f t="shared" si="4"/>
        <v>0.58448874605641099</v>
      </c>
      <c r="W54">
        <f t="shared" si="5"/>
        <v>6.7857689409991928E-4</v>
      </c>
      <c r="X54">
        <f t="shared" si="6"/>
        <v>0.98344370324650465</v>
      </c>
      <c r="Y54">
        <f t="shared" si="7"/>
        <v>3.4238443770380944</v>
      </c>
      <c r="Z54">
        <f t="shared" si="19"/>
        <v>0.53142060524880663</v>
      </c>
      <c r="AA54">
        <f t="shared" si="8"/>
        <v>4.9767647591498594E-5</v>
      </c>
      <c r="AB54">
        <f t="shared" si="9"/>
        <v>2.8162275687757228E-3</v>
      </c>
      <c r="AC54">
        <f t="shared" si="9"/>
        <v>3.9540106849448779E-7</v>
      </c>
      <c r="AG54">
        <v>912</v>
      </c>
      <c r="AH54">
        <v>503.72199999999998</v>
      </c>
      <c r="AI54">
        <f t="shared" si="10"/>
        <v>776.87199999999996</v>
      </c>
      <c r="AJ54">
        <v>1.9972799999999999</v>
      </c>
      <c r="AK54">
        <f t="shared" si="20"/>
        <v>0.45986898909777468</v>
      </c>
      <c r="AL54">
        <f t="shared" si="21"/>
        <v>0.54013101090222526</v>
      </c>
      <c r="AM54">
        <f t="shared" si="22"/>
        <v>5.9224891546296626E-4</v>
      </c>
      <c r="AN54">
        <f t="shared" si="23"/>
        <v>0.98327610452002845</v>
      </c>
      <c r="AO54">
        <f t="shared" si="11"/>
        <v>3.4185768183939507</v>
      </c>
      <c r="AP54">
        <f t="shared" si="26"/>
        <v>0.53137570081490859</v>
      </c>
      <c r="AQ54">
        <f t="shared" si="24"/>
        <v>7.417426637504466E-5</v>
      </c>
      <c r="AR54">
        <f t="shared" si="12"/>
        <v>7.6655454725069031E-5</v>
      </c>
      <c r="AS54">
        <f t="shared" si="12"/>
        <v>2.6840134202757314E-7</v>
      </c>
    </row>
    <row r="55" spans="1:45" x14ac:dyDescent="0.25">
      <c r="A55">
        <v>2726</v>
      </c>
      <c r="B55">
        <v>492.98200000000003</v>
      </c>
      <c r="C55">
        <f t="shared" si="0"/>
        <v>766.13200000000006</v>
      </c>
      <c r="D55">
        <v>1.6595</v>
      </c>
      <c r="E55">
        <f t="shared" si="13"/>
        <v>0.44317505080690173</v>
      </c>
      <c r="F55">
        <f t="shared" si="1"/>
        <v>0.55682494919309833</v>
      </c>
      <c r="G55">
        <f t="shared" si="14"/>
        <v>3.4262377880617847E-4</v>
      </c>
      <c r="H55">
        <f t="shared" si="15"/>
        <v>0.9848089343113049</v>
      </c>
      <c r="I55">
        <f t="shared" si="16"/>
        <v>3.4685912027555648</v>
      </c>
      <c r="J55">
        <f t="shared" si="25"/>
        <v>0.53178638922219246</v>
      </c>
      <c r="K55">
        <f t="shared" si="17"/>
        <v>2.346733753105334E-5</v>
      </c>
      <c r="L55">
        <f t="shared" si="2"/>
        <v>6.2692948541664983E-4</v>
      </c>
      <c r="M55">
        <f t="shared" si="2"/>
        <v>1.018608340074024E-7</v>
      </c>
      <c r="Q55">
        <v>1392</v>
      </c>
      <c r="R55">
        <v>506.93799999999999</v>
      </c>
      <c r="S55">
        <f t="shared" si="3"/>
        <v>780.08799999999997</v>
      </c>
      <c r="T55">
        <v>0.67826799999999998</v>
      </c>
      <c r="U55">
        <f t="shared" si="18"/>
        <v>0.39922540848519095</v>
      </c>
      <c r="V55">
        <f t="shared" si="4"/>
        <v>0.60077459151480905</v>
      </c>
      <c r="W55">
        <f t="shared" si="5"/>
        <v>4.3159094218017891E-4</v>
      </c>
      <c r="X55">
        <f t="shared" si="6"/>
        <v>0.98790170098008689</v>
      </c>
      <c r="Y55">
        <f t="shared" si="7"/>
        <v>3.5847834917080799</v>
      </c>
      <c r="Z55">
        <f t="shared" si="19"/>
        <v>0.53261502879100264</v>
      </c>
      <c r="AA55">
        <f t="shared" si="8"/>
        <v>3.7501081224543746E-5</v>
      </c>
      <c r="AB55">
        <f t="shared" si="9"/>
        <v>4.6457259907005007E-3</v>
      </c>
      <c r="AC55">
        <f t="shared" si="9"/>
        <v>1.5530681850803184E-7</v>
      </c>
    </row>
    <row r="56" spans="1:45" x14ac:dyDescent="0.25">
      <c r="A56">
        <v>2773</v>
      </c>
      <c r="B56">
        <v>500.68599999999998</v>
      </c>
      <c r="C56">
        <f t="shared" si="0"/>
        <v>773.83600000000001</v>
      </c>
      <c r="D56">
        <v>1.5992</v>
      </c>
      <c r="E56">
        <f t="shared" si="13"/>
        <v>0.42707173320301128</v>
      </c>
      <c r="F56">
        <f t="shared" si="1"/>
        <v>0.57292826679698872</v>
      </c>
      <c r="G56">
        <f t="shared" si="14"/>
        <v>2.0660954446339298E-4</v>
      </c>
      <c r="H56">
        <f t="shared" si="15"/>
        <v>0.98892557693433314</v>
      </c>
      <c r="I56">
        <f t="shared" si="16"/>
        <v>3.6291049371438207</v>
      </c>
      <c r="J56">
        <f t="shared" si="25"/>
        <v>0.53288935408615201</v>
      </c>
      <c r="K56">
        <f t="shared" si="17"/>
        <v>1.7613282092500135E-5</v>
      </c>
      <c r="L56">
        <f t="shared" si="2"/>
        <v>1.603114531066001E-3</v>
      </c>
      <c r="M56">
        <f t="shared" si="2"/>
        <v>3.5719587190167363E-8</v>
      </c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7">R87+273.15</f>
        <v>1072.087</v>
      </c>
      <c r="T87">
        <v>1.9611799999999999</v>
      </c>
      <c r="U87">
        <f t="shared" ref="U87:U88" si="28">T87/$T$11</f>
        <v>1.1543414794933371</v>
      </c>
      <c r="V87">
        <f t="shared" ref="V87:V88" si="29">1-U87</f>
        <v>-0.1543414794933371</v>
      </c>
      <c r="W87">
        <f t="shared" ref="W87:W88" si="30">(V88-V87)/(Q88-Q87)</f>
        <v>3.7743678485661902E-4</v>
      </c>
      <c r="X87">
        <f t="shared" ref="X87:X88" si="31">1-(2*(($B$3-Z87)/$B$3))</f>
        <v>-1</v>
      </c>
      <c r="Y87">
        <f t="shared" ref="Y87:Y88" si="32">IF(X87&gt;0.999999,3.5,IF(X87&lt;-0.999999,-3.5,SIGN(X87)*SQRT(GAMMAINV(ABS(X87),$B$6,$B$7))))</f>
        <v>-3.5</v>
      </c>
      <c r="Z87">
        <f t="shared" ref="Z87:Z88" si="33">Z86+AA86*(Q87-Q86)</f>
        <v>0</v>
      </c>
      <c r="AA87">
        <f t="shared" ref="AA87:AA88" si="34">$B$1*EXP((-$B$2-($B$4*Y87))/($B$5*S87))*($B$3-Z87)</f>
        <v>25612773405684.988</v>
      </c>
      <c r="AB87">
        <f t="shared" ref="AB87:AC88" si="35">(Z87-V87)^2</f>
        <v>2.3821292292192195E-2</v>
      </c>
      <c r="AC87">
        <f t="shared" si="35"/>
        <v>6.5601416153096422E+26</v>
      </c>
    </row>
    <row r="88" spans="17:29" x14ac:dyDescent="0.25">
      <c r="Q88">
        <v>1536</v>
      </c>
      <c r="R88">
        <v>806.75400000000002</v>
      </c>
      <c r="S88">
        <f t="shared" si="27"/>
        <v>1079.904</v>
      </c>
      <c r="T88">
        <v>1.95092</v>
      </c>
      <c r="U88">
        <f t="shared" si="28"/>
        <v>1.1483024909356312</v>
      </c>
      <c r="V88">
        <f t="shared" si="29"/>
        <v>-0.14830249093563119</v>
      </c>
      <c r="W88">
        <f t="shared" si="30"/>
        <v>-9.6551100869551553E-5</v>
      </c>
      <c r="X88">
        <f t="shared" si="31"/>
        <v>1529530278123876.7</v>
      </c>
      <c r="Y88">
        <f t="shared" si="32"/>
        <v>3.5</v>
      </c>
      <c r="Z88">
        <f t="shared" si="33"/>
        <v>409804374490959.81</v>
      </c>
      <c r="AA88">
        <f t="shared" si="34"/>
        <v>-1.8732941739529545E+20</v>
      </c>
      <c r="AB88">
        <f t="shared" si="35"/>
        <v>1.6793962535192695E+29</v>
      </c>
      <c r="AC88">
        <f t="shared" si="35"/>
        <v>3.5092310621660824E+40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workbookViewId="0">
      <selection activeCell="G1" sqref="G1"/>
    </sheetView>
  </sheetViews>
  <sheetFormatPr defaultRowHeight="15" x14ac:dyDescent="0.25"/>
  <cols>
    <col min="7" max="7" width="19.42578125" customWidth="1"/>
    <col min="11" max="11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3.567601886665442E+16</v>
      </c>
      <c r="C1" s="2" t="s">
        <v>1</v>
      </c>
      <c r="F1" t="s">
        <v>2</v>
      </c>
      <c r="G1">
        <f>N11+AD11+AT11</f>
        <v>3.2248988171192275E-2</v>
      </c>
    </row>
    <row r="2" spans="1:46" x14ac:dyDescent="0.25">
      <c r="A2" s="3" t="s">
        <v>3</v>
      </c>
      <c r="B2" s="4">
        <v>219968.91022907358</v>
      </c>
      <c r="C2" s="5" t="s">
        <v>4</v>
      </c>
    </row>
    <row r="3" spans="1:46" x14ac:dyDescent="0.25">
      <c r="A3" s="3" t="s">
        <v>5</v>
      </c>
      <c r="B3" s="4">
        <v>0.53465565606522769</v>
      </c>
      <c r="C3" s="5"/>
      <c r="H3">
        <f>B1*EXP(-B2/(B5*423))</f>
        <v>2.445019003265333E-11</v>
      </c>
    </row>
    <row r="4" spans="1:46" x14ac:dyDescent="0.25">
      <c r="A4" s="3" t="s">
        <v>6</v>
      </c>
      <c r="B4" s="4">
        <v>15426.37071177136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0.53150917650003537</v>
      </c>
    </row>
    <row r="7" spans="1:46" x14ac:dyDescent="0.25">
      <c r="A7" s="9" t="s">
        <v>9</v>
      </c>
      <c r="B7" s="10">
        <v>3.5474042553257954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149.76900000000001</v>
      </c>
      <c r="C11">
        <f t="shared" ref="C11:C56" si="0">273.15+B11</f>
        <v>422.91899999999998</v>
      </c>
      <c r="D11">
        <v>6.5297400000000003</v>
      </c>
      <c r="E11">
        <f>D11/$D$11</f>
        <v>1</v>
      </c>
      <c r="F11">
        <f t="shared" ref="F11:F56" si="1">1-E11</f>
        <v>0</v>
      </c>
      <c r="G11">
        <f>(F12-F11)/(A12-A11)</f>
        <v>3.3561663430735796E-5</v>
      </c>
      <c r="H11">
        <f>1-(2*(($B$3-J11)/$B$3))</f>
        <v>-1</v>
      </c>
      <c r="I11">
        <f>IF(H11&gt;0.999999,3.5,IF(H11&lt;-0.999999,-3.5,SIGN(H11)*SQRT(GAMMAINV(ABS(H11),$B$6,$B$7))))</f>
        <v>-3.5</v>
      </c>
      <c r="J11">
        <v>0</v>
      </c>
      <c r="K11">
        <f>$B$1*EXP((-$B$2-($B$4*I11))/($B$5*C11))*($B$3-J11)</f>
        <v>6.025212204295102E-5</v>
      </c>
      <c r="L11">
        <f t="shared" ref="L11:M56" si="2">(J11-F11)^2</f>
        <v>0</v>
      </c>
      <c r="M11">
        <f t="shared" si="2"/>
        <v>7.1238058093037385E-10</v>
      </c>
      <c r="N11">
        <f>SUM(L11:L62)+1000*SUM(M11:M63)</f>
        <v>1.3284207038161586E-2</v>
      </c>
      <c r="Q11">
        <v>336</v>
      </c>
      <c r="R11">
        <v>159.524</v>
      </c>
      <c r="S11">
        <f t="shared" ref="S11:S55" si="3">R11+273.15</f>
        <v>432.67399999999998</v>
      </c>
      <c r="T11">
        <v>7.4302700000000002</v>
      </c>
      <c r="U11">
        <f>T11/$T$11</f>
        <v>1</v>
      </c>
      <c r="V11">
        <f t="shared" ref="V11:V55" si="4">1-U11</f>
        <v>0</v>
      </c>
      <c r="W11">
        <f t="shared" ref="W11:W55" si="5">(V12-V11)/(Q12-Q11)</f>
        <v>6.4320228829730278E-5</v>
      </c>
      <c r="X11">
        <f t="shared" ref="X11:X55" si="6">1-(2*(($B$3-Z11)/$B$3))</f>
        <v>-1</v>
      </c>
      <c r="Y11">
        <f t="shared" ref="Y11:Y55" si="7">IF(X11&gt;0.999999,3.5,IF(X11&lt;-0.999999,-3.5,SIGN(X11)*SQRT(GAMMAINV(ABS(X11),$B$6,$B$7))))</f>
        <v>-3.5</v>
      </c>
      <c r="Z11">
        <v>0</v>
      </c>
      <c r="AA11">
        <f t="shared" ref="AA11:AA55" si="8">$B$1*EXP((-$B$2-($B$4*Y11))/($B$5*S11))*($B$3-Z11)</f>
        <v>1.7465173591902093E-4</v>
      </c>
      <c r="AB11">
        <f t="shared" ref="AB11:AC55" si="9">(Z11-V11)^2</f>
        <v>0</v>
      </c>
      <c r="AC11">
        <f t="shared" si="9"/>
        <v>1.2173041456594195E-8</v>
      </c>
      <c r="AD11">
        <f>SUM(AB11:AB62)+1000*SUM(AC11:AC63)</f>
        <v>1.1936938843107618E-2</v>
      </c>
      <c r="AG11">
        <v>224</v>
      </c>
      <c r="AH11">
        <v>166.74700000000001</v>
      </c>
      <c r="AI11">
        <f t="shared" ref="AI11:AI54" si="10">AH11+273.15</f>
        <v>439.89699999999999</v>
      </c>
      <c r="AJ11">
        <v>6.4300199999999998</v>
      </c>
      <c r="AK11">
        <f>AJ11/$AJ$11</f>
        <v>1</v>
      </c>
      <c r="AL11">
        <f>1-AK11</f>
        <v>0</v>
      </c>
      <c r="AM11">
        <f>(AL12-AL11)/(AG12-AG11)</f>
        <v>1.0157433413892497E-4</v>
      </c>
      <c r="AN11">
        <f>1-(2*(($B$3-AP11)/$B$3))</f>
        <v>-1</v>
      </c>
      <c r="AO11">
        <f t="shared" ref="AO11:AO54" si="11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3.725602120839496E-4</v>
      </c>
      <c r="AR11">
        <f t="shared" ref="AR11:AS54" si="12">(AP11-AL11)^2</f>
        <v>0</v>
      </c>
      <c r="AS11">
        <f t="shared" si="12"/>
        <v>7.3433346045635784E-8</v>
      </c>
      <c r="AT11">
        <f>SUM(AR11:AR62)+1000*SUM(AS11:AS63)</f>
        <v>7.0278422899230728E-3</v>
      </c>
    </row>
    <row r="12" spans="1:46" x14ac:dyDescent="0.25">
      <c r="A12">
        <v>705</v>
      </c>
      <c r="B12">
        <v>157.661</v>
      </c>
      <c r="C12">
        <f t="shared" si="0"/>
        <v>430.81099999999998</v>
      </c>
      <c r="D12">
        <v>6.5194400000000003</v>
      </c>
      <c r="E12">
        <f t="shared" ref="E12:E56" si="13">D12/$D$11</f>
        <v>0.99842260181875542</v>
      </c>
      <c r="F12">
        <f t="shared" si="1"/>
        <v>1.5773981812445825E-3</v>
      </c>
      <c r="G12">
        <f t="shared" ref="G12:G56" si="14">(F13-F12)/(A13-A12)</f>
        <v>3.5125702114887423E-5</v>
      </c>
      <c r="H12">
        <f t="shared" ref="H12:H56" si="15">1-(2*(($B$3-J12)/$B$3))</f>
        <v>-0.98940682772586919</v>
      </c>
      <c r="I12">
        <f t="shared" ref="I12:I56" si="16">IF(H12&gt;0.999999,3.5,IF(H12&lt;-0.999999,-3.5,SIGN(H12)*SQRT(GAMMAINV(ABS(H12),$B$6,$B$7))))</f>
        <v>-3.4520927422634409</v>
      </c>
      <c r="J12">
        <f>J11+K11*(A12-A11)</f>
        <v>2.8318497360186978E-3</v>
      </c>
      <c r="K12">
        <f t="shared" ref="K12:K56" si="17">$B$1*EXP((-$B$2-($B$4*I12))/($B$5*C12))*($B$3-J12)</f>
        <v>1.1577205660792809E-4</v>
      </c>
      <c r="L12">
        <f t="shared" si="2"/>
        <v>1.5736487032751951E-6</v>
      </c>
      <c r="M12">
        <f t="shared" si="2"/>
        <v>6.5038344930171796E-9</v>
      </c>
      <c r="Q12">
        <v>360</v>
      </c>
      <c r="R12">
        <v>167.47200000000001</v>
      </c>
      <c r="S12">
        <f t="shared" si="3"/>
        <v>440.62199999999996</v>
      </c>
      <c r="T12">
        <v>7.4188000000000001</v>
      </c>
      <c r="U12">
        <f t="shared" ref="U12:U55" si="18">T12/$T$11</f>
        <v>0.99845631450808647</v>
      </c>
      <c r="V12">
        <f t="shared" si="4"/>
        <v>1.5436854919135268E-3</v>
      </c>
      <c r="W12">
        <f t="shared" si="5"/>
        <v>7.037653633941432E-5</v>
      </c>
      <c r="X12">
        <f t="shared" si="6"/>
        <v>-0.98432021951135895</v>
      </c>
      <c r="Y12">
        <f t="shared" si="7"/>
        <v>-3.2670710975652395</v>
      </c>
      <c r="Z12">
        <f t="shared" ref="Z12:Z55" si="19">Z11+AA11*(Q12-Q11)</f>
        <v>4.1916416620565028E-3</v>
      </c>
      <c r="AA12">
        <f t="shared" si="8"/>
        <v>1.4935574525679274E-4</v>
      </c>
      <c r="AB12">
        <f t="shared" si="9"/>
        <v>7.0116718789982571E-6</v>
      </c>
      <c r="AC12">
        <f t="shared" si="9"/>
        <v>6.2377154412149073E-9</v>
      </c>
      <c r="AG12">
        <v>240</v>
      </c>
      <c r="AH12">
        <v>174.709</v>
      </c>
      <c r="AI12">
        <f>AH12+273.15</f>
        <v>447.85899999999998</v>
      </c>
      <c r="AJ12">
        <v>6.4195700000000002</v>
      </c>
      <c r="AK12">
        <f t="shared" ref="AK12:AK54" si="20">AJ12/$AJ$11</f>
        <v>0.9983748106537772</v>
      </c>
      <c r="AL12">
        <f t="shared" ref="AL12:AL54" si="21">1-AK12</f>
        <v>1.6251893462227995E-3</v>
      </c>
      <c r="AM12">
        <f t="shared" ref="AM12:AM54" si="22">(AL13-AL12)/(AG13-AG12)</f>
        <v>1.1615438210146184E-4</v>
      </c>
      <c r="AN12">
        <f t="shared" ref="AN12:AN54" si="23">1-(2*(($B$3-AP12)/$B$3))</f>
        <v>-0.97770167274685682</v>
      </c>
      <c r="AO12">
        <f t="shared" si="11"/>
        <v>-3.0933455270858463</v>
      </c>
      <c r="AP12">
        <f>AP11+AQ11*(AG12-AG11)</f>
        <v>5.9609633933431936E-3</v>
      </c>
      <c r="AQ12">
        <f t="shared" ref="AQ12:AQ54" si="24">$B$1*EXP((-$B$2-($B$4*AO12))/($B$5*AI12))*($B$3-AP12)</f>
        <v>1.531210331144826E-4</v>
      </c>
      <c r="AR12">
        <f t="shared" si="12"/>
        <v>1.8798936587682761E-5</v>
      </c>
      <c r="AS12">
        <f t="shared" si="12"/>
        <v>1.3665332871184692E-9</v>
      </c>
    </row>
    <row r="13" spans="1:46" x14ac:dyDescent="0.25">
      <c r="A13">
        <v>752</v>
      </c>
      <c r="B13">
        <v>165.547</v>
      </c>
      <c r="C13">
        <f t="shared" si="0"/>
        <v>438.697</v>
      </c>
      <c r="D13">
        <v>6.5086599999999999</v>
      </c>
      <c r="E13">
        <f t="shared" si="13"/>
        <v>0.99677169381935571</v>
      </c>
      <c r="F13">
        <f t="shared" si="1"/>
        <v>3.2283061806442914E-3</v>
      </c>
      <c r="G13">
        <f t="shared" si="14"/>
        <v>3.4995365557874593E-5</v>
      </c>
      <c r="H13">
        <f t="shared" si="15"/>
        <v>-0.96905246843369408</v>
      </c>
      <c r="I13">
        <f t="shared" si="16"/>
        <v>-2.9243067711450212</v>
      </c>
      <c r="J13">
        <f t="shared" ref="J13:J56" si="25">J12+K12*(A13-A12)</f>
        <v>8.2731363965913175E-3</v>
      </c>
      <c r="K13">
        <f t="shared" si="17"/>
        <v>2.8382472726087845E-5</v>
      </c>
      <c r="L13">
        <f t="shared" si="2"/>
        <v>2.5450311907732117E-5</v>
      </c>
      <c r="M13">
        <f t="shared" si="2"/>
        <v>4.3730351604696554E-11</v>
      </c>
      <c r="Q13">
        <v>384</v>
      </c>
      <c r="R13">
        <v>175.447</v>
      </c>
      <c r="S13">
        <f t="shared" si="3"/>
        <v>448.59699999999998</v>
      </c>
      <c r="T13">
        <v>7.40625</v>
      </c>
      <c r="U13">
        <f t="shared" si="18"/>
        <v>0.99676727763594053</v>
      </c>
      <c r="V13">
        <f t="shared" si="4"/>
        <v>3.2327223640594704E-3</v>
      </c>
      <c r="W13">
        <f t="shared" si="5"/>
        <v>7.1834536295449961E-5</v>
      </c>
      <c r="X13">
        <f t="shared" si="6"/>
        <v>-0.9709114475457048</v>
      </c>
      <c r="Y13">
        <f t="shared" si="7"/>
        <v>-2.956839003366647</v>
      </c>
      <c r="Z13">
        <f t="shared" si="19"/>
        <v>7.7761795482195282E-3</v>
      </c>
      <c r="AA13">
        <f t="shared" si="8"/>
        <v>9.3623412032750876E-5</v>
      </c>
      <c r="AB13">
        <f t="shared" si="9"/>
        <v>2.064300318429564E-5</v>
      </c>
      <c r="AC13">
        <f t="shared" si="9"/>
        <v>4.7475510589554051E-10</v>
      </c>
      <c r="AG13">
        <v>256</v>
      </c>
      <c r="AH13">
        <v>182.63399999999999</v>
      </c>
      <c r="AI13">
        <f t="shared" si="10"/>
        <v>455.78399999999999</v>
      </c>
      <c r="AJ13">
        <v>6.4076199999999996</v>
      </c>
      <c r="AK13">
        <f t="shared" si="20"/>
        <v>0.99651634054015381</v>
      </c>
      <c r="AL13">
        <f t="shared" si="21"/>
        <v>3.483659459846189E-3</v>
      </c>
      <c r="AM13">
        <f t="shared" si="22"/>
        <v>1.2568001343696983E-4</v>
      </c>
      <c r="AN13">
        <f t="shared" si="23"/>
        <v>-0.96853713290877907</v>
      </c>
      <c r="AO13">
        <f t="shared" si="11"/>
        <v>-2.915585888374586</v>
      </c>
      <c r="AP13">
        <f t="shared" ref="AP13:AP54" si="26">AP12+AQ12*(AG13-AG12)</f>
        <v>8.4108999231749144E-3</v>
      </c>
      <c r="AQ13">
        <f t="shared" si="24"/>
        <v>1.6522198924206577E-4</v>
      </c>
      <c r="AR13">
        <f t="shared" si="12"/>
        <v>2.4277698583463874E-5</v>
      </c>
      <c r="AS13">
        <f t="shared" si="12"/>
        <v>1.5635678505707926E-9</v>
      </c>
    </row>
    <row r="14" spans="1:46" x14ac:dyDescent="0.25">
      <c r="A14">
        <v>799</v>
      </c>
      <c r="B14">
        <v>173.405</v>
      </c>
      <c r="C14">
        <f t="shared" si="0"/>
        <v>446.55499999999995</v>
      </c>
      <c r="D14">
        <v>6.4979199999999997</v>
      </c>
      <c r="E14">
        <f t="shared" si="13"/>
        <v>0.9951269116381356</v>
      </c>
      <c r="F14">
        <f t="shared" si="1"/>
        <v>4.8730883618643972E-3</v>
      </c>
      <c r="G14">
        <f t="shared" si="14"/>
        <v>3.2844812367165222E-5</v>
      </c>
      <c r="H14">
        <f t="shared" si="15"/>
        <v>-0.96406242969383116</v>
      </c>
      <c r="I14">
        <f t="shared" si="16"/>
        <v>-2.8446060587588047</v>
      </c>
      <c r="J14">
        <f t="shared" si="25"/>
        <v>9.6071126147174463E-3</v>
      </c>
      <c r="K14">
        <f t="shared" si="17"/>
        <v>4.7261282100198534E-5</v>
      </c>
      <c r="L14">
        <f t="shared" si="2"/>
        <v>2.2410985626600871E-5</v>
      </c>
      <c r="M14">
        <f t="shared" si="2"/>
        <v>2.0783459956346558E-10</v>
      </c>
      <c r="Q14">
        <v>408</v>
      </c>
      <c r="R14">
        <v>183.39</v>
      </c>
      <c r="S14">
        <f t="shared" si="3"/>
        <v>456.53999999999996</v>
      </c>
      <c r="T14">
        <v>7.39344</v>
      </c>
      <c r="U14">
        <f t="shared" si="18"/>
        <v>0.99504324876484973</v>
      </c>
      <c r="V14">
        <f t="shared" si="4"/>
        <v>4.9567512351502696E-3</v>
      </c>
      <c r="W14">
        <f t="shared" si="5"/>
        <v>7.2227074745153289E-5</v>
      </c>
      <c r="X14">
        <f t="shared" si="6"/>
        <v>-0.96250618010563893</v>
      </c>
      <c r="Y14">
        <f t="shared" si="7"/>
        <v>-2.8216855534066334</v>
      </c>
      <c r="Z14">
        <f t="shared" si="19"/>
        <v>1.0023141437005549E-2</v>
      </c>
      <c r="AA14">
        <f t="shared" si="8"/>
        <v>1.2139651322350258E-4</v>
      </c>
      <c r="AB14">
        <f t="shared" si="9"/>
        <v>2.566830967745518E-5</v>
      </c>
      <c r="AC14">
        <f t="shared" si="9"/>
        <v>2.4176336802761761E-9</v>
      </c>
      <c r="AG14">
        <v>272</v>
      </c>
      <c r="AH14">
        <v>190.55099999999999</v>
      </c>
      <c r="AI14">
        <f t="shared" si="10"/>
        <v>463.70099999999996</v>
      </c>
      <c r="AJ14">
        <v>6.3946899999999998</v>
      </c>
      <c r="AK14">
        <f t="shared" si="20"/>
        <v>0.99450546032516229</v>
      </c>
      <c r="AL14">
        <f t="shared" si="21"/>
        <v>5.4945396748377062E-3</v>
      </c>
      <c r="AM14">
        <f t="shared" si="22"/>
        <v>1.2315280512346927E-4</v>
      </c>
      <c r="AN14">
        <f t="shared" si="23"/>
        <v>-0.95864833140491723</v>
      </c>
      <c r="AO14">
        <f t="shared" si="11"/>
        <v>-2.7681733695711883</v>
      </c>
      <c r="AP14">
        <f t="shared" si="26"/>
        <v>1.1054451751047967E-2</v>
      </c>
      <c r="AQ14">
        <f t="shared" si="24"/>
        <v>2.0050474294291073E-4</v>
      </c>
      <c r="AR14">
        <f t="shared" si="12"/>
        <v>3.0912622295188691E-5</v>
      </c>
      <c r="AS14">
        <f t="shared" si="12"/>
        <v>5.9833222844227381E-9</v>
      </c>
    </row>
    <row r="15" spans="1:46" x14ac:dyDescent="0.25">
      <c r="A15">
        <v>846</v>
      </c>
      <c r="B15">
        <v>181.3</v>
      </c>
      <c r="C15">
        <f t="shared" si="0"/>
        <v>454.45</v>
      </c>
      <c r="D15">
        <v>6.4878400000000003</v>
      </c>
      <c r="E15">
        <f t="shared" si="13"/>
        <v>0.99358320545687884</v>
      </c>
      <c r="F15">
        <f t="shared" si="1"/>
        <v>6.4167945431211626E-3</v>
      </c>
      <c r="G15">
        <f t="shared" si="14"/>
        <v>4.0925678901949007E-5</v>
      </c>
      <c r="H15">
        <f t="shared" si="15"/>
        <v>-0.95575323018004821</v>
      </c>
      <c r="I15">
        <f t="shared" si="16"/>
        <v>-2.7307277563090993</v>
      </c>
      <c r="J15">
        <f t="shared" si="25"/>
        <v>1.1828392873426777E-2</v>
      </c>
      <c r="K15">
        <f t="shared" si="17"/>
        <v>6.7387753307342012E-5</v>
      </c>
      <c r="L15">
        <f t="shared" si="2"/>
        <v>2.9285396488566515E-5</v>
      </c>
      <c r="M15">
        <f t="shared" si="2"/>
        <v>7.0024138183655561E-10</v>
      </c>
      <c r="Q15">
        <v>432</v>
      </c>
      <c r="R15">
        <v>191.35</v>
      </c>
      <c r="S15">
        <f t="shared" si="3"/>
        <v>464.5</v>
      </c>
      <c r="T15">
        <v>7.38056</v>
      </c>
      <c r="U15">
        <f t="shared" si="18"/>
        <v>0.99330979897096605</v>
      </c>
      <c r="V15">
        <f t="shared" si="4"/>
        <v>6.6902010290339486E-3</v>
      </c>
      <c r="W15">
        <f t="shared" si="5"/>
        <v>8.2152689830472525E-5</v>
      </c>
      <c r="X15">
        <f t="shared" si="6"/>
        <v>-0.95160751557525347</v>
      </c>
      <c r="Y15">
        <f t="shared" si="7"/>
        <v>-2.6805529472348231</v>
      </c>
      <c r="Z15">
        <f t="shared" si="19"/>
        <v>1.2936657754369611E-2</v>
      </c>
      <c r="AA15">
        <f t="shared" si="8"/>
        <v>1.5237209089348464E-4</v>
      </c>
      <c r="AB15">
        <f t="shared" si="9"/>
        <v>3.9018221621491122E-5</v>
      </c>
      <c r="AC15">
        <f t="shared" si="9"/>
        <v>4.9307642856481473E-9</v>
      </c>
      <c r="AG15">
        <v>288</v>
      </c>
      <c r="AH15">
        <v>198.46100000000001</v>
      </c>
      <c r="AI15">
        <f t="shared" si="10"/>
        <v>471.61099999999999</v>
      </c>
      <c r="AJ15">
        <v>6.3820199999999998</v>
      </c>
      <c r="AK15">
        <f t="shared" si="20"/>
        <v>0.99253501544318679</v>
      </c>
      <c r="AL15">
        <f t="shared" si="21"/>
        <v>7.4649845568132145E-3</v>
      </c>
      <c r="AM15">
        <f t="shared" si="22"/>
        <v>1.4230126811425048E-4</v>
      </c>
      <c r="AN15">
        <f t="shared" si="23"/>
        <v>-0.94664780040634411</v>
      </c>
      <c r="AO15">
        <f t="shared" si="11"/>
        <v>-2.6250632904782019</v>
      </c>
      <c r="AP15">
        <f t="shared" si="26"/>
        <v>1.4262527638134539E-2</v>
      </c>
      <c r="AQ15">
        <f t="shared" si="24"/>
        <v>2.4539188623584542E-4</v>
      </c>
      <c r="AR15">
        <f t="shared" si="12"/>
        <v>4.6206591942419402E-5</v>
      </c>
      <c r="AS15">
        <f t="shared" si="12"/>
        <v>1.0627675544692519E-8</v>
      </c>
    </row>
    <row r="16" spans="1:46" x14ac:dyDescent="0.25">
      <c r="A16">
        <v>893</v>
      </c>
      <c r="B16">
        <v>189.16399999999999</v>
      </c>
      <c r="C16">
        <f t="shared" si="0"/>
        <v>462.31399999999996</v>
      </c>
      <c r="D16">
        <v>6.4752799999999997</v>
      </c>
      <c r="E16">
        <f t="shared" si="13"/>
        <v>0.99165969854848723</v>
      </c>
      <c r="F16">
        <f t="shared" si="1"/>
        <v>8.340301451512766E-3</v>
      </c>
      <c r="G16">
        <f t="shared" si="14"/>
        <v>5.3242483539630946E-5</v>
      </c>
      <c r="H16">
        <f t="shared" si="15"/>
        <v>-0.94390551335702155</v>
      </c>
      <c r="I16">
        <f t="shared" si="16"/>
        <v>-2.5962098227728103</v>
      </c>
      <c r="J16">
        <f t="shared" si="25"/>
        <v>1.4995617278871852E-2</v>
      </c>
      <c r="K16">
        <f t="shared" si="17"/>
        <v>8.6935690980330252E-5</v>
      </c>
      <c r="L16">
        <f t="shared" si="2"/>
        <v>4.4293228761896352E-5</v>
      </c>
      <c r="M16">
        <f t="shared" si="2"/>
        <v>1.1352322276419951E-9</v>
      </c>
      <c r="Q16">
        <v>456</v>
      </c>
      <c r="R16">
        <v>199.36099999999999</v>
      </c>
      <c r="S16">
        <f t="shared" si="3"/>
        <v>472.51099999999997</v>
      </c>
      <c r="T16">
        <v>7.3659100000000004</v>
      </c>
      <c r="U16">
        <f t="shared" si="18"/>
        <v>0.99133813441503471</v>
      </c>
      <c r="V16">
        <f t="shared" si="4"/>
        <v>8.6618655849652892E-3</v>
      </c>
      <c r="W16">
        <f t="shared" si="5"/>
        <v>1.0834061211772994E-4</v>
      </c>
      <c r="X16">
        <f t="shared" si="6"/>
        <v>-0.93792794391091672</v>
      </c>
      <c r="Y16">
        <f t="shared" si="7"/>
        <v>-2.5371692575997833</v>
      </c>
      <c r="Z16">
        <f t="shared" si="19"/>
        <v>1.6593587935813243E-2</v>
      </c>
      <c r="AA16">
        <f t="shared" si="8"/>
        <v>1.887467973129991E-4</v>
      </c>
      <c r="AB16">
        <f t="shared" si="9"/>
        <v>6.2912219450940991E-5</v>
      </c>
      <c r="AC16">
        <f t="shared" si="9"/>
        <v>6.4651546176559212E-9</v>
      </c>
      <c r="AG16">
        <v>304</v>
      </c>
      <c r="AH16">
        <v>206.38300000000001</v>
      </c>
      <c r="AI16">
        <f t="shared" si="10"/>
        <v>479.53300000000002</v>
      </c>
      <c r="AJ16">
        <v>6.3673799999999998</v>
      </c>
      <c r="AK16">
        <f t="shared" si="20"/>
        <v>0.99025819515335878</v>
      </c>
      <c r="AL16">
        <f t="shared" si="21"/>
        <v>9.7418048466412221E-3</v>
      </c>
      <c r="AM16">
        <f t="shared" si="22"/>
        <v>1.70294960202301E-4</v>
      </c>
      <c r="AN16">
        <f t="shared" si="23"/>
        <v>-0.93196070176544055</v>
      </c>
      <c r="AO16">
        <f t="shared" si="11"/>
        <v>-2.482747721328185</v>
      </c>
      <c r="AP16">
        <f t="shared" si="26"/>
        <v>1.8188797817908067E-2</v>
      </c>
      <c r="AQ16">
        <f t="shared" si="24"/>
        <v>2.9910491981648943E-4</v>
      </c>
      <c r="AR16">
        <f t="shared" si="12"/>
        <v>7.135169025663149E-5</v>
      </c>
      <c r="AS16">
        <f t="shared" si="12"/>
        <v>1.6592005695808852E-8</v>
      </c>
    </row>
    <row r="17" spans="1:45" x14ac:dyDescent="0.25">
      <c r="A17">
        <v>940</v>
      </c>
      <c r="B17">
        <v>197.02600000000001</v>
      </c>
      <c r="C17">
        <f t="shared" si="0"/>
        <v>470.17599999999999</v>
      </c>
      <c r="D17">
        <v>6.4589400000000001</v>
      </c>
      <c r="E17">
        <f t="shared" si="13"/>
        <v>0.98915730182212458</v>
      </c>
      <c r="F17">
        <f t="shared" si="1"/>
        <v>1.0842698177875421E-2</v>
      </c>
      <c r="G17">
        <f t="shared" si="14"/>
        <v>7.2792967091517982E-5</v>
      </c>
      <c r="H17">
        <f t="shared" si="15"/>
        <v>-0.92862099357415384</v>
      </c>
      <c r="I17">
        <f t="shared" si="16"/>
        <v>-2.453982595171512</v>
      </c>
      <c r="J17">
        <f t="shared" si="25"/>
        <v>1.9081594754947376E-2</v>
      </c>
      <c r="K17">
        <f t="shared" si="17"/>
        <v>1.0763130676556426E-4</v>
      </c>
      <c r="L17">
        <f t="shared" si="2"/>
        <v>6.7879416807687979E-5</v>
      </c>
      <c r="M17">
        <f t="shared" si="2"/>
        <v>1.2137099112442268E-9</v>
      </c>
      <c r="Q17">
        <v>480</v>
      </c>
      <c r="R17">
        <v>207.416</v>
      </c>
      <c r="S17">
        <f t="shared" si="3"/>
        <v>480.56599999999997</v>
      </c>
      <c r="T17">
        <v>7.34659</v>
      </c>
      <c r="U17">
        <f t="shared" si="18"/>
        <v>0.98873795972420919</v>
      </c>
      <c r="V17">
        <f t="shared" si="4"/>
        <v>1.1262040275790808E-2</v>
      </c>
      <c r="W17">
        <f t="shared" si="5"/>
        <v>1.5000576470751889E-4</v>
      </c>
      <c r="X17">
        <f t="shared" si="6"/>
        <v>-0.9209827453176771</v>
      </c>
      <c r="Y17">
        <f t="shared" si="7"/>
        <v>-2.3921159417371185</v>
      </c>
      <c r="Z17">
        <f t="shared" si="19"/>
        <v>2.1123511071325221E-2</v>
      </c>
      <c r="AA17">
        <f t="shared" si="8"/>
        <v>2.3116109908859669E-4</v>
      </c>
      <c r="AB17">
        <f t="shared" si="9"/>
        <v>9.724860625117814E-5</v>
      </c>
      <c r="AC17">
        <f t="shared" si="9"/>
        <v>6.5861882985045491E-9</v>
      </c>
      <c r="AG17">
        <v>320</v>
      </c>
      <c r="AH17">
        <v>214.29599999999999</v>
      </c>
      <c r="AI17">
        <f t="shared" si="10"/>
        <v>487.44599999999997</v>
      </c>
      <c r="AJ17">
        <v>6.3498599999999996</v>
      </c>
      <c r="AK17">
        <f t="shared" si="20"/>
        <v>0.98753347579012196</v>
      </c>
      <c r="AL17">
        <f t="shared" si="21"/>
        <v>1.2466524209878038E-2</v>
      </c>
      <c r="AM17">
        <f t="shared" si="22"/>
        <v>2.3114236036590741E-4</v>
      </c>
      <c r="AN17">
        <f t="shared" si="23"/>
        <v>-0.91405879176870064</v>
      </c>
      <c r="AO17">
        <f t="shared" si="11"/>
        <v>-2.3401029237551683</v>
      </c>
      <c r="AP17">
        <f t="shared" si="26"/>
        <v>2.2974476534971897E-2</v>
      </c>
      <c r="AQ17">
        <f t="shared" si="24"/>
        <v>3.6076460415059741E-4</v>
      </c>
      <c r="AR17">
        <f t="shared" si="12"/>
        <v>1.1041706206644545E-4</v>
      </c>
      <c r="AS17">
        <f t="shared" si="12"/>
        <v>1.6801926083777604E-8</v>
      </c>
    </row>
    <row r="18" spans="1:45" x14ac:dyDescent="0.25">
      <c r="A18">
        <v>987</v>
      </c>
      <c r="B18">
        <v>204.88499999999999</v>
      </c>
      <c r="C18">
        <f t="shared" si="0"/>
        <v>478.03499999999997</v>
      </c>
      <c r="D18">
        <v>6.4366000000000003</v>
      </c>
      <c r="E18">
        <f t="shared" si="13"/>
        <v>0.98573603236882323</v>
      </c>
      <c r="F18">
        <f t="shared" si="1"/>
        <v>1.4263967631176766E-2</v>
      </c>
      <c r="G18">
        <f t="shared" si="14"/>
        <v>9.3874905188299902E-5</v>
      </c>
      <c r="H18">
        <f t="shared" si="15"/>
        <v>-0.90969789284345004</v>
      </c>
      <c r="I18">
        <f t="shared" si="16"/>
        <v>-2.3090568607455748</v>
      </c>
      <c r="J18">
        <f t="shared" si="25"/>
        <v>2.4140266172928894E-2</v>
      </c>
      <c r="K18">
        <f t="shared" si="17"/>
        <v>1.3061307524916721E-4</v>
      </c>
      <c r="L18">
        <f t="shared" si="2"/>
        <v>9.7541272885815202E-5</v>
      </c>
      <c r="M18">
        <f t="shared" si="2"/>
        <v>1.3496931394212073E-9</v>
      </c>
      <c r="Q18">
        <v>504</v>
      </c>
      <c r="R18">
        <v>215.42699999999999</v>
      </c>
      <c r="S18">
        <f t="shared" si="3"/>
        <v>488.577</v>
      </c>
      <c r="T18">
        <v>7.3198400000000001</v>
      </c>
      <c r="U18">
        <f t="shared" si="18"/>
        <v>0.98513782137122874</v>
      </c>
      <c r="V18">
        <f t="shared" si="4"/>
        <v>1.4862178628771261E-2</v>
      </c>
      <c r="W18">
        <f t="shared" si="5"/>
        <v>1.9660568637927534E-4</v>
      </c>
      <c r="X18">
        <f t="shared" si="6"/>
        <v>-0.90022970056750817</v>
      </c>
      <c r="Y18">
        <f t="shared" si="7"/>
        <v>-2.2455851687770139</v>
      </c>
      <c r="Z18">
        <f t="shared" si="19"/>
        <v>2.6671377449451542E-2</v>
      </c>
      <c r="AA18">
        <f t="shared" si="8"/>
        <v>2.7784177764288604E-4</v>
      </c>
      <c r="AB18">
        <f t="shared" si="9"/>
        <v>1.3945717678635653E-4</v>
      </c>
      <c r="AC18">
        <f t="shared" si="9"/>
        <v>6.5993025237896868E-9</v>
      </c>
      <c r="AG18">
        <v>336</v>
      </c>
      <c r="AH18">
        <v>222.209</v>
      </c>
      <c r="AI18">
        <f t="shared" si="10"/>
        <v>495.35899999999998</v>
      </c>
      <c r="AJ18">
        <v>6.3260800000000001</v>
      </c>
      <c r="AK18">
        <f t="shared" si="20"/>
        <v>0.98383519802426744</v>
      </c>
      <c r="AL18">
        <f t="shared" si="21"/>
        <v>1.6164801975732557E-2</v>
      </c>
      <c r="AM18">
        <f t="shared" si="22"/>
        <v>3.096802187240455E-4</v>
      </c>
      <c r="AN18">
        <f t="shared" si="23"/>
        <v>-0.89246645060134044</v>
      </c>
      <c r="AO18">
        <f t="shared" si="11"/>
        <v>-2.1970314023014978</v>
      </c>
      <c r="AP18">
        <f t="shared" si="26"/>
        <v>2.8746710201381455E-2</v>
      </c>
      <c r="AQ18">
        <f t="shared" si="24"/>
        <v>4.308402362751103E-4</v>
      </c>
      <c r="AR18">
        <f t="shared" si="12"/>
        <v>1.583044145986514E-4</v>
      </c>
      <c r="AS18">
        <f t="shared" si="12"/>
        <v>1.4679749852974332E-8</v>
      </c>
    </row>
    <row r="19" spans="1:45" x14ac:dyDescent="0.25">
      <c r="A19">
        <v>1034</v>
      </c>
      <c r="B19">
        <v>212.767</v>
      </c>
      <c r="C19">
        <f t="shared" si="0"/>
        <v>485.91699999999997</v>
      </c>
      <c r="D19">
        <v>6.4077900000000003</v>
      </c>
      <c r="E19">
        <f t="shared" si="13"/>
        <v>0.98132391182497314</v>
      </c>
      <c r="F19">
        <f t="shared" si="1"/>
        <v>1.8676088175026861E-2</v>
      </c>
      <c r="G19">
        <f t="shared" si="14"/>
        <v>1.2131075043944677E-4</v>
      </c>
      <c r="H19">
        <f t="shared" si="15"/>
        <v>-0.88673427329852927</v>
      </c>
      <c r="I19">
        <f t="shared" si="16"/>
        <v>-2.1629305205815963</v>
      </c>
      <c r="J19">
        <f t="shared" si="25"/>
        <v>3.0279080709639753E-2</v>
      </c>
      <c r="K19">
        <f t="shared" si="17"/>
        <v>1.5673430223837003E-4</v>
      </c>
      <c r="L19">
        <f t="shared" si="2"/>
        <v>1.346294357582825E-4</v>
      </c>
      <c r="M19">
        <f t="shared" si="2"/>
        <v>1.2548280220509995E-9</v>
      </c>
      <c r="Q19">
        <v>528</v>
      </c>
      <c r="R19">
        <v>223.40799999999999</v>
      </c>
      <c r="S19">
        <f t="shared" si="3"/>
        <v>496.55799999999999</v>
      </c>
      <c r="T19">
        <v>7.2847799999999996</v>
      </c>
      <c r="U19">
        <f t="shared" si="18"/>
        <v>0.98041928489812613</v>
      </c>
      <c r="V19">
        <f t="shared" si="4"/>
        <v>1.9580715101873869E-2</v>
      </c>
      <c r="W19">
        <f t="shared" si="5"/>
        <v>2.623278382436478E-4</v>
      </c>
      <c r="X19">
        <f t="shared" si="6"/>
        <v>-0.87528578540348057</v>
      </c>
      <c r="Y19">
        <f t="shared" si="7"/>
        <v>-2.0986873983998922</v>
      </c>
      <c r="Z19">
        <f t="shared" si="19"/>
        <v>3.3339580112880809E-2</v>
      </c>
      <c r="AA19">
        <f t="shared" si="8"/>
        <v>3.2971733976287684E-4</v>
      </c>
      <c r="AB19">
        <f t="shared" si="9"/>
        <v>1.8930636639111101E-4</v>
      </c>
      <c r="AC19">
        <f t="shared" si="9"/>
        <v>4.5413449150101723E-9</v>
      </c>
      <c r="AG19">
        <v>352</v>
      </c>
      <c r="AH19">
        <v>230.11199999999999</v>
      </c>
      <c r="AI19">
        <f t="shared" si="10"/>
        <v>503.26199999999994</v>
      </c>
      <c r="AJ19">
        <v>6.2942200000000001</v>
      </c>
      <c r="AK19">
        <f t="shared" si="20"/>
        <v>0.97888031452468272</v>
      </c>
      <c r="AL19">
        <f t="shared" si="21"/>
        <v>2.1119685475317285E-2</v>
      </c>
      <c r="AM19">
        <f t="shared" si="22"/>
        <v>4.1057415062473179E-4</v>
      </c>
      <c r="AN19">
        <f t="shared" si="23"/>
        <v>-0.86667997026693699</v>
      </c>
      <c r="AO19">
        <f t="shared" si="11"/>
        <v>-2.0533559955955258</v>
      </c>
      <c r="AP19">
        <f t="shared" si="26"/>
        <v>3.5640153981783218E-2</v>
      </c>
      <c r="AQ19">
        <f t="shared" si="24"/>
        <v>5.0867792883736729E-4</v>
      </c>
      <c r="AR19">
        <f t="shared" si="12"/>
        <v>2.1084400564726902E-4</v>
      </c>
      <c r="AS19">
        <f t="shared" si="12"/>
        <v>9.6243512995939736E-9</v>
      </c>
    </row>
    <row r="20" spans="1:45" x14ac:dyDescent="0.25">
      <c r="A20">
        <v>1081</v>
      </c>
      <c r="B20">
        <v>220.62799999999999</v>
      </c>
      <c r="C20">
        <f t="shared" si="0"/>
        <v>493.77799999999996</v>
      </c>
      <c r="D20">
        <v>6.3705600000000002</v>
      </c>
      <c r="E20">
        <f t="shared" si="13"/>
        <v>0.97562230655431914</v>
      </c>
      <c r="F20">
        <f t="shared" si="1"/>
        <v>2.4377693445680859E-2</v>
      </c>
      <c r="G20">
        <f t="shared" si="14"/>
        <v>1.6337687421525215E-4</v>
      </c>
      <c r="H20">
        <f t="shared" si="15"/>
        <v>-0.85917817388524775</v>
      </c>
      <c r="I20">
        <f t="shared" si="16"/>
        <v>-2.0156473717691887</v>
      </c>
      <c r="J20">
        <f t="shared" si="25"/>
        <v>3.7645592914843144E-2</v>
      </c>
      <c r="K20">
        <f t="shared" si="17"/>
        <v>1.8525620748870579E-4</v>
      </c>
      <c r="L20">
        <f t="shared" si="2"/>
        <v>1.7603715632379685E-4</v>
      </c>
      <c r="M20">
        <f t="shared" si="2"/>
        <v>4.7870522449085526E-10</v>
      </c>
      <c r="Q20">
        <v>552</v>
      </c>
      <c r="R20">
        <v>231.37899999999999</v>
      </c>
      <c r="S20">
        <f t="shared" si="3"/>
        <v>504.529</v>
      </c>
      <c r="T20">
        <v>7.2380000000000004</v>
      </c>
      <c r="U20">
        <f t="shared" si="18"/>
        <v>0.97412341678027858</v>
      </c>
      <c r="V20">
        <f t="shared" si="4"/>
        <v>2.5876583219721416E-2</v>
      </c>
      <c r="W20">
        <f t="shared" si="5"/>
        <v>3.5289206628202896E-4</v>
      </c>
      <c r="X20">
        <f t="shared" si="6"/>
        <v>-0.845684616634236</v>
      </c>
      <c r="Y20">
        <f t="shared" si="7"/>
        <v>-1.9515232712166557</v>
      </c>
      <c r="Z20">
        <f t="shared" si="19"/>
        <v>4.1252796267189855E-2</v>
      </c>
      <c r="AA20">
        <f t="shared" si="8"/>
        <v>3.8722742261283744E-4</v>
      </c>
      <c r="AB20">
        <f t="shared" si="9"/>
        <v>2.3642792768113866E-4</v>
      </c>
      <c r="AC20">
        <f t="shared" si="9"/>
        <v>1.1789166943635897E-9</v>
      </c>
      <c r="AG20">
        <v>368</v>
      </c>
      <c r="AH20">
        <v>238.04599999999999</v>
      </c>
      <c r="AI20">
        <f t="shared" si="10"/>
        <v>511.19599999999997</v>
      </c>
      <c r="AJ20">
        <v>6.2519799999999996</v>
      </c>
      <c r="AK20">
        <f t="shared" si="20"/>
        <v>0.97231112811468701</v>
      </c>
      <c r="AL20">
        <f t="shared" si="21"/>
        <v>2.7688871885312993E-2</v>
      </c>
      <c r="AM20">
        <f t="shared" si="22"/>
        <v>5.6784426798050375E-4</v>
      </c>
      <c r="AN20">
        <f t="shared" si="23"/>
        <v>-0.83623477897766763</v>
      </c>
      <c r="AO20">
        <f t="shared" si="11"/>
        <v>-1.9091037571553089</v>
      </c>
      <c r="AP20">
        <f t="shared" si="26"/>
        <v>4.3779000843181093E-2</v>
      </c>
      <c r="AQ20">
        <f t="shared" si="24"/>
        <v>5.9599553932464364E-4</v>
      </c>
      <c r="AR20">
        <f t="shared" si="12"/>
        <v>2.588922498808256E-4</v>
      </c>
      <c r="AS20">
        <f t="shared" si="12"/>
        <v>7.9249407829139165E-10</v>
      </c>
    </row>
    <row r="21" spans="1:45" x14ac:dyDescent="0.25">
      <c r="A21">
        <v>1128</v>
      </c>
      <c r="B21">
        <v>228.47200000000001</v>
      </c>
      <c r="C21">
        <f t="shared" si="0"/>
        <v>501.62199999999996</v>
      </c>
      <c r="D21">
        <v>6.3204200000000004</v>
      </c>
      <c r="E21">
        <f t="shared" si="13"/>
        <v>0.96794359346620229</v>
      </c>
      <c r="F21">
        <f t="shared" si="1"/>
        <v>3.205640653379771E-2</v>
      </c>
      <c r="G21">
        <f t="shared" si="14"/>
        <v>2.2659010436634587E-4</v>
      </c>
      <c r="H21">
        <f t="shared" si="15"/>
        <v>-0.82660752152911909</v>
      </c>
      <c r="I21">
        <f t="shared" si="16"/>
        <v>-1.867736080864979</v>
      </c>
      <c r="J21">
        <f t="shared" si="25"/>
        <v>4.6352634666812317E-2</v>
      </c>
      <c r="K21">
        <f t="shared" si="17"/>
        <v>2.1623993377415998E-4</v>
      </c>
      <c r="L21">
        <f t="shared" si="2"/>
        <v>2.0438213883119832E-4</v>
      </c>
      <c r="M21">
        <f t="shared" si="2"/>
        <v>1.0712603128734967E-10</v>
      </c>
      <c r="Q21">
        <v>576</v>
      </c>
      <c r="R21">
        <v>239.352</v>
      </c>
      <c r="S21">
        <f t="shared" si="3"/>
        <v>512.50199999999995</v>
      </c>
      <c r="T21">
        <v>7.1750699999999998</v>
      </c>
      <c r="U21">
        <f t="shared" si="18"/>
        <v>0.96565400718950989</v>
      </c>
      <c r="V21">
        <f t="shared" si="4"/>
        <v>3.4345992810490111E-2</v>
      </c>
      <c r="W21">
        <f t="shared" si="5"/>
        <v>5.0076690797687395E-4</v>
      </c>
      <c r="X21">
        <f t="shared" si="6"/>
        <v>-0.81092034158250326</v>
      </c>
      <c r="Y21">
        <f t="shared" si="7"/>
        <v>-1.8038414492406953</v>
      </c>
      <c r="Z21">
        <f t="shared" si="19"/>
        <v>5.0546254409897955E-2</v>
      </c>
      <c r="AA21">
        <f t="shared" si="8"/>
        <v>4.5010906768094128E-4</v>
      </c>
      <c r="AB21">
        <f t="shared" si="9"/>
        <v>2.624484758892484E-4</v>
      </c>
      <c r="AC21">
        <f t="shared" si="9"/>
        <v>2.5662167834482202E-9</v>
      </c>
      <c r="AG21">
        <v>384</v>
      </c>
      <c r="AH21">
        <v>245.99</v>
      </c>
      <c r="AI21">
        <f t="shared" si="10"/>
        <v>519.14</v>
      </c>
      <c r="AJ21">
        <v>6.1935599999999997</v>
      </c>
      <c r="AK21">
        <f t="shared" si="20"/>
        <v>0.96322561982699895</v>
      </c>
      <c r="AL21">
        <f t="shared" si="21"/>
        <v>3.6774380173001053E-2</v>
      </c>
      <c r="AM21">
        <f t="shared" si="22"/>
        <v>8.0170823729940749E-4</v>
      </c>
      <c r="AN21">
        <f t="shared" si="23"/>
        <v>-0.80056348841516423</v>
      </c>
      <c r="AO21">
        <f t="shared" si="11"/>
        <v>-1.7637624341774054</v>
      </c>
      <c r="AP21">
        <f t="shared" si="26"/>
        <v>5.3314929472375393E-2</v>
      </c>
      <c r="AQ21">
        <f t="shared" si="24"/>
        <v>6.9028244090114097E-4</v>
      </c>
      <c r="AR21">
        <f t="shared" si="12"/>
        <v>2.7358977112503294E-4</v>
      </c>
      <c r="AS21">
        <f t="shared" si="12"/>
        <v>1.2415708102987943E-8</v>
      </c>
    </row>
    <row r="22" spans="1:45" x14ac:dyDescent="0.25">
      <c r="A22">
        <v>1175</v>
      </c>
      <c r="B22">
        <v>236.452</v>
      </c>
      <c r="C22">
        <f t="shared" si="0"/>
        <v>509.60199999999998</v>
      </c>
      <c r="D22">
        <v>6.2508800000000004</v>
      </c>
      <c r="E22">
        <f t="shared" si="13"/>
        <v>0.95729385856098403</v>
      </c>
      <c r="F22">
        <f t="shared" si="1"/>
        <v>4.2706141439015965E-2</v>
      </c>
      <c r="G22">
        <f t="shared" si="14"/>
        <v>3.1443694379281763E-4</v>
      </c>
      <c r="H22">
        <f t="shared" si="15"/>
        <v>-0.78858949339421969</v>
      </c>
      <c r="I22">
        <f t="shared" si="16"/>
        <v>-1.7192651923169797</v>
      </c>
      <c r="J22">
        <f t="shared" si="25"/>
        <v>5.6515911554197835E-2</v>
      </c>
      <c r="K22">
        <f t="shared" si="17"/>
        <v>2.5278071097189564E-4</v>
      </c>
      <c r="L22">
        <f t="shared" si="2"/>
        <v>1.9070975063417028E-4</v>
      </c>
      <c r="M22">
        <f t="shared" si="2"/>
        <v>3.8014910456677373E-9</v>
      </c>
      <c r="Q22">
        <v>600</v>
      </c>
      <c r="R22">
        <v>247.291</v>
      </c>
      <c r="S22">
        <f t="shared" si="3"/>
        <v>520.44100000000003</v>
      </c>
      <c r="T22">
        <v>7.0857700000000001</v>
      </c>
      <c r="U22">
        <f t="shared" si="18"/>
        <v>0.95363560139806491</v>
      </c>
      <c r="V22">
        <f t="shared" si="4"/>
        <v>4.6364398601935086E-2</v>
      </c>
      <c r="W22">
        <f t="shared" si="5"/>
        <v>6.8626936392172011E-4</v>
      </c>
      <c r="X22">
        <f t="shared" si="6"/>
        <v>-0.77051071530511961</v>
      </c>
      <c r="Y22">
        <f t="shared" si="7"/>
        <v>-1.6553839418732881</v>
      </c>
      <c r="Z22">
        <f t="shared" si="19"/>
        <v>6.1348872034240547E-2</v>
      </c>
      <c r="AA22">
        <f t="shared" si="8"/>
        <v>5.156984101345101E-4</v>
      </c>
      <c r="AB22">
        <f t="shared" si="9"/>
        <v>2.2453444404346818E-4</v>
      </c>
      <c r="AC22">
        <f t="shared" si="9"/>
        <v>2.9094450275878532E-8</v>
      </c>
      <c r="AG22">
        <v>400</v>
      </c>
      <c r="AH22">
        <v>253.90799999999999</v>
      </c>
      <c r="AI22">
        <f t="shared" si="10"/>
        <v>527.05799999999999</v>
      </c>
      <c r="AJ22">
        <v>6.1110800000000003</v>
      </c>
      <c r="AK22">
        <f t="shared" si="20"/>
        <v>0.95039828803020843</v>
      </c>
      <c r="AL22">
        <f t="shared" si="21"/>
        <v>4.9601711969791573E-2</v>
      </c>
      <c r="AM22">
        <f t="shared" si="22"/>
        <v>1.0869911757661818E-3</v>
      </c>
      <c r="AN22">
        <f t="shared" si="23"/>
        <v>-0.7592489753107865</v>
      </c>
      <c r="AO22">
        <f t="shared" si="11"/>
        <v>-1.6173709980359914</v>
      </c>
      <c r="AP22">
        <f t="shared" si="26"/>
        <v>6.435944852679365E-2</v>
      </c>
      <c r="AQ22">
        <f t="shared" si="24"/>
        <v>7.8797230584925994E-4</v>
      </c>
      <c r="AR22">
        <f t="shared" si="12"/>
        <v>2.1779078828587553E-4</v>
      </c>
      <c r="AS22">
        <f t="shared" si="12"/>
        <v>8.9412284566393043E-8</v>
      </c>
    </row>
    <row r="23" spans="1:45" x14ac:dyDescent="0.25">
      <c r="A23">
        <v>1222</v>
      </c>
      <c r="B23">
        <v>244.34299999999999</v>
      </c>
      <c r="C23">
        <f t="shared" si="0"/>
        <v>517.49299999999994</v>
      </c>
      <c r="D23">
        <v>6.1543799999999997</v>
      </c>
      <c r="E23">
        <f t="shared" si="13"/>
        <v>0.94251532220272161</v>
      </c>
      <c r="F23">
        <f t="shared" si="1"/>
        <v>5.7484677797278394E-2</v>
      </c>
      <c r="G23">
        <f t="shared" si="14"/>
        <v>4.1473092441398414E-4</v>
      </c>
      <c r="H23">
        <f t="shared" si="15"/>
        <v>-0.74414708160673571</v>
      </c>
      <c r="I23">
        <f t="shared" si="16"/>
        <v>-1.5682938710509897</v>
      </c>
      <c r="J23">
        <f t="shared" si="25"/>
        <v>6.8396604969876929E-2</v>
      </c>
      <c r="K23">
        <f t="shared" si="17"/>
        <v>2.8780301910470165E-4</v>
      </c>
      <c r="L23">
        <f t="shared" si="2"/>
        <v>1.1907015462009424E-4</v>
      </c>
      <c r="M23">
        <f t="shared" si="2"/>
        <v>1.6110693146202184E-8</v>
      </c>
      <c r="Q23">
        <v>624</v>
      </c>
      <c r="R23">
        <v>255.238</v>
      </c>
      <c r="S23">
        <f t="shared" si="3"/>
        <v>528.38799999999992</v>
      </c>
      <c r="T23">
        <v>6.9633900000000004</v>
      </c>
      <c r="U23">
        <f t="shared" si="18"/>
        <v>0.93716513666394363</v>
      </c>
      <c r="V23">
        <f t="shared" si="4"/>
        <v>6.2834863336056368E-2</v>
      </c>
      <c r="W23">
        <f t="shared" si="5"/>
        <v>8.6403320471530964E-4</v>
      </c>
      <c r="X23">
        <f t="shared" si="6"/>
        <v>-0.72421264774397409</v>
      </c>
      <c r="Y23">
        <f t="shared" si="7"/>
        <v>-1.506467834029831</v>
      </c>
      <c r="Z23">
        <f t="shared" si="19"/>
        <v>7.3725633877468791E-2</v>
      </c>
      <c r="AA23">
        <f t="shared" si="8"/>
        <v>5.8518355119092425E-4</v>
      </c>
      <c r="AB23">
        <f t="shared" si="9"/>
        <v>1.1860888298569663E-4</v>
      </c>
      <c r="AC23">
        <f t="shared" si="9"/>
        <v>7.7757129270669779E-8</v>
      </c>
      <c r="AG23">
        <v>416</v>
      </c>
      <c r="AH23">
        <v>261.803</v>
      </c>
      <c r="AI23">
        <f t="shared" si="10"/>
        <v>534.95299999999997</v>
      </c>
      <c r="AJ23">
        <v>5.99925</v>
      </c>
      <c r="AK23">
        <f t="shared" si="20"/>
        <v>0.93300642921794952</v>
      </c>
      <c r="AL23">
        <f t="shared" si="21"/>
        <v>6.6993570782050482E-2</v>
      </c>
      <c r="AM23">
        <f t="shared" si="22"/>
        <v>1.3610960774616543E-3</v>
      </c>
      <c r="AN23">
        <f t="shared" si="23"/>
        <v>-0.71208756683949903</v>
      </c>
      <c r="AO23">
        <f t="shared" si="11"/>
        <v>-1.4703269700035555</v>
      </c>
      <c r="AP23">
        <f t="shared" si="26"/>
        <v>7.6967005420381804E-2</v>
      </c>
      <c r="AQ23">
        <f t="shared" si="24"/>
        <v>8.8810363608254222E-4</v>
      </c>
      <c r="AR23">
        <f t="shared" si="12"/>
        <v>9.9469398485067025E-5</v>
      </c>
      <c r="AS23">
        <f t="shared" si="12"/>
        <v>2.2372184960177276E-7</v>
      </c>
    </row>
    <row r="24" spans="1:45" x14ac:dyDescent="0.25">
      <c r="A24">
        <v>1269</v>
      </c>
      <c r="B24">
        <v>252.191</v>
      </c>
      <c r="C24">
        <f t="shared" si="0"/>
        <v>525.34100000000001</v>
      </c>
      <c r="D24">
        <v>6.0270999999999999</v>
      </c>
      <c r="E24">
        <f t="shared" si="13"/>
        <v>0.92302296875526435</v>
      </c>
      <c r="F24">
        <f t="shared" si="1"/>
        <v>7.697703124473565E-2</v>
      </c>
      <c r="G24">
        <f t="shared" si="14"/>
        <v>4.8224526094649425E-4</v>
      </c>
      <c r="H24">
        <f t="shared" si="15"/>
        <v>-0.69354725443022969</v>
      </c>
      <c r="I24">
        <f t="shared" si="16"/>
        <v>-1.4169684019769677</v>
      </c>
      <c r="J24">
        <f t="shared" si="25"/>
        <v>8.1923346867797911E-2</v>
      </c>
      <c r="K24">
        <f t="shared" si="17"/>
        <v>3.2315592397720762E-4</v>
      </c>
      <c r="L24">
        <f t="shared" si="2"/>
        <v>2.4466038242949805E-5</v>
      </c>
      <c r="M24">
        <f t="shared" si="2"/>
        <v>2.5309417137327231E-8</v>
      </c>
      <c r="Q24">
        <v>648</v>
      </c>
      <c r="R24" s="13">
        <v>263.17599999999999</v>
      </c>
      <c r="S24">
        <f t="shared" si="3"/>
        <v>536.32600000000002</v>
      </c>
      <c r="T24" s="13">
        <v>6.80931</v>
      </c>
      <c r="U24">
        <f t="shared" si="18"/>
        <v>0.9164283397507762</v>
      </c>
      <c r="V24">
        <f t="shared" si="4"/>
        <v>8.35716602492238E-2</v>
      </c>
      <c r="W24">
        <f t="shared" si="5"/>
        <v>9.3659674098877288E-4</v>
      </c>
      <c r="X24">
        <f t="shared" si="6"/>
        <v>-0.67167638419093767</v>
      </c>
      <c r="Y24">
        <f t="shared" si="7"/>
        <v>-1.3566621654113753</v>
      </c>
      <c r="Z24">
        <f t="shared" si="19"/>
        <v>8.7770039106050968E-2</v>
      </c>
      <c r="AA24">
        <f t="shared" si="8"/>
        <v>6.5558326632441538E-4</v>
      </c>
      <c r="AB24">
        <f t="shared" si="9"/>
        <v>1.7626385025453394E-5</v>
      </c>
      <c r="AC24">
        <f t="shared" si="9"/>
        <v>7.8968572942935493E-8</v>
      </c>
      <c r="AG24">
        <v>432</v>
      </c>
      <c r="AH24" s="13">
        <v>269.67700000000002</v>
      </c>
      <c r="AI24">
        <f t="shared" si="10"/>
        <v>542.827</v>
      </c>
      <c r="AJ24" s="13">
        <v>5.8592199999999997</v>
      </c>
      <c r="AK24">
        <f t="shared" si="20"/>
        <v>0.91122889197856305</v>
      </c>
      <c r="AL24">
        <f t="shared" si="21"/>
        <v>8.8771108021436951E-2</v>
      </c>
      <c r="AM24">
        <f t="shared" si="22"/>
        <v>1.455963589537819E-3</v>
      </c>
      <c r="AN24">
        <f t="shared" si="23"/>
        <v>-0.65893313738149639</v>
      </c>
      <c r="AO24">
        <f t="shared" si="11"/>
        <v>-1.3227005726790462</v>
      </c>
      <c r="AP24">
        <f t="shared" si="26"/>
        <v>9.1176663597702476E-2</v>
      </c>
      <c r="AQ24">
        <f t="shared" si="24"/>
        <v>9.8868683625494671E-4</v>
      </c>
      <c r="AR24">
        <f t="shared" si="12"/>
        <v>5.7866976305021627E-6</v>
      </c>
      <c r="AS24">
        <f t="shared" si="12"/>
        <v>2.1834756415858227E-7</v>
      </c>
    </row>
    <row r="25" spans="1:45" x14ac:dyDescent="0.25">
      <c r="A25">
        <v>1316</v>
      </c>
      <c r="B25" s="13">
        <v>260.05399999999997</v>
      </c>
      <c r="C25">
        <f t="shared" si="0"/>
        <v>533.20399999999995</v>
      </c>
      <c r="D25" s="13">
        <v>5.8791000000000002</v>
      </c>
      <c r="E25">
        <f t="shared" si="13"/>
        <v>0.90035744149077912</v>
      </c>
      <c r="F25">
        <f t="shared" si="1"/>
        <v>9.964255850922088E-2</v>
      </c>
      <c r="G25">
        <f t="shared" si="14"/>
        <v>4.8635086249239139E-4</v>
      </c>
      <c r="H25">
        <f t="shared" si="15"/>
        <v>-0.63673188829829175</v>
      </c>
      <c r="I25">
        <f t="shared" si="16"/>
        <v>-1.2653782724394322</v>
      </c>
      <c r="J25">
        <f t="shared" si="25"/>
        <v>9.7111675294726668E-2</v>
      </c>
      <c r="K25">
        <f t="shared" si="17"/>
        <v>3.5974085499084781E-4</v>
      </c>
      <c r="L25">
        <f t="shared" si="2"/>
        <v>6.405369845408554E-6</v>
      </c>
      <c r="M25">
        <f t="shared" si="2"/>
        <v>1.6030093999540923E-8</v>
      </c>
      <c r="Q25">
        <v>672</v>
      </c>
      <c r="R25">
        <v>271.10199999999998</v>
      </c>
      <c r="S25">
        <f t="shared" si="3"/>
        <v>544.25199999999995</v>
      </c>
      <c r="T25">
        <v>6.64229</v>
      </c>
      <c r="U25">
        <f t="shared" si="18"/>
        <v>0.89395001796704565</v>
      </c>
      <c r="V25">
        <f t="shared" si="4"/>
        <v>0.10604998203295435</v>
      </c>
      <c r="W25">
        <f t="shared" si="5"/>
        <v>9.0031497285204354E-4</v>
      </c>
      <c r="X25">
        <f t="shared" si="6"/>
        <v>-0.6128198165541916</v>
      </c>
      <c r="Y25">
        <f t="shared" si="7"/>
        <v>-1.2059824106759949</v>
      </c>
      <c r="Z25">
        <f t="shared" si="19"/>
        <v>0.10350403749783693</v>
      </c>
      <c r="AA25">
        <f t="shared" si="8"/>
        <v>7.249106875011934E-4</v>
      </c>
      <c r="AB25">
        <f t="shared" si="9"/>
        <v>6.4818335758942405E-6</v>
      </c>
      <c r="AC25">
        <f t="shared" si="9"/>
        <v>3.0766663319442464E-8</v>
      </c>
      <c r="AG25">
        <v>448</v>
      </c>
      <c r="AH25">
        <v>277.55399999999997</v>
      </c>
      <c r="AI25">
        <f t="shared" si="10"/>
        <v>550.70399999999995</v>
      </c>
      <c r="AJ25">
        <v>5.7094300000000002</v>
      </c>
      <c r="AK25">
        <f t="shared" si="20"/>
        <v>0.88793347454595795</v>
      </c>
      <c r="AL25">
        <f t="shared" si="21"/>
        <v>0.11206652545404205</v>
      </c>
      <c r="AM25">
        <f t="shared" si="22"/>
        <v>1.3853961573992019E-3</v>
      </c>
      <c r="AN25">
        <f t="shared" si="23"/>
        <v>-0.59975864179494165</v>
      </c>
      <c r="AO25">
        <f t="shared" si="11"/>
        <v>-1.1744586606540444</v>
      </c>
      <c r="AP25">
        <f t="shared" si="26"/>
        <v>0.10699565297778163</v>
      </c>
      <c r="AQ25">
        <f t="shared" si="24"/>
        <v>1.0890706128213576E-3</v>
      </c>
      <c r="AR25">
        <f t="shared" si="12"/>
        <v>2.5713747670495526E-5</v>
      </c>
      <c r="AS25">
        <f t="shared" si="12"/>
        <v>8.7808828369355957E-8</v>
      </c>
    </row>
    <row r="26" spans="1:45" x14ac:dyDescent="0.25">
      <c r="A26">
        <v>1363</v>
      </c>
      <c r="B26">
        <v>267.89499999999998</v>
      </c>
      <c r="C26">
        <f t="shared" si="0"/>
        <v>541.04499999999996</v>
      </c>
      <c r="D26">
        <v>5.7298400000000003</v>
      </c>
      <c r="E26">
        <f t="shared" si="13"/>
        <v>0.87749895095363672</v>
      </c>
      <c r="F26">
        <f t="shared" si="1"/>
        <v>0.12250104904636328</v>
      </c>
      <c r="G26">
        <f t="shared" si="14"/>
        <v>4.59827373140332E-4</v>
      </c>
      <c r="H26">
        <f t="shared" si="15"/>
        <v>-0.5734843756506105</v>
      </c>
      <c r="I26">
        <f t="shared" si="16"/>
        <v>-1.1128018253284957</v>
      </c>
      <c r="J26">
        <f t="shared" si="25"/>
        <v>0.11401949547929652</v>
      </c>
      <c r="K26">
        <f t="shared" si="17"/>
        <v>3.9465943914437609E-4</v>
      </c>
      <c r="L26">
        <f t="shared" si="2"/>
        <v>7.1936750911022839E-5</v>
      </c>
      <c r="M26">
        <f t="shared" si="2"/>
        <v>4.2468596213012671E-9</v>
      </c>
      <c r="Q26">
        <v>696</v>
      </c>
      <c r="R26">
        <v>279.041</v>
      </c>
      <c r="S26">
        <f t="shared" si="3"/>
        <v>552.19100000000003</v>
      </c>
      <c r="T26">
        <v>6.4817400000000003</v>
      </c>
      <c r="U26">
        <f t="shared" si="18"/>
        <v>0.87234245861859661</v>
      </c>
      <c r="V26">
        <f t="shared" si="4"/>
        <v>0.12765754138140339</v>
      </c>
      <c r="W26">
        <f t="shared" si="5"/>
        <v>8.3291051334608013E-4</v>
      </c>
      <c r="X26">
        <f t="shared" si="6"/>
        <v>-0.54773921260784131</v>
      </c>
      <c r="Y26">
        <f t="shared" si="7"/>
        <v>-1.0544227163610433</v>
      </c>
      <c r="Z26">
        <f t="shared" si="19"/>
        <v>0.12090189399786558</v>
      </c>
      <c r="AA26">
        <f t="shared" si="8"/>
        <v>7.926633775879495E-4</v>
      </c>
      <c r="AB26">
        <f t="shared" si="9"/>
        <v>4.5638771570701338E-5</v>
      </c>
      <c r="AC26">
        <f t="shared" si="9"/>
        <v>1.6198319367333973E-9</v>
      </c>
      <c r="AG26">
        <v>464</v>
      </c>
      <c r="AH26">
        <v>285.41199999999998</v>
      </c>
      <c r="AI26">
        <f t="shared" si="10"/>
        <v>558.5619999999999</v>
      </c>
      <c r="AJ26">
        <v>5.5669000000000004</v>
      </c>
      <c r="AK26">
        <f t="shared" si="20"/>
        <v>0.86576713602757072</v>
      </c>
      <c r="AL26">
        <f t="shared" si="21"/>
        <v>0.13423286397242928</v>
      </c>
      <c r="AM26">
        <f t="shared" si="22"/>
        <v>1.2937362558747903E-3</v>
      </c>
      <c r="AN26">
        <f t="shared" si="23"/>
        <v>-0.53457601590305037</v>
      </c>
      <c r="AO26">
        <f t="shared" si="11"/>
        <v>-1.0252712726939526</v>
      </c>
      <c r="AP26">
        <f t="shared" si="26"/>
        <v>0.12442078278292334</v>
      </c>
      <c r="AQ26">
        <f t="shared" si="24"/>
        <v>1.1833655800724562E-3</v>
      </c>
      <c r="AR26">
        <f t="shared" si="12"/>
        <v>9.6276937269456286E-5</v>
      </c>
      <c r="AS26">
        <f t="shared" si="12"/>
        <v>1.2181686077063928E-8</v>
      </c>
    </row>
    <row r="27" spans="1:45" x14ac:dyDescent="0.25">
      <c r="A27">
        <v>1410</v>
      </c>
      <c r="B27">
        <v>275.69299999999998</v>
      </c>
      <c r="C27">
        <f t="shared" si="0"/>
        <v>548.84299999999996</v>
      </c>
      <c r="D27">
        <v>5.5887200000000004</v>
      </c>
      <c r="E27">
        <f t="shared" si="13"/>
        <v>0.85588706441604112</v>
      </c>
      <c r="F27">
        <f t="shared" si="1"/>
        <v>0.14411293558395888</v>
      </c>
      <c r="G27">
        <f t="shared" si="14"/>
        <v>4.3405331899109992E-4</v>
      </c>
      <c r="H27">
        <f t="shared" si="15"/>
        <v>-0.50409768375139419</v>
      </c>
      <c r="I27">
        <f t="shared" si="16"/>
        <v>-0.95938835471008188</v>
      </c>
      <c r="J27">
        <f t="shared" si="25"/>
        <v>0.1325684891190822</v>
      </c>
      <c r="K27">
        <f t="shared" si="17"/>
        <v>4.2617393303293549E-4</v>
      </c>
      <c r="L27">
        <f t="shared" si="2"/>
        <v>1.3327424418040364E-4</v>
      </c>
      <c r="M27">
        <f t="shared" si="2"/>
        <v>6.2084723077718827E-11</v>
      </c>
      <c r="Q27">
        <v>720</v>
      </c>
      <c r="R27">
        <v>286.97000000000003</v>
      </c>
      <c r="S27">
        <f t="shared" si="3"/>
        <v>560.12</v>
      </c>
      <c r="T27">
        <v>6.3332100000000002</v>
      </c>
      <c r="U27">
        <f t="shared" si="18"/>
        <v>0.85235260629829068</v>
      </c>
      <c r="V27">
        <f t="shared" si="4"/>
        <v>0.14764739370170932</v>
      </c>
      <c r="W27">
        <f t="shared" si="5"/>
        <v>7.8339459176225701E-4</v>
      </c>
      <c r="X27">
        <f t="shared" si="6"/>
        <v>-0.47657594763046696</v>
      </c>
      <c r="Y27">
        <f t="shared" si="7"/>
        <v>-0.90162396044748672</v>
      </c>
      <c r="Z27">
        <f t="shared" si="19"/>
        <v>0.13992581505997637</v>
      </c>
      <c r="AA27">
        <f t="shared" si="8"/>
        <v>8.5429224084010869E-4</v>
      </c>
      <c r="AB27">
        <f t="shared" si="9"/>
        <v>5.9622776720466488E-5</v>
      </c>
      <c r="AC27">
        <f t="shared" si="9"/>
        <v>5.0264766447662036E-9</v>
      </c>
      <c r="AG27" s="11">
        <v>480</v>
      </c>
      <c r="AH27">
        <v>293.26</v>
      </c>
      <c r="AI27">
        <f t="shared" si="10"/>
        <v>566.41</v>
      </c>
      <c r="AJ27">
        <v>5.4337999999999997</v>
      </c>
      <c r="AK27">
        <f t="shared" si="20"/>
        <v>0.84506735593357407</v>
      </c>
      <c r="AL27">
        <f t="shared" si="21"/>
        <v>0.15493264406642593</v>
      </c>
      <c r="AM27">
        <f t="shared" si="22"/>
        <v>1.2295840448396725E-3</v>
      </c>
      <c r="AN27">
        <f t="shared" si="23"/>
        <v>-0.46374968472570166</v>
      </c>
      <c r="AO27">
        <f t="shared" si="11"/>
        <v>-0.87520242542873661</v>
      </c>
      <c r="AP27">
        <f t="shared" si="26"/>
        <v>0.14335463206408264</v>
      </c>
      <c r="AQ27">
        <f t="shared" si="24"/>
        <v>1.269504487989031E-3</v>
      </c>
      <c r="AR27">
        <f t="shared" si="12"/>
        <v>1.340503619264053E-4</v>
      </c>
      <c r="AS27">
        <f t="shared" si="12"/>
        <v>1.593641781241164E-9</v>
      </c>
    </row>
    <row r="28" spans="1:45" x14ac:dyDescent="0.25">
      <c r="A28">
        <v>1457</v>
      </c>
      <c r="B28">
        <v>283.536</v>
      </c>
      <c r="C28">
        <f t="shared" si="0"/>
        <v>556.68599999999992</v>
      </c>
      <c r="D28">
        <v>5.4555100000000003</v>
      </c>
      <c r="E28">
        <f t="shared" si="13"/>
        <v>0.83548655842345942</v>
      </c>
      <c r="F28">
        <f t="shared" si="1"/>
        <v>0.16451344157654058</v>
      </c>
      <c r="G28">
        <f t="shared" si="14"/>
        <v>4.2183426677116934E-4</v>
      </c>
      <c r="H28">
        <f t="shared" si="15"/>
        <v>-0.42917029964791698</v>
      </c>
      <c r="I28">
        <f t="shared" si="16"/>
        <v>-0.80537085014526788</v>
      </c>
      <c r="J28">
        <f t="shared" si="25"/>
        <v>0.15259866397163016</v>
      </c>
      <c r="K28">
        <f t="shared" si="17"/>
        <v>4.5662742416892311E-4</v>
      </c>
      <c r="L28">
        <f t="shared" si="2"/>
        <v>1.4196192537447477E-4</v>
      </c>
      <c r="M28">
        <f t="shared" si="2"/>
        <v>1.2105638017048678E-9</v>
      </c>
      <c r="Q28">
        <v>744</v>
      </c>
      <c r="R28">
        <v>294.89699999999999</v>
      </c>
      <c r="S28">
        <f t="shared" si="3"/>
        <v>568.04700000000003</v>
      </c>
      <c r="T28">
        <v>6.1935099999999998</v>
      </c>
      <c r="U28">
        <f t="shared" si="18"/>
        <v>0.83355113609599651</v>
      </c>
      <c r="V28">
        <f t="shared" si="4"/>
        <v>0.16644886390400349</v>
      </c>
      <c r="W28">
        <f t="shared" si="5"/>
        <v>7.6477705386210815E-4</v>
      </c>
      <c r="X28">
        <f t="shared" si="6"/>
        <v>-0.3998798029340711</v>
      </c>
      <c r="Y28">
        <f t="shared" si="7"/>
        <v>-0.7476297129126388</v>
      </c>
      <c r="Z28">
        <f t="shared" si="19"/>
        <v>0.16042882884013898</v>
      </c>
      <c r="AA28">
        <f t="shared" si="8"/>
        <v>9.0815347868447105E-4</v>
      </c>
      <c r="AB28">
        <f t="shared" si="9"/>
        <v>3.6240822170158105E-5</v>
      </c>
      <c r="AC28">
        <f t="shared" si="9"/>
        <v>2.0556799194842683E-8</v>
      </c>
      <c r="AG28">
        <v>496</v>
      </c>
      <c r="AH28">
        <v>301.09800000000001</v>
      </c>
      <c r="AI28">
        <f t="shared" si="10"/>
        <v>574.24800000000005</v>
      </c>
      <c r="AJ28">
        <v>5.3072999999999997</v>
      </c>
      <c r="AK28">
        <f t="shared" si="20"/>
        <v>0.82539401121613931</v>
      </c>
      <c r="AL28">
        <f t="shared" si="21"/>
        <v>0.17460598878386069</v>
      </c>
      <c r="AM28">
        <f t="shared" si="22"/>
        <v>1.2097551796106387E-3</v>
      </c>
      <c r="AN28">
        <f t="shared" si="23"/>
        <v>-0.38776780151769352</v>
      </c>
      <c r="AO28">
        <f t="shared" si="11"/>
        <v>-0.72408497657494009</v>
      </c>
      <c r="AP28">
        <f t="shared" si="26"/>
        <v>0.16366670387190713</v>
      </c>
      <c r="AQ28">
        <f t="shared" si="24"/>
        <v>1.3437670086372281E-3</v>
      </c>
      <c r="AR28">
        <f t="shared" si="12"/>
        <v>1.1966795438489485E-4</v>
      </c>
      <c r="AS28">
        <f t="shared" si="12"/>
        <v>1.7959170319051834E-8</v>
      </c>
    </row>
    <row r="29" spans="1:45" x14ac:dyDescent="0.25">
      <c r="A29">
        <v>1504</v>
      </c>
      <c r="B29">
        <v>291.36799999999999</v>
      </c>
      <c r="C29">
        <f t="shared" si="0"/>
        <v>564.51800000000003</v>
      </c>
      <c r="D29">
        <v>5.3260500000000004</v>
      </c>
      <c r="E29">
        <f t="shared" si="13"/>
        <v>0.81566034788521447</v>
      </c>
      <c r="F29">
        <f t="shared" si="1"/>
        <v>0.18433965211478553</v>
      </c>
      <c r="G29">
        <f t="shared" si="14"/>
        <v>4.2183426677117405E-4</v>
      </c>
      <c r="H29">
        <f t="shared" si="15"/>
        <v>-0.34888876257830415</v>
      </c>
      <c r="I29">
        <f t="shared" si="16"/>
        <v>-0.64964586325458507</v>
      </c>
      <c r="J29">
        <f t="shared" si="25"/>
        <v>0.17406015290756954</v>
      </c>
      <c r="K29">
        <f t="shared" si="17"/>
        <v>4.812336208627621E-4</v>
      </c>
      <c r="L29">
        <f t="shared" si="2"/>
        <v>1.0566810395115421E-4</v>
      </c>
      <c r="M29">
        <f t="shared" si="2"/>
        <v>3.5282832664978575E-9</v>
      </c>
      <c r="Q29">
        <v>768</v>
      </c>
      <c r="R29">
        <v>302.80099999999999</v>
      </c>
      <c r="S29">
        <f t="shared" si="3"/>
        <v>575.95100000000002</v>
      </c>
      <c r="T29">
        <v>6.0571299999999999</v>
      </c>
      <c r="U29">
        <f t="shared" si="18"/>
        <v>0.81519648680330592</v>
      </c>
      <c r="V29">
        <f t="shared" si="4"/>
        <v>0.18480351319669408</v>
      </c>
      <c r="W29">
        <f t="shared" si="5"/>
        <v>7.7913274573691849E-4</v>
      </c>
      <c r="X29">
        <f t="shared" si="6"/>
        <v>-0.31834813580898502</v>
      </c>
      <c r="Y29">
        <f t="shared" si="7"/>
        <v>-0.59221472503109762</v>
      </c>
      <c r="Z29">
        <f t="shared" si="19"/>
        <v>0.18222451232856629</v>
      </c>
      <c r="AA29">
        <f t="shared" si="8"/>
        <v>9.4994106172084452E-4</v>
      </c>
      <c r="AB29">
        <f t="shared" si="9"/>
        <v>6.6512454778038932E-6</v>
      </c>
      <c r="AC29">
        <f t="shared" si="9"/>
        <v>2.917548080926472E-8</v>
      </c>
      <c r="AG29">
        <v>512</v>
      </c>
      <c r="AH29">
        <v>308.95400000000001</v>
      </c>
      <c r="AI29">
        <f t="shared" si="10"/>
        <v>582.10400000000004</v>
      </c>
      <c r="AJ29">
        <v>5.1828399999999997</v>
      </c>
      <c r="AK29">
        <f t="shared" si="20"/>
        <v>0.80603792834236909</v>
      </c>
      <c r="AL29">
        <f t="shared" si="21"/>
        <v>0.19396207165763091</v>
      </c>
      <c r="AM29">
        <f t="shared" si="22"/>
        <v>1.2293896442001767E-3</v>
      </c>
      <c r="AN29">
        <f t="shared" si="23"/>
        <v>-0.30734118713779202</v>
      </c>
      <c r="AO29">
        <f t="shared" si="11"/>
        <v>-0.57170607565067755</v>
      </c>
      <c r="AP29">
        <f t="shared" si="26"/>
        <v>0.18516697601010279</v>
      </c>
      <c r="AQ29">
        <f t="shared" si="24"/>
        <v>1.4053584744162303E-3</v>
      </c>
      <c r="AR29">
        <f t="shared" si="12"/>
        <v>7.735370744916803E-5</v>
      </c>
      <c r="AS29">
        <f t="shared" si="12"/>
        <v>3.0965029207606279E-8</v>
      </c>
    </row>
    <row r="30" spans="1:45" x14ac:dyDescent="0.25">
      <c r="A30">
        <v>1551</v>
      </c>
      <c r="B30">
        <v>299.17700000000002</v>
      </c>
      <c r="C30">
        <f t="shared" si="0"/>
        <v>572.327</v>
      </c>
      <c r="D30">
        <v>5.1965899999999996</v>
      </c>
      <c r="E30">
        <f t="shared" si="13"/>
        <v>0.79583413734696928</v>
      </c>
      <c r="F30">
        <f t="shared" si="1"/>
        <v>0.20416586265303072</v>
      </c>
      <c r="G30">
        <f t="shared" si="14"/>
        <v>4.3551960525748838E-4</v>
      </c>
      <c r="H30">
        <f t="shared" si="15"/>
        <v>-0.26428110931973503</v>
      </c>
      <c r="I30">
        <f t="shared" si="16"/>
        <v>-0.49226090972344211</v>
      </c>
      <c r="J30">
        <f t="shared" si="25"/>
        <v>0.19667813308811935</v>
      </c>
      <c r="K30">
        <f t="shared" si="17"/>
        <v>4.9853803184083203E-4</v>
      </c>
      <c r="L30">
        <f t="shared" si="2"/>
        <v>5.6066094037247758E-5</v>
      </c>
      <c r="M30">
        <f t="shared" si="2"/>
        <v>3.9713220890402743E-9</v>
      </c>
      <c r="Q30">
        <v>792</v>
      </c>
      <c r="R30">
        <v>310.70699999999999</v>
      </c>
      <c r="S30">
        <f t="shared" si="3"/>
        <v>583.85699999999997</v>
      </c>
      <c r="T30">
        <v>5.9181900000000001</v>
      </c>
      <c r="U30">
        <f t="shared" si="18"/>
        <v>0.79649730090561988</v>
      </c>
      <c r="V30">
        <f t="shared" si="4"/>
        <v>0.20350269909438012</v>
      </c>
      <c r="W30">
        <f t="shared" si="5"/>
        <v>8.1311536009683516E-4</v>
      </c>
      <c r="X30">
        <f t="shared" si="6"/>
        <v>-0.23306488771212464</v>
      </c>
      <c r="Y30">
        <f t="shared" si="7"/>
        <v>-0.43527386095403925</v>
      </c>
      <c r="Z30">
        <f t="shared" si="19"/>
        <v>0.20502309780986655</v>
      </c>
      <c r="AA30">
        <f t="shared" si="8"/>
        <v>9.7943436864799901E-4</v>
      </c>
      <c r="AB30">
        <f t="shared" si="9"/>
        <v>2.311612254052775E-6</v>
      </c>
      <c r="AC30">
        <f t="shared" si="9"/>
        <v>2.7662012605442114E-8</v>
      </c>
      <c r="AG30">
        <v>528</v>
      </c>
      <c r="AH30">
        <v>316.79300000000001</v>
      </c>
      <c r="AI30">
        <f t="shared" si="10"/>
        <v>589.94299999999998</v>
      </c>
      <c r="AJ30">
        <v>5.0563599999999997</v>
      </c>
      <c r="AK30">
        <f t="shared" si="20"/>
        <v>0.78636769403516626</v>
      </c>
      <c r="AL30">
        <f t="shared" si="21"/>
        <v>0.21363230596483374</v>
      </c>
      <c r="AM30">
        <f t="shared" si="22"/>
        <v>1.2758513970407559E-3</v>
      </c>
      <c r="AN30">
        <f t="shared" si="23"/>
        <v>-0.22322822457739422</v>
      </c>
      <c r="AO30">
        <f t="shared" si="11"/>
        <v>-0.41739155515963017</v>
      </c>
      <c r="AP30">
        <f t="shared" si="26"/>
        <v>0.20765271160076249</v>
      </c>
      <c r="AQ30">
        <f t="shared" si="24"/>
        <v>1.4451041464179797E-3</v>
      </c>
      <c r="AR30">
        <f t="shared" si="12"/>
        <v>3.5755548758832658E-5</v>
      </c>
      <c r="AS30">
        <f t="shared" si="12"/>
        <v>2.8646493171749346E-8</v>
      </c>
    </row>
    <row r="31" spans="1:45" x14ac:dyDescent="0.25">
      <c r="A31">
        <v>1598</v>
      </c>
      <c r="B31">
        <v>307.00799999999998</v>
      </c>
      <c r="C31">
        <f t="shared" si="0"/>
        <v>580.1579999999999</v>
      </c>
      <c r="D31">
        <v>5.0629299999999997</v>
      </c>
      <c r="E31">
        <f t="shared" si="13"/>
        <v>0.77536471589986733</v>
      </c>
      <c r="F31">
        <f t="shared" si="1"/>
        <v>0.22463528410013267</v>
      </c>
      <c r="G31">
        <f t="shared" si="14"/>
        <v>4.5699255302531118E-4</v>
      </c>
      <c r="H31">
        <f t="shared" si="15"/>
        <v>-0.17663109671550825</v>
      </c>
      <c r="I31">
        <f t="shared" si="16"/>
        <v>-0.33295341714093646</v>
      </c>
      <c r="J31">
        <f t="shared" si="25"/>
        <v>0.22010942058463845</v>
      </c>
      <c r="K31">
        <f t="shared" si="17"/>
        <v>5.0916962059474862E-4</v>
      </c>
      <c r="L31">
        <f t="shared" si="2"/>
        <v>2.0483440560881715E-5</v>
      </c>
      <c r="M31">
        <f t="shared" si="2"/>
        <v>2.7224463801456407E-9</v>
      </c>
      <c r="Q31">
        <v>816</v>
      </c>
      <c r="R31">
        <v>318.63</v>
      </c>
      <c r="S31">
        <f t="shared" si="3"/>
        <v>591.78</v>
      </c>
      <c r="T31">
        <v>5.7731899999999996</v>
      </c>
      <c r="U31">
        <f t="shared" si="18"/>
        <v>0.77698253226329583</v>
      </c>
      <c r="V31">
        <f t="shared" si="4"/>
        <v>0.22301746773670417</v>
      </c>
      <c r="W31">
        <f t="shared" si="5"/>
        <v>8.5775258952007028E-4</v>
      </c>
      <c r="X31">
        <f t="shared" si="6"/>
        <v>-0.14513380690940236</v>
      </c>
      <c r="Y31">
        <f t="shared" si="7"/>
        <v>-0.27590703000845407</v>
      </c>
      <c r="Z31">
        <f t="shared" si="19"/>
        <v>0.22852952265741852</v>
      </c>
      <c r="AA31">
        <f t="shared" si="8"/>
        <v>9.93759118110052E-4</v>
      </c>
      <c r="AB31">
        <f t="shared" si="9"/>
        <v>3.0382749448971329E-5</v>
      </c>
      <c r="AC31">
        <f t="shared" si="9"/>
        <v>1.8497775819097515E-8</v>
      </c>
      <c r="AG31">
        <v>544</v>
      </c>
      <c r="AH31">
        <v>324.649</v>
      </c>
      <c r="AI31">
        <f t="shared" si="10"/>
        <v>597.79899999999998</v>
      </c>
      <c r="AJ31">
        <v>4.9250999999999996</v>
      </c>
      <c r="AK31">
        <f t="shared" si="20"/>
        <v>0.76595407168251417</v>
      </c>
      <c r="AL31">
        <f t="shared" si="21"/>
        <v>0.23404592831748583</v>
      </c>
      <c r="AM31">
        <f t="shared" si="22"/>
        <v>1.3362127956056055E-3</v>
      </c>
      <c r="AN31">
        <f t="shared" si="23"/>
        <v>-0.13673641969179595</v>
      </c>
      <c r="AO31">
        <f t="shared" si="11"/>
        <v>-0.26066802434033365</v>
      </c>
      <c r="AP31">
        <f t="shared" si="26"/>
        <v>0.23077437794345015</v>
      </c>
      <c r="AQ31">
        <f t="shared" si="24"/>
        <v>1.4630494921104146E-3</v>
      </c>
      <c r="AR31">
        <f t="shared" si="12"/>
        <v>1.0703041849852968E-5</v>
      </c>
      <c r="AS31">
        <f t="shared" si="12"/>
        <v>1.6087547580253048E-8</v>
      </c>
    </row>
    <row r="32" spans="1:45" x14ac:dyDescent="0.25">
      <c r="A32">
        <v>1645</v>
      </c>
      <c r="B32">
        <v>314.79700000000003</v>
      </c>
      <c r="C32">
        <f t="shared" si="0"/>
        <v>587.947</v>
      </c>
      <c r="D32">
        <v>4.9226799999999997</v>
      </c>
      <c r="E32">
        <f t="shared" si="13"/>
        <v>0.7538860659076777</v>
      </c>
      <c r="F32">
        <f t="shared" si="1"/>
        <v>0.2461139340923223</v>
      </c>
      <c r="G32">
        <f t="shared" si="14"/>
        <v>4.8090931123711628E-4</v>
      </c>
      <c r="H32">
        <f t="shared" si="15"/>
        <v>-8.7111900962219213E-2</v>
      </c>
      <c r="I32">
        <f t="shared" si="16"/>
        <v>-0.16995467736495587</v>
      </c>
      <c r="J32">
        <f t="shared" si="25"/>
        <v>0.24404039275259162</v>
      </c>
      <c r="K32">
        <f t="shared" si="17"/>
        <v>5.0740016538320873E-4</v>
      </c>
      <c r="L32">
        <f t="shared" si="2"/>
        <v>4.2995736875720719E-6</v>
      </c>
      <c r="M32">
        <f t="shared" si="2"/>
        <v>7.0176535338954349E-10</v>
      </c>
      <c r="Q32">
        <v>840</v>
      </c>
      <c r="R32">
        <v>326.55</v>
      </c>
      <c r="S32">
        <f t="shared" si="3"/>
        <v>599.70000000000005</v>
      </c>
      <c r="T32">
        <v>5.6202300000000003</v>
      </c>
      <c r="U32">
        <f t="shared" si="18"/>
        <v>0.75639647011481415</v>
      </c>
      <c r="V32">
        <f t="shared" si="4"/>
        <v>0.24360352988518585</v>
      </c>
      <c r="W32">
        <f t="shared" si="5"/>
        <v>9.1511928009794152E-4</v>
      </c>
      <c r="X32">
        <f t="shared" si="6"/>
        <v>-5.5916687202240745E-2</v>
      </c>
      <c r="Y32">
        <f t="shared" si="7"/>
        <v>-0.11182976705373743</v>
      </c>
      <c r="Z32">
        <f t="shared" si="19"/>
        <v>0.25237974149205977</v>
      </c>
      <c r="AA32">
        <f t="shared" si="8"/>
        <v>9.8412427441129909E-4</v>
      </c>
      <c r="AB32">
        <f t="shared" si="9"/>
        <v>7.7021890168628486E-5</v>
      </c>
      <c r="AC32">
        <f t="shared" si="9"/>
        <v>4.7616892401865105E-9</v>
      </c>
      <c r="AG32">
        <v>560</v>
      </c>
      <c r="AH32">
        <v>332.48899999999998</v>
      </c>
      <c r="AI32">
        <f t="shared" si="10"/>
        <v>605.6389999999999</v>
      </c>
      <c r="AJ32">
        <v>4.7876300000000001</v>
      </c>
      <c r="AK32">
        <f t="shared" si="20"/>
        <v>0.74457466695282448</v>
      </c>
      <c r="AL32">
        <f t="shared" si="21"/>
        <v>0.25542533304717552</v>
      </c>
      <c r="AM32">
        <f t="shared" si="22"/>
        <v>1.3988098015247294E-3</v>
      </c>
      <c r="AN32">
        <f t="shared" si="23"/>
        <v>-4.9170557035287166E-2</v>
      </c>
      <c r="AO32">
        <f t="shared" si="11"/>
        <v>-9.9065794046099651E-2</v>
      </c>
      <c r="AP32">
        <f t="shared" si="26"/>
        <v>0.25418316981721678</v>
      </c>
      <c r="AQ32">
        <f t="shared" si="24"/>
        <v>1.4444379156448881E-3</v>
      </c>
      <c r="AR32">
        <f t="shared" si="12"/>
        <v>1.5429694898615224E-6</v>
      </c>
      <c r="AS32">
        <f t="shared" si="12"/>
        <v>2.0819247981622227E-9</v>
      </c>
    </row>
    <row r="33" spans="1:45" x14ac:dyDescent="0.25">
      <c r="A33">
        <v>1692</v>
      </c>
      <c r="B33">
        <v>322.59800000000001</v>
      </c>
      <c r="C33">
        <f t="shared" si="0"/>
        <v>595.74800000000005</v>
      </c>
      <c r="D33">
        <v>4.7750899999999996</v>
      </c>
      <c r="E33">
        <f t="shared" si="13"/>
        <v>0.73128332827953324</v>
      </c>
      <c r="F33">
        <f t="shared" si="1"/>
        <v>0.26871667172046676</v>
      </c>
      <c r="G33">
        <f t="shared" si="14"/>
        <v>5.1460131122486256E-4</v>
      </c>
      <c r="H33">
        <f t="shared" si="15"/>
        <v>2.0961996254285076E-3</v>
      </c>
      <c r="I33">
        <f t="shared" si="16"/>
        <v>5.0873695857937403E-3</v>
      </c>
      <c r="J33">
        <f t="shared" si="25"/>
        <v>0.26788820052560242</v>
      </c>
      <c r="K33">
        <f t="shared" si="17"/>
        <v>4.8334633209928731E-4</v>
      </c>
      <c r="L33">
        <f t="shared" si="2"/>
        <v>6.8636452071995413E-7</v>
      </c>
      <c r="M33">
        <f t="shared" si="2"/>
        <v>9.7687372014014465E-10</v>
      </c>
      <c r="Q33">
        <v>864</v>
      </c>
      <c r="R33">
        <v>334.45499999999998</v>
      </c>
      <c r="S33">
        <f t="shared" si="3"/>
        <v>607.60500000000002</v>
      </c>
      <c r="T33">
        <v>5.4570400000000001</v>
      </c>
      <c r="U33">
        <f t="shared" si="18"/>
        <v>0.73443360739246355</v>
      </c>
      <c r="V33">
        <f t="shared" si="4"/>
        <v>0.26556639260753645</v>
      </c>
      <c r="W33">
        <f t="shared" si="5"/>
        <v>9.8740243176447906E-4</v>
      </c>
      <c r="X33">
        <f t="shared" si="6"/>
        <v>3.2435441192674053E-2</v>
      </c>
      <c r="Y33">
        <f t="shared" si="7"/>
        <v>6.694788683386188E-2</v>
      </c>
      <c r="Z33">
        <f t="shared" si="19"/>
        <v>0.27599872407793097</v>
      </c>
      <c r="AA33">
        <f t="shared" si="8"/>
        <v>9.2325797293893322E-4</v>
      </c>
      <c r="AB33">
        <f t="shared" si="9"/>
        <v>1.0883353990818384E-4</v>
      </c>
      <c r="AC33">
        <f t="shared" si="9"/>
        <v>4.1145115980221448E-9</v>
      </c>
      <c r="AG33">
        <v>576</v>
      </c>
      <c r="AH33">
        <v>340.32400000000001</v>
      </c>
      <c r="AI33">
        <f t="shared" si="10"/>
        <v>613.47399999999993</v>
      </c>
      <c r="AJ33">
        <v>4.6437200000000001</v>
      </c>
      <c r="AK33">
        <f t="shared" si="20"/>
        <v>0.72219371012842881</v>
      </c>
      <c r="AL33">
        <f t="shared" si="21"/>
        <v>0.27780628987157119</v>
      </c>
      <c r="AM33">
        <f t="shared" si="22"/>
        <v>1.4750148522088558E-3</v>
      </c>
      <c r="AN33">
        <f t="shared" si="23"/>
        <v>3.728137286816724E-2</v>
      </c>
      <c r="AO33">
        <f t="shared" si="11"/>
        <v>7.6326916025072855E-2</v>
      </c>
      <c r="AP33">
        <f t="shared" si="26"/>
        <v>0.27729417646753501</v>
      </c>
      <c r="AQ33">
        <f t="shared" si="24"/>
        <v>1.3570329561612814E-3</v>
      </c>
      <c r="AR33">
        <f t="shared" si="12"/>
        <v>2.6226013859351772E-7</v>
      </c>
      <c r="AS33">
        <f t="shared" si="12"/>
        <v>1.3919727794980634E-8</v>
      </c>
    </row>
    <row r="34" spans="1:45" x14ac:dyDescent="0.25">
      <c r="A34">
        <v>1739</v>
      </c>
      <c r="B34">
        <v>330.404</v>
      </c>
      <c r="C34">
        <f t="shared" si="0"/>
        <v>603.55399999999997</v>
      </c>
      <c r="D34">
        <v>4.6171600000000002</v>
      </c>
      <c r="E34">
        <f t="shared" si="13"/>
        <v>0.7070970666519647</v>
      </c>
      <c r="F34">
        <f t="shared" si="1"/>
        <v>0.2929029333480353</v>
      </c>
      <c r="G34">
        <f t="shared" si="14"/>
        <v>5.6002360134374486E-4</v>
      </c>
      <c r="H34">
        <f t="shared" si="15"/>
        <v>8.7075297296827614E-2</v>
      </c>
      <c r="I34">
        <f t="shared" si="16"/>
        <v>0.16988713850172363</v>
      </c>
      <c r="J34">
        <f t="shared" si="25"/>
        <v>0.2906054781342689</v>
      </c>
      <c r="K34">
        <f t="shared" si="17"/>
        <v>4.7327821537772536E-4</v>
      </c>
      <c r="L34">
        <f t="shared" si="2"/>
        <v>5.2783004592624023E-6</v>
      </c>
      <c r="M34">
        <f t="shared" si="2"/>
        <v>7.5247619863936943E-9</v>
      </c>
      <c r="Q34">
        <v>888</v>
      </c>
      <c r="R34">
        <v>342.37099999999998</v>
      </c>
      <c r="S34">
        <f t="shared" si="3"/>
        <v>615.52099999999996</v>
      </c>
      <c r="T34">
        <v>5.2809600000000003</v>
      </c>
      <c r="U34">
        <f t="shared" si="18"/>
        <v>0.71073594903011605</v>
      </c>
      <c r="V34">
        <f t="shared" si="4"/>
        <v>0.28926405096988395</v>
      </c>
      <c r="W34">
        <f t="shared" si="5"/>
        <v>1.0767890444537502E-3</v>
      </c>
      <c r="X34">
        <f t="shared" si="6"/>
        <v>0.11532315069005972</v>
      </c>
      <c r="Y34">
        <f t="shared" si="7"/>
        <v>0.2216954918116876</v>
      </c>
      <c r="Z34">
        <f t="shared" si="19"/>
        <v>0.29815691542846534</v>
      </c>
      <c r="AA34">
        <f t="shared" si="8"/>
        <v>9.2936591755553408E-4</v>
      </c>
      <c r="AB34">
        <f t="shared" si="9"/>
        <v>7.9083038278700171E-5</v>
      </c>
      <c r="AC34">
        <f t="shared" si="9"/>
        <v>2.1733578344447542E-8</v>
      </c>
      <c r="AG34">
        <v>592</v>
      </c>
      <c r="AH34">
        <v>348.15899999999999</v>
      </c>
      <c r="AI34">
        <f t="shared" si="10"/>
        <v>621.30899999999997</v>
      </c>
      <c r="AJ34">
        <v>4.4919700000000002</v>
      </c>
      <c r="AK34">
        <f t="shared" si="20"/>
        <v>0.69859347249308712</v>
      </c>
      <c r="AL34">
        <f t="shared" si="21"/>
        <v>0.30140652750691288</v>
      </c>
      <c r="AM34">
        <f t="shared" si="22"/>
        <v>1.5926272391065602E-3</v>
      </c>
      <c r="AN34">
        <f t="shared" si="23"/>
        <v>0.11850197552062125</v>
      </c>
      <c r="AO34">
        <f t="shared" si="11"/>
        <v>0.22749381879974581</v>
      </c>
      <c r="AP34">
        <f t="shared" si="26"/>
        <v>0.29900670376611549</v>
      </c>
      <c r="AQ34">
        <f t="shared" si="24"/>
        <v>1.3668238866582885E-3</v>
      </c>
      <c r="AR34">
        <f t="shared" si="12"/>
        <v>5.7591539868947832E-6</v>
      </c>
      <c r="AS34">
        <f t="shared" si="12"/>
        <v>5.0987153976878384E-8</v>
      </c>
    </row>
    <row r="35" spans="1:45" x14ac:dyDescent="0.25">
      <c r="A35">
        <v>1786</v>
      </c>
      <c r="B35" s="13">
        <v>338.19099999999997</v>
      </c>
      <c r="C35">
        <f t="shared" si="0"/>
        <v>611.34099999999989</v>
      </c>
      <c r="D35" s="13">
        <v>4.44529</v>
      </c>
      <c r="E35">
        <f t="shared" si="13"/>
        <v>0.68077595738880869</v>
      </c>
      <c r="F35">
        <f t="shared" si="1"/>
        <v>0.31922404261119131</v>
      </c>
      <c r="G35">
        <f t="shared" si="14"/>
        <v>6.055110597411288E-4</v>
      </c>
      <c r="H35">
        <f t="shared" si="15"/>
        <v>0.17028427814426605</v>
      </c>
      <c r="I35">
        <f t="shared" si="16"/>
        <v>0.32146587419153766</v>
      </c>
      <c r="J35">
        <f t="shared" si="25"/>
        <v>0.31284955425702199</v>
      </c>
      <c r="K35">
        <f t="shared" si="17"/>
        <v>4.7774714942176093E-4</v>
      </c>
      <c r="L35">
        <f t="shared" si="2"/>
        <v>4.063410177744024E-5</v>
      </c>
      <c r="M35">
        <f t="shared" si="2"/>
        <v>1.6323616780095478E-8</v>
      </c>
      <c r="Q35">
        <v>912</v>
      </c>
      <c r="R35" s="13">
        <v>350.28300000000002</v>
      </c>
      <c r="S35">
        <f t="shared" si="3"/>
        <v>623.43299999999999</v>
      </c>
      <c r="T35" s="13">
        <v>5.08894</v>
      </c>
      <c r="U35">
        <f t="shared" si="18"/>
        <v>0.68489301196322605</v>
      </c>
      <c r="V35">
        <f t="shared" si="4"/>
        <v>0.31510698803677395</v>
      </c>
      <c r="W35">
        <f t="shared" si="5"/>
        <v>1.1280994275219235E-3</v>
      </c>
      <c r="X35">
        <f t="shared" si="6"/>
        <v>0.19875921563505161</v>
      </c>
      <c r="Y35">
        <f t="shared" si="7"/>
        <v>0.37301379661679523</v>
      </c>
      <c r="Z35">
        <f t="shared" si="19"/>
        <v>0.32046169744979813</v>
      </c>
      <c r="AA35">
        <f t="shared" si="8"/>
        <v>9.3363002593526106E-4</v>
      </c>
      <c r="AB35">
        <f t="shared" si="9"/>
        <v>2.8672912897929796E-5</v>
      </c>
      <c r="AC35">
        <f t="shared" si="9"/>
        <v>3.7818348153474581E-8</v>
      </c>
      <c r="AG35">
        <v>608</v>
      </c>
      <c r="AH35" s="13">
        <v>356</v>
      </c>
      <c r="AI35">
        <f t="shared" si="10"/>
        <v>629.15</v>
      </c>
      <c r="AJ35" s="13">
        <v>4.3281200000000002</v>
      </c>
      <c r="AK35">
        <f t="shared" si="20"/>
        <v>0.67311143666738216</v>
      </c>
      <c r="AL35">
        <f t="shared" si="21"/>
        <v>0.32688856333261784</v>
      </c>
      <c r="AM35">
        <f t="shared" si="22"/>
        <v>1.7286104864370558E-3</v>
      </c>
      <c r="AN35">
        <f t="shared" si="23"/>
        <v>0.2003085810935531</v>
      </c>
      <c r="AO35">
        <f t="shared" si="11"/>
        <v>0.37582045066550307</v>
      </c>
      <c r="AP35">
        <f t="shared" si="26"/>
        <v>0.3208758859526481</v>
      </c>
      <c r="AQ35">
        <f t="shared" si="24"/>
        <v>1.3727749301153146E-3</v>
      </c>
      <c r="AR35">
        <f t="shared" si="12"/>
        <v>3.6152289275599828E-5</v>
      </c>
      <c r="AS35">
        <f t="shared" si="12"/>
        <v>1.2661894314280301E-7</v>
      </c>
    </row>
    <row r="36" spans="1:45" x14ac:dyDescent="0.25">
      <c r="A36">
        <v>1833</v>
      </c>
      <c r="B36">
        <v>346.00299999999999</v>
      </c>
      <c r="C36">
        <f t="shared" si="0"/>
        <v>619.15300000000002</v>
      </c>
      <c r="D36">
        <v>4.2594599999999998</v>
      </c>
      <c r="E36">
        <f t="shared" si="13"/>
        <v>0.65231693758097564</v>
      </c>
      <c r="F36">
        <f t="shared" si="1"/>
        <v>0.34768306241902436</v>
      </c>
      <c r="G36">
        <f t="shared" si="14"/>
        <v>5.8781787212667342E-4</v>
      </c>
      <c r="H36">
        <f t="shared" si="15"/>
        <v>0.25427896058369914</v>
      </c>
      <c r="I36">
        <f t="shared" si="16"/>
        <v>0.47395596319537214</v>
      </c>
      <c r="J36">
        <f t="shared" si="25"/>
        <v>0.33530367027984476</v>
      </c>
      <c r="K36">
        <f t="shared" si="17"/>
        <v>4.7519711154737535E-4</v>
      </c>
      <c r="L36">
        <f t="shared" si="2"/>
        <v>1.5324934973558172E-4</v>
      </c>
      <c r="M36">
        <f t="shared" si="2"/>
        <v>1.2683435713459579E-8</v>
      </c>
      <c r="Q36">
        <v>936</v>
      </c>
      <c r="R36">
        <v>358.19</v>
      </c>
      <c r="S36">
        <f t="shared" si="3"/>
        <v>631.33999999999992</v>
      </c>
      <c r="T36">
        <v>4.8877699999999997</v>
      </c>
      <c r="U36">
        <f t="shared" si="18"/>
        <v>0.65781862570269989</v>
      </c>
      <c r="V36">
        <f t="shared" si="4"/>
        <v>0.34218137429730011</v>
      </c>
      <c r="W36">
        <f t="shared" si="5"/>
        <v>1.0328808150085189E-3</v>
      </c>
      <c r="X36">
        <f t="shared" si="6"/>
        <v>0.28257810118598869</v>
      </c>
      <c r="Y36">
        <f t="shared" si="7"/>
        <v>0.52588006792545117</v>
      </c>
      <c r="Z36">
        <f t="shared" si="19"/>
        <v>0.3428688180722444</v>
      </c>
      <c r="AA36">
        <f t="shared" si="8"/>
        <v>9.2032824036559515E-4</v>
      </c>
      <c r="AB36">
        <f t="shared" si="9"/>
        <v>4.7257894370964906E-7</v>
      </c>
      <c r="AC36">
        <f t="shared" si="9"/>
        <v>1.2668082058750928E-8</v>
      </c>
      <c r="AG36">
        <v>624</v>
      </c>
      <c r="AH36" s="13">
        <v>363.83499999999998</v>
      </c>
      <c r="AI36">
        <f t="shared" si="10"/>
        <v>636.9849999999999</v>
      </c>
      <c r="AJ36" s="13">
        <v>4.1502800000000004</v>
      </c>
      <c r="AK36">
        <f t="shared" si="20"/>
        <v>0.64545366888438926</v>
      </c>
      <c r="AL36">
        <f t="shared" si="21"/>
        <v>0.35454633111561074</v>
      </c>
      <c r="AM36">
        <f t="shared" si="22"/>
        <v>1.7221952653335496E-3</v>
      </c>
      <c r="AN36">
        <f t="shared" si="23"/>
        <v>0.28247136617840929</v>
      </c>
      <c r="AO36">
        <f t="shared" si="11"/>
        <v>0.5256834010289011</v>
      </c>
      <c r="AP36">
        <f t="shared" si="26"/>
        <v>0.34284028483449314</v>
      </c>
      <c r="AQ36">
        <f t="shared" si="24"/>
        <v>1.353612458267942E-3</v>
      </c>
      <c r="AR36">
        <f t="shared" si="12"/>
        <v>1.3703151953566717E-4</v>
      </c>
      <c r="AS36">
        <f t="shared" si="12"/>
        <v>1.358532856643629E-7</v>
      </c>
    </row>
    <row r="37" spans="1:45" x14ac:dyDescent="0.25">
      <c r="A37">
        <v>1880</v>
      </c>
      <c r="B37">
        <v>353.80599999999998</v>
      </c>
      <c r="C37">
        <f t="shared" si="0"/>
        <v>626.9559999999999</v>
      </c>
      <c r="D37">
        <v>4.0790600000000001</v>
      </c>
      <c r="E37">
        <f t="shared" si="13"/>
        <v>0.62468949759102199</v>
      </c>
      <c r="F37">
        <f t="shared" si="1"/>
        <v>0.37531050240897801</v>
      </c>
      <c r="G37">
        <f t="shared" si="14"/>
        <v>4.8960927641770514E-4</v>
      </c>
      <c r="H37">
        <f t="shared" si="15"/>
        <v>0.33782531042349917</v>
      </c>
      <c r="I37">
        <f t="shared" si="16"/>
        <v>0.62874568745290571</v>
      </c>
      <c r="J37">
        <f t="shared" si="25"/>
        <v>0.35763793452257142</v>
      </c>
      <c r="K37">
        <f t="shared" si="17"/>
        <v>4.6235019684211486E-4</v>
      </c>
      <c r="L37">
        <f t="shared" si="2"/>
        <v>3.1231965569964939E-4</v>
      </c>
      <c r="M37">
        <f t="shared" si="2"/>
        <v>7.4305741930836296E-10</v>
      </c>
      <c r="Q37">
        <v>960</v>
      </c>
      <c r="R37">
        <v>366.13400000000001</v>
      </c>
      <c r="S37">
        <f t="shared" si="3"/>
        <v>639.28399999999999</v>
      </c>
      <c r="T37">
        <v>4.7035799999999997</v>
      </c>
      <c r="U37">
        <f t="shared" si="18"/>
        <v>0.63302948614249543</v>
      </c>
      <c r="V37">
        <f t="shared" si="4"/>
        <v>0.36697051385750457</v>
      </c>
      <c r="W37">
        <f t="shared" si="5"/>
        <v>8.3044312880509641E-4</v>
      </c>
      <c r="X37">
        <f t="shared" si="6"/>
        <v>0.36520278688118535</v>
      </c>
      <c r="Y37">
        <f t="shared" si="7"/>
        <v>0.68068310782312746</v>
      </c>
      <c r="Z37">
        <f t="shared" si="19"/>
        <v>0.3649566958410187</v>
      </c>
      <c r="AA37">
        <f t="shared" si="8"/>
        <v>8.9161025191494706E-4</v>
      </c>
      <c r="AB37">
        <f t="shared" si="9"/>
        <v>4.0554630035230785E-6</v>
      </c>
      <c r="AC37">
        <f t="shared" si="9"/>
        <v>3.7414169495356249E-9</v>
      </c>
      <c r="AG37">
        <v>640</v>
      </c>
      <c r="AH37">
        <v>371.685</v>
      </c>
      <c r="AI37">
        <f t="shared" si="10"/>
        <v>644.83500000000004</v>
      </c>
      <c r="AJ37">
        <v>3.9731000000000001</v>
      </c>
      <c r="AK37">
        <f t="shared" si="20"/>
        <v>0.61789854463905247</v>
      </c>
      <c r="AL37">
        <f t="shared" si="21"/>
        <v>0.38210145536094753</v>
      </c>
      <c r="AM37">
        <f t="shared" si="22"/>
        <v>1.4346767195125357E-3</v>
      </c>
      <c r="AN37">
        <f t="shared" si="23"/>
        <v>0.36348724653653208</v>
      </c>
      <c r="AO37">
        <f t="shared" si="11"/>
        <v>0.67740644948374407</v>
      </c>
      <c r="AP37">
        <f t="shared" si="26"/>
        <v>0.3644980841667802</v>
      </c>
      <c r="AQ37">
        <f t="shared" si="24"/>
        <v>1.3108538313723005E-3</v>
      </c>
      <c r="AR37">
        <f t="shared" si="12"/>
        <v>3.0987867739964005E-4</v>
      </c>
      <c r="AS37">
        <f t="shared" si="12"/>
        <v>1.5332107627389193E-8</v>
      </c>
    </row>
    <row r="38" spans="1:45" x14ac:dyDescent="0.25">
      <c r="A38">
        <v>1927</v>
      </c>
      <c r="B38">
        <v>361.60899999999998</v>
      </c>
      <c r="C38">
        <f t="shared" si="0"/>
        <v>634.75900000000001</v>
      </c>
      <c r="D38">
        <v>3.9287999999999998</v>
      </c>
      <c r="E38">
        <f t="shared" si="13"/>
        <v>0.60167786159938985</v>
      </c>
      <c r="F38">
        <f t="shared" si="1"/>
        <v>0.39832213840061015</v>
      </c>
      <c r="G38">
        <f t="shared" si="14"/>
        <v>3.7794343119718906E-4</v>
      </c>
      <c r="H38">
        <f t="shared" si="15"/>
        <v>0.41911299158824611</v>
      </c>
      <c r="I38">
        <f t="shared" si="16"/>
        <v>0.78540954854610401</v>
      </c>
      <c r="J38">
        <f t="shared" si="25"/>
        <v>0.37936839377415082</v>
      </c>
      <c r="K38">
        <f t="shared" si="17"/>
        <v>4.4099730113550802E-4</v>
      </c>
      <c r="L38">
        <f t="shared" si="2"/>
        <v>3.5924443536503568E-4</v>
      </c>
      <c r="M38">
        <f t="shared" si="2"/>
        <v>3.9757905141984424E-9</v>
      </c>
      <c r="Q38">
        <v>984</v>
      </c>
      <c r="R38">
        <v>374.06599999999997</v>
      </c>
      <c r="S38">
        <f t="shared" si="3"/>
        <v>647.21599999999989</v>
      </c>
      <c r="T38">
        <v>4.5554899999999998</v>
      </c>
      <c r="U38">
        <f t="shared" si="18"/>
        <v>0.61309885105117312</v>
      </c>
      <c r="V38">
        <f t="shared" si="4"/>
        <v>0.38690114894882688</v>
      </c>
      <c r="W38">
        <f t="shared" si="5"/>
        <v>6.5884774936397772E-4</v>
      </c>
      <c r="X38">
        <f t="shared" si="6"/>
        <v>0.44524924595520321</v>
      </c>
      <c r="Y38">
        <f t="shared" si="7"/>
        <v>0.83760026716730229</v>
      </c>
      <c r="Z38">
        <f t="shared" si="19"/>
        <v>0.3863553418869774</v>
      </c>
      <c r="AA38">
        <f t="shared" si="8"/>
        <v>8.4540094216671298E-4</v>
      </c>
      <c r="AB38">
        <f t="shared" si="9"/>
        <v>2.9790534876476128E-7</v>
      </c>
      <c r="AC38">
        <f t="shared" si="9"/>
        <v>3.4802093744894514E-8</v>
      </c>
      <c r="AG38">
        <v>656</v>
      </c>
      <c r="AH38">
        <v>379.52800000000002</v>
      </c>
      <c r="AI38">
        <f t="shared" si="10"/>
        <v>652.678</v>
      </c>
      <c r="AJ38">
        <v>3.8254999999999999</v>
      </c>
      <c r="AK38">
        <f t="shared" si="20"/>
        <v>0.5949437171268519</v>
      </c>
      <c r="AL38">
        <f t="shared" si="21"/>
        <v>0.4050562828731481</v>
      </c>
      <c r="AM38">
        <f t="shared" si="22"/>
        <v>1.1031264288447057E-3</v>
      </c>
      <c r="AN38">
        <f t="shared" si="23"/>
        <v>0.4419439543784035</v>
      </c>
      <c r="AO38">
        <f t="shared" si="11"/>
        <v>0.83094194901133844</v>
      </c>
      <c r="AP38">
        <f t="shared" si="26"/>
        <v>0.38547174546873703</v>
      </c>
      <c r="AQ38">
        <f t="shared" si="24"/>
        <v>1.2449824605741031E-3</v>
      </c>
      <c r="AR38">
        <f t="shared" si="12"/>
        <v>3.8355410534477639E-4</v>
      </c>
      <c r="AS38">
        <f t="shared" si="12"/>
        <v>2.0123133738011807E-8</v>
      </c>
    </row>
    <row r="39" spans="1:45" x14ac:dyDescent="0.25">
      <c r="A39">
        <v>1974</v>
      </c>
      <c r="B39">
        <v>369.38499999999999</v>
      </c>
      <c r="C39">
        <f t="shared" si="0"/>
        <v>642.53499999999997</v>
      </c>
      <c r="D39">
        <v>3.8128099999999998</v>
      </c>
      <c r="E39">
        <f t="shared" si="13"/>
        <v>0.58391452033312197</v>
      </c>
      <c r="F39">
        <f t="shared" si="1"/>
        <v>0.41608547966687803</v>
      </c>
      <c r="G39">
        <f t="shared" si="14"/>
        <v>2.9498421265869142E-4</v>
      </c>
      <c r="H39">
        <f t="shared" si="15"/>
        <v>0.49664653273099679</v>
      </c>
      <c r="I39">
        <f t="shared" si="16"/>
        <v>0.94359738388002334</v>
      </c>
      <c r="J39">
        <f t="shared" si="25"/>
        <v>0.40009526692751968</v>
      </c>
      <c r="K39">
        <f t="shared" si="17"/>
        <v>4.1206721767345186E-4</v>
      </c>
      <c r="L39">
        <f t="shared" si="2"/>
        <v>2.5568690344993827E-4</v>
      </c>
      <c r="M39">
        <f t="shared" si="2"/>
        <v>1.370843006328642E-8</v>
      </c>
      <c r="Q39">
        <v>1008</v>
      </c>
      <c r="R39">
        <v>381.98200000000003</v>
      </c>
      <c r="S39">
        <f t="shared" si="3"/>
        <v>655.13200000000006</v>
      </c>
      <c r="T39">
        <v>4.4379999999999997</v>
      </c>
      <c r="U39">
        <f t="shared" si="18"/>
        <v>0.59728650506643766</v>
      </c>
      <c r="V39">
        <f t="shared" si="4"/>
        <v>0.40271349493356234</v>
      </c>
      <c r="W39">
        <f t="shared" si="5"/>
        <v>5.2936613788372633E-4</v>
      </c>
      <c r="X39">
        <f t="shared" si="6"/>
        <v>0.52114715288588687</v>
      </c>
      <c r="Y39">
        <f t="shared" si="7"/>
        <v>0.99597700479778217</v>
      </c>
      <c r="Z39">
        <f t="shared" si="19"/>
        <v>0.40664496449897852</v>
      </c>
      <c r="AA39">
        <f t="shared" si="8"/>
        <v>7.8610468352899668E-4</v>
      </c>
      <c r="AB39">
        <f t="shared" si="9"/>
        <v>1.545645294379368E-5</v>
      </c>
      <c r="AC39">
        <f t="shared" si="9"/>
        <v>6.5914680820048564E-8</v>
      </c>
      <c r="AG39">
        <v>672</v>
      </c>
      <c r="AH39">
        <v>387.41500000000002</v>
      </c>
      <c r="AI39">
        <f t="shared" si="10"/>
        <v>660.56500000000005</v>
      </c>
      <c r="AJ39">
        <v>3.7120099999999998</v>
      </c>
      <c r="AK39">
        <f t="shared" si="20"/>
        <v>0.57729369426533661</v>
      </c>
      <c r="AL39">
        <f t="shared" si="21"/>
        <v>0.42270630573466339</v>
      </c>
      <c r="AM39">
        <f t="shared" si="22"/>
        <v>8.68970858566534E-4</v>
      </c>
      <c r="AN39">
        <f t="shared" si="23"/>
        <v>0.51645815484823054</v>
      </c>
      <c r="AO39">
        <f t="shared" si="11"/>
        <v>0.98584891622872661</v>
      </c>
      <c r="AP39">
        <f t="shared" si="26"/>
        <v>0.40539146483792265</v>
      </c>
      <c r="AQ39">
        <f t="shared" si="24"/>
        <v>1.1651946175064111E-3</v>
      </c>
      <c r="AR39">
        <f t="shared" si="12"/>
        <v>2.998037152794455E-4</v>
      </c>
      <c r="AS39">
        <f t="shared" si="12"/>
        <v>8.7748515360470397E-8</v>
      </c>
    </row>
    <row r="40" spans="1:45" x14ac:dyDescent="0.25">
      <c r="A40">
        <v>2021</v>
      </c>
      <c r="B40">
        <v>377.14</v>
      </c>
      <c r="C40">
        <f t="shared" si="0"/>
        <v>650.29</v>
      </c>
      <c r="D40">
        <v>3.72228</v>
      </c>
      <c r="E40">
        <f t="shared" si="13"/>
        <v>0.57005026233816347</v>
      </c>
      <c r="F40">
        <f t="shared" si="1"/>
        <v>0.42994973766183653</v>
      </c>
      <c r="G40">
        <f t="shared" si="14"/>
        <v>2.4646642931076265E-4</v>
      </c>
      <c r="H40">
        <f t="shared" si="15"/>
        <v>0.56909375744824342</v>
      </c>
      <c r="I40">
        <f t="shared" si="16"/>
        <v>1.1027106200926655</v>
      </c>
      <c r="J40">
        <f t="shared" si="25"/>
        <v>0.41946242615817192</v>
      </c>
      <c r="K40">
        <f t="shared" si="17"/>
        <v>3.7816722235416112E-4</v>
      </c>
      <c r="L40">
        <f t="shared" si="2"/>
        <v>1.0998370257489604E-4</v>
      </c>
      <c r="M40">
        <f t="shared" si="2"/>
        <v>1.7345098888260078E-8</v>
      </c>
      <c r="Q40">
        <v>1032</v>
      </c>
      <c r="R40">
        <v>389.84199999999998</v>
      </c>
      <c r="S40">
        <f t="shared" si="3"/>
        <v>662.99199999999996</v>
      </c>
      <c r="T40">
        <v>4.3436000000000003</v>
      </c>
      <c r="U40">
        <f t="shared" si="18"/>
        <v>0.58458171775722823</v>
      </c>
      <c r="V40">
        <f t="shared" si="4"/>
        <v>0.41541828224277177</v>
      </c>
      <c r="W40">
        <f t="shared" si="5"/>
        <v>4.5029767872948695E-4</v>
      </c>
      <c r="X40">
        <f t="shared" si="6"/>
        <v>0.59172159529819801</v>
      </c>
      <c r="Y40">
        <f t="shared" si="7"/>
        <v>1.1553583775534764</v>
      </c>
      <c r="Z40">
        <f t="shared" si="19"/>
        <v>0.42551147690367447</v>
      </c>
      <c r="AA40">
        <f t="shared" si="8"/>
        <v>7.160994016245086E-4</v>
      </c>
      <c r="AB40">
        <f t="shared" si="9"/>
        <v>1.0187257846287464E-4</v>
      </c>
      <c r="AC40">
        <f t="shared" si="9"/>
        <v>7.065055589396187E-8</v>
      </c>
      <c r="AG40">
        <v>688</v>
      </c>
      <c r="AH40">
        <v>395.25299999999999</v>
      </c>
      <c r="AI40">
        <f t="shared" si="10"/>
        <v>668.40300000000002</v>
      </c>
      <c r="AJ40">
        <v>3.6226099999999999</v>
      </c>
      <c r="AK40">
        <f t="shared" si="20"/>
        <v>0.56339016052827207</v>
      </c>
      <c r="AL40">
        <f t="shared" si="21"/>
        <v>0.43660983947172793</v>
      </c>
      <c r="AM40">
        <f t="shared" si="22"/>
        <v>7.1617195591926891E-4</v>
      </c>
      <c r="AN40">
        <f t="shared" si="23"/>
        <v>0.58619692472230489</v>
      </c>
      <c r="AO40">
        <f t="shared" si="11"/>
        <v>1.1423542385770569</v>
      </c>
      <c r="AP40">
        <f t="shared" si="26"/>
        <v>0.42403457871802525</v>
      </c>
      <c r="AQ40">
        <f t="shared" si="24"/>
        <v>1.0669870622850969E-3</v>
      </c>
      <c r="AR40">
        <f t="shared" si="12"/>
        <v>1.581371830236151E-4</v>
      </c>
      <c r="AS40">
        <f t="shared" si="12"/>
        <v>1.2307123885446722E-7</v>
      </c>
    </row>
    <row r="41" spans="1:45" x14ac:dyDescent="0.25">
      <c r="A41">
        <v>2068</v>
      </c>
      <c r="B41">
        <v>384.88</v>
      </c>
      <c r="C41">
        <f t="shared" si="0"/>
        <v>658.03</v>
      </c>
      <c r="D41">
        <v>3.6466400000000001</v>
      </c>
      <c r="E41">
        <f t="shared" si="13"/>
        <v>0.55846634016055763</v>
      </c>
      <c r="F41">
        <f t="shared" si="1"/>
        <v>0.44153365983944237</v>
      </c>
      <c r="G41">
        <f t="shared" si="14"/>
        <v>2.2512381809995505E-4</v>
      </c>
      <c r="H41">
        <f t="shared" si="15"/>
        <v>0.63558088518743705</v>
      </c>
      <c r="I41">
        <f t="shared" si="16"/>
        <v>1.2624660303710817</v>
      </c>
      <c r="J41">
        <f t="shared" si="25"/>
        <v>0.4372362856088175</v>
      </c>
      <c r="K41">
        <f t="shared" si="17"/>
        <v>3.4133178102094513E-4</v>
      </c>
      <c r="L41">
        <f t="shared" si="2"/>
        <v>1.8467425278038718E-5</v>
      </c>
      <c r="M41">
        <f t="shared" si="2"/>
        <v>1.3504290646246204E-8</v>
      </c>
      <c r="Q41">
        <v>1056</v>
      </c>
      <c r="R41">
        <v>397.685</v>
      </c>
      <c r="S41">
        <f t="shared" si="3"/>
        <v>670.83500000000004</v>
      </c>
      <c r="T41">
        <v>4.2633000000000001</v>
      </c>
      <c r="U41">
        <f t="shared" si="18"/>
        <v>0.57377457346772054</v>
      </c>
      <c r="V41">
        <f t="shared" si="4"/>
        <v>0.42622542653227946</v>
      </c>
      <c r="W41">
        <f t="shared" si="5"/>
        <v>4.0111821867397368E-4</v>
      </c>
      <c r="X41">
        <f t="shared" si="6"/>
        <v>0.65601114482048528</v>
      </c>
      <c r="Y41">
        <f t="shared" si="7"/>
        <v>1.3150262851459105</v>
      </c>
      <c r="Z41">
        <f t="shared" si="19"/>
        <v>0.44269786254266269</v>
      </c>
      <c r="AA41">
        <f t="shared" si="8"/>
        <v>6.4240390659491985E-4</v>
      </c>
      <c r="AB41">
        <f t="shared" si="9"/>
        <v>2.7134114811617013E-4</v>
      </c>
      <c r="AC41">
        <f t="shared" si="9"/>
        <v>5.8218783195484226E-8</v>
      </c>
      <c r="AG41" s="11">
        <v>704</v>
      </c>
      <c r="AH41">
        <v>403.065</v>
      </c>
      <c r="AI41">
        <f t="shared" si="10"/>
        <v>676.21499999999992</v>
      </c>
      <c r="AJ41">
        <v>3.5489299999999999</v>
      </c>
      <c r="AK41">
        <f t="shared" si="20"/>
        <v>0.55193140923356376</v>
      </c>
      <c r="AL41">
        <f t="shared" si="21"/>
        <v>0.44806859076643624</v>
      </c>
      <c r="AM41">
        <f t="shared" si="22"/>
        <v>6.3880050139812627E-4</v>
      </c>
      <c r="AN41">
        <f t="shared" si="23"/>
        <v>0.6500578146348911</v>
      </c>
      <c r="AO41">
        <f t="shared" si="11"/>
        <v>1.299515495759072</v>
      </c>
      <c r="AP41">
        <f t="shared" si="26"/>
        <v>0.44110637171458678</v>
      </c>
      <c r="AQ41">
        <f t="shared" si="24"/>
        <v>9.6069769097083236E-4</v>
      </c>
      <c r="AR41">
        <f t="shared" si="12"/>
        <v>4.8472494125935609E-5</v>
      </c>
      <c r="AS41">
        <f t="shared" si="12"/>
        <v>1.0361780065480668E-7</v>
      </c>
    </row>
    <row r="42" spans="1:45" x14ac:dyDescent="0.25">
      <c r="A42">
        <v>2115</v>
      </c>
      <c r="B42">
        <v>392.62700000000001</v>
      </c>
      <c r="C42">
        <f t="shared" si="0"/>
        <v>665.77700000000004</v>
      </c>
      <c r="D42">
        <v>3.57755</v>
      </c>
      <c r="E42">
        <f t="shared" si="13"/>
        <v>0.54788552070985974</v>
      </c>
      <c r="F42">
        <f t="shared" si="1"/>
        <v>0.45211447929014026</v>
      </c>
      <c r="G42">
        <f t="shared" si="14"/>
        <v>2.1081938096782624E-4</v>
      </c>
      <c r="H42">
        <f t="shared" si="15"/>
        <v>0.69559182316590762</v>
      </c>
      <c r="I42">
        <f t="shared" si="16"/>
        <v>1.422746747904585</v>
      </c>
      <c r="J42">
        <f t="shared" si="25"/>
        <v>0.45327887931680194</v>
      </c>
      <c r="K42">
        <f t="shared" si="17"/>
        <v>3.0353774958751342E-4</v>
      </c>
      <c r="L42">
        <f t="shared" si="2"/>
        <v>1.3558274220897274E-6</v>
      </c>
      <c r="M42">
        <f t="shared" si="2"/>
        <v>8.5966958794961909E-9</v>
      </c>
      <c r="Q42">
        <v>1080</v>
      </c>
      <c r="R42">
        <v>405.52</v>
      </c>
      <c r="S42">
        <f t="shared" si="3"/>
        <v>678.67</v>
      </c>
      <c r="T42">
        <v>4.19177</v>
      </c>
      <c r="U42">
        <f t="shared" si="18"/>
        <v>0.56414773621954517</v>
      </c>
      <c r="V42">
        <f t="shared" si="4"/>
        <v>0.43585226378045483</v>
      </c>
      <c r="W42">
        <f t="shared" si="5"/>
        <v>3.7464991177979062E-4</v>
      </c>
      <c r="X42">
        <f t="shared" si="6"/>
        <v>0.71368450367632841</v>
      </c>
      <c r="Y42">
        <f t="shared" si="7"/>
        <v>1.4750280165552838</v>
      </c>
      <c r="Z42">
        <f t="shared" si="19"/>
        <v>0.45811555630094075</v>
      </c>
      <c r="AA42">
        <f t="shared" si="8"/>
        <v>5.6768736554854791E-4</v>
      </c>
      <c r="AB42">
        <f t="shared" si="9"/>
        <v>4.9565419385272445E-4</v>
      </c>
      <c r="AC42">
        <f t="shared" si="9"/>
        <v>3.7263458557525108E-8</v>
      </c>
      <c r="AG42">
        <v>720</v>
      </c>
      <c r="AH42">
        <v>410.85899999999998</v>
      </c>
      <c r="AI42">
        <f t="shared" si="10"/>
        <v>684.00900000000001</v>
      </c>
      <c r="AJ42">
        <v>3.4832100000000001</v>
      </c>
      <c r="AK42">
        <f t="shared" si="20"/>
        <v>0.54171060121119374</v>
      </c>
      <c r="AL42">
        <f t="shared" si="21"/>
        <v>0.45828939878880626</v>
      </c>
      <c r="AM42">
        <f t="shared" si="22"/>
        <v>5.8961713960453688E-4</v>
      </c>
      <c r="AN42">
        <f t="shared" si="23"/>
        <v>0.70755711490847895</v>
      </c>
      <c r="AO42">
        <f t="shared" si="11"/>
        <v>1.4570838543832296</v>
      </c>
      <c r="AP42">
        <f t="shared" si="26"/>
        <v>0.4564775347701201</v>
      </c>
      <c r="AQ42">
        <f t="shared" si="24"/>
        <v>8.5166314325566569E-4</v>
      </c>
      <c r="AR42">
        <f t="shared" si="12"/>
        <v>3.2828512222095617E-6</v>
      </c>
      <c r="AS42">
        <f t="shared" si="12"/>
        <v>6.8668108029527421E-8</v>
      </c>
    </row>
    <row r="43" spans="1:45" x14ac:dyDescent="0.25">
      <c r="A43">
        <v>2162</v>
      </c>
      <c r="B43">
        <v>400.36900000000003</v>
      </c>
      <c r="C43">
        <f t="shared" si="0"/>
        <v>673.51900000000001</v>
      </c>
      <c r="D43">
        <v>3.5128499999999998</v>
      </c>
      <c r="E43">
        <f t="shared" si="13"/>
        <v>0.53797700980437191</v>
      </c>
      <c r="F43">
        <f t="shared" si="1"/>
        <v>0.46202299019562809</v>
      </c>
      <c r="G43">
        <f t="shared" si="14"/>
        <v>2.0208683164798301E-4</v>
      </c>
      <c r="H43">
        <f t="shared" si="15"/>
        <v>0.74895803773326142</v>
      </c>
      <c r="I43">
        <f t="shared" si="16"/>
        <v>1.5837053934621363</v>
      </c>
      <c r="J43">
        <f t="shared" si="25"/>
        <v>0.46754515354741505</v>
      </c>
      <c r="K43">
        <f t="shared" si="17"/>
        <v>2.6552563273155066E-4</v>
      </c>
      <c r="L43">
        <f t="shared" si="2"/>
        <v>3.0494288083818963E-5</v>
      </c>
      <c r="M43">
        <f t="shared" si="2"/>
        <v>4.024481482920463E-9</v>
      </c>
      <c r="Q43">
        <v>1104</v>
      </c>
      <c r="R43">
        <v>413.36500000000001</v>
      </c>
      <c r="S43">
        <f t="shared" si="3"/>
        <v>686.51499999999999</v>
      </c>
      <c r="T43">
        <v>4.1249599999999997</v>
      </c>
      <c r="U43">
        <f t="shared" si="18"/>
        <v>0.5551561383368302</v>
      </c>
      <c r="V43">
        <f t="shared" si="4"/>
        <v>0.4448438616631698</v>
      </c>
      <c r="W43">
        <f t="shared" si="5"/>
        <v>3.5849975842062082E-4</v>
      </c>
      <c r="X43">
        <f t="shared" si="6"/>
        <v>0.76465000499893288</v>
      </c>
      <c r="Y43">
        <f t="shared" si="7"/>
        <v>1.6354423652305086</v>
      </c>
      <c r="Z43">
        <f t="shared" si="19"/>
        <v>0.47174005307410588</v>
      </c>
      <c r="AA43">
        <f t="shared" si="8"/>
        <v>4.9450774217820825E-4</v>
      </c>
      <c r="AB43">
        <f t="shared" si="9"/>
        <v>7.2340511241371158E-4</v>
      </c>
      <c r="AC43">
        <f t="shared" si="9"/>
        <v>1.8498171645804167E-8</v>
      </c>
      <c r="AG43">
        <v>736</v>
      </c>
      <c r="AH43">
        <v>418.64100000000002</v>
      </c>
      <c r="AI43">
        <f t="shared" si="10"/>
        <v>691.79099999999994</v>
      </c>
      <c r="AJ43">
        <v>3.4225500000000002</v>
      </c>
      <c r="AK43">
        <f t="shared" si="20"/>
        <v>0.53227672697752115</v>
      </c>
      <c r="AL43">
        <f t="shared" si="21"/>
        <v>0.46772327302247885</v>
      </c>
      <c r="AM43">
        <f t="shared" si="22"/>
        <v>5.5229221682048107E-4</v>
      </c>
      <c r="AN43">
        <f t="shared" si="23"/>
        <v>0.75853052232503948</v>
      </c>
      <c r="AO43">
        <f t="shared" si="11"/>
        <v>1.6149885323408055</v>
      </c>
      <c r="AP43">
        <f t="shared" si="26"/>
        <v>0.47010414506221077</v>
      </c>
      <c r="AQ43">
        <f t="shared" si="24"/>
        <v>7.4376415212231014E-4</v>
      </c>
      <c r="AR43">
        <f t="shared" si="12"/>
        <v>5.6685516695772252E-6</v>
      </c>
      <c r="AS43">
        <f t="shared" si="12"/>
        <v>3.6661502008227814E-8</v>
      </c>
    </row>
    <row r="44" spans="1:45" x14ac:dyDescent="0.25">
      <c r="A44">
        <v>2209</v>
      </c>
      <c r="B44">
        <v>408.12599999999998</v>
      </c>
      <c r="C44">
        <f t="shared" si="0"/>
        <v>681.27599999999995</v>
      </c>
      <c r="D44">
        <v>3.4508299999999998</v>
      </c>
      <c r="E44">
        <f t="shared" si="13"/>
        <v>0.52847892871691671</v>
      </c>
      <c r="F44">
        <f t="shared" si="1"/>
        <v>0.47152107128308329</v>
      </c>
      <c r="G44">
        <f t="shared" si="14"/>
        <v>1.9384304441693909E-4</v>
      </c>
      <c r="H44">
        <f t="shared" si="15"/>
        <v>0.79564118639842907</v>
      </c>
      <c r="I44">
        <f t="shared" si="16"/>
        <v>1.745243018166297</v>
      </c>
      <c r="J44">
        <f t="shared" si="25"/>
        <v>0.48002485828579794</v>
      </c>
      <c r="K44">
        <f t="shared" si="17"/>
        <v>2.2882700522287738E-4</v>
      </c>
      <c r="L44">
        <f t="shared" si="2"/>
        <v>7.2314393387538554E-5</v>
      </c>
      <c r="M44">
        <f t="shared" si="2"/>
        <v>1.2238775136714269E-9</v>
      </c>
      <c r="Q44">
        <v>1128</v>
      </c>
      <c r="R44">
        <v>421.19</v>
      </c>
      <c r="S44">
        <f t="shared" si="3"/>
        <v>694.33999999999992</v>
      </c>
      <c r="T44">
        <v>4.0610299999999997</v>
      </c>
      <c r="U44">
        <f t="shared" si="18"/>
        <v>0.5465521441347353</v>
      </c>
      <c r="V44">
        <f t="shared" si="4"/>
        <v>0.4534478558652647</v>
      </c>
      <c r="W44">
        <f t="shared" si="5"/>
        <v>3.4027475897017528E-4</v>
      </c>
      <c r="X44">
        <f t="shared" si="6"/>
        <v>0.80904562927651114</v>
      </c>
      <c r="Y44">
        <f t="shared" si="7"/>
        <v>1.7964698853442027</v>
      </c>
      <c r="Z44">
        <f t="shared" si="19"/>
        <v>0.48360823888638288</v>
      </c>
      <c r="AA44">
        <f t="shared" si="8"/>
        <v>4.2341419828715308E-4</v>
      </c>
      <c r="AB44">
        <f t="shared" si="9"/>
        <v>9.0964870398055353E-4</v>
      </c>
      <c r="AC44">
        <f t="shared" si="9"/>
        <v>6.912166369941433E-9</v>
      </c>
      <c r="AG44">
        <v>752</v>
      </c>
      <c r="AH44">
        <v>426.43099999999998</v>
      </c>
      <c r="AI44">
        <f t="shared" si="10"/>
        <v>699.5809999999999</v>
      </c>
      <c r="AJ44">
        <v>3.3657300000000001</v>
      </c>
      <c r="AK44">
        <f t="shared" si="20"/>
        <v>0.52344005150839346</v>
      </c>
      <c r="AL44">
        <f t="shared" si="21"/>
        <v>0.47655994849160654</v>
      </c>
      <c r="AM44">
        <f t="shared" si="22"/>
        <v>5.2303492057566986E-4</v>
      </c>
      <c r="AN44">
        <f t="shared" si="23"/>
        <v>0.80304600177039354</v>
      </c>
      <c r="AO44">
        <f t="shared" si="11"/>
        <v>1.7732285069852591</v>
      </c>
      <c r="AP44">
        <f t="shared" si="26"/>
        <v>0.48200437149616771</v>
      </c>
      <c r="AQ44">
        <f t="shared" si="24"/>
        <v>6.4057106889959712E-4</v>
      </c>
      <c r="AR44">
        <f t="shared" si="12"/>
        <v>2.9641741852594779E-5</v>
      </c>
      <c r="AS44">
        <f t="shared" si="12"/>
        <v>1.3814746162824229E-8</v>
      </c>
    </row>
    <row r="45" spans="1:45" x14ac:dyDescent="0.25">
      <c r="A45">
        <v>2256</v>
      </c>
      <c r="B45">
        <v>415.85300000000001</v>
      </c>
      <c r="C45">
        <f t="shared" si="0"/>
        <v>689.00299999999993</v>
      </c>
      <c r="D45">
        <v>3.39134</v>
      </c>
      <c r="E45">
        <f t="shared" si="13"/>
        <v>0.51936830562932057</v>
      </c>
      <c r="F45">
        <f t="shared" si="1"/>
        <v>0.48063169437067943</v>
      </c>
      <c r="G45">
        <f t="shared" si="14"/>
        <v>1.8781497865510857E-4</v>
      </c>
      <c r="H45">
        <f t="shared" si="15"/>
        <v>0.83587219910154031</v>
      </c>
      <c r="I45">
        <f t="shared" si="16"/>
        <v>1.9075132523506668</v>
      </c>
      <c r="J45">
        <f t="shared" si="25"/>
        <v>0.49077972753127319</v>
      </c>
      <c r="K45">
        <f t="shared" si="17"/>
        <v>1.9355859759037243E-4</v>
      </c>
      <c r="L45">
        <f t="shared" si="2"/>
        <v>1.0298257702851061E-4</v>
      </c>
      <c r="M45">
        <f t="shared" si="2"/>
        <v>3.2989158473521512E-11</v>
      </c>
      <c r="Q45">
        <v>1152</v>
      </c>
      <c r="R45">
        <v>429.03300000000002</v>
      </c>
      <c r="S45">
        <f t="shared" si="3"/>
        <v>702.18299999999999</v>
      </c>
      <c r="T45">
        <v>4.0003500000000001</v>
      </c>
      <c r="U45">
        <f t="shared" si="18"/>
        <v>0.53838554991945109</v>
      </c>
      <c r="V45">
        <f t="shared" si="4"/>
        <v>0.46161445008054891</v>
      </c>
      <c r="W45">
        <f t="shared" si="5"/>
        <v>3.2877899008604733E-4</v>
      </c>
      <c r="X45">
        <f t="shared" si="6"/>
        <v>0.84705865932159841</v>
      </c>
      <c r="Y45">
        <f t="shared" si="7"/>
        <v>1.9578533391341397</v>
      </c>
      <c r="Z45">
        <f t="shared" si="19"/>
        <v>0.49377017964527453</v>
      </c>
      <c r="AA45">
        <f t="shared" si="8"/>
        <v>3.5750753185034812E-4</v>
      </c>
      <c r="AB45">
        <f t="shared" si="9"/>
        <v>1.0339909438397694E-3</v>
      </c>
      <c r="AC45">
        <f t="shared" si="9"/>
        <v>8.2532911190317493E-10</v>
      </c>
      <c r="AG45">
        <v>768</v>
      </c>
      <c r="AH45">
        <v>434.19400000000002</v>
      </c>
      <c r="AI45">
        <f t="shared" si="10"/>
        <v>707.34400000000005</v>
      </c>
      <c r="AJ45">
        <v>3.3119200000000002</v>
      </c>
      <c r="AK45">
        <f t="shared" si="20"/>
        <v>0.51507149277918274</v>
      </c>
      <c r="AL45">
        <f t="shared" si="21"/>
        <v>0.48492850722081726</v>
      </c>
      <c r="AM45">
        <f t="shared" si="22"/>
        <v>4.9630483264438002E-4</v>
      </c>
      <c r="AN45">
        <f t="shared" si="23"/>
        <v>0.84138520939356387</v>
      </c>
      <c r="AO45">
        <f t="shared" si="11"/>
        <v>1.9319877165706132</v>
      </c>
      <c r="AP45">
        <f t="shared" si="26"/>
        <v>0.49225350859856126</v>
      </c>
      <c r="AQ45">
        <f t="shared" si="24"/>
        <v>5.4245001095247058E-4</v>
      </c>
      <c r="AR45">
        <f t="shared" si="12"/>
        <v>5.3655645183951505E-5</v>
      </c>
      <c r="AS45">
        <f t="shared" si="12"/>
        <v>2.1293774810854709E-9</v>
      </c>
    </row>
    <row r="46" spans="1:45" x14ac:dyDescent="0.25">
      <c r="A46">
        <v>2303</v>
      </c>
      <c r="B46">
        <v>423.548</v>
      </c>
      <c r="C46">
        <f t="shared" si="0"/>
        <v>696.69799999999998</v>
      </c>
      <c r="D46">
        <v>3.3336999999999999</v>
      </c>
      <c r="E46">
        <f t="shared" si="13"/>
        <v>0.51054100163253047</v>
      </c>
      <c r="F46">
        <f t="shared" si="1"/>
        <v>0.48945899836746953</v>
      </c>
      <c r="G46">
        <f t="shared" si="14"/>
        <v>1.842307233372628E-4</v>
      </c>
      <c r="H46">
        <f t="shared" si="15"/>
        <v>0.86990252865495155</v>
      </c>
      <c r="I46">
        <f t="shared" si="16"/>
        <v>2.0700580255231786</v>
      </c>
      <c r="J46">
        <f t="shared" si="25"/>
        <v>0.49987698161802069</v>
      </c>
      <c r="K46">
        <f t="shared" si="17"/>
        <v>1.6096489550082737E-4</v>
      </c>
      <c r="L46">
        <f t="shared" si="2"/>
        <v>1.0853437500876441E-4</v>
      </c>
      <c r="M46">
        <f t="shared" si="2"/>
        <v>5.4129874491465375E-10</v>
      </c>
      <c r="Q46">
        <v>1176</v>
      </c>
      <c r="R46">
        <v>436.84800000000001</v>
      </c>
      <c r="S46">
        <f t="shared" si="3"/>
        <v>709.99800000000005</v>
      </c>
      <c r="T46">
        <v>3.9417200000000001</v>
      </c>
      <c r="U46">
        <f t="shared" si="18"/>
        <v>0.53049485415738595</v>
      </c>
      <c r="V46">
        <f t="shared" si="4"/>
        <v>0.46950514584261405</v>
      </c>
      <c r="W46">
        <f t="shared" si="5"/>
        <v>3.1958237497875058E-4</v>
      </c>
      <c r="X46">
        <f t="shared" si="6"/>
        <v>0.87915475955760347</v>
      </c>
      <c r="Y46">
        <f t="shared" si="7"/>
        <v>2.119862587541363</v>
      </c>
      <c r="Z46">
        <f t="shared" si="19"/>
        <v>0.50235036040968284</v>
      </c>
      <c r="AA46">
        <f t="shared" si="8"/>
        <v>2.9645895885338513E-4</v>
      </c>
      <c r="AB46">
        <f t="shared" si="9"/>
        <v>1.0788081199567879E-3</v>
      </c>
      <c r="AC46">
        <f t="shared" si="9"/>
        <v>5.3469237330681089E-10</v>
      </c>
      <c r="AG46">
        <v>784</v>
      </c>
      <c r="AH46">
        <v>441.96100000000001</v>
      </c>
      <c r="AI46">
        <f t="shared" si="10"/>
        <v>715.11099999999999</v>
      </c>
      <c r="AJ46">
        <v>3.2608600000000001</v>
      </c>
      <c r="AK46">
        <f t="shared" si="20"/>
        <v>0.50713061545687266</v>
      </c>
      <c r="AL46">
        <f t="shared" si="21"/>
        <v>0.49286938454312734</v>
      </c>
      <c r="AM46">
        <f t="shared" si="22"/>
        <v>4.7647596741534626E-4</v>
      </c>
      <c r="AN46">
        <f t="shared" si="23"/>
        <v>0.87385171405607387</v>
      </c>
      <c r="AO46">
        <f t="shared" si="11"/>
        <v>2.0909684178197248</v>
      </c>
      <c r="AP46">
        <f t="shared" si="26"/>
        <v>0.50093270877380081</v>
      </c>
      <c r="AQ46">
        <f t="shared" si="24"/>
        <v>4.5299225975558205E-4</v>
      </c>
      <c r="AR46">
        <f t="shared" si="12"/>
        <v>6.5017197648965802E-5</v>
      </c>
      <c r="AS46">
        <f t="shared" si="12"/>
        <v>5.5148452544926809E-10</v>
      </c>
    </row>
    <row r="47" spans="1:45" x14ac:dyDescent="0.25">
      <c r="A47">
        <v>2350</v>
      </c>
      <c r="B47">
        <v>431.25900000000001</v>
      </c>
      <c r="C47">
        <f t="shared" si="0"/>
        <v>704.40899999999999</v>
      </c>
      <c r="D47">
        <v>3.2771599999999999</v>
      </c>
      <c r="E47">
        <f t="shared" si="13"/>
        <v>0.50188215763567912</v>
      </c>
      <c r="F47">
        <f t="shared" si="1"/>
        <v>0.49811784236432088</v>
      </c>
      <c r="G47">
        <f t="shared" si="14"/>
        <v>1.8211275428580781E-4</v>
      </c>
      <c r="H47">
        <f t="shared" si="15"/>
        <v>0.89820242599155042</v>
      </c>
      <c r="I47">
        <f t="shared" si="16"/>
        <v>2.232624478591466</v>
      </c>
      <c r="J47">
        <f t="shared" si="25"/>
        <v>0.50744233170655961</v>
      </c>
      <c r="K47">
        <f t="shared" si="17"/>
        <v>1.3212357945344838E-4</v>
      </c>
      <c r="L47">
        <f t="shared" si="2"/>
        <v>8.6946101493523645E-5</v>
      </c>
      <c r="M47">
        <f t="shared" si="2"/>
        <v>2.4989176004201974E-9</v>
      </c>
      <c r="Q47">
        <v>1200</v>
      </c>
      <c r="R47">
        <v>444.649</v>
      </c>
      <c r="S47">
        <f t="shared" si="3"/>
        <v>717.79899999999998</v>
      </c>
      <c r="T47">
        <v>3.8847299999999998</v>
      </c>
      <c r="U47">
        <f t="shared" si="18"/>
        <v>0.52282487715789594</v>
      </c>
      <c r="V47">
        <f t="shared" si="4"/>
        <v>0.47717512284210406</v>
      </c>
      <c r="W47">
        <f t="shared" si="5"/>
        <v>3.142550674470751E-4</v>
      </c>
      <c r="X47">
        <f t="shared" si="6"/>
        <v>0.90577007703069956</v>
      </c>
      <c r="Y47">
        <f t="shared" si="7"/>
        <v>2.2821087220582692</v>
      </c>
      <c r="Z47">
        <f t="shared" si="19"/>
        <v>0.50946537542216408</v>
      </c>
      <c r="AA47">
        <f t="shared" si="8"/>
        <v>2.4199910985057141E-4</v>
      </c>
      <c r="AB47">
        <f t="shared" si="9"/>
        <v>1.0426604116840728E-3</v>
      </c>
      <c r="AC47">
        <f t="shared" si="9"/>
        <v>5.2209234081877386E-9</v>
      </c>
      <c r="AG47">
        <v>800</v>
      </c>
      <c r="AH47">
        <v>449.71499999999997</v>
      </c>
      <c r="AI47">
        <f t="shared" si="10"/>
        <v>722.86500000000001</v>
      </c>
      <c r="AJ47">
        <v>3.21184</v>
      </c>
      <c r="AK47">
        <f t="shared" si="20"/>
        <v>0.49950699997822712</v>
      </c>
      <c r="AL47">
        <f t="shared" si="21"/>
        <v>0.50049300002177288</v>
      </c>
      <c r="AM47">
        <f t="shared" si="22"/>
        <v>4.590771101800617E-4</v>
      </c>
      <c r="AN47">
        <f t="shared" si="23"/>
        <v>0.90096402858550295</v>
      </c>
      <c r="AO47">
        <f t="shared" si="11"/>
        <v>2.250331561639487</v>
      </c>
      <c r="AP47">
        <f t="shared" si="26"/>
        <v>0.50818058492989016</v>
      </c>
      <c r="AQ47">
        <f t="shared" si="24"/>
        <v>3.723771764916541E-4</v>
      </c>
      <c r="AR47">
        <f t="shared" si="12"/>
        <v>5.909896171951246E-5</v>
      </c>
      <c r="AS47">
        <f t="shared" si="12"/>
        <v>7.516878501574275E-9</v>
      </c>
    </row>
    <row r="48" spans="1:45" x14ac:dyDescent="0.25">
      <c r="A48">
        <v>2397</v>
      </c>
      <c r="B48">
        <v>438.97</v>
      </c>
      <c r="C48">
        <f t="shared" si="0"/>
        <v>712.12</v>
      </c>
      <c r="D48">
        <v>3.2212700000000001</v>
      </c>
      <c r="E48">
        <f t="shared" si="13"/>
        <v>0.4933228581842462</v>
      </c>
      <c r="F48">
        <f t="shared" si="1"/>
        <v>0.50667714181575385</v>
      </c>
      <c r="G48">
        <f t="shared" si="14"/>
        <v>1.8224309084282063E-4</v>
      </c>
      <c r="H48">
        <f t="shared" si="15"/>
        <v>0.9214316134652708</v>
      </c>
      <c r="I48">
        <f t="shared" si="16"/>
        <v>2.3956136780945245</v>
      </c>
      <c r="J48">
        <f t="shared" si="25"/>
        <v>0.51365213994087167</v>
      </c>
      <c r="K48">
        <f t="shared" si="17"/>
        <v>1.0674386373240418E-4</v>
      </c>
      <c r="L48">
        <f t="shared" si="2"/>
        <v>4.8650598845397034E-5</v>
      </c>
      <c r="M48">
        <f t="shared" si="2"/>
        <v>5.7001332942702432E-9</v>
      </c>
      <c r="Q48">
        <v>1224</v>
      </c>
      <c r="R48">
        <v>452.44</v>
      </c>
      <c r="S48">
        <f t="shared" si="3"/>
        <v>725.58999999999992</v>
      </c>
      <c r="T48">
        <v>3.8286899999999999</v>
      </c>
      <c r="U48">
        <f t="shared" si="18"/>
        <v>0.51528275553916614</v>
      </c>
      <c r="V48">
        <f t="shared" si="4"/>
        <v>0.48471724446083386</v>
      </c>
      <c r="W48">
        <f t="shared" si="5"/>
        <v>3.1195591367025322E-4</v>
      </c>
      <c r="X48">
        <f t="shared" si="6"/>
        <v>0.92749613031575118</v>
      </c>
      <c r="Y48">
        <f t="shared" si="7"/>
        <v>2.4445422749548622</v>
      </c>
      <c r="Z48">
        <f t="shared" si="19"/>
        <v>0.51527335405857777</v>
      </c>
      <c r="AA48">
        <f t="shared" si="8"/>
        <v>1.9452908557364684E-4</v>
      </c>
      <c r="AB48">
        <f t="shared" si="9"/>
        <v>9.3367583374933739E-4</v>
      </c>
      <c r="AC48">
        <f t="shared" si="9"/>
        <v>1.3789059956829945E-8</v>
      </c>
      <c r="AG48">
        <v>816</v>
      </c>
      <c r="AH48">
        <v>457.45400000000001</v>
      </c>
      <c r="AI48">
        <f t="shared" si="10"/>
        <v>730.60400000000004</v>
      </c>
      <c r="AJ48">
        <v>3.1646100000000001</v>
      </c>
      <c r="AK48">
        <f t="shared" si="20"/>
        <v>0.49216176621534619</v>
      </c>
      <c r="AL48">
        <f t="shared" si="21"/>
        <v>0.50783823378465387</v>
      </c>
      <c r="AM48">
        <f t="shared" si="22"/>
        <v>4.5091228332104494E-4</v>
      </c>
      <c r="AN48">
        <f t="shared" si="23"/>
        <v>0.92325140086437996</v>
      </c>
      <c r="AO48">
        <f t="shared" si="11"/>
        <v>2.4099627252086151</v>
      </c>
      <c r="AP48">
        <f t="shared" si="26"/>
        <v>0.51413861975375663</v>
      </c>
      <c r="AQ48">
        <f t="shared" si="24"/>
        <v>3.0140054524600905E-4</v>
      </c>
      <c r="AR48">
        <f t="shared" si="12"/>
        <v>3.9694863359666951E-5</v>
      </c>
      <c r="AS48">
        <f t="shared" si="12"/>
        <v>2.2353759822218136E-8</v>
      </c>
    </row>
    <row r="49" spans="1:45" x14ac:dyDescent="0.25">
      <c r="A49">
        <v>2444</v>
      </c>
      <c r="B49">
        <v>446.68099999999998</v>
      </c>
      <c r="C49">
        <f t="shared" si="0"/>
        <v>719.8309999999999</v>
      </c>
      <c r="D49">
        <v>3.16534</v>
      </c>
      <c r="E49">
        <f t="shared" si="13"/>
        <v>0.48475743291463363</v>
      </c>
      <c r="F49">
        <f t="shared" si="1"/>
        <v>0.51524256708536642</v>
      </c>
      <c r="G49">
        <f t="shared" si="14"/>
        <v>1.8745655312331976E-4</v>
      </c>
      <c r="H49">
        <f t="shared" si="15"/>
        <v>0.94019868920274663</v>
      </c>
      <c r="I49">
        <f t="shared" si="16"/>
        <v>2.559018083165661</v>
      </c>
      <c r="J49">
        <f t="shared" si="25"/>
        <v>0.51866910153629464</v>
      </c>
      <c r="K49">
        <f t="shared" si="17"/>
        <v>8.4872665395788473E-5</v>
      </c>
      <c r="L49">
        <f t="shared" si="2"/>
        <v>1.1741138343397961E-5</v>
      </c>
      <c r="M49">
        <f t="shared" si="2"/>
        <v>1.0523454021294744E-8</v>
      </c>
      <c r="Q49">
        <v>1248</v>
      </c>
      <c r="R49">
        <v>460.245</v>
      </c>
      <c r="S49">
        <f t="shared" si="3"/>
        <v>733.39499999999998</v>
      </c>
      <c r="T49">
        <v>3.7730600000000001</v>
      </c>
      <c r="U49">
        <f t="shared" si="18"/>
        <v>0.50779581361108006</v>
      </c>
      <c r="V49">
        <f t="shared" si="4"/>
        <v>0.49220418638891994</v>
      </c>
      <c r="W49">
        <f t="shared" si="5"/>
        <v>3.1218022135579465E-4</v>
      </c>
      <c r="X49">
        <f t="shared" si="6"/>
        <v>0.94496044777243582</v>
      </c>
      <c r="Y49">
        <f t="shared" si="7"/>
        <v>2.6071673937746356</v>
      </c>
      <c r="Z49">
        <f t="shared" si="19"/>
        <v>0.51994205211234534</v>
      </c>
      <c r="AA49">
        <f t="shared" si="8"/>
        <v>1.541829336780553E-4</v>
      </c>
      <c r="AB49">
        <f t="shared" si="9"/>
        <v>7.6938919489077788E-4</v>
      </c>
      <c r="AC49">
        <f t="shared" si="9"/>
        <v>2.4963142913522326E-8</v>
      </c>
      <c r="AG49">
        <v>832</v>
      </c>
      <c r="AH49">
        <v>465.17899999999997</v>
      </c>
      <c r="AI49">
        <f t="shared" si="10"/>
        <v>738.32899999999995</v>
      </c>
      <c r="AJ49">
        <v>3.11822</v>
      </c>
      <c r="AK49">
        <f t="shared" si="20"/>
        <v>0.48494716968220941</v>
      </c>
      <c r="AL49">
        <f t="shared" si="21"/>
        <v>0.51505283031779059</v>
      </c>
      <c r="AM49">
        <f t="shared" si="22"/>
        <v>4.4022024814853455E-4</v>
      </c>
      <c r="AN49">
        <f t="shared" si="23"/>
        <v>0.94129070773125723</v>
      </c>
      <c r="AO49">
        <f t="shared" si="11"/>
        <v>2.5697710211096467</v>
      </c>
      <c r="AP49">
        <f t="shared" si="26"/>
        <v>0.51896102847769277</v>
      </c>
      <c r="AQ49">
        <f t="shared" si="24"/>
        <v>2.4028488908163623E-4</v>
      </c>
      <c r="AR49">
        <f t="shared" si="12"/>
        <v>1.5274012857062759E-5</v>
      </c>
      <c r="AS49">
        <f t="shared" si="12"/>
        <v>3.9974147805209566E-8</v>
      </c>
    </row>
    <row r="50" spans="1:45" x14ac:dyDescent="0.25">
      <c r="A50">
        <v>2491</v>
      </c>
      <c r="B50">
        <v>454.387</v>
      </c>
      <c r="C50">
        <f t="shared" si="0"/>
        <v>727.53700000000003</v>
      </c>
      <c r="D50">
        <v>3.1078100000000002</v>
      </c>
      <c r="E50">
        <f t="shared" si="13"/>
        <v>0.4759469749178375</v>
      </c>
      <c r="F50">
        <f t="shared" si="1"/>
        <v>0.52405302508216245</v>
      </c>
      <c r="G50">
        <f t="shared" si="14"/>
        <v>1.9781830940582339E-4</v>
      </c>
      <c r="H50">
        <f t="shared" si="15"/>
        <v>0.95512050001069371</v>
      </c>
      <c r="I50">
        <f t="shared" si="16"/>
        <v>2.7228205672991033</v>
      </c>
      <c r="J50">
        <f t="shared" si="25"/>
        <v>0.52265811680989671</v>
      </c>
      <c r="K50">
        <f t="shared" si="17"/>
        <v>6.6388839805512067E-5</v>
      </c>
      <c r="L50">
        <f t="shared" si="2"/>
        <v>1.9457690880353862E-6</v>
      </c>
      <c r="M50">
        <f t="shared" si="2"/>
        <v>1.7273705479419158E-8</v>
      </c>
      <c r="Q50">
        <v>1272</v>
      </c>
      <c r="R50">
        <v>468.05500000000001</v>
      </c>
      <c r="S50">
        <f t="shared" si="3"/>
        <v>741.20499999999993</v>
      </c>
      <c r="T50">
        <v>3.71739</v>
      </c>
      <c r="U50">
        <f t="shared" si="18"/>
        <v>0.50030348829854099</v>
      </c>
      <c r="V50">
        <f t="shared" si="4"/>
        <v>0.49969651170145901</v>
      </c>
      <c r="W50">
        <f t="shared" si="5"/>
        <v>3.2429283637517198E-4</v>
      </c>
      <c r="X50">
        <f t="shared" si="6"/>
        <v>0.95880259221174147</v>
      </c>
      <c r="Y50">
        <f t="shared" si="7"/>
        <v>2.7702301400911642</v>
      </c>
      <c r="Z50">
        <f t="shared" si="19"/>
        <v>0.52364244252061865</v>
      </c>
      <c r="AA50">
        <f t="shared" si="8"/>
        <v>1.2028842449894379E-4</v>
      </c>
      <c r="AB50">
        <f t="shared" si="9"/>
        <v>5.734076027959791E-4</v>
      </c>
      <c r="AC50">
        <f t="shared" si="9"/>
        <v>4.1617800064965758E-8</v>
      </c>
      <c r="AG50">
        <v>848</v>
      </c>
      <c r="AH50">
        <v>472.90499999999997</v>
      </c>
      <c r="AI50">
        <f t="shared" si="10"/>
        <v>746.05499999999995</v>
      </c>
      <c r="AJ50">
        <v>3.0729299999999999</v>
      </c>
      <c r="AK50">
        <f t="shared" si="20"/>
        <v>0.47790364571183291</v>
      </c>
      <c r="AL50">
        <f t="shared" si="21"/>
        <v>0.52209635428816714</v>
      </c>
      <c r="AM50">
        <f t="shared" si="22"/>
        <v>4.4799627372853201E-4</v>
      </c>
      <c r="AN50">
        <f t="shared" si="23"/>
        <v>0.95567214438751558</v>
      </c>
      <c r="AO50">
        <f t="shared" si="11"/>
        <v>2.7297091256220183</v>
      </c>
      <c r="AP50">
        <f t="shared" si="26"/>
        <v>0.52280558670299893</v>
      </c>
      <c r="AQ50">
        <f t="shared" si="24"/>
        <v>1.8886658195314845E-4</v>
      </c>
      <c r="AR50">
        <f t="shared" si="12"/>
        <v>5.0301061824812387E-7</v>
      </c>
      <c r="AS50">
        <f t="shared" si="12"/>
        <v>6.7148197159605307E-8</v>
      </c>
    </row>
    <row r="51" spans="1:45" x14ac:dyDescent="0.25">
      <c r="A51">
        <v>2538</v>
      </c>
      <c r="B51">
        <v>462.10599999999999</v>
      </c>
      <c r="C51">
        <f t="shared" si="0"/>
        <v>735.25599999999997</v>
      </c>
      <c r="D51">
        <v>3.0470999999999999</v>
      </c>
      <c r="E51">
        <f t="shared" si="13"/>
        <v>0.4666495143757638</v>
      </c>
      <c r="F51">
        <f t="shared" si="1"/>
        <v>0.53335048562423615</v>
      </c>
      <c r="G51">
        <f t="shared" si="14"/>
        <v>2.2059462274376976E-4</v>
      </c>
      <c r="H51">
        <f t="shared" si="15"/>
        <v>0.96679259376098725</v>
      </c>
      <c r="I51">
        <f t="shared" si="16"/>
        <v>2.8869450221059947</v>
      </c>
      <c r="J51">
        <f t="shared" si="25"/>
        <v>0.52577839228075574</v>
      </c>
      <c r="K51">
        <f t="shared" si="17"/>
        <v>5.1153368748164032E-5</v>
      </c>
      <c r="L51">
        <f t="shared" si="2"/>
        <v>5.7336597602380377E-5</v>
      </c>
      <c r="M51">
        <f t="shared" si="2"/>
        <v>2.8710338555603376E-8</v>
      </c>
      <c r="Q51">
        <v>1296</v>
      </c>
      <c r="R51">
        <v>475.86099999999999</v>
      </c>
      <c r="S51">
        <f t="shared" si="3"/>
        <v>749.01099999999997</v>
      </c>
      <c r="T51">
        <v>3.6595599999999999</v>
      </c>
      <c r="U51">
        <f t="shared" si="18"/>
        <v>0.49252046022553686</v>
      </c>
      <c r="V51">
        <f t="shared" si="4"/>
        <v>0.50747953977446314</v>
      </c>
      <c r="W51">
        <f t="shared" si="5"/>
        <v>3.5132191248321565E-4</v>
      </c>
      <c r="X51">
        <f t="shared" si="6"/>
        <v>0.96960177540647607</v>
      </c>
      <c r="Y51">
        <f t="shared" si="7"/>
        <v>2.9337408628948016</v>
      </c>
      <c r="Z51">
        <f t="shared" si="19"/>
        <v>0.52652936470859335</v>
      </c>
      <c r="AA51">
        <f t="shared" si="8"/>
        <v>9.2307874423482145E-5</v>
      </c>
      <c r="AB51">
        <f t="shared" si="9"/>
        <v>3.6289583002100908E-4</v>
      </c>
      <c r="AC51">
        <f t="shared" si="9"/>
        <v>6.7088271912009072E-8</v>
      </c>
      <c r="AG51">
        <v>864</v>
      </c>
      <c r="AH51">
        <v>480.64100000000002</v>
      </c>
      <c r="AI51">
        <f t="shared" si="10"/>
        <v>753.79099999999994</v>
      </c>
      <c r="AJ51">
        <v>3.02684</v>
      </c>
      <c r="AK51">
        <f t="shared" si="20"/>
        <v>0.47073570533217629</v>
      </c>
      <c r="AL51">
        <f t="shared" si="21"/>
        <v>0.52926429466782365</v>
      </c>
      <c r="AM51">
        <f t="shared" si="22"/>
        <v>4.7142155078833126E-4</v>
      </c>
      <c r="AN51">
        <f t="shared" si="23"/>
        <v>0.96697611275283557</v>
      </c>
      <c r="AO51">
        <f t="shared" si="11"/>
        <v>2.8898964577205768</v>
      </c>
      <c r="AP51">
        <f t="shared" si="26"/>
        <v>0.5258274520142493</v>
      </c>
      <c r="AQ51">
        <f t="shared" si="24"/>
        <v>1.4634714666900839E-4</v>
      </c>
      <c r="AR51">
        <f t="shared" si="12"/>
        <v>1.1811887425428026E-5</v>
      </c>
      <c r="AS51">
        <f t="shared" si="12"/>
        <v>1.0567336821353283E-7</v>
      </c>
    </row>
    <row r="52" spans="1:45" x14ac:dyDescent="0.25">
      <c r="A52">
        <v>2585</v>
      </c>
      <c r="B52">
        <v>469.85</v>
      </c>
      <c r="C52">
        <f t="shared" si="0"/>
        <v>743</v>
      </c>
      <c r="D52">
        <v>2.9794</v>
      </c>
      <c r="E52">
        <f t="shared" si="13"/>
        <v>0.45628156710680667</v>
      </c>
      <c r="F52">
        <f t="shared" si="1"/>
        <v>0.54371843289319333</v>
      </c>
      <c r="G52">
        <f t="shared" si="14"/>
        <v>2.5591582969417172E-4</v>
      </c>
      <c r="H52">
        <f t="shared" si="15"/>
        <v>0.97578607696420394</v>
      </c>
      <c r="I52">
        <f t="shared" si="16"/>
        <v>3.0515445920196309</v>
      </c>
      <c r="J52">
        <f t="shared" si="25"/>
        <v>0.52818260061191946</v>
      </c>
      <c r="K52">
        <f t="shared" si="17"/>
        <v>3.8819286116143956E-5</v>
      </c>
      <c r="L52">
        <f t="shared" si="2"/>
        <v>2.4136208467187109E-4</v>
      </c>
      <c r="M52">
        <f t="shared" si="2"/>
        <v>4.7130909233526508E-8</v>
      </c>
      <c r="Q52">
        <v>1320</v>
      </c>
      <c r="R52">
        <v>483.69600000000003</v>
      </c>
      <c r="S52">
        <f t="shared" si="3"/>
        <v>756.846</v>
      </c>
      <c r="T52">
        <v>3.5969099999999998</v>
      </c>
      <c r="U52">
        <f t="shared" si="18"/>
        <v>0.48408873432593968</v>
      </c>
      <c r="V52">
        <f t="shared" si="4"/>
        <v>0.51591126567406032</v>
      </c>
      <c r="W52">
        <f t="shared" si="5"/>
        <v>3.8048191160392858E-4</v>
      </c>
      <c r="X52">
        <f t="shared" si="6"/>
        <v>0.97788893728733084</v>
      </c>
      <c r="Y52">
        <f t="shared" si="7"/>
        <v>3.0975975415466057</v>
      </c>
      <c r="Z52">
        <f t="shared" si="19"/>
        <v>0.52874475369475693</v>
      </c>
      <c r="AA52">
        <f t="shared" si="8"/>
        <v>6.98272696612474E-5</v>
      </c>
      <c r="AB52">
        <f t="shared" si="9"/>
        <v>1.6469841477736351E-4</v>
      </c>
      <c r="AC52">
        <f t="shared" si="9"/>
        <v>9.650630656053545E-8</v>
      </c>
      <c r="AG52">
        <v>880</v>
      </c>
      <c r="AH52">
        <v>488.38200000000001</v>
      </c>
      <c r="AI52">
        <f t="shared" si="10"/>
        <v>761.53199999999993</v>
      </c>
      <c r="AJ52">
        <v>2.9783400000000002</v>
      </c>
      <c r="AK52">
        <f t="shared" si="20"/>
        <v>0.46319296051956299</v>
      </c>
      <c r="AL52">
        <f t="shared" si="21"/>
        <v>0.53680703948043695</v>
      </c>
      <c r="AM52">
        <f t="shared" si="22"/>
        <v>5.0194245118989622E-4</v>
      </c>
      <c r="AN52">
        <f t="shared" si="23"/>
        <v>0.97573522460414075</v>
      </c>
      <c r="AO52">
        <f t="shared" si="11"/>
        <v>3.0504745770210984</v>
      </c>
      <c r="AP52">
        <f t="shared" si="26"/>
        <v>0.52816900636095343</v>
      </c>
      <c r="AQ52">
        <f t="shared" si="24"/>
        <v>1.116785552423987E-4</v>
      </c>
      <c r="AR52">
        <f t="shared" si="12"/>
        <v>7.4615616173294248E-5</v>
      </c>
      <c r="AS52">
        <f t="shared" si="12"/>
        <v>1.5230590848011918E-7</v>
      </c>
    </row>
    <row r="53" spans="1:45" x14ac:dyDescent="0.25">
      <c r="A53">
        <v>2632</v>
      </c>
      <c r="B53">
        <v>477.637</v>
      </c>
      <c r="C53">
        <f t="shared" si="0"/>
        <v>750.78700000000003</v>
      </c>
      <c r="D53">
        <v>2.9008600000000002</v>
      </c>
      <c r="E53">
        <f t="shared" si="13"/>
        <v>0.44425352311118055</v>
      </c>
      <c r="F53">
        <f t="shared" si="1"/>
        <v>0.5557464768888194</v>
      </c>
      <c r="G53">
        <f t="shared" si="14"/>
        <v>2.8778311788374775E-4</v>
      </c>
      <c r="H53">
        <f t="shared" si="15"/>
        <v>0.98261105459891618</v>
      </c>
      <c r="I53">
        <f t="shared" si="16"/>
        <v>3.2168162750645228</v>
      </c>
      <c r="J53">
        <f t="shared" si="25"/>
        <v>0.53000710705937826</v>
      </c>
      <c r="K53">
        <f t="shared" si="17"/>
        <v>2.9013081751057717E-5</v>
      </c>
      <c r="L53">
        <f t="shared" si="2"/>
        <v>6.6251515921674474E-4</v>
      </c>
      <c r="M53">
        <f t="shared" si="2"/>
        <v>6.69619316001137E-8</v>
      </c>
      <c r="Q53">
        <v>1344</v>
      </c>
      <c r="R53">
        <v>491.54399999999998</v>
      </c>
      <c r="S53">
        <f t="shared" si="3"/>
        <v>764.69399999999996</v>
      </c>
      <c r="T53">
        <v>3.5290599999999999</v>
      </c>
      <c r="U53">
        <f t="shared" si="18"/>
        <v>0.47495716844744534</v>
      </c>
      <c r="V53">
        <f t="shared" si="4"/>
        <v>0.5250428315525546</v>
      </c>
      <c r="W53">
        <f t="shared" si="5"/>
        <v>3.9326744967993488E-4</v>
      </c>
      <c r="X53">
        <f t="shared" si="6"/>
        <v>0.98415784869922263</v>
      </c>
      <c r="Y53">
        <f t="shared" si="7"/>
        <v>3.2620952469919482</v>
      </c>
      <c r="Z53">
        <f t="shared" si="19"/>
        <v>0.53042060816662684</v>
      </c>
      <c r="AA53">
        <f t="shared" si="8"/>
        <v>5.1945031766429553E-5</v>
      </c>
      <c r="AB53">
        <f t="shared" si="9"/>
        <v>2.8920481310862267E-5</v>
      </c>
      <c r="AC53">
        <f t="shared" si="9"/>
        <v>1.1650099297032157E-7</v>
      </c>
      <c r="AG53">
        <v>896</v>
      </c>
      <c r="AH53">
        <v>496.13099999999997</v>
      </c>
      <c r="AI53">
        <f t="shared" si="10"/>
        <v>769.28099999999995</v>
      </c>
      <c r="AJ53">
        <v>2.9266999999999999</v>
      </c>
      <c r="AK53">
        <f t="shared" si="20"/>
        <v>0.45516188130052471</v>
      </c>
      <c r="AL53">
        <f t="shared" si="21"/>
        <v>0.54483811869947529</v>
      </c>
      <c r="AM53">
        <f t="shared" si="22"/>
        <v>5.13800890199409E-4</v>
      </c>
      <c r="AN53">
        <f t="shared" si="23"/>
        <v>0.98241936555956855</v>
      </c>
      <c r="AO53">
        <f t="shared" si="11"/>
        <v>3.2114537529272633</v>
      </c>
      <c r="AP53">
        <f t="shared" si="26"/>
        <v>0.52995586324483179</v>
      </c>
      <c r="AQ53">
        <f t="shared" si="24"/>
        <v>8.3927617150586004E-5</v>
      </c>
      <c r="AR53">
        <f t="shared" si="12"/>
        <v>2.2148152741726621E-4</v>
      </c>
      <c r="AS53">
        <f t="shared" si="12"/>
        <v>1.8479103088170794E-7</v>
      </c>
    </row>
    <row r="54" spans="1:45" x14ac:dyDescent="0.25">
      <c r="A54">
        <v>2679</v>
      </c>
      <c r="B54">
        <v>485.42500000000001</v>
      </c>
      <c r="C54">
        <f t="shared" si="0"/>
        <v>758.57500000000005</v>
      </c>
      <c r="D54">
        <v>2.8125399999999998</v>
      </c>
      <c r="E54">
        <f t="shared" si="13"/>
        <v>0.4307277165706444</v>
      </c>
      <c r="F54">
        <f t="shared" si="1"/>
        <v>0.56927228342935554</v>
      </c>
      <c r="G54">
        <f t="shared" si="14"/>
        <v>3.0570439447297443E-4</v>
      </c>
      <c r="H54">
        <f t="shared" si="15"/>
        <v>0.98771196329344013</v>
      </c>
      <c r="I54">
        <f t="shared" si="16"/>
        <v>3.383047900388739</v>
      </c>
      <c r="J54">
        <f t="shared" si="25"/>
        <v>0.531370721901678</v>
      </c>
      <c r="K54">
        <f t="shared" si="17"/>
        <v>2.1271120107626132E-5</v>
      </c>
      <c r="L54">
        <f t="shared" si="2"/>
        <v>1.4365283662363263E-3</v>
      </c>
      <c r="M54">
        <f t="shared" si="2"/>
        <v>8.090228756619351E-8</v>
      </c>
      <c r="Q54">
        <v>1368</v>
      </c>
      <c r="R54">
        <v>499.39499999999998</v>
      </c>
      <c r="S54">
        <f t="shared" si="3"/>
        <v>772.54499999999996</v>
      </c>
      <c r="T54">
        <v>3.4589300000000001</v>
      </c>
      <c r="U54">
        <f t="shared" si="18"/>
        <v>0.46551874965512691</v>
      </c>
      <c r="V54">
        <f t="shared" si="4"/>
        <v>0.53448125034487304</v>
      </c>
      <c r="W54">
        <f t="shared" si="5"/>
        <v>3.8698683448470939E-4</v>
      </c>
      <c r="X54">
        <f t="shared" si="6"/>
        <v>0.9888213391093652</v>
      </c>
      <c r="Y54">
        <f t="shared" si="7"/>
        <v>3.4271983967877491</v>
      </c>
      <c r="Z54">
        <f t="shared" si="19"/>
        <v>0.53166728892902115</v>
      </c>
      <c r="AA54">
        <f t="shared" si="8"/>
        <v>3.7978928351624247E-5</v>
      </c>
      <c r="AB54">
        <f t="shared" si="9"/>
        <v>7.9183788499031422E-6</v>
      </c>
      <c r="AC54">
        <f t="shared" si="9"/>
        <v>1.2180651854340038E-7</v>
      </c>
      <c r="AG54">
        <v>912</v>
      </c>
      <c r="AH54">
        <v>503.89</v>
      </c>
      <c r="AI54">
        <f t="shared" si="10"/>
        <v>777.04</v>
      </c>
      <c r="AJ54">
        <v>2.87384</v>
      </c>
      <c r="AK54">
        <f t="shared" si="20"/>
        <v>0.44694106705733422</v>
      </c>
      <c r="AL54">
        <f t="shared" si="21"/>
        <v>0.55305893294266584</v>
      </c>
      <c r="AM54">
        <f t="shared" si="22"/>
        <v>6.0642426857748452E-4</v>
      </c>
      <c r="AN54">
        <f t="shared" si="23"/>
        <v>0.9874425682851955</v>
      </c>
      <c r="AO54">
        <f t="shared" si="11"/>
        <v>3.3728618394473782</v>
      </c>
      <c r="AP54">
        <f t="shared" si="26"/>
        <v>0.53129870511924115</v>
      </c>
      <c r="AQ54">
        <f t="shared" si="24"/>
        <v>6.2104327815251941E-5</v>
      </c>
      <c r="AR54">
        <f t="shared" si="12"/>
        <v>4.7350751492734568E-4</v>
      </c>
      <c r="AS54">
        <f t="shared" si="12"/>
        <v>2.9628419791140039E-7</v>
      </c>
    </row>
    <row r="55" spans="1:45" x14ac:dyDescent="0.25">
      <c r="A55">
        <v>2726</v>
      </c>
      <c r="B55">
        <v>493.17899999999997</v>
      </c>
      <c r="C55">
        <f t="shared" si="0"/>
        <v>766.32899999999995</v>
      </c>
      <c r="D55">
        <v>2.7187199999999998</v>
      </c>
      <c r="E55">
        <f t="shared" si="13"/>
        <v>0.41635961003041466</v>
      </c>
      <c r="F55">
        <f t="shared" si="1"/>
        <v>0.58364038996958534</v>
      </c>
      <c r="G55">
        <f t="shared" si="14"/>
        <v>3.1557738866667636E-4</v>
      </c>
      <c r="H55">
        <f t="shared" si="15"/>
        <v>0.99145172601255538</v>
      </c>
      <c r="I55">
        <f t="shared" si="16"/>
        <v>3.5499003322079403</v>
      </c>
      <c r="J55">
        <f t="shared" si="25"/>
        <v>0.53237046454673642</v>
      </c>
      <c r="K55">
        <f t="shared" si="17"/>
        <v>1.528850446107518E-5</v>
      </c>
      <c r="L55">
        <f t="shared" si="2"/>
        <v>2.6286052528644898E-3</v>
      </c>
      <c r="M55">
        <f t="shared" si="2"/>
        <v>9.0173413977444944E-8</v>
      </c>
      <c r="Q55">
        <v>1392</v>
      </c>
      <c r="R55">
        <v>507.214</v>
      </c>
      <c r="S55">
        <f t="shared" si="3"/>
        <v>780.36400000000003</v>
      </c>
      <c r="T55">
        <v>3.38992</v>
      </c>
      <c r="U55">
        <f t="shared" si="18"/>
        <v>0.45623106562749399</v>
      </c>
      <c r="V55">
        <f t="shared" si="4"/>
        <v>0.54376893437250606</v>
      </c>
      <c r="W55">
        <f t="shared" si="5"/>
        <v>3.9063860227909916E-4</v>
      </c>
      <c r="X55">
        <f t="shared" si="6"/>
        <v>0.99223098892826767</v>
      </c>
      <c r="Y55">
        <f t="shared" si="7"/>
        <v>3.5927743261471994</v>
      </c>
      <c r="Z55">
        <f t="shared" si="19"/>
        <v>0.53257878320946017</v>
      </c>
      <c r="AA55">
        <f t="shared" si="8"/>
        <v>2.7251306453755652E-5</v>
      </c>
      <c r="AB55">
        <f t="shared" si="9"/>
        <v>1.2521948305181733E-4</v>
      </c>
      <c r="AC55">
        <f t="shared" si="9"/>
        <v>1.3205032676725572E-7</v>
      </c>
    </row>
    <row r="56" spans="1:45" x14ac:dyDescent="0.25">
      <c r="A56">
        <v>2773</v>
      </c>
      <c r="B56">
        <v>500.89299999999997</v>
      </c>
      <c r="C56">
        <f t="shared" si="0"/>
        <v>774.04299999999989</v>
      </c>
      <c r="D56">
        <v>2.6218699999999999</v>
      </c>
      <c r="E56">
        <f t="shared" si="13"/>
        <v>0.40152747276308087</v>
      </c>
      <c r="F56">
        <f t="shared" si="1"/>
        <v>0.59847252723691913</v>
      </c>
      <c r="G56">
        <f t="shared" si="14"/>
        <v>2.1582132247995641E-4</v>
      </c>
      <c r="H56">
        <f t="shared" si="15"/>
        <v>0.99413966057948278</v>
      </c>
      <c r="I56">
        <f t="shared" si="16"/>
        <v>3.7168108009037799</v>
      </c>
      <c r="J56">
        <f t="shared" si="25"/>
        <v>0.53308902425640692</v>
      </c>
      <c r="K56">
        <f t="shared" si="17"/>
        <v>1.0796339858034393E-5</v>
      </c>
      <c r="L56">
        <f t="shared" si="2"/>
        <v>4.2750024620026488E-3</v>
      </c>
      <c r="M56">
        <f t="shared" si="2"/>
        <v>4.2035243499119432E-8</v>
      </c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7">R87+273.15</f>
        <v>1072.087</v>
      </c>
      <c r="T87">
        <v>1.9611799999999999</v>
      </c>
      <c r="U87">
        <f t="shared" ref="U87:U88" si="28">T87/$T$11</f>
        <v>0.26394464804105366</v>
      </c>
      <c r="V87">
        <f t="shared" ref="V87:V88" si="29">1-U87</f>
        <v>0.73605535195894634</v>
      </c>
      <c r="W87">
        <f t="shared" ref="W87:W88" si="30">(V88-V87)/(Q88-Q87)</f>
        <v>8.6302382013035694E-5</v>
      </c>
      <c r="X87">
        <f t="shared" ref="X87:X88" si="31">1-(2*(($B$3-Z87)/$B$3))</f>
        <v>-1</v>
      </c>
      <c r="Y87">
        <f t="shared" ref="Y87:Y88" si="32">IF(X87&gt;0.999999,3.5,IF(X87&lt;-0.999999,-3.5,SIGN(X87)*SQRT(GAMMAINV(ABS(X87),$B$6,$B$7))))</f>
        <v>-3.5</v>
      </c>
      <c r="Z87">
        <f t="shared" ref="Z87:Z88" si="33">Z86+AA86*(Q87-Q86)</f>
        <v>0</v>
      </c>
      <c r="AA87">
        <f t="shared" ref="AA87:AA88" si="34">$B$1*EXP((-$B$2-($B$4*Y87))/($B$5*S87))*($B$3-Z87)</f>
        <v>156092258.87351134</v>
      </c>
      <c r="AB87">
        <f t="shared" ref="AB87:AC88" si="35">(Z87-V87)^2</f>
        <v>0.54177748114740831</v>
      </c>
      <c r="AC87">
        <f t="shared" si="35"/>
        <v>2.4364793280208336E+16</v>
      </c>
    </row>
    <row r="88" spans="17:29" x14ac:dyDescent="0.25">
      <c r="Q88">
        <v>1536</v>
      </c>
      <c r="R88">
        <v>806.75400000000002</v>
      </c>
      <c r="S88">
        <f t="shared" si="27"/>
        <v>1079.904</v>
      </c>
      <c r="T88">
        <v>1.95092</v>
      </c>
      <c r="U88">
        <f t="shared" si="28"/>
        <v>0.26256380992884509</v>
      </c>
      <c r="V88">
        <f t="shared" si="29"/>
        <v>0.73743619007115491</v>
      </c>
      <c r="W88">
        <f t="shared" si="30"/>
        <v>4.8010168624424148E-4</v>
      </c>
      <c r="X88">
        <f t="shared" si="31"/>
        <v>9342372472.3643932</v>
      </c>
      <c r="Y88">
        <f t="shared" si="32"/>
        <v>3.5</v>
      </c>
      <c r="Z88">
        <f t="shared" si="33"/>
        <v>2497476141.9761815</v>
      </c>
      <c r="AA88">
        <f t="shared" si="34"/>
        <v>-4988566878492.7324</v>
      </c>
      <c r="AB88">
        <f t="shared" si="35"/>
        <v>6.2373870760567726E+18</v>
      </c>
      <c r="AC88">
        <f t="shared" si="35"/>
        <v>2.4885799501194723E+25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topLeftCell="A19" workbookViewId="0">
      <selection activeCell="N30" sqref="N30"/>
    </sheetView>
  </sheetViews>
  <sheetFormatPr defaultRowHeight="15" x14ac:dyDescent="0.25"/>
  <cols>
    <col min="7" max="7" width="19.42578125" customWidth="1"/>
    <col min="8" max="8" width="11.85546875" bestFit="1" customWidth="1"/>
    <col min="11" max="11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1.2512886425944921E+33</v>
      </c>
      <c r="C1" s="2" t="s">
        <v>1</v>
      </c>
      <c r="F1" t="s">
        <v>2</v>
      </c>
      <c r="G1">
        <f>N11+AD11+AT11</f>
        <v>3.155464637815994E-2</v>
      </c>
    </row>
    <row r="2" spans="1:46" x14ac:dyDescent="0.25">
      <c r="A2" s="3" t="s">
        <v>3</v>
      </c>
      <c r="B2" s="4">
        <v>407042.0321600613</v>
      </c>
      <c r="C2" s="5" t="s">
        <v>4</v>
      </c>
    </row>
    <row r="3" spans="1:46" x14ac:dyDescent="0.25">
      <c r="A3" s="3" t="s">
        <v>5</v>
      </c>
      <c r="B3" s="4">
        <v>0.57947126653791259</v>
      </c>
      <c r="C3" s="5"/>
      <c r="H3">
        <f>B1*EXP(-B2/(B5*C11))</f>
        <v>6.5236606406512534E-18</v>
      </c>
    </row>
    <row r="4" spans="1:46" x14ac:dyDescent="0.25">
      <c r="A4" s="3" t="s">
        <v>6</v>
      </c>
      <c r="B4" s="4">
        <v>29320.406123284465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0.50871417506594141</v>
      </c>
    </row>
    <row r="7" spans="1:46" x14ac:dyDescent="0.25">
      <c r="A7" s="9" t="s">
        <v>9</v>
      </c>
      <c r="B7" s="10">
        <v>2.8278514044128151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149.70699999999999</v>
      </c>
      <c r="C11">
        <f t="shared" ref="C11:C56" si="0">B11+273.15</f>
        <v>422.85699999999997</v>
      </c>
      <c r="D11">
        <v>5.5690900000000001</v>
      </c>
      <c r="E11">
        <f>D11/$D$11</f>
        <v>1</v>
      </c>
      <c r="F11">
        <f t="shared" ref="F11:F56" si="1">1-E11</f>
        <v>0</v>
      </c>
      <c r="G11">
        <f>(F12-F11)/(A12-A11)</f>
        <v>2.7163611244329644E-5</v>
      </c>
      <c r="H11">
        <f>1-(2*(($B$3-J11)/$B$3))</f>
        <v>-1</v>
      </c>
      <c r="I11">
        <f>IF(H11&gt;0.999999,3.5,IF(H11&lt;-0.999999,-3.5,SIGN(H11)*SQRT(GAMMAINV(ABS(H11),$B$6,$B$7))))</f>
        <v>-3.5</v>
      </c>
      <c r="J11">
        <v>0</v>
      </c>
      <c r="K11">
        <f>$B$1*EXP((-$B$2-($B$4*I11))/($B$5*C11))*($B$3-J11)</f>
        <v>1.7971754298222195E-5</v>
      </c>
      <c r="L11">
        <f t="shared" ref="L11:M56" si="2">(J11-F11)^2</f>
        <v>0</v>
      </c>
      <c r="M11">
        <f t="shared" si="2"/>
        <v>8.4490234117703759E-11</v>
      </c>
      <c r="N11">
        <f>SUM(L11:L62)+1000*SUM(M11:M63)</f>
        <v>1.0206542583631318E-2</v>
      </c>
      <c r="Q11">
        <v>336</v>
      </c>
      <c r="R11">
        <v>159.48099999999999</v>
      </c>
      <c r="S11">
        <f t="shared" ref="S11:S55" si="3">R11+273.15</f>
        <v>432.63099999999997</v>
      </c>
      <c r="T11">
        <v>6.5165800000000003</v>
      </c>
      <c r="U11">
        <f>T11/$T$11</f>
        <v>1</v>
      </c>
      <c r="V11">
        <f t="shared" ref="V11:V55" si="4">1-U11</f>
        <v>0</v>
      </c>
      <c r="W11">
        <f t="shared" ref="W11:W55" si="5">(V12-V11)/(Q12-Q11)</f>
        <v>6.0678556338858436E-5</v>
      </c>
      <c r="X11">
        <f t="shared" ref="X11:X55" si="6">1-(2*(($B$3-Z11)/$B$3))</f>
        <v>-1</v>
      </c>
      <c r="Y11">
        <f>IF(X11&gt;0.999999,3.5,IF(X11&lt;-0.999999,-3.5,SIGN(X11)*SQRT(GAMMAINV(ABS(X11),$B$6,$B$7))))</f>
        <v>-3.5</v>
      </c>
      <c r="Z11">
        <v>0</v>
      </c>
      <c r="AA11">
        <f t="shared" ref="AA11:AA55" si="7">$B$1*EXP((-$B$2-($B$4*Y11))/($B$5*S11))*($B$3-Z11)</f>
        <v>1.2711029334656286E-4</v>
      </c>
      <c r="AB11">
        <f t="shared" ref="AB11:AC55" si="8">(Z11-V11)^2</f>
        <v>0</v>
      </c>
      <c r="AC11">
        <f t="shared" si="8"/>
        <v>4.4131756818608053E-9</v>
      </c>
      <c r="AD11">
        <f>SUM(AB11:AB62)+1000*SUM(AC11:AC63)</f>
        <v>1.0214027939381212E-2</v>
      </c>
      <c r="AG11">
        <v>224</v>
      </c>
      <c r="AH11">
        <v>166.221</v>
      </c>
      <c r="AI11">
        <f t="shared" ref="AI11:AI54" si="9">273.15+AH11</f>
        <v>439.37099999999998</v>
      </c>
      <c r="AJ11">
        <v>5.9317299999999999</v>
      </c>
      <c r="AK11">
        <f>AJ11/$AJ$11</f>
        <v>1</v>
      </c>
      <c r="AL11">
        <f>1-AK11</f>
        <v>0</v>
      </c>
      <c r="AM11">
        <f>(AL12-AL11)/(AG12-AG11)</f>
        <v>9.7779231354087892E-5</v>
      </c>
      <c r="AN11">
        <f>1-(2*(($B$3-AP11)/$B$3))</f>
        <v>-1</v>
      </c>
      <c r="AO11">
        <f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4.6561294888404725E-4</v>
      </c>
      <c r="AR11">
        <f t="shared" ref="AR11:AS54" si="10">(AP11-AL11)^2</f>
        <v>0</v>
      </c>
      <c r="AS11">
        <f t="shared" si="10"/>
        <v>1.3530164375190993E-7</v>
      </c>
      <c r="AT11">
        <f>SUM(AR11:AR62)+1000*SUM(AS11:AS63)</f>
        <v>1.1134075855147408E-2</v>
      </c>
    </row>
    <row r="12" spans="1:46" x14ac:dyDescent="0.25">
      <c r="A12">
        <v>705</v>
      </c>
      <c r="B12">
        <v>157.62200000000001</v>
      </c>
      <c r="C12">
        <f t="shared" si="0"/>
        <v>430.77199999999999</v>
      </c>
      <c r="D12">
        <v>5.5619800000000001</v>
      </c>
      <c r="E12">
        <f t="shared" ref="E12:E56" si="11">D12/$D$11</f>
        <v>0.99872331027151651</v>
      </c>
      <c r="F12">
        <f t="shared" si="1"/>
        <v>1.2766897284834933E-3</v>
      </c>
      <c r="G12">
        <f t="shared" ref="G12:G56" si="12">(F13-F12)/(A13-A12)</f>
        <v>1.9255218097245282E-5</v>
      </c>
      <c r="H12">
        <f t="shared" ref="H12:H56" si="13">1-(2*(($B$3-J12)/$B$3))</f>
        <v>-0.99708467873803985</v>
      </c>
      <c r="I12">
        <f t="shared" ref="I12:I56" si="14">IF(H12&gt;0.999999,3.5,IF(H12&lt;-0.999999,-3.5,SIGN(H12)*SQRT(GAMMAINV(ABS(H12),$B$6,$B$7))))</f>
        <v>-3.550811265688826</v>
      </c>
      <c r="J12">
        <f>J11+K11*(A12-A11)</f>
        <v>8.4467245201644313E-4</v>
      </c>
      <c r="K12">
        <f t="shared" ref="K12:K56" si="15">$B$1*EXP((-$B$2-($B$4*I12))/($B$5*C12))*($B$3-J12)</f>
        <v>1.3353137960253061E-4</v>
      </c>
      <c r="L12">
        <f t="shared" si="2"/>
        <v>1.8663892716600764E-7</v>
      </c>
      <c r="M12">
        <f t="shared" si="2"/>
        <v>1.3059041088382056E-8</v>
      </c>
      <c r="Q12">
        <v>360</v>
      </c>
      <c r="R12">
        <v>167.489</v>
      </c>
      <c r="S12">
        <f t="shared" si="3"/>
        <v>440.63900000000001</v>
      </c>
      <c r="T12">
        <v>6.5070899999999998</v>
      </c>
      <c r="U12">
        <f t="shared" ref="U12:U55" si="16">T12/$T$11</f>
        <v>0.9985437146478674</v>
      </c>
      <c r="V12">
        <f t="shared" si="4"/>
        <v>1.4562853521326025E-3</v>
      </c>
      <c r="W12">
        <f t="shared" si="5"/>
        <v>4.7890662484511202E-5</v>
      </c>
      <c r="X12">
        <f t="shared" si="6"/>
        <v>-0.98947092904694367</v>
      </c>
      <c r="Y12">
        <f t="shared" ref="Y12:Y55" si="17">IF(X12&gt;0.999999,3.5,IF(X12&lt;-0.999999,-3.5,SIGN(X12)*SQRT(GAMMAINV(ABS(X12),$B$6,$B$7))))</f>
        <v>-3.0537080440305848</v>
      </c>
      <c r="Z12">
        <f t="shared" ref="Z12:Z55" si="18">Z11+AA11*(Q12-Q11)</f>
        <v>3.0506470403175085E-3</v>
      </c>
      <c r="AA12">
        <f t="shared" si="7"/>
        <v>1.654383531779606E-5</v>
      </c>
      <c r="AB12">
        <f t="shared" si="8"/>
        <v>2.5419891927518236E-6</v>
      </c>
      <c r="AC12">
        <f t="shared" si="8"/>
        <v>9.8262357341991046E-10</v>
      </c>
      <c r="AG12">
        <v>240</v>
      </c>
      <c r="AH12">
        <v>174.30600000000001</v>
      </c>
      <c r="AI12">
        <f t="shared" si="9"/>
        <v>447.45600000000002</v>
      </c>
      <c r="AJ12">
        <v>5.9224500000000004</v>
      </c>
      <c r="AK12">
        <f t="shared" ref="AK12:AK54" si="19">AJ12/$AJ$11</f>
        <v>0.99843553229833459</v>
      </c>
      <c r="AL12">
        <f t="shared" ref="AL12:AL54" si="20">1-AK12</f>
        <v>1.5644677016654063E-3</v>
      </c>
      <c r="AM12">
        <f t="shared" ref="AM12:AM54" si="21">(AL13-AL12)/(AG13-AG12)</f>
        <v>7.1437843597060846E-5</v>
      </c>
      <c r="AN12">
        <f t="shared" ref="AN12:AN54" si="22">1-(2*(($B$3-AP12)/$B$3))</f>
        <v>-0.97428757002343169</v>
      </c>
      <c r="AO12">
        <f t="shared" ref="AO12:AO54" si="23">IF(AN12&gt;0.999999,3.5,IF(AN12&lt;-0.999999,-3.5,SIGN(AN12)*SQRT(GAMMAINV(ABS(AN12),$B$6,$B$7))))</f>
        <v>-2.664873480751901</v>
      </c>
      <c r="AP12">
        <f>AP11+AQ11*(AG12-AG11)</f>
        <v>7.449807182144756E-3</v>
      </c>
      <c r="AQ12">
        <f t="shared" ref="AQ12:AQ54" si="24">$B$1*EXP((-$B$2-($B$4*AO12))/($B$5*AI12))*($B$3-AP12)</f>
        <v>2.8694976434202082E-6</v>
      </c>
      <c r="AR12">
        <f t="shared" si="10"/>
        <v>3.4637220800488943E-5</v>
      </c>
      <c r="AS12">
        <f t="shared" si="10"/>
        <v>4.7016180668181464E-9</v>
      </c>
    </row>
    <row r="13" spans="1:46" x14ac:dyDescent="0.25">
      <c r="A13">
        <v>752</v>
      </c>
      <c r="B13">
        <v>165.52199999999999</v>
      </c>
      <c r="C13">
        <f t="shared" si="0"/>
        <v>438.67199999999997</v>
      </c>
      <c r="D13">
        <v>5.55694</v>
      </c>
      <c r="E13">
        <f t="shared" si="11"/>
        <v>0.99781831502094598</v>
      </c>
      <c r="F13">
        <f t="shared" si="1"/>
        <v>2.1816849790540216E-3</v>
      </c>
      <c r="G13">
        <f t="shared" si="12"/>
        <v>1.8949579714748801E-5</v>
      </c>
      <c r="H13">
        <f t="shared" si="13"/>
        <v>-0.97542363977465829</v>
      </c>
      <c r="I13">
        <f t="shared" si="14"/>
        <v>-2.6856196278349969</v>
      </c>
      <c r="J13">
        <f t="shared" ref="J13:J56" si="25">J12+K12*(A13-A12)</f>
        <v>7.1206472933353811E-3</v>
      </c>
      <c r="K13">
        <f t="shared" si="15"/>
        <v>5.7759842736047805E-7</v>
      </c>
      <c r="L13">
        <f t="shared" si="2"/>
        <v>2.4393348741891483E-5</v>
      </c>
      <c r="M13">
        <f t="shared" si="2"/>
        <v>3.3752969642414668E-10</v>
      </c>
      <c r="Q13">
        <v>384</v>
      </c>
      <c r="R13">
        <v>175.453</v>
      </c>
      <c r="S13">
        <f t="shared" si="3"/>
        <v>448.60299999999995</v>
      </c>
      <c r="T13">
        <v>6.4996</v>
      </c>
      <c r="U13">
        <f t="shared" si="16"/>
        <v>0.99739433874823913</v>
      </c>
      <c r="V13">
        <f t="shared" si="4"/>
        <v>2.6056612517608713E-3</v>
      </c>
      <c r="W13">
        <f t="shared" si="5"/>
        <v>4.6036417875636171E-5</v>
      </c>
      <c r="X13">
        <f t="shared" si="6"/>
        <v>-0.98810053479081672</v>
      </c>
      <c r="Y13">
        <f t="shared" si="17"/>
        <v>-3.0028328032214833</v>
      </c>
      <c r="Z13">
        <f t="shared" si="18"/>
        <v>3.4476990879446141E-3</v>
      </c>
      <c r="AA13">
        <f t="shared" si="7"/>
        <v>5.1623883338820063E-5</v>
      </c>
      <c r="AB13">
        <f t="shared" si="8"/>
        <v>7.0902771756499974E-7</v>
      </c>
      <c r="AC13">
        <f t="shared" si="8"/>
        <v>3.1219770302272785E-11</v>
      </c>
      <c r="AG13">
        <v>256</v>
      </c>
      <c r="AH13">
        <v>182.33199999999999</v>
      </c>
      <c r="AI13">
        <f t="shared" si="9"/>
        <v>455.48199999999997</v>
      </c>
      <c r="AJ13">
        <v>5.9156700000000004</v>
      </c>
      <c r="AK13">
        <f t="shared" si="19"/>
        <v>0.99729252680078162</v>
      </c>
      <c r="AL13">
        <f t="shared" si="20"/>
        <v>2.7074731992183798E-3</v>
      </c>
      <c r="AM13">
        <f t="shared" si="21"/>
        <v>6.9014435923421547E-5</v>
      </c>
      <c r="AN13">
        <f t="shared" si="22"/>
        <v>-0.97412910845701428</v>
      </c>
      <c r="AO13">
        <f t="shared" si="23"/>
        <v>-2.6620430905090515</v>
      </c>
      <c r="AP13">
        <f t="shared" ref="AP13:AP54" si="26">AP12+AQ12*(AG13-AG12)</f>
        <v>7.4957191444394791E-3</v>
      </c>
      <c r="AQ13">
        <f t="shared" si="24"/>
        <v>1.3330376590740836E-5</v>
      </c>
      <c r="AR13">
        <f t="shared" si="10"/>
        <v>2.2927299231926298E-5</v>
      </c>
      <c r="AS13">
        <f t="shared" si="10"/>
        <v>3.1007144637655062E-9</v>
      </c>
    </row>
    <row r="14" spans="1:46" x14ac:dyDescent="0.25">
      <c r="A14">
        <v>799</v>
      </c>
      <c r="B14">
        <v>173.404</v>
      </c>
      <c r="C14">
        <f t="shared" si="0"/>
        <v>446.55399999999997</v>
      </c>
      <c r="D14">
        <v>5.5519800000000004</v>
      </c>
      <c r="E14">
        <f t="shared" si="11"/>
        <v>0.99692768477435278</v>
      </c>
      <c r="F14">
        <f t="shared" si="1"/>
        <v>3.0723152256472153E-3</v>
      </c>
      <c r="G14">
        <f t="shared" si="12"/>
        <v>2.196775874189654E-5</v>
      </c>
      <c r="H14">
        <f t="shared" si="13"/>
        <v>-0.97532994358071856</v>
      </c>
      <c r="I14">
        <f t="shared" si="14"/>
        <v>-2.6838775345607222</v>
      </c>
      <c r="J14">
        <f t="shared" si="25"/>
        <v>7.1477944194213239E-3</v>
      </c>
      <c r="K14">
        <f t="shared" si="15"/>
        <v>2.7903387433303033E-6</v>
      </c>
      <c r="L14">
        <f t="shared" si="2"/>
        <v>1.6609530658885658E-5</v>
      </c>
      <c r="M14">
        <f t="shared" si="2"/>
        <v>3.677734378014082E-10</v>
      </c>
      <c r="Q14">
        <v>408</v>
      </c>
      <c r="R14">
        <v>183.42699999999999</v>
      </c>
      <c r="S14">
        <f t="shared" si="3"/>
        <v>456.577</v>
      </c>
      <c r="T14">
        <v>6.4923999999999999</v>
      </c>
      <c r="U14">
        <f t="shared" si="16"/>
        <v>0.99628946471922386</v>
      </c>
      <c r="V14">
        <f t="shared" si="4"/>
        <v>3.7105352807761394E-3</v>
      </c>
      <c r="W14">
        <f t="shared" si="5"/>
        <v>5.5115822512214842E-5</v>
      </c>
      <c r="X14">
        <f t="shared" si="6"/>
        <v>-0.98382431516897428</v>
      </c>
      <c r="Y14">
        <f t="shared" si="17"/>
        <v>-2.8719822935178896</v>
      </c>
      <c r="Z14">
        <f t="shared" si="18"/>
        <v>4.6866722880762957E-3</v>
      </c>
      <c r="AA14">
        <f t="shared" si="7"/>
        <v>8.3502982532792744E-5</v>
      </c>
      <c r="AB14">
        <f t="shared" si="8"/>
        <v>9.528434570209054E-7</v>
      </c>
      <c r="AC14">
        <f t="shared" si="8"/>
        <v>8.0583085403389635E-10</v>
      </c>
      <c r="AG14">
        <v>272</v>
      </c>
      <c r="AH14">
        <v>190.31100000000001</v>
      </c>
      <c r="AI14">
        <f t="shared" si="9"/>
        <v>463.46100000000001</v>
      </c>
      <c r="AJ14">
        <v>5.9091199999999997</v>
      </c>
      <c r="AK14">
        <f t="shared" si="19"/>
        <v>0.99618829582600688</v>
      </c>
      <c r="AL14">
        <f t="shared" si="20"/>
        <v>3.8117041739931246E-3</v>
      </c>
      <c r="AM14">
        <f t="shared" si="21"/>
        <v>8.2079764250904408E-5</v>
      </c>
      <c r="AN14">
        <f t="shared" si="22"/>
        <v>-0.97339296833146083</v>
      </c>
      <c r="AO14">
        <f t="shared" si="23"/>
        <v>-2.6490877241776256</v>
      </c>
      <c r="AP14">
        <f t="shared" si="26"/>
        <v>7.7090051698913324E-3</v>
      </c>
      <c r="AQ14">
        <f t="shared" si="24"/>
        <v>5.3880210113508839E-5</v>
      </c>
      <c r="AR14">
        <f t="shared" si="10"/>
        <v>1.5188955052629162E-5</v>
      </c>
      <c r="AS14">
        <f t="shared" si="10"/>
        <v>7.9521485354790357E-10</v>
      </c>
    </row>
    <row r="15" spans="1:46" x14ac:dyDescent="0.25">
      <c r="A15">
        <v>846</v>
      </c>
      <c r="B15">
        <v>181.29</v>
      </c>
      <c r="C15">
        <f t="shared" si="0"/>
        <v>454.43999999999994</v>
      </c>
      <c r="D15">
        <v>5.5462300000000004</v>
      </c>
      <c r="E15">
        <f t="shared" si="11"/>
        <v>0.99589520011348365</v>
      </c>
      <c r="F15">
        <f t="shared" si="1"/>
        <v>4.1047998865163526E-3</v>
      </c>
      <c r="G15">
        <f t="shared" si="12"/>
        <v>2.8538983965564992E-5</v>
      </c>
      <c r="H15">
        <f t="shared" si="13"/>
        <v>-0.97487730363630876</v>
      </c>
      <c r="I15">
        <f t="shared" si="14"/>
        <v>-2.6755414595475604</v>
      </c>
      <c r="J15">
        <f t="shared" si="25"/>
        <v>7.278940340357848E-3</v>
      </c>
      <c r="K15">
        <f t="shared" si="15"/>
        <v>1.2133563685209494E-5</v>
      </c>
      <c r="L15">
        <f t="shared" si="2"/>
        <v>1.0075167620713094E-5</v>
      </c>
      <c r="M15">
        <f t="shared" si="2"/>
        <v>2.6913781457509945E-10</v>
      </c>
      <c r="Q15">
        <v>432</v>
      </c>
      <c r="R15">
        <v>191.38</v>
      </c>
      <c r="S15">
        <f t="shared" si="3"/>
        <v>464.53</v>
      </c>
      <c r="T15">
        <v>6.4837800000000003</v>
      </c>
      <c r="U15">
        <f t="shared" si="16"/>
        <v>0.9949666849789307</v>
      </c>
      <c r="V15">
        <f t="shared" si="4"/>
        <v>5.0333150210692956E-3</v>
      </c>
      <c r="W15">
        <f t="shared" si="5"/>
        <v>7.6791302595330402E-5</v>
      </c>
      <c r="X15">
        <f t="shared" si="6"/>
        <v>-0.9769074180024917</v>
      </c>
      <c r="Y15">
        <f t="shared" si="17"/>
        <v>-2.7140047401402114</v>
      </c>
      <c r="Z15">
        <f t="shared" si="18"/>
        <v>6.6907438688633214E-3</v>
      </c>
      <c r="AA15">
        <f t="shared" si="7"/>
        <v>1.0756445843201658E-4</v>
      </c>
      <c r="AB15">
        <f t="shared" si="8"/>
        <v>2.747070385499832E-6</v>
      </c>
      <c r="AC15">
        <f t="shared" si="8"/>
        <v>9.4698712014897259E-10</v>
      </c>
      <c r="AG15">
        <v>288</v>
      </c>
      <c r="AH15">
        <v>198.292</v>
      </c>
      <c r="AI15">
        <f t="shared" si="9"/>
        <v>471.44200000000001</v>
      </c>
      <c r="AJ15">
        <v>5.9013299999999997</v>
      </c>
      <c r="AK15">
        <f t="shared" si="19"/>
        <v>0.9948750195979924</v>
      </c>
      <c r="AL15">
        <f t="shared" si="20"/>
        <v>5.1249804020075951E-3</v>
      </c>
      <c r="AM15">
        <f t="shared" si="21"/>
        <v>1.1253040849801971E-4</v>
      </c>
      <c r="AN15">
        <f t="shared" si="22"/>
        <v>-0.97041755466870327</v>
      </c>
      <c r="AO15">
        <f t="shared" si="23"/>
        <v>-2.599687031850483</v>
      </c>
      <c r="AP15">
        <f t="shared" si="26"/>
        <v>8.5710885317074742E-3</v>
      </c>
      <c r="AQ15">
        <f t="shared" si="24"/>
        <v>1.5802944071515967E-4</v>
      </c>
      <c r="AR15">
        <f t="shared" si="10"/>
        <v>1.1875661241583599E-5</v>
      </c>
      <c r="AS15">
        <f t="shared" si="10"/>
        <v>2.0701619326963399E-9</v>
      </c>
    </row>
    <row r="16" spans="1:46" x14ac:dyDescent="0.25">
      <c r="A16">
        <v>893</v>
      </c>
      <c r="B16">
        <v>189.197</v>
      </c>
      <c r="C16">
        <f t="shared" si="0"/>
        <v>462.34699999999998</v>
      </c>
      <c r="D16">
        <v>5.5387599999999999</v>
      </c>
      <c r="E16">
        <f t="shared" si="11"/>
        <v>0.99455386786710209</v>
      </c>
      <c r="F16">
        <f t="shared" si="1"/>
        <v>5.4461321328979073E-3</v>
      </c>
      <c r="G16">
        <f t="shared" si="12"/>
        <v>4.3706288696923672E-5</v>
      </c>
      <c r="H16">
        <f t="shared" si="13"/>
        <v>-0.97290903522979355</v>
      </c>
      <c r="I16">
        <f t="shared" si="14"/>
        <v>-2.6407386431299797</v>
      </c>
      <c r="J16">
        <f t="shared" si="25"/>
        <v>7.8492178335626949E-3</v>
      </c>
      <c r="K16">
        <f t="shared" si="15"/>
        <v>4.1135704536498665E-5</v>
      </c>
      <c r="L16">
        <f t="shared" si="2"/>
        <v>5.7748208847395734E-6</v>
      </c>
      <c r="M16">
        <f t="shared" si="2"/>
        <v>6.6079029258279333E-12</v>
      </c>
      <c r="Q16">
        <v>456</v>
      </c>
      <c r="R16">
        <v>199.34</v>
      </c>
      <c r="S16">
        <f t="shared" si="3"/>
        <v>472.49</v>
      </c>
      <c r="T16">
        <v>6.4717700000000002</v>
      </c>
      <c r="U16">
        <f t="shared" si="16"/>
        <v>0.99312369371664277</v>
      </c>
      <c r="V16">
        <f t="shared" si="4"/>
        <v>6.8763062833572253E-3</v>
      </c>
      <c r="W16">
        <f t="shared" si="5"/>
        <v>9.8914358963346036E-5</v>
      </c>
      <c r="X16">
        <f t="shared" si="6"/>
        <v>-0.96799740933962242</v>
      </c>
      <c r="Y16">
        <f t="shared" si="17"/>
        <v>-2.5625657592011648</v>
      </c>
      <c r="Z16">
        <f t="shared" si="18"/>
        <v>9.2722908712317195E-3</v>
      </c>
      <c r="AA16">
        <f t="shared" si="7"/>
        <v>1.4427019369611389E-4</v>
      </c>
      <c r="AB16">
        <f t="shared" si="8"/>
        <v>5.7407421453321096E-6</v>
      </c>
      <c r="AC16">
        <f t="shared" si="8"/>
        <v>2.0571517443061509E-9</v>
      </c>
      <c r="AG16">
        <v>304</v>
      </c>
      <c r="AH16">
        <v>206.28</v>
      </c>
      <c r="AI16">
        <f t="shared" si="9"/>
        <v>479.42999999999995</v>
      </c>
      <c r="AJ16">
        <v>5.8906499999999999</v>
      </c>
      <c r="AK16">
        <f t="shared" si="19"/>
        <v>0.99307453306202409</v>
      </c>
      <c r="AL16">
        <f t="shared" si="20"/>
        <v>6.9254669379759104E-3</v>
      </c>
      <c r="AM16">
        <f t="shared" si="21"/>
        <v>1.4856542694964558E-4</v>
      </c>
      <c r="AN16">
        <f t="shared" si="22"/>
        <v>-0.96169073352173262</v>
      </c>
      <c r="AO16">
        <f t="shared" si="23"/>
        <v>-2.4760534351350461</v>
      </c>
      <c r="AP16">
        <f t="shared" si="26"/>
        <v>1.1099559583150028E-2</v>
      </c>
      <c r="AQ16">
        <f t="shared" si="24"/>
        <v>2.5856906440993897E-4</v>
      </c>
      <c r="AR16">
        <f t="shared" si="10"/>
        <v>1.7423049410496666E-5</v>
      </c>
      <c r="AS16">
        <f t="shared" si="10"/>
        <v>1.2100800254495662E-8</v>
      </c>
    </row>
    <row r="17" spans="1:45" x14ac:dyDescent="0.25">
      <c r="A17">
        <v>940</v>
      </c>
      <c r="B17">
        <v>197.08099999999999</v>
      </c>
      <c r="C17">
        <f t="shared" si="0"/>
        <v>470.23099999999999</v>
      </c>
      <c r="D17">
        <v>5.5273199999999996</v>
      </c>
      <c r="E17">
        <f t="shared" si="11"/>
        <v>0.99249967229834668</v>
      </c>
      <c r="F17">
        <f t="shared" si="1"/>
        <v>7.5003277016533199E-3</v>
      </c>
      <c r="G17">
        <f t="shared" si="12"/>
        <v>5.6275667177068162E-5</v>
      </c>
      <c r="H17">
        <f t="shared" si="13"/>
        <v>-0.96623613106746498</v>
      </c>
      <c r="I17">
        <f t="shared" si="14"/>
        <v>-2.5370356655057402</v>
      </c>
      <c r="J17">
        <f t="shared" si="25"/>
        <v>9.7825959467781332E-3</v>
      </c>
      <c r="K17">
        <f t="shared" si="15"/>
        <v>7.9314676002318352E-5</v>
      </c>
      <c r="L17">
        <f t="shared" si="2"/>
        <v>5.2087483427050948E-6</v>
      </c>
      <c r="M17">
        <f t="shared" si="2"/>
        <v>5.3079592764995613E-10</v>
      </c>
      <c r="Q17">
        <v>480</v>
      </c>
      <c r="R17">
        <v>207.29400000000001</v>
      </c>
      <c r="S17">
        <f t="shared" si="3"/>
        <v>480.44399999999996</v>
      </c>
      <c r="T17">
        <v>6.4562999999999997</v>
      </c>
      <c r="U17">
        <f t="shared" si="16"/>
        <v>0.99074974910152247</v>
      </c>
      <c r="V17">
        <f t="shared" si="4"/>
        <v>9.25025089847753E-3</v>
      </c>
      <c r="W17">
        <f t="shared" si="5"/>
        <v>1.3299409608516036E-4</v>
      </c>
      <c r="X17">
        <f t="shared" si="6"/>
        <v>-0.95604691291762189</v>
      </c>
      <c r="Y17">
        <f t="shared" si="17"/>
        <v>-2.4083699119587134</v>
      </c>
      <c r="Z17">
        <f t="shared" si="18"/>
        <v>1.2734775519938454E-2</v>
      </c>
      <c r="AA17">
        <f t="shared" si="7"/>
        <v>1.8726891466920741E-4</v>
      </c>
      <c r="AB17">
        <f t="shared" si="8"/>
        <v>1.2141911837567393E-5</v>
      </c>
      <c r="AC17">
        <f t="shared" si="8"/>
        <v>2.9457559323312194E-9</v>
      </c>
      <c r="AG17">
        <v>320</v>
      </c>
      <c r="AH17">
        <v>214.24299999999999</v>
      </c>
      <c r="AI17">
        <f t="shared" si="9"/>
        <v>487.39299999999997</v>
      </c>
      <c r="AJ17">
        <v>5.8765499999999999</v>
      </c>
      <c r="AK17">
        <f t="shared" si="19"/>
        <v>0.99069748623082976</v>
      </c>
      <c r="AL17">
        <f t="shared" si="20"/>
        <v>9.3025137691702398E-3</v>
      </c>
      <c r="AM17">
        <f t="shared" si="21"/>
        <v>1.9819260148388335E-4</v>
      </c>
      <c r="AN17">
        <f t="shared" si="22"/>
        <v>-0.94741183732977308</v>
      </c>
      <c r="AO17">
        <f t="shared" si="23"/>
        <v>-2.3178139739039438</v>
      </c>
      <c r="AP17">
        <f t="shared" si="26"/>
        <v>1.5236664613709053E-2</v>
      </c>
      <c r="AQ17">
        <f t="shared" si="24"/>
        <v>3.2173125016408439E-4</v>
      </c>
      <c r="AR17">
        <f t="shared" si="10"/>
        <v>3.5214146245740709E-5</v>
      </c>
      <c r="AS17">
        <f t="shared" si="10"/>
        <v>1.5261797717730141E-8</v>
      </c>
    </row>
    <row r="18" spans="1:45" x14ac:dyDescent="0.25">
      <c r="A18">
        <v>987</v>
      </c>
      <c r="B18">
        <v>204.953</v>
      </c>
      <c r="C18">
        <f t="shared" si="0"/>
        <v>478.10299999999995</v>
      </c>
      <c r="D18">
        <v>5.5125900000000003</v>
      </c>
      <c r="E18">
        <f t="shared" si="11"/>
        <v>0.98985471594102448</v>
      </c>
      <c r="F18">
        <f t="shared" si="1"/>
        <v>1.0145284058975523E-2</v>
      </c>
      <c r="G18">
        <f t="shared" si="12"/>
        <v>7.9198545864268862E-5</v>
      </c>
      <c r="H18">
        <f t="shared" si="13"/>
        <v>-0.95336995464984575</v>
      </c>
      <c r="I18">
        <f t="shared" si="14"/>
        <v>-2.3788071328968488</v>
      </c>
      <c r="J18">
        <f t="shared" si="25"/>
        <v>1.3510385718887095E-2</v>
      </c>
      <c r="K18">
        <f t="shared" si="15"/>
        <v>9.9555182172445658E-5</v>
      </c>
      <c r="L18">
        <f t="shared" si="2"/>
        <v>1.1323909181539618E-5</v>
      </c>
      <c r="M18">
        <f t="shared" si="2"/>
        <v>4.1439264178338183E-10</v>
      </c>
      <c r="Q18">
        <v>504</v>
      </c>
      <c r="R18">
        <v>215.27799999999999</v>
      </c>
      <c r="S18">
        <f t="shared" si="3"/>
        <v>488.428</v>
      </c>
      <c r="T18">
        <v>6.4355000000000002</v>
      </c>
      <c r="U18">
        <f t="shared" si="16"/>
        <v>0.98755789079547862</v>
      </c>
      <c r="V18">
        <f t="shared" si="4"/>
        <v>1.2442109204521379E-2</v>
      </c>
      <c r="W18">
        <f t="shared" si="5"/>
        <v>1.8363415574836062E-4</v>
      </c>
      <c r="X18">
        <f t="shared" si="6"/>
        <v>-0.94053465472089215</v>
      </c>
      <c r="Y18">
        <f t="shared" si="17"/>
        <v>-2.254215438189259</v>
      </c>
      <c r="Z18">
        <f t="shared" si="18"/>
        <v>1.7229229471999431E-2</v>
      </c>
      <c r="AA18">
        <f t="shared" si="7"/>
        <v>2.418441114804746E-4</v>
      </c>
      <c r="AB18">
        <f t="shared" si="8"/>
        <v>2.291652045529914E-5</v>
      </c>
      <c r="AC18">
        <f t="shared" si="8"/>
        <v>3.3883989463346697E-9</v>
      </c>
      <c r="AG18">
        <v>336</v>
      </c>
      <c r="AH18">
        <v>222.184</v>
      </c>
      <c r="AI18">
        <f t="shared" si="9"/>
        <v>495.33399999999995</v>
      </c>
      <c r="AJ18">
        <v>5.8577399999999997</v>
      </c>
      <c r="AK18">
        <f t="shared" si="19"/>
        <v>0.98752640460708763</v>
      </c>
      <c r="AL18">
        <f t="shared" si="20"/>
        <v>1.2473595392912373E-2</v>
      </c>
      <c r="AM18">
        <f t="shared" si="21"/>
        <v>2.7110556279533182E-4</v>
      </c>
      <c r="AN18">
        <f t="shared" si="22"/>
        <v>-0.92964495120483859</v>
      </c>
      <c r="AO18">
        <f t="shared" si="23"/>
        <v>-2.1649984146300643</v>
      </c>
      <c r="AP18">
        <f t="shared" si="26"/>
        <v>2.0384364616334402E-2</v>
      </c>
      <c r="AQ18">
        <f t="shared" si="24"/>
        <v>4.1078041395493399E-4</v>
      </c>
      <c r="AR18">
        <f t="shared" si="10"/>
        <v>6.2580269706241174E-5</v>
      </c>
      <c r="AS18">
        <f t="shared" si="10"/>
        <v>1.9509064046457021E-8</v>
      </c>
    </row>
    <row r="19" spans="1:45" x14ac:dyDescent="0.25">
      <c r="A19">
        <v>1034</v>
      </c>
      <c r="B19">
        <v>212.82</v>
      </c>
      <c r="C19">
        <f t="shared" si="0"/>
        <v>485.96999999999997</v>
      </c>
      <c r="D19">
        <v>5.49186</v>
      </c>
      <c r="E19">
        <f t="shared" si="11"/>
        <v>0.98613238428540384</v>
      </c>
      <c r="F19">
        <f t="shared" si="1"/>
        <v>1.386761571459616E-2</v>
      </c>
      <c r="G19">
        <f t="shared" si="12"/>
        <v>1.0254167732739603E-4</v>
      </c>
      <c r="H19">
        <f t="shared" si="13"/>
        <v>-0.93722042720196908</v>
      </c>
      <c r="I19">
        <f t="shared" si="14"/>
        <v>-2.2257262743781978</v>
      </c>
      <c r="J19">
        <f t="shared" si="25"/>
        <v>1.818947928099204E-2</v>
      </c>
      <c r="K19">
        <f t="shared" si="15"/>
        <v>1.2840295943783957E-4</v>
      </c>
      <c r="L19">
        <f t="shared" si="2"/>
        <v>1.8678504686540118E-5</v>
      </c>
      <c r="M19">
        <f t="shared" si="2"/>
        <v>6.6880591239594712E-10</v>
      </c>
      <c r="Q19">
        <v>528</v>
      </c>
      <c r="R19">
        <v>223.28399999999999</v>
      </c>
      <c r="S19">
        <f t="shared" si="3"/>
        <v>496.43399999999997</v>
      </c>
      <c r="T19">
        <v>6.4067800000000004</v>
      </c>
      <c r="U19">
        <f t="shared" si="16"/>
        <v>0.98315067105751797</v>
      </c>
      <c r="V19">
        <f t="shared" si="4"/>
        <v>1.6849328942482034E-2</v>
      </c>
      <c r="W19">
        <f t="shared" si="5"/>
        <v>2.3280360761831118E-4</v>
      </c>
      <c r="X19">
        <f t="shared" si="6"/>
        <v>-0.92050170740942572</v>
      </c>
      <c r="Y19">
        <f t="shared" si="17"/>
        <v>-2.0984701875689757</v>
      </c>
      <c r="Z19">
        <f t="shared" si="18"/>
        <v>2.3033488147530822E-2</v>
      </c>
      <c r="AA19">
        <f t="shared" si="7"/>
        <v>3.0660248202707689E-4</v>
      </c>
      <c r="AB19">
        <f t="shared" si="8"/>
        <v>3.8243825073389662E-5</v>
      </c>
      <c r="AC19">
        <f t="shared" si="8"/>
        <v>5.4462738640007755E-9</v>
      </c>
      <c r="AG19">
        <v>352</v>
      </c>
      <c r="AH19">
        <v>230.1</v>
      </c>
      <c r="AI19">
        <f t="shared" si="9"/>
        <v>503.25</v>
      </c>
      <c r="AJ19">
        <v>5.8320100000000004</v>
      </c>
      <c r="AK19">
        <f t="shared" si="19"/>
        <v>0.98318871560236232</v>
      </c>
      <c r="AL19">
        <f t="shared" si="20"/>
        <v>1.6811284397637682E-2</v>
      </c>
      <c r="AM19">
        <f t="shared" si="21"/>
        <v>3.4454535186193708E-4</v>
      </c>
      <c r="AN19">
        <f t="shared" si="22"/>
        <v>-0.90696052489135925</v>
      </c>
      <c r="AO19">
        <f t="shared" si="23"/>
        <v>-2.0105432933145875</v>
      </c>
      <c r="AP19">
        <f t="shared" si="26"/>
        <v>2.6956851239613347E-2</v>
      </c>
      <c r="AQ19">
        <f t="shared" si="24"/>
        <v>5.1087202054452018E-4</v>
      </c>
      <c r="AR19">
        <f t="shared" si="10"/>
        <v>1.0293252654499606E-4</v>
      </c>
      <c r="AS19">
        <f t="shared" si="10"/>
        <v>2.7664560715045771E-8</v>
      </c>
    </row>
    <row r="20" spans="1:45" x14ac:dyDescent="0.25">
      <c r="A20">
        <v>1081</v>
      </c>
      <c r="B20">
        <v>220.685</v>
      </c>
      <c r="C20">
        <f t="shared" si="0"/>
        <v>493.83499999999998</v>
      </c>
      <c r="D20">
        <v>5.46502</v>
      </c>
      <c r="E20">
        <f t="shared" si="11"/>
        <v>0.98131292545101623</v>
      </c>
      <c r="F20">
        <f t="shared" si="1"/>
        <v>1.8687074548983773E-2</v>
      </c>
      <c r="G20">
        <f t="shared" si="12"/>
        <v>1.2149125704214483E-4</v>
      </c>
      <c r="H20">
        <f t="shared" si="13"/>
        <v>-0.91639130437199845</v>
      </c>
      <c r="I20">
        <f t="shared" si="14"/>
        <v>-2.0705773595230492</v>
      </c>
      <c r="J20">
        <f t="shared" si="25"/>
        <v>2.4224418374570501E-2</v>
      </c>
      <c r="K20">
        <f t="shared" si="15"/>
        <v>1.6136104449333561E-4</v>
      </c>
      <c r="L20">
        <f t="shared" si="2"/>
        <v>3.0662176642763458E-5</v>
      </c>
      <c r="M20">
        <f t="shared" si="2"/>
        <v>1.5895999514031299E-9</v>
      </c>
      <c r="Q20">
        <v>552</v>
      </c>
      <c r="R20">
        <v>231.334</v>
      </c>
      <c r="S20">
        <f t="shared" si="3"/>
        <v>504.48399999999998</v>
      </c>
      <c r="T20">
        <v>6.3703700000000003</v>
      </c>
      <c r="U20">
        <f t="shared" si="16"/>
        <v>0.9775633844746785</v>
      </c>
      <c r="V20">
        <f t="shared" si="4"/>
        <v>2.2436615525321502E-2</v>
      </c>
      <c r="W20">
        <f t="shared" si="5"/>
        <v>2.7915972284030716E-4</v>
      </c>
      <c r="X20">
        <f t="shared" si="6"/>
        <v>-0.89510455661500088</v>
      </c>
      <c r="Y20">
        <f t="shared" si="17"/>
        <v>-1.9416392636295698</v>
      </c>
      <c r="Z20">
        <f t="shared" si="18"/>
        <v>3.0391947716180666E-2</v>
      </c>
      <c r="AA20">
        <f t="shared" si="7"/>
        <v>3.8440850851650065E-4</v>
      </c>
      <c r="AB20">
        <f t="shared" si="8"/>
        <v>6.3287310266920072E-5</v>
      </c>
      <c r="AC20">
        <f t="shared" si="8"/>
        <v>1.1077306886313312E-8</v>
      </c>
      <c r="AG20">
        <v>368</v>
      </c>
      <c r="AH20">
        <v>238.01599999999999</v>
      </c>
      <c r="AI20">
        <f t="shared" si="9"/>
        <v>511.16599999999994</v>
      </c>
      <c r="AJ20">
        <v>5.7993100000000002</v>
      </c>
      <c r="AK20">
        <f t="shared" si="19"/>
        <v>0.97767598997257132</v>
      </c>
      <c r="AL20">
        <f t="shared" si="20"/>
        <v>2.2324010027428676E-2</v>
      </c>
      <c r="AM20">
        <f t="shared" si="21"/>
        <v>4.2567682615358982E-4</v>
      </c>
      <c r="AN20">
        <f t="shared" si="22"/>
        <v>-0.8787487642718963</v>
      </c>
      <c r="AO20">
        <f t="shared" si="23"/>
        <v>-1.8560769862480044</v>
      </c>
      <c r="AP20">
        <f t="shared" si="26"/>
        <v>3.5130803568325666E-2</v>
      </c>
      <c r="AQ20">
        <f t="shared" si="24"/>
        <v>6.2885639730815232E-4</v>
      </c>
      <c r="AR20">
        <f t="shared" si="10"/>
        <v>1.6401396079916087E-4</v>
      </c>
      <c r="AS20">
        <f t="shared" si="10"/>
        <v>4.1281938134551924E-8</v>
      </c>
    </row>
    <row r="21" spans="1:45" x14ac:dyDescent="0.25">
      <c r="A21">
        <v>1128</v>
      </c>
      <c r="B21">
        <v>228.55500000000001</v>
      </c>
      <c r="C21">
        <f t="shared" si="0"/>
        <v>501.70499999999998</v>
      </c>
      <c r="D21">
        <v>5.4332200000000004</v>
      </c>
      <c r="E21">
        <f t="shared" si="11"/>
        <v>0.97560283637003542</v>
      </c>
      <c r="F21">
        <f t="shared" si="1"/>
        <v>2.439716362996458E-2</v>
      </c>
      <c r="G21">
        <f t="shared" si="12"/>
        <v>1.4254210063656137E-4</v>
      </c>
      <c r="H21">
        <f t="shared" si="13"/>
        <v>-0.89021582500268392</v>
      </c>
      <c r="I21">
        <f t="shared" si="14"/>
        <v>-1.915023390505469</v>
      </c>
      <c r="J21">
        <f t="shared" si="25"/>
        <v>3.1808387465757273E-2</v>
      </c>
      <c r="K21">
        <f t="shared" si="15"/>
        <v>2.0026901528684611E-4</v>
      </c>
      <c r="L21">
        <f t="shared" si="2"/>
        <v>5.4926238744221762E-5</v>
      </c>
      <c r="M21">
        <f t="shared" si="2"/>
        <v>3.3323966750412581E-9</v>
      </c>
      <c r="Q21">
        <v>576</v>
      </c>
      <c r="R21">
        <v>239.351</v>
      </c>
      <c r="S21">
        <f t="shared" si="3"/>
        <v>512.50099999999998</v>
      </c>
      <c r="T21">
        <v>6.3267100000000003</v>
      </c>
      <c r="U21">
        <f t="shared" si="16"/>
        <v>0.97086355112651113</v>
      </c>
      <c r="V21">
        <f t="shared" si="4"/>
        <v>2.9136448873488874E-2</v>
      </c>
      <c r="W21">
        <f t="shared" si="5"/>
        <v>3.4182040272658548E-4</v>
      </c>
      <c r="X21">
        <f t="shared" si="6"/>
        <v>-0.8632624110690581</v>
      </c>
      <c r="Y21">
        <f t="shared" si="17"/>
        <v>-1.7830227668385037</v>
      </c>
      <c r="Z21">
        <f t="shared" si="18"/>
        <v>3.9617751920576677E-2</v>
      </c>
      <c r="AA21">
        <f t="shared" si="7"/>
        <v>4.6827597928022027E-4</v>
      </c>
      <c r="AB21">
        <f t="shared" si="8"/>
        <v>1.0985771356489207E-4</v>
      </c>
      <c r="AC21">
        <f t="shared" si="8"/>
        <v>1.5991012841512186E-8</v>
      </c>
      <c r="AG21">
        <v>384</v>
      </c>
      <c r="AH21">
        <v>245.916</v>
      </c>
      <c r="AI21">
        <f t="shared" si="9"/>
        <v>519.06600000000003</v>
      </c>
      <c r="AJ21">
        <v>5.7589100000000002</v>
      </c>
      <c r="AK21">
        <f t="shared" si="19"/>
        <v>0.97086516075411389</v>
      </c>
      <c r="AL21">
        <f t="shared" si="20"/>
        <v>2.9134839245886113E-2</v>
      </c>
      <c r="AM21">
        <f t="shared" si="21"/>
        <v>5.2461507856897682E-4</v>
      </c>
      <c r="AN21">
        <f t="shared" si="22"/>
        <v>-0.84402158127611182</v>
      </c>
      <c r="AO21">
        <f t="shared" si="23"/>
        <v>-1.7006582420570531</v>
      </c>
      <c r="AP21">
        <f t="shared" si="26"/>
        <v>4.5192505925256102E-2</v>
      </c>
      <c r="AQ21">
        <f t="shared" si="24"/>
        <v>7.5908989462789044E-4</v>
      </c>
      <c r="AR21">
        <f t="shared" si="10"/>
        <v>2.578486591857492E-4</v>
      </c>
      <c r="AS21">
        <f t="shared" si="10"/>
        <v>5.4978439365861378E-8</v>
      </c>
    </row>
    <row r="22" spans="1:45" x14ac:dyDescent="0.25">
      <c r="A22">
        <v>1175</v>
      </c>
      <c r="B22">
        <v>236.404</v>
      </c>
      <c r="C22">
        <f t="shared" si="0"/>
        <v>509.55399999999997</v>
      </c>
      <c r="D22">
        <v>5.3959099999999998</v>
      </c>
      <c r="E22">
        <f t="shared" si="11"/>
        <v>0.96890335764011704</v>
      </c>
      <c r="F22">
        <f t="shared" si="1"/>
        <v>3.1096642359882964E-2</v>
      </c>
      <c r="G22">
        <f t="shared" si="12"/>
        <v>1.8521685979255381E-4</v>
      </c>
      <c r="H22">
        <f t="shared" si="13"/>
        <v>-0.85772881740792206</v>
      </c>
      <c r="I22">
        <f t="shared" si="14"/>
        <v>-1.7584711854315129</v>
      </c>
      <c r="J22">
        <f t="shared" si="25"/>
        <v>4.1221031184239039E-2</v>
      </c>
      <c r="K22">
        <f t="shared" si="15"/>
        <v>2.433818080825082E-4</v>
      </c>
      <c r="L22">
        <f t="shared" si="2"/>
        <v>1.0250324906674618E-4</v>
      </c>
      <c r="M22">
        <f t="shared" si="2"/>
        <v>3.3831612095730672E-9</v>
      </c>
      <c r="Q22">
        <v>600</v>
      </c>
      <c r="R22">
        <v>247.322</v>
      </c>
      <c r="S22">
        <f t="shared" si="3"/>
        <v>520.47199999999998</v>
      </c>
      <c r="T22">
        <v>6.27325</v>
      </c>
      <c r="U22">
        <f t="shared" si="16"/>
        <v>0.96265986146107307</v>
      </c>
      <c r="V22">
        <f t="shared" si="4"/>
        <v>3.7340138538926926E-2</v>
      </c>
      <c r="W22">
        <f t="shared" si="5"/>
        <v>4.5275538191300496E-4</v>
      </c>
      <c r="X22">
        <f t="shared" si="6"/>
        <v>-0.82447317629001127</v>
      </c>
      <c r="Y22">
        <f t="shared" si="17"/>
        <v>-1.6245251404447185</v>
      </c>
      <c r="Z22">
        <f t="shared" si="18"/>
        <v>5.0856375423301965E-2</v>
      </c>
      <c r="AA22">
        <f t="shared" si="7"/>
        <v>5.6069734865812698E-4</v>
      </c>
      <c r="AB22">
        <f t="shared" si="8"/>
        <v>1.8268865951454028E-4</v>
      </c>
      <c r="AC22">
        <f t="shared" si="8"/>
        <v>1.1651468184805026E-8</v>
      </c>
      <c r="AG22">
        <v>400</v>
      </c>
      <c r="AH22">
        <v>253.80099999999999</v>
      </c>
      <c r="AI22">
        <f t="shared" si="9"/>
        <v>526.95100000000002</v>
      </c>
      <c r="AJ22">
        <v>5.7091200000000004</v>
      </c>
      <c r="AK22">
        <f t="shared" si="19"/>
        <v>0.96247131949701026</v>
      </c>
      <c r="AL22">
        <f t="shared" si="20"/>
        <v>3.7528680502989742E-2</v>
      </c>
      <c r="AM22">
        <f t="shared" si="21"/>
        <v>6.9730921670406454E-4</v>
      </c>
      <c r="AN22">
        <f t="shared" si="22"/>
        <v>-0.80210254571595407</v>
      </c>
      <c r="AO22">
        <f t="shared" si="23"/>
        <v>-1.544790698440166</v>
      </c>
      <c r="AP22">
        <f t="shared" si="26"/>
        <v>5.7337944239302351E-2</v>
      </c>
      <c r="AQ22">
        <f t="shared" si="24"/>
        <v>9.0184558805706417E-4</v>
      </c>
      <c r="AR22">
        <f t="shared" si="10"/>
        <v>3.9240692977478975E-4</v>
      </c>
      <c r="AS22">
        <f t="shared" si="10"/>
        <v>4.1835127206252166E-8</v>
      </c>
    </row>
    <row r="23" spans="1:45" x14ac:dyDescent="0.25">
      <c r="A23">
        <v>1222</v>
      </c>
      <c r="B23">
        <v>244.26599999999999</v>
      </c>
      <c r="C23">
        <f t="shared" si="0"/>
        <v>517.41599999999994</v>
      </c>
      <c r="D23">
        <v>5.3474300000000001</v>
      </c>
      <c r="E23">
        <f t="shared" si="11"/>
        <v>0.96019816522986701</v>
      </c>
      <c r="F23">
        <f t="shared" si="1"/>
        <v>3.9801834770132993E-2</v>
      </c>
      <c r="G23">
        <f t="shared" si="12"/>
        <v>2.6517950161306504E-4</v>
      </c>
      <c r="H23">
        <f t="shared" si="13"/>
        <v>-0.81824818863327864</v>
      </c>
      <c r="I23">
        <f t="shared" si="14"/>
        <v>-1.6016175359529363</v>
      </c>
      <c r="J23">
        <f t="shared" si="25"/>
        <v>5.2659976164116926E-2</v>
      </c>
      <c r="K23">
        <f t="shared" si="15"/>
        <v>2.9267524382786268E-4</v>
      </c>
      <c r="L23">
        <f t="shared" si="2"/>
        <v>1.6533180010768305E-4</v>
      </c>
      <c r="M23">
        <f t="shared" si="2"/>
        <v>7.5601583994260527E-10</v>
      </c>
      <c r="Q23">
        <v>624</v>
      </c>
      <c r="R23">
        <v>255.28100000000001</v>
      </c>
      <c r="S23">
        <f t="shared" si="3"/>
        <v>528.43100000000004</v>
      </c>
      <c r="T23">
        <v>6.2024400000000002</v>
      </c>
      <c r="U23">
        <f t="shared" si="16"/>
        <v>0.95179373229516095</v>
      </c>
      <c r="V23">
        <f t="shared" si="4"/>
        <v>4.8206267704839045E-2</v>
      </c>
      <c r="W23">
        <f t="shared" si="5"/>
        <v>6.4067348210257447E-4</v>
      </c>
      <c r="X23">
        <f t="shared" si="6"/>
        <v>-0.77802829750182534</v>
      </c>
      <c r="Y23">
        <f t="shared" si="17"/>
        <v>-1.4660288920020823</v>
      </c>
      <c r="Z23">
        <f t="shared" si="18"/>
        <v>6.4313111791097013E-2</v>
      </c>
      <c r="AA23">
        <f t="shared" si="7"/>
        <v>6.6289396189009862E-4</v>
      </c>
      <c r="AB23">
        <f t="shared" si="8"/>
        <v>2.594304264190233E-4</v>
      </c>
      <c r="AC23">
        <f t="shared" si="8"/>
        <v>4.9374972198776937E-10</v>
      </c>
      <c r="AG23">
        <v>416</v>
      </c>
      <c r="AH23">
        <v>261.685</v>
      </c>
      <c r="AI23">
        <f t="shared" si="9"/>
        <v>534.83500000000004</v>
      </c>
      <c r="AJ23">
        <v>5.6429400000000003</v>
      </c>
      <c r="AK23">
        <f t="shared" si="19"/>
        <v>0.95131437202974523</v>
      </c>
      <c r="AL23">
        <f t="shared" si="20"/>
        <v>4.8685627970254775E-2</v>
      </c>
      <c r="AM23">
        <f t="shared" si="21"/>
        <v>9.8158547337792029E-4</v>
      </c>
      <c r="AN23">
        <f t="shared" si="22"/>
        <v>-0.75230014741888884</v>
      </c>
      <c r="AO23">
        <f t="shared" si="23"/>
        <v>-1.3883401550868462</v>
      </c>
      <c r="AP23">
        <f t="shared" si="26"/>
        <v>7.1767473648215382E-2</v>
      </c>
      <c r="AQ23">
        <f t="shared" si="24"/>
        <v>1.05572085554186E-3</v>
      </c>
      <c r="AR23">
        <f t="shared" si="10"/>
        <v>5.3277159990118875E-4</v>
      </c>
      <c r="AS23">
        <f t="shared" si="10"/>
        <v>5.4960548885933929E-9</v>
      </c>
    </row>
    <row r="24" spans="1:45" x14ac:dyDescent="0.25">
      <c r="A24">
        <v>1269</v>
      </c>
      <c r="B24">
        <v>252.108</v>
      </c>
      <c r="C24">
        <f t="shared" si="0"/>
        <v>525.25800000000004</v>
      </c>
      <c r="D24">
        <v>5.2780199999999997</v>
      </c>
      <c r="E24">
        <f t="shared" si="11"/>
        <v>0.94773472865405295</v>
      </c>
      <c r="F24">
        <f t="shared" si="1"/>
        <v>5.2265271345947051E-2</v>
      </c>
      <c r="G24">
        <f t="shared" si="12"/>
        <v>3.9297455029418948E-4</v>
      </c>
      <c r="H24">
        <f t="shared" si="13"/>
        <v>-0.77077133428605937</v>
      </c>
      <c r="I24">
        <f t="shared" si="14"/>
        <v>-1.4434972231898466</v>
      </c>
      <c r="J24">
        <f t="shared" si="25"/>
        <v>6.6415712624026471E-2</v>
      </c>
      <c r="K24">
        <f t="shared" si="15"/>
        <v>3.440099786626579E-4</v>
      </c>
      <c r="L24">
        <f t="shared" si="2"/>
        <v>2.0023498836437394E-4</v>
      </c>
      <c r="M24">
        <f t="shared" si="2"/>
        <v>2.3975292750593873E-9</v>
      </c>
      <c r="Q24">
        <v>648</v>
      </c>
      <c r="R24">
        <v>263.221</v>
      </c>
      <c r="S24">
        <f t="shared" si="3"/>
        <v>536.37099999999998</v>
      </c>
      <c r="T24">
        <v>6.1022400000000001</v>
      </c>
      <c r="U24">
        <f t="shared" si="16"/>
        <v>0.93641756872469917</v>
      </c>
      <c r="V24">
        <f t="shared" si="4"/>
        <v>6.3582431275300832E-2</v>
      </c>
      <c r="W24">
        <f t="shared" si="5"/>
        <v>9.3313261455139906E-4</v>
      </c>
      <c r="X24">
        <f t="shared" si="6"/>
        <v>-0.72311805085434488</v>
      </c>
      <c r="Y24">
        <f t="shared" si="17"/>
        <v>-1.3067615963290831</v>
      </c>
      <c r="Z24">
        <f t="shared" si="18"/>
        <v>8.0222566876459372E-2</v>
      </c>
      <c r="AA24">
        <f t="shared" si="7"/>
        <v>7.6872483676853373E-4</v>
      </c>
      <c r="AB24">
        <f t="shared" si="8"/>
        <v>2.7689411282494391E-4</v>
      </c>
      <c r="AC24">
        <f t="shared" si="8"/>
        <v>2.702991739550003E-8</v>
      </c>
      <c r="AG24">
        <v>432</v>
      </c>
      <c r="AH24">
        <v>269.57400000000001</v>
      </c>
      <c r="AI24">
        <f t="shared" si="9"/>
        <v>542.72399999999993</v>
      </c>
      <c r="AJ24">
        <v>5.5497800000000002</v>
      </c>
      <c r="AK24">
        <f t="shared" si="19"/>
        <v>0.9356090044556985</v>
      </c>
      <c r="AL24">
        <f t="shared" si="20"/>
        <v>6.4390995544301499E-2</v>
      </c>
      <c r="AM24">
        <f t="shared" si="21"/>
        <v>1.4108447282664693E-3</v>
      </c>
      <c r="AN24">
        <f t="shared" si="22"/>
        <v>-0.6940003328669464</v>
      </c>
      <c r="AO24">
        <f t="shared" si="23"/>
        <v>-1.2309957761476513</v>
      </c>
      <c r="AP24">
        <f t="shared" si="26"/>
        <v>8.8659007336885143E-2</v>
      </c>
      <c r="AQ24">
        <f t="shared" si="24"/>
        <v>1.2159258487976997E-3</v>
      </c>
      <c r="AR24">
        <f t="shared" si="10"/>
        <v>5.8893639636497879E-4</v>
      </c>
      <c r="AS24">
        <f t="shared" si="10"/>
        <v>3.7993369573360728E-8</v>
      </c>
    </row>
    <row r="25" spans="1:45" x14ac:dyDescent="0.25">
      <c r="A25">
        <v>1316</v>
      </c>
      <c r="B25">
        <v>259.952</v>
      </c>
      <c r="C25">
        <f t="shared" si="0"/>
        <v>533.10199999999998</v>
      </c>
      <c r="D25">
        <v>5.17516</v>
      </c>
      <c r="E25">
        <f t="shared" si="11"/>
        <v>0.92926492479022604</v>
      </c>
      <c r="F25">
        <f t="shared" si="1"/>
        <v>7.0735075209773957E-2</v>
      </c>
      <c r="G25">
        <f t="shared" si="12"/>
        <v>5.66615356349713E-4</v>
      </c>
      <c r="H25">
        <f t="shared" si="13"/>
        <v>-0.7149671212704789</v>
      </c>
      <c r="I25">
        <f t="shared" si="14"/>
        <v>-1.2850339869681682</v>
      </c>
      <c r="J25">
        <f t="shared" si="25"/>
        <v>8.2584181621171399E-2</v>
      </c>
      <c r="K25">
        <f t="shared" si="15"/>
        <v>3.9910550653547927E-4</v>
      </c>
      <c r="L25">
        <f t="shared" si="2"/>
        <v>1.4040132274861997E-4</v>
      </c>
      <c r="M25">
        <f t="shared" si="2"/>
        <v>2.8059549784787139E-8</v>
      </c>
      <c r="Q25">
        <v>672</v>
      </c>
      <c r="R25">
        <v>271.15800000000002</v>
      </c>
      <c r="S25">
        <f t="shared" si="3"/>
        <v>544.30799999999999</v>
      </c>
      <c r="T25">
        <v>5.9562999999999997</v>
      </c>
      <c r="U25">
        <f t="shared" si="16"/>
        <v>0.91402238597546559</v>
      </c>
      <c r="V25">
        <f t="shared" si="4"/>
        <v>8.597761402453441E-2</v>
      </c>
      <c r="W25">
        <f t="shared" si="5"/>
        <v>1.266449067864837E-3</v>
      </c>
      <c r="X25">
        <f t="shared" si="6"/>
        <v>-0.659441395434752</v>
      </c>
      <c r="Y25">
        <f t="shared" si="17"/>
        <v>-1.1470057302517114</v>
      </c>
      <c r="Z25">
        <f t="shared" si="18"/>
        <v>9.867196295890418E-2</v>
      </c>
      <c r="AA25">
        <f t="shared" si="7"/>
        <v>8.7805527775190913E-4</v>
      </c>
      <c r="AB25">
        <f t="shared" si="8"/>
        <v>1.6114649486753492E-4</v>
      </c>
      <c r="AC25">
        <f t="shared" si="8"/>
        <v>1.5084973619828509E-7</v>
      </c>
      <c r="AG25">
        <v>448</v>
      </c>
      <c r="AH25">
        <v>277.44600000000003</v>
      </c>
      <c r="AI25">
        <f t="shared" si="9"/>
        <v>550.596</v>
      </c>
      <c r="AJ25">
        <v>5.4158799999999996</v>
      </c>
      <c r="AK25">
        <f t="shared" si="19"/>
        <v>0.91303548880343499</v>
      </c>
      <c r="AL25">
        <f t="shared" si="20"/>
        <v>8.6964511196565009E-2</v>
      </c>
      <c r="AM25">
        <f t="shared" si="21"/>
        <v>1.8810911825049292E-3</v>
      </c>
      <c r="AN25">
        <f t="shared" si="22"/>
        <v>-0.62685355716226931</v>
      </c>
      <c r="AO25">
        <f t="shared" si="23"/>
        <v>-1.0726522449491727</v>
      </c>
      <c r="AP25">
        <f t="shared" si="26"/>
        <v>0.10811382091764835</v>
      </c>
      <c r="AQ25">
        <f t="shared" si="24"/>
        <v>1.3719437390145232E-3</v>
      </c>
      <c r="AR25">
        <f t="shared" si="10"/>
        <v>4.4729330167831013E-4</v>
      </c>
      <c r="AS25">
        <f t="shared" si="10"/>
        <v>2.5923111921281619E-7</v>
      </c>
    </row>
    <row r="26" spans="1:45" x14ac:dyDescent="0.25">
      <c r="A26">
        <v>1363</v>
      </c>
      <c r="B26" s="14">
        <v>267.78300000000002</v>
      </c>
      <c r="C26">
        <f t="shared" si="0"/>
        <v>540.93299999999999</v>
      </c>
      <c r="D26" s="14">
        <v>5.0268499999999996</v>
      </c>
      <c r="E26">
        <f t="shared" si="11"/>
        <v>0.90263400304178953</v>
      </c>
      <c r="F26">
        <f t="shared" si="1"/>
        <v>9.7365996958210466E-2</v>
      </c>
      <c r="G26">
        <f t="shared" si="12"/>
        <v>6.9425758583958799E-4</v>
      </c>
      <c r="H26">
        <f t="shared" si="13"/>
        <v>-0.65022548560927329</v>
      </c>
      <c r="I26">
        <f t="shared" si="14"/>
        <v>-1.1255414810817381</v>
      </c>
      <c r="J26">
        <f t="shared" si="25"/>
        <v>0.10134214042833892</v>
      </c>
      <c r="K26">
        <f t="shared" si="15"/>
        <v>4.53672000040272E-4</v>
      </c>
      <c r="L26">
        <f t="shared" si="2"/>
        <v>1.5809716895045125E-5</v>
      </c>
      <c r="M26">
        <f t="shared" si="2"/>
        <v>5.7881424094400032E-8</v>
      </c>
      <c r="Q26">
        <v>696</v>
      </c>
      <c r="R26" s="14">
        <v>279.089</v>
      </c>
      <c r="S26">
        <f t="shared" si="3"/>
        <v>552.23900000000003</v>
      </c>
      <c r="T26" s="14">
        <v>5.7582300000000002</v>
      </c>
      <c r="U26">
        <f t="shared" si="16"/>
        <v>0.8836276083467095</v>
      </c>
      <c r="V26">
        <f t="shared" si="4"/>
        <v>0.1163723916532905</v>
      </c>
      <c r="W26">
        <f t="shared" si="5"/>
        <v>1.4449680660714725E-3</v>
      </c>
      <c r="X26">
        <f t="shared" si="6"/>
        <v>-0.58670844771863928</v>
      </c>
      <c r="Y26">
        <f t="shared" si="17"/>
        <v>-0.98634046689539201</v>
      </c>
      <c r="Z26">
        <f t="shared" si="18"/>
        <v>0.11974528962495</v>
      </c>
      <c r="AA26">
        <f t="shared" si="7"/>
        <v>9.8428377769763271E-4</v>
      </c>
      <c r="AB26">
        <f t="shared" si="8"/>
        <v>1.1376440727224787E-5</v>
      </c>
      <c r="AC26">
        <f t="shared" si="8"/>
        <v>2.1223001355451121E-7</v>
      </c>
      <c r="AG26">
        <v>464</v>
      </c>
      <c r="AH26" s="14">
        <v>285.30200000000002</v>
      </c>
      <c r="AI26">
        <f t="shared" si="9"/>
        <v>558.452</v>
      </c>
      <c r="AJ26" s="14">
        <v>5.2373500000000002</v>
      </c>
      <c r="AK26">
        <f t="shared" si="19"/>
        <v>0.88293802988335612</v>
      </c>
      <c r="AL26">
        <f t="shared" si="20"/>
        <v>0.11706197011664388</v>
      </c>
      <c r="AM26">
        <f t="shared" si="21"/>
        <v>2.1523021108513021E-3</v>
      </c>
      <c r="AN26">
        <f t="shared" si="22"/>
        <v>-0.55109104367171913</v>
      </c>
      <c r="AO26">
        <f t="shared" si="23"/>
        <v>-0.9138033810957702</v>
      </c>
      <c r="AP26">
        <f t="shared" si="26"/>
        <v>0.13006492074188072</v>
      </c>
      <c r="AQ26">
        <f t="shared" si="24"/>
        <v>1.5213924398560705E-3</v>
      </c>
      <c r="AR26">
        <f t="shared" si="10"/>
        <v>1.6907672496234733E-4</v>
      </c>
      <c r="AS26">
        <f t="shared" si="10"/>
        <v>3.980470129553114E-7</v>
      </c>
    </row>
    <row r="27" spans="1:45" x14ac:dyDescent="0.25">
      <c r="A27">
        <v>1410</v>
      </c>
      <c r="B27">
        <v>275.60300000000001</v>
      </c>
      <c r="C27">
        <f t="shared" si="0"/>
        <v>548.75299999999993</v>
      </c>
      <c r="D27">
        <v>4.8451300000000002</v>
      </c>
      <c r="E27">
        <f t="shared" si="11"/>
        <v>0.8700038965073289</v>
      </c>
      <c r="F27">
        <f t="shared" si="1"/>
        <v>0.1299961034926711</v>
      </c>
      <c r="G27">
        <f t="shared" si="12"/>
        <v>6.9414297144615802E-4</v>
      </c>
      <c r="H27">
        <f t="shared" si="13"/>
        <v>-0.57663224558794868</v>
      </c>
      <c r="I27">
        <f t="shared" si="14"/>
        <v>-0.96546645454517754</v>
      </c>
      <c r="J27">
        <f t="shared" si="25"/>
        <v>0.1226647244302317</v>
      </c>
      <c r="K27">
        <f t="shared" si="15"/>
        <v>5.068529664330445E-4</v>
      </c>
      <c r="L27">
        <f t="shared" si="2"/>
        <v>5.3749118957174816E-5</v>
      </c>
      <c r="M27">
        <f t="shared" si="2"/>
        <v>3.5077545977812083E-8</v>
      </c>
      <c r="Q27">
        <v>720</v>
      </c>
      <c r="R27">
        <v>286.99900000000002</v>
      </c>
      <c r="S27">
        <f t="shared" si="3"/>
        <v>560.149</v>
      </c>
      <c r="T27">
        <v>5.5322399999999998</v>
      </c>
      <c r="U27">
        <f t="shared" si="16"/>
        <v>0.84894837476099416</v>
      </c>
      <c r="V27">
        <f t="shared" si="4"/>
        <v>0.15105162523900584</v>
      </c>
      <c r="W27">
        <f t="shared" si="5"/>
        <v>1.4073716581396954E-3</v>
      </c>
      <c r="X27">
        <f t="shared" si="6"/>
        <v>-0.50517615430268048</v>
      </c>
      <c r="Y27">
        <f t="shared" si="17"/>
        <v>-0.82488494750571695</v>
      </c>
      <c r="Z27">
        <f t="shared" si="18"/>
        <v>0.14336810028969318</v>
      </c>
      <c r="AA27">
        <f t="shared" si="7"/>
        <v>1.0809833513739443E-3</v>
      </c>
      <c r="AB27">
        <f t="shared" si="8"/>
        <v>5.9036555646710014E-5</v>
      </c>
      <c r="AC27">
        <f t="shared" si="8"/>
        <v>1.0652932679341411E-7</v>
      </c>
      <c r="AG27" s="11">
        <v>480</v>
      </c>
      <c r="AH27">
        <v>293.14499999999998</v>
      </c>
      <c r="AI27">
        <f t="shared" si="9"/>
        <v>566.29499999999996</v>
      </c>
      <c r="AJ27">
        <v>5.03308</v>
      </c>
      <c r="AK27">
        <f t="shared" si="19"/>
        <v>0.84850119610973529</v>
      </c>
      <c r="AL27">
        <f t="shared" si="20"/>
        <v>0.15149880389026471</v>
      </c>
      <c r="AM27">
        <f t="shared" si="21"/>
        <v>2.1211139077469826E-3</v>
      </c>
      <c r="AN27">
        <f t="shared" si="22"/>
        <v>-0.46707556113319182</v>
      </c>
      <c r="AO27">
        <f t="shared" si="23"/>
        <v>-0.75435519302557874</v>
      </c>
      <c r="AP27">
        <f t="shared" si="26"/>
        <v>0.15440719977957784</v>
      </c>
      <c r="AQ27">
        <f t="shared" si="24"/>
        <v>1.6573571677044249E-3</v>
      </c>
      <c r="AR27">
        <f t="shared" si="10"/>
        <v>8.4587666489735199E-6</v>
      </c>
      <c r="AS27">
        <f t="shared" si="10"/>
        <v>2.1507031393490042E-7</v>
      </c>
    </row>
    <row r="28" spans="1:45" x14ac:dyDescent="0.25">
      <c r="A28">
        <v>1457</v>
      </c>
      <c r="B28">
        <v>283.423</v>
      </c>
      <c r="C28">
        <f t="shared" si="0"/>
        <v>556.57299999999998</v>
      </c>
      <c r="D28">
        <v>4.6634399999999996</v>
      </c>
      <c r="E28">
        <f t="shared" si="11"/>
        <v>0.83737917684935947</v>
      </c>
      <c r="F28">
        <f t="shared" si="1"/>
        <v>0.16262082315064053</v>
      </c>
      <c r="G28">
        <f t="shared" si="12"/>
        <v>6.1383648644533788E-4</v>
      </c>
      <c r="H28">
        <f t="shared" si="13"/>
        <v>-0.49441215704178254</v>
      </c>
      <c r="I28">
        <f t="shared" si="14"/>
        <v>-0.8046854615518837</v>
      </c>
      <c r="J28">
        <f t="shared" si="25"/>
        <v>0.1464868138525848</v>
      </c>
      <c r="K28">
        <f t="shared" si="15"/>
        <v>5.568300528759867E-4</v>
      </c>
      <c r="L28">
        <f t="shared" si="2"/>
        <v>2.6030625602974853E-4</v>
      </c>
      <c r="M28">
        <f t="shared" si="2"/>
        <v>3.2497334682968484E-9</v>
      </c>
      <c r="Q28">
        <v>744</v>
      </c>
      <c r="R28">
        <v>294.91899999999998</v>
      </c>
      <c r="S28">
        <f t="shared" si="3"/>
        <v>568.06899999999996</v>
      </c>
      <c r="T28">
        <v>5.3121299999999998</v>
      </c>
      <c r="U28">
        <f t="shared" si="16"/>
        <v>0.81517145496564147</v>
      </c>
      <c r="V28">
        <f t="shared" si="4"/>
        <v>0.18482854503435853</v>
      </c>
      <c r="W28">
        <f t="shared" si="5"/>
        <v>1.2682393730044466E-3</v>
      </c>
      <c r="X28">
        <f t="shared" si="6"/>
        <v>-0.41563383553344679</v>
      </c>
      <c r="Y28">
        <f t="shared" si="17"/>
        <v>-0.66294773015861841</v>
      </c>
      <c r="Z28">
        <f t="shared" si="18"/>
        <v>0.16931170072266785</v>
      </c>
      <c r="AA28">
        <f t="shared" si="7"/>
        <v>1.1704377750856548E-3</v>
      </c>
      <c r="AB28">
        <f t="shared" si="8"/>
        <v>2.4077245739324726E-4</v>
      </c>
      <c r="AC28">
        <f t="shared" si="8"/>
        <v>9.5651525554690086E-9</v>
      </c>
      <c r="AG28">
        <v>496</v>
      </c>
      <c r="AH28">
        <v>300.99299999999999</v>
      </c>
      <c r="AI28">
        <f t="shared" si="9"/>
        <v>574.14300000000003</v>
      </c>
      <c r="AJ28">
        <v>4.8317699999999997</v>
      </c>
      <c r="AK28">
        <f t="shared" si="19"/>
        <v>0.81456337358578357</v>
      </c>
      <c r="AL28">
        <f t="shared" si="20"/>
        <v>0.18543662641421643</v>
      </c>
      <c r="AM28">
        <f t="shared" si="21"/>
        <v>1.915334986589072E-3</v>
      </c>
      <c r="AN28">
        <f t="shared" si="22"/>
        <v>-0.37555173168880018</v>
      </c>
      <c r="AO28">
        <f t="shared" si="23"/>
        <v>-0.59423244836428546</v>
      </c>
      <c r="AP28">
        <f t="shared" si="26"/>
        <v>0.18092491446284864</v>
      </c>
      <c r="AQ28">
        <f t="shared" si="24"/>
        <v>1.7767775035022384E-3</v>
      </c>
      <c r="AR28">
        <f t="shared" si="10"/>
        <v>2.0355544732114966E-5</v>
      </c>
      <c r="AS28">
        <f t="shared" si="10"/>
        <v>1.9198176119358193E-8</v>
      </c>
    </row>
    <row r="29" spans="1:45" x14ac:dyDescent="0.25">
      <c r="A29">
        <v>1504</v>
      </c>
      <c r="B29">
        <v>291.245</v>
      </c>
      <c r="C29">
        <f t="shared" si="0"/>
        <v>564.39499999999998</v>
      </c>
      <c r="D29">
        <v>4.5027699999999999</v>
      </c>
      <c r="E29">
        <f t="shared" si="11"/>
        <v>0.80852886198642859</v>
      </c>
      <c r="F29">
        <f t="shared" si="1"/>
        <v>0.19147113801357141</v>
      </c>
      <c r="G29">
        <f t="shared" si="12"/>
        <v>5.4021584106162099E-4</v>
      </c>
      <c r="H29">
        <f t="shared" si="13"/>
        <v>-0.40408494326453437</v>
      </c>
      <c r="I29">
        <f t="shared" si="14"/>
        <v>-0.64294433447103971</v>
      </c>
      <c r="J29">
        <f t="shared" si="25"/>
        <v>0.17265782633775617</v>
      </c>
      <c r="K29">
        <f t="shared" si="15"/>
        <v>6.004707173319745E-4</v>
      </c>
      <c r="L29">
        <f t="shared" si="2"/>
        <v>3.5394069621136592E-4</v>
      </c>
      <c r="M29">
        <f t="shared" si="2"/>
        <v>3.6306501143556113E-9</v>
      </c>
      <c r="Q29">
        <v>768</v>
      </c>
      <c r="R29">
        <v>302.82400000000001</v>
      </c>
      <c r="S29">
        <f t="shared" si="3"/>
        <v>575.97399999999993</v>
      </c>
      <c r="T29">
        <v>5.1137800000000002</v>
      </c>
      <c r="U29">
        <f t="shared" si="16"/>
        <v>0.78473371001353476</v>
      </c>
      <c r="V29">
        <f t="shared" si="4"/>
        <v>0.21526628998646524</v>
      </c>
      <c r="W29">
        <f t="shared" si="5"/>
        <v>1.1394013424219501E-3</v>
      </c>
      <c r="X29">
        <f t="shared" si="6"/>
        <v>-0.31868163712718522</v>
      </c>
      <c r="Y29">
        <f t="shared" si="17"/>
        <v>-0.49974786987773168</v>
      </c>
      <c r="Z29">
        <f t="shared" si="18"/>
        <v>0.19740220732472358</v>
      </c>
      <c r="AA29">
        <f t="shared" si="7"/>
        <v>1.2380459672404491E-3</v>
      </c>
      <c r="AB29">
        <f t="shared" si="8"/>
        <v>3.1912544934553915E-4</v>
      </c>
      <c r="AC29">
        <f t="shared" si="8"/>
        <v>9.7307620055824234E-9</v>
      </c>
      <c r="AG29">
        <v>512</v>
      </c>
      <c r="AH29">
        <v>308.803</v>
      </c>
      <c r="AI29">
        <f t="shared" si="9"/>
        <v>581.95299999999997</v>
      </c>
      <c r="AJ29">
        <v>4.6499899999999998</v>
      </c>
      <c r="AK29">
        <f t="shared" si="19"/>
        <v>0.78391801380035842</v>
      </c>
      <c r="AL29">
        <f t="shared" si="20"/>
        <v>0.21608198619964158</v>
      </c>
      <c r="AM29">
        <f t="shared" si="21"/>
        <v>1.7132438597171409E-3</v>
      </c>
      <c r="AN29">
        <f t="shared" si="22"/>
        <v>-0.27743318225361113</v>
      </c>
      <c r="AO29">
        <f t="shared" si="23"/>
        <v>-0.43299070420260305</v>
      </c>
      <c r="AP29">
        <f t="shared" si="26"/>
        <v>0.20935335451888445</v>
      </c>
      <c r="AQ29">
        <f t="shared" si="24"/>
        <v>1.8572116410301689E-3</v>
      </c>
      <c r="AR29">
        <f t="shared" si="10"/>
        <v>4.5274484295288517E-5</v>
      </c>
      <c r="AS29">
        <f t="shared" si="10"/>
        <v>2.0726722056195853E-8</v>
      </c>
    </row>
    <row r="30" spans="1:45" x14ac:dyDescent="0.25">
      <c r="A30">
        <v>1551</v>
      </c>
      <c r="B30">
        <v>299.065</v>
      </c>
      <c r="C30">
        <f t="shared" si="0"/>
        <v>572.21499999999992</v>
      </c>
      <c r="D30">
        <v>4.36137</v>
      </c>
      <c r="E30">
        <f t="shared" si="11"/>
        <v>0.78313871745653241</v>
      </c>
      <c r="F30">
        <f t="shared" si="1"/>
        <v>0.21686128254346759</v>
      </c>
      <c r="G30">
        <f t="shared" si="12"/>
        <v>5.0403589753366285E-4</v>
      </c>
      <c r="H30">
        <f t="shared" si="13"/>
        <v>-0.30667847863267195</v>
      </c>
      <c r="I30">
        <f t="shared" si="14"/>
        <v>-0.48018529395413351</v>
      </c>
      <c r="J30">
        <f t="shared" si="25"/>
        <v>0.20087995005235898</v>
      </c>
      <c r="K30">
        <f t="shared" si="15"/>
        <v>6.3478591951178086E-4</v>
      </c>
      <c r="L30">
        <f t="shared" si="2"/>
        <v>2.5540298819136381E-4</v>
      </c>
      <c r="M30">
        <f t="shared" si="2"/>
        <v>1.7095568247278343E-8</v>
      </c>
      <c r="Q30">
        <v>792</v>
      </c>
      <c r="R30">
        <v>310.72800000000001</v>
      </c>
      <c r="S30">
        <f t="shared" si="3"/>
        <v>583.87799999999993</v>
      </c>
      <c r="T30">
        <v>4.9355799999999999</v>
      </c>
      <c r="U30">
        <f t="shared" si="16"/>
        <v>0.75738807779540795</v>
      </c>
      <c r="V30">
        <f t="shared" si="4"/>
        <v>0.24261192220459205</v>
      </c>
      <c r="W30">
        <f t="shared" si="5"/>
        <v>1.0860758250493356E-3</v>
      </c>
      <c r="X30">
        <f t="shared" si="6"/>
        <v>-0.21612917273565957</v>
      </c>
      <c r="Y30">
        <f t="shared" si="17"/>
        <v>-0.33584812143658593</v>
      </c>
      <c r="Z30">
        <f t="shared" si="18"/>
        <v>0.22711531053849435</v>
      </c>
      <c r="AA30">
        <f t="shared" si="7"/>
        <v>1.286425099884141E-3</v>
      </c>
      <c r="AB30">
        <f t="shared" si="8"/>
        <v>2.4014497312983528E-4</v>
      </c>
      <c r="AC30">
        <f t="shared" si="8"/>
        <v>4.0139831926832374E-8</v>
      </c>
      <c r="AG30">
        <v>528</v>
      </c>
      <c r="AH30">
        <v>316.65800000000002</v>
      </c>
      <c r="AI30">
        <f t="shared" si="9"/>
        <v>589.80799999999999</v>
      </c>
      <c r="AJ30">
        <v>4.4873900000000004</v>
      </c>
      <c r="AK30">
        <f t="shared" si="19"/>
        <v>0.75650611204488416</v>
      </c>
      <c r="AL30">
        <f t="shared" si="20"/>
        <v>0.24349388795511584</v>
      </c>
      <c r="AM30">
        <f t="shared" si="21"/>
        <v>1.6263172801189649E-3</v>
      </c>
      <c r="AN30">
        <f t="shared" si="22"/>
        <v>-0.17487283811776089</v>
      </c>
      <c r="AO30">
        <f t="shared" si="23"/>
        <v>-0.27149108670891331</v>
      </c>
      <c r="AP30">
        <f t="shared" si="26"/>
        <v>0.23906874077536716</v>
      </c>
      <c r="AQ30">
        <f t="shared" si="24"/>
        <v>1.9255192679242001E-3</v>
      </c>
      <c r="AR30">
        <f t="shared" si="10"/>
        <v>1.9581927562437683E-5</v>
      </c>
      <c r="AS30">
        <f t="shared" si="10"/>
        <v>8.952182950660412E-8</v>
      </c>
    </row>
    <row r="31" spans="1:45" x14ac:dyDescent="0.25">
      <c r="A31">
        <v>1598</v>
      </c>
      <c r="B31">
        <v>306.85500000000002</v>
      </c>
      <c r="C31">
        <f t="shared" si="0"/>
        <v>580.005</v>
      </c>
      <c r="D31">
        <v>4.2294400000000003</v>
      </c>
      <c r="E31">
        <f t="shared" si="11"/>
        <v>0.75944903027245025</v>
      </c>
      <c r="F31">
        <f t="shared" si="1"/>
        <v>0.24055096972754975</v>
      </c>
      <c r="G31">
        <f t="shared" si="12"/>
        <v>5.0628998060457057E-4</v>
      </c>
      <c r="H31">
        <f t="shared" si="13"/>
        <v>-0.20370551020473115</v>
      </c>
      <c r="I31">
        <f t="shared" si="14"/>
        <v>-0.31639778052903844</v>
      </c>
      <c r="J31">
        <f t="shared" si="25"/>
        <v>0.23071488826941267</v>
      </c>
      <c r="K31">
        <f t="shared" si="15"/>
        <v>6.5505479053368091E-4</v>
      </c>
      <c r="L31">
        <f t="shared" si="2"/>
        <v>9.6748498451108069E-5</v>
      </c>
      <c r="M31">
        <f t="shared" si="2"/>
        <v>2.2130968673244327E-8</v>
      </c>
      <c r="Q31">
        <v>816</v>
      </c>
      <c r="R31">
        <v>318.62599999999998</v>
      </c>
      <c r="S31">
        <f t="shared" si="3"/>
        <v>591.77599999999995</v>
      </c>
      <c r="T31">
        <v>4.76572</v>
      </c>
      <c r="U31">
        <f t="shared" si="16"/>
        <v>0.7313222579942239</v>
      </c>
      <c r="V31">
        <f t="shared" si="4"/>
        <v>0.2686777420057761</v>
      </c>
      <c r="W31">
        <f t="shared" si="5"/>
        <v>1.1210507147409593E-3</v>
      </c>
      <c r="X31">
        <f t="shared" si="6"/>
        <v>-0.10956926483313589</v>
      </c>
      <c r="Y31">
        <f t="shared" si="17"/>
        <v>-0.17058481072750944</v>
      </c>
      <c r="Z31">
        <f t="shared" si="18"/>
        <v>0.25798951293571371</v>
      </c>
      <c r="AA31">
        <f t="shared" si="7"/>
        <v>1.306454898129852E-3</v>
      </c>
      <c r="AB31">
        <f t="shared" si="8"/>
        <v>1.1423824065412682E-4</v>
      </c>
      <c r="AC31">
        <f t="shared" si="8"/>
        <v>3.4374711218102168E-8</v>
      </c>
      <c r="AG31">
        <v>544</v>
      </c>
      <c r="AH31">
        <v>324.50900000000001</v>
      </c>
      <c r="AI31">
        <f t="shared" si="9"/>
        <v>597.65899999999999</v>
      </c>
      <c r="AJ31">
        <v>4.3330399999999996</v>
      </c>
      <c r="AK31">
        <f t="shared" si="19"/>
        <v>0.73048503556298072</v>
      </c>
      <c r="AL31">
        <f t="shared" si="20"/>
        <v>0.26951496443701928</v>
      </c>
      <c r="AM31">
        <f t="shared" si="21"/>
        <v>1.6681474038771141E-3</v>
      </c>
      <c r="AN31">
        <f t="shared" si="22"/>
        <v>-6.8540358611560714E-2</v>
      </c>
      <c r="AO31">
        <f t="shared" si="23"/>
        <v>-0.10734830911828089</v>
      </c>
      <c r="AP31">
        <f t="shared" si="26"/>
        <v>0.26987704906215437</v>
      </c>
      <c r="AQ31">
        <f t="shared" si="24"/>
        <v>1.9364409459011818E-3</v>
      </c>
      <c r="AR31">
        <f t="shared" si="10"/>
        <v>1.3110527575922234E-7</v>
      </c>
      <c r="AS31">
        <f t="shared" si="10"/>
        <v>7.1981424691820199E-8</v>
      </c>
    </row>
    <row r="32" spans="1:45" x14ac:dyDescent="0.25">
      <c r="A32">
        <v>1645</v>
      </c>
      <c r="B32">
        <v>314.625</v>
      </c>
      <c r="C32">
        <f t="shared" si="0"/>
        <v>587.77499999999998</v>
      </c>
      <c r="D32">
        <v>4.0969199999999999</v>
      </c>
      <c r="E32">
        <f t="shared" si="11"/>
        <v>0.73565340118403544</v>
      </c>
      <c r="F32">
        <f t="shared" si="1"/>
        <v>0.26434659881596456</v>
      </c>
      <c r="G32">
        <f t="shared" si="12"/>
        <v>5.6000592632823691E-4</v>
      </c>
      <c r="H32">
        <f t="shared" si="13"/>
        <v>-9.7444589489799727E-2</v>
      </c>
      <c r="I32">
        <f t="shared" si="14"/>
        <v>-0.15190635453006598</v>
      </c>
      <c r="J32">
        <f t="shared" si="25"/>
        <v>0.26150246342449568</v>
      </c>
      <c r="K32">
        <f t="shared" si="15"/>
        <v>6.6233935345582663E-4</v>
      </c>
      <c r="L32">
        <f t="shared" si="2"/>
        <v>8.0891061250058541E-6</v>
      </c>
      <c r="M32">
        <f t="shared" si="2"/>
        <v>1.0472130307677716E-8</v>
      </c>
      <c r="Q32">
        <v>840</v>
      </c>
      <c r="R32">
        <v>326.52</v>
      </c>
      <c r="S32">
        <f t="shared" si="3"/>
        <v>599.66999999999996</v>
      </c>
      <c r="T32">
        <v>4.5903900000000002</v>
      </c>
      <c r="U32">
        <f t="shared" si="16"/>
        <v>0.70441704084044088</v>
      </c>
      <c r="V32">
        <f t="shared" si="4"/>
        <v>0.29558295915955912</v>
      </c>
      <c r="W32">
        <f t="shared" si="5"/>
        <v>1.2702214965518756E-3</v>
      </c>
      <c r="X32">
        <f t="shared" si="6"/>
        <v>-1.3502059574530545E-3</v>
      </c>
      <c r="Y32">
        <f t="shared" si="17"/>
        <v>-2.2588042234438638E-3</v>
      </c>
      <c r="Z32">
        <f t="shared" si="18"/>
        <v>0.28934443049083014</v>
      </c>
      <c r="AA32">
        <f t="shared" si="7"/>
        <v>1.2846259030983723E-3</v>
      </c>
      <c r="AB32">
        <f t="shared" si="8"/>
        <v>3.8919239950553402E-5</v>
      </c>
      <c r="AC32">
        <f t="shared" si="8"/>
        <v>2.0748692795675844E-10</v>
      </c>
      <c r="AG32">
        <v>560</v>
      </c>
      <c r="AH32">
        <v>332.34199999999998</v>
      </c>
      <c r="AI32">
        <f t="shared" si="9"/>
        <v>605.49199999999996</v>
      </c>
      <c r="AJ32">
        <v>4.1747199999999998</v>
      </c>
      <c r="AK32">
        <f t="shared" si="19"/>
        <v>0.7037946771009469</v>
      </c>
      <c r="AL32">
        <f t="shared" si="20"/>
        <v>0.2962053228990531</v>
      </c>
      <c r="AM32">
        <f t="shared" si="21"/>
        <v>1.8659185431568817E-3</v>
      </c>
      <c r="AN32">
        <f t="shared" si="22"/>
        <v>3.8395246045868081E-2</v>
      </c>
      <c r="AO32">
        <f t="shared" si="23"/>
        <v>6.0679011226078071E-2</v>
      </c>
      <c r="AP32">
        <f t="shared" si="26"/>
        <v>0.30086010419657327</v>
      </c>
      <c r="AQ32">
        <f t="shared" si="24"/>
        <v>1.8743902608656989E-3</v>
      </c>
      <c r="AR32">
        <f t="shared" si="10"/>
        <v>2.1666988927743574E-5</v>
      </c>
      <c r="AS32">
        <f t="shared" si="10"/>
        <v>7.1770000937887003E-11</v>
      </c>
    </row>
    <row r="33" spans="1:45" x14ac:dyDescent="0.25">
      <c r="A33">
        <v>1692</v>
      </c>
      <c r="B33">
        <v>322.46800000000002</v>
      </c>
      <c r="C33">
        <f t="shared" si="0"/>
        <v>595.61799999999994</v>
      </c>
      <c r="D33">
        <v>3.9503400000000002</v>
      </c>
      <c r="E33">
        <f t="shared" si="11"/>
        <v>0.70933312264660831</v>
      </c>
      <c r="F33">
        <f t="shared" si="1"/>
        <v>0.29066687735339169</v>
      </c>
      <c r="G33">
        <f t="shared" si="12"/>
        <v>6.7603389728326682E-4</v>
      </c>
      <c r="H33">
        <f t="shared" si="13"/>
        <v>9.9980100316975351E-3</v>
      </c>
      <c r="I33">
        <f t="shared" si="14"/>
        <v>1.6162575886036878E-2</v>
      </c>
      <c r="J33">
        <f t="shared" si="25"/>
        <v>0.29263241303691956</v>
      </c>
      <c r="K33">
        <f t="shared" si="15"/>
        <v>6.535552833840454E-4</v>
      </c>
      <c r="L33">
        <f t="shared" si="2"/>
        <v>3.8633305232213464E-6</v>
      </c>
      <c r="M33">
        <f t="shared" si="2"/>
        <v>5.0528808283027069E-10</v>
      </c>
      <c r="Q33">
        <v>864</v>
      </c>
      <c r="R33">
        <v>334.42099999999999</v>
      </c>
      <c r="S33">
        <f t="shared" si="3"/>
        <v>607.57099999999991</v>
      </c>
      <c r="T33">
        <v>4.3917299999999999</v>
      </c>
      <c r="U33">
        <f t="shared" si="16"/>
        <v>0.67393172492319586</v>
      </c>
      <c r="V33">
        <f t="shared" si="4"/>
        <v>0.32606827507680414</v>
      </c>
      <c r="W33">
        <f t="shared" si="5"/>
        <v>1.5110175378291457E-3</v>
      </c>
      <c r="X33">
        <f t="shared" si="6"/>
        <v>0.10506066703910744</v>
      </c>
      <c r="Y33">
        <f t="shared" si="17"/>
        <v>0.16363888454828907</v>
      </c>
      <c r="Z33">
        <f t="shared" si="18"/>
        <v>0.32017545216519105</v>
      </c>
      <c r="AA33">
        <f t="shared" si="7"/>
        <v>1.2670577979270715E-3</v>
      </c>
      <c r="AB33">
        <f t="shared" si="8"/>
        <v>3.4725361867632088E-5</v>
      </c>
      <c r="AC33">
        <f t="shared" si="8"/>
        <v>5.9516354693087722E-8</v>
      </c>
      <c r="AG33">
        <v>576</v>
      </c>
      <c r="AH33">
        <v>340.19299999999998</v>
      </c>
      <c r="AI33">
        <f t="shared" si="9"/>
        <v>613.34299999999996</v>
      </c>
      <c r="AJ33">
        <v>3.99763</v>
      </c>
      <c r="AK33">
        <f t="shared" si="19"/>
        <v>0.67393998041043679</v>
      </c>
      <c r="AL33">
        <f t="shared" si="20"/>
        <v>0.32606001958956321</v>
      </c>
      <c r="AM33">
        <f t="shared" si="21"/>
        <v>2.2354355306124854E-3</v>
      </c>
      <c r="AN33">
        <f t="shared" si="22"/>
        <v>0.14190424090260989</v>
      </c>
      <c r="AO33">
        <f t="shared" si="23"/>
        <v>0.2204509921059179</v>
      </c>
      <c r="AP33">
        <f t="shared" si="26"/>
        <v>0.33085034837042449</v>
      </c>
      <c r="AQ33">
        <f t="shared" si="24"/>
        <v>1.8875116319489033E-3</v>
      </c>
      <c r="AR33">
        <f t="shared" si="10"/>
        <v>2.2947249828747868E-5</v>
      </c>
      <c r="AS33">
        <f t="shared" si="10"/>
        <v>1.2105103926126657E-7</v>
      </c>
    </row>
    <row r="34" spans="1:45" x14ac:dyDescent="0.25">
      <c r="A34">
        <v>1739</v>
      </c>
      <c r="B34" s="14">
        <v>330.28300000000002</v>
      </c>
      <c r="C34">
        <f t="shared" si="0"/>
        <v>603.43299999999999</v>
      </c>
      <c r="D34" s="14">
        <v>3.77339</v>
      </c>
      <c r="E34">
        <f t="shared" si="11"/>
        <v>0.67755952947429476</v>
      </c>
      <c r="F34">
        <f t="shared" si="1"/>
        <v>0.32244047052570524</v>
      </c>
      <c r="G34">
        <f t="shared" si="12"/>
        <v>8.0088717653287297E-4</v>
      </c>
      <c r="H34">
        <f t="shared" si="13"/>
        <v>0.11601568542937979</v>
      </c>
      <c r="I34">
        <f t="shared" si="14"/>
        <v>0.18051779240299903</v>
      </c>
      <c r="J34">
        <f t="shared" si="25"/>
        <v>0.32334951135596968</v>
      </c>
      <c r="K34">
        <f t="shared" si="15"/>
        <v>6.4832988422334873E-4</v>
      </c>
      <c r="L34">
        <f t="shared" si="2"/>
        <v>8.2635523108786311E-7</v>
      </c>
      <c r="M34">
        <f t="shared" si="2"/>
        <v>2.3273727436813623E-8</v>
      </c>
      <c r="Q34">
        <v>888</v>
      </c>
      <c r="R34" s="14">
        <v>342.32600000000002</v>
      </c>
      <c r="S34">
        <f t="shared" si="3"/>
        <v>615.476</v>
      </c>
      <c r="T34" s="14">
        <v>4.1554099999999998</v>
      </c>
      <c r="U34">
        <f t="shared" si="16"/>
        <v>0.63766730401529637</v>
      </c>
      <c r="V34">
        <f t="shared" si="4"/>
        <v>0.36233269598470363</v>
      </c>
      <c r="W34">
        <f t="shared" si="5"/>
        <v>1.5911976322958755E-3</v>
      </c>
      <c r="X34">
        <f t="shared" si="6"/>
        <v>0.21001630127420079</v>
      </c>
      <c r="Y34">
        <f t="shared" si="17"/>
        <v>0.32626950154277673</v>
      </c>
      <c r="Z34">
        <f t="shared" si="18"/>
        <v>0.35058483931544077</v>
      </c>
      <c r="AA34">
        <f t="shared" si="7"/>
        <v>1.2551446946557929E-3</v>
      </c>
      <c r="AB34">
        <f t="shared" si="8"/>
        <v>1.3801213632154405E-4</v>
      </c>
      <c r="AC34">
        <f t="shared" si="8"/>
        <v>1.1293157689652927E-7</v>
      </c>
      <c r="AG34">
        <v>592</v>
      </c>
      <c r="AH34" s="14">
        <v>348.04300000000001</v>
      </c>
      <c r="AI34">
        <f t="shared" si="9"/>
        <v>621.19299999999998</v>
      </c>
      <c r="AJ34" s="14">
        <v>3.7854700000000001</v>
      </c>
      <c r="AK34">
        <f t="shared" si="19"/>
        <v>0.63817301192063702</v>
      </c>
      <c r="AL34">
        <f t="shared" si="20"/>
        <v>0.36182698807936298</v>
      </c>
      <c r="AM34">
        <f t="shared" si="21"/>
        <v>2.404020412257471E-3</v>
      </c>
      <c r="AN34">
        <f t="shared" si="22"/>
        <v>0.24613783402488965</v>
      </c>
      <c r="AO34">
        <f t="shared" si="23"/>
        <v>0.38313350800837265</v>
      </c>
      <c r="AP34">
        <f t="shared" si="26"/>
        <v>0.36105053448160696</v>
      </c>
      <c r="AQ34">
        <f t="shared" si="24"/>
        <v>1.8347493407723215E-3</v>
      </c>
      <c r="AR34">
        <f t="shared" si="10"/>
        <v>6.0288018946826989E-7</v>
      </c>
      <c r="AS34">
        <f t="shared" si="10"/>
        <v>3.2406955282985017E-7</v>
      </c>
    </row>
    <row r="35" spans="1:45" x14ac:dyDescent="0.25">
      <c r="A35">
        <v>1786</v>
      </c>
      <c r="B35">
        <v>338.07499999999999</v>
      </c>
      <c r="C35">
        <f t="shared" si="0"/>
        <v>611.22499999999991</v>
      </c>
      <c r="D35">
        <v>3.5637599999999998</v>
      </c>
      <c r="E35">
        <f t="shared" si="11"/>
        <v>0.63991783217724973</v>
      </c>
      <c r="F35">
        <f t="shared" si="1"/>
        <v>0.36008216782275027</v>
      </c>
      <c r="G35">
        <f t="shared" si="12"/>
        <v>7.6795464081892966E-4</v>
      </c>
      <c r="H35">
        <f t="shared" si="13"/>
        <v>0.22118571306699264</v>
      </c>
      <c r="I35">
        <f t="shared" si="14"/>
        <v>0.3437843720875271</v>
      </c>
      <c r="J35">
        <f t="shared" si="25"/>
        <v>0.35382101591446707</v>
      </c>
      <c r="K35">
        <f t="shared" si="15"/>
        <v>6.3490437312566008E-4</v>
      </c>
      <c r="L35">
        <f t="shared" si="2"/>
        <v>3.9202023218598249E-5</v>
      </c>
      <c r="M35">
        <f t="shared" si="2"/>
        <v>1.7702373733250696E-8</v>
      </c>
      <c r="Q35">
        <v>912</v>
      </c>
      <c r="R35">
        <v>350.233</v>
      </c>
      <c r="S35">
        <f t="shared" si="3"/>
        <v>623.38300000000004</v>
      </c>
      <c r="T35">
        <v>3.9065500000000002</v>
      </c>
      <c r="U35">
        <f t="shared" si="16"/>
        <v>0.59947856084019535</v>
      </c>
      <c r="V35">
        <f t="shared" si="4"/>
        <v>0.40052143915980465</v>
      </c>
      <c r="W35">
        <f t="shared" si="5"/>
        <v>1.3092245728076231E-3</v>
      </c>
      <c r="X35">
        <f t="shared" si="6"/>
        <v>0.31398512392769873</v>
      </c>
      <c r="Y35">
        <f t="shared" si="17"/>
        <v>0.49207935692589466</v>
      </c>
      <c r="Z35">
        <f t="shared" si="18"/>
        <v>0.3807083119871798</v>
      </c>
      <c r="AA35">
        <f t="shared" si="7"/>
        <v>1.1981585211053756E-3</v>
      </c>
      <c r="AB35">
        <f t="shared" si="8"/>
        <v>3.9256000835860495E-4</v>
      </c>
      <c r="AC35">
        <f t="shared" si="8"/>
        <v>1.2335667840726306E-8</v>
      </c>
      <c r="AG35">
        <v>608</v>
      </c>
      <c r="AH35">
        <v>355.87900000000002</v>
      </c>
      <c r="AI35">
        <f t="shared" si="9"/>
        <v>629.029</v>
      </c>
      <c r="AJ35">
        <v>3.5573100000000002</v>
      </c>
      <c r="AK35">
        <f t="shared" si="19"/>
        <v>0.59970868532451749</v>
      </c>
      <c r="AL35">
        <f t="shared" si="20"/>
        <v>0.40029131467548251</v>
      </c>
      <c r="AM35">
        <f t="shared" si="21"/>
        <v>1.9934108599009084E-3</v>
      </c>
      <c r="AN35">
        <f t="shared" si="22"/>
        <v>0.34745774804839702</v>
      </c>
      <c r="AO35">
        <f t="shared" si="23"/>
        <v>0.54716073338300386</v>
      </c>
      <c r="AP35">
        <f t="shared" si="26"/>
        <v>0.39040652393396408</v>
      </c>
      <c r="AQ35">
        <f t="shared" si="24"/>
        <v>1.736488197383083E-3</v>
      </c>
      <c r="AR35">
        <f t="shared" si="10"/>
        <v>9.770908800360856E-5</v>
      </c>
      <c r="AS35">
        <f t="shared" si="10"/>
        <v>6.6009254515248435E-8</v>
      </c>
    </row>
    <row r="36" spans="1:45" x14ac:dyDescent="0.25">
      <c r="A36">
        <v>1833</v>
      </c>
      <c r="B36">
        <v>345.87</v>
      </c>
      <c r="C36">
        <f t="shared" si="0"/>
        <v>619.02</v>
      </c>
      <c r="D36">
        <v>3.3627500000000001</v>
      </c>
      <c r="E36">
        <f t="shared" si="11"/>
        <v>0.60382396405876004</v>
      </c>
      <c r="F36">
        <f t="shared" si="1"/>
        <v>0.39617603594123996</v>
      </c>
      <c r="G36">
        <f t="shared" si="12"/>
        <v>5.8277598582418574E-4</v>
      </c>
      <c r="H36">
        <f t="shared" si="13"/>
        <v>0.32417789666632801</v>
      </c>
      <c r="I36">
        <f t="shared" si="14"/>
        <v>0.50874609788271896</v>
      </c>
      <c r="J36">
        <f t="shared" si="25"/>
        <v>0.38366152145137311</v>
      </c>
      <c r="K36">
        <f t="shared" si="15"/>
        <v>6.0513457763975039E-4</v>
      </c>
      <c r="L36">
        <f t="shared" si="2"/>
        <v>1.5661307291708724E-4</v>
      </c>
      <c r="M36">
        <f t="shared" si="2"/>
        <v>4.9990662797503432E-10</v>
      </c>
      <c r="Q36">
        <v>936</v>
      </c>
      <c r="R36">
        <v>358.13799999999998</v>
      </c>
      <c r="S36">
        <f t="shared" si="3"/>
        <v>631.28800000000001</v>
      </c>
      <c r="T36">
        <v>3.7017899999999999</v>
      </c>
      <c r="U36">
        <f t="shared" si="16"/>
        <v>0.5680571710928124</v>
      </c>
      <c r="V36">
        <f t="shared" si="4"/>
        <v>0.4319428289071876</v>
      </c>
      <c r="W36">
        <f t="shared" si="5"/>
        <v>9.2072835751268178E-4</v>
      </c>
      <c r="X36">
        <f t="shared" si="6"/>
        <v>0.41323354629843123</v>
      </c>
      <c r="Y36">
        <f t="shared" si="17"/>
        <v>0.65877587647754654</v>
      </c>
      <c r="Z36">
        <f t="shared" si="18"/>
        <v>0.40946411649370884</v>
      </c>
      <c r="AA36">
        <f t="shared" si="7"/>
        <v>1.1180429150714009E-3</v>
      </c>
      <c r="AB36">
        <f t="shared" si="8"/>
        <v>5.0529251176788421E-4</v>
      </c>
      <c r="AC36">
        <f t="shared" si="8"/>
        <v>3.8933034624593075E-8</v>
      </c>
      <c r="AG36">
        <v>624</v>
      </c>
      <c r="AH36">
        <v>363.75700000000001</v>
      </c>
      <c r="AI36">
        <f t="shared" si="9"/>
        <v>636.90699999999993</v>
      </c>
      <c r="AJ36">
        <v>3.3681199999999998</v>
      </c>
      <c r="AK36">
        <f t="shared" si="19"/>
        <v>0.56781411156610295</v>
      </c>
      <c r="AL36">
        <f t="shared" si="20"/>
        <v>0.43218588843389705</v>
      </c>
      <c r="AM36">
        <f t="shared" si="21"/>
        <v>1.3982008621430814E-3</v>
      </c>
      <c r="AN36">
        <f t="shared" si="22"/>
        <v>0.44335141098746034</v>
      </c>
      <c r="AO36">
        <f t="shared" si="23"/>
        <v>0.71170345412584857</v>
      </c>
      <c r="AP36">
        <f t="shared" si="26"/>
        <v>0.41819033509209341</v>
      </c>
      <c r="AQ36">
        <f t="shared" si="24"/>
        <v>1.6201051956385192E-3</v>
      </c>
      <c r="AR36">
        <f t="shared" si="10"/>
        <v>1.9587551334327089E-4</v>
      </c>
      <c r="AS36">
        <f t="shared" si="10"/>
        <v>4.92415332240545E-8</v>
      </c>
    </row>
    <row r="37" spans="1:45" x14ac:dyDescent="0.25">
      <c r="A37">
        <v>1880</v>
      </c>
      <c r="B37">
        <v>353.64400000000001</v>
      </c>
      <c r="C37">
        <f t="shared" si="0"/>
        <v>626.79399999999998</v>
      </c>
      <c r="D37">
        <v>3.21021</v>
      </c>
      <c r="E37">
        <f t="shared" si="11"/>
        <v>0.57643349272502331</v>
      </c>
      <c r="F37">
        <f t="shared" si="1"/>
        <v>0.42356650727497669</v>
      </c>
      <c r="G37">
        <f t="shared" si="12"/>
        <v>4.0298420732093451E-4</v>
      </c>
      <c r="H37">
        <f t="shared" si="13"/>
        <v>0.4223409179978006</v>
      </c>
      <c r="I37">
        <f t="shared" si="14"/>
        <v>0.67464623563273474</v>
      </c>
      <c r="J37">
        <f t="shared" si="25"/>
        <v>0.41210284660044139</v>
      </c>
      <c r="K37">
        <f t="shared" si="15"/>
        <v>5.6226137442886128E-4</v>
      </c>
      <c r="L37">
        <f t="shared" si="2"/>
        <v>1.3141551606088721E-4</v>
      </c>
      <c r="M37">
        <f t="shared" si="2"/>
        <v>2.5369215961926428E-8</v>
      </c>
      <c r="Q37">
        <v>960</v>
      </c>
      <c r="R37">
        <v>366.06299999999999</v>
      </c>
      <c r="S37">
        <f t="shared" si="3"/>
        <v>639.21299999999997</v>
      </c>
      <c r="T37">
        <v>3.5577899999999998</v>
      </c>
      <c r="U37">
        <f t="shared" si="16"/>
        <v>0.54595969051250803</v>
      </c>
      <c r="V37">
        <f t="shared" si="4"/>
        <v>0.45404030948749197</v>
      </c>
      <c r="W37">
        <f t="shared" si="5"/>
        <v>6.7200382204571363E-4</v>
      </c>
      <c r="X37">
        <f t="shared" si="6"/>
        <v>0.50584566189832714</v>
      </c>
      <c r="Y37">
        <f t="shared" si="17"/>
        <v>0.82614887900527401</v>
      </c>
      <c r="Z37">
        <f t="shared" si="18"/>
        <v>0.43629714645542245</v>
      </c>
      <c r="AA37">
        <f t="shared" si="7"/>
        <v>1.0237991879370645E-3</v>
      </c>
      <c r="AB37">
        <f t="shared" si="8"/>
        <v>3.1481983438259842E-4</v>
      </c>
      <c r="AC37">
        <f t="shared" si="8"/>
        <v>1.2375997946262943E-7</v>
      </c>
      <c r="AG37">
        <v>640</v>
      </c>
      <c r="AH37">
        <v>371.62</v>
      </c>
      <c r="AI37">
        <f t="shared" si="9"/>
        <v>644.77</v>
      </c>
      <c r="AJ37">
        <v>3.23542</v>
      </c>
      <c r="AK37">
        <f t="shared" si="19"/>
        <v>0.54544289777181365</v>
      </c>
      <c r="AL37">
        <f t="shared" si="20"/>
        <v>0.45455710222818635</v>
      </c>
      <c r="AM37">
        <f t="shared" si="21"/>
        <v>1.0005512725629814E-3</v>
      </c>
      <c r="AN37">
        <f t="shared" si="22"/>
        <v>0.53281808389114726</v>
      </c>
      <c r="AO37">
        <f t="shared" si="23"/>
        <v>0.877848869276736</v>
      </c>
      <c r="AP37">
        <f t="shared" si="26"/>
        <v>0.44411201822230972</v>
      </c>
      <c r="AQ37">
        <f t="shared" si="24"/>
        <v>1.468161562121597E-3</v>
      </c>
      <c r="AR37">
        <f t="shared" si="10"/>
        <v>1.090997798898197E-4</v>
      </c>
      <c r="AS37">
        <f t="shared" si="10"/>
        <v>2.1865938290109235E-7</v>
      </c>
    </row>
    <row r="38" spans="1:45" x14ac:dyDescent="0.25">
      <c r="A38">
        <v>1927</v>
      </c>
      <c r="B38">
        <v>361.40800000000002</v>
      </c>
      <c r="C38">
        <f t="shared" si="0"/>
        <v>634.55799999999999</v>
      </c>
      <c r="D38">
        <v>3.10473</v>
      </c>
      <c r="E38">
        <f t="shared" si="11"/>
        <v>0.55749323498093939</v>
      </c>
      <c r="F38">
        <f t="shared" si="1"/>
        <v>0.44250676501906061</v>
      </c>
      <c r="G38">
        <f t="shared" si="12"/>
        <v>3.1515137715115363E-4</v>
      </c>
      <c r="H38">
        <f t="shared" si="13"/>
        <v>0.5135491836156697</v>
      </c>
      <c r="I38">
        <f t="shared" si="14"/>
        <v>0.84075747554556846</v>
      </c>
      <c r="J38">
        <f t="shared" si="25"/>
        <v>0.43852913119859788</v>
      </c>
      <c r="K38">
        <f t="shared" si="15"/>
        <v>5.1238333869256145E-4</v>
      </c>
      <c r="L38">
        <f t="shared" si="2"/>
        <v>1.5821570809688964E-5</v>
      </c>
      <c r="M38">
        <f t="shared" si="2"/>
        <v>3.8900446653471374E-8</v>
      </c>
      <c r="Q38">
        <v>984</v>
      </c>
      <c r="R38">
        <v>373.95100000000002</v>
      </c>
      <c r="S38">
        <f t="shared" si="3"/>
        <v>647.101</v>
      </c>
      <c r="T38">
        <v>3.45269</v>
      </c>
      <c r="U38">
        <f t="shared" si="16"/>
        <v>0.52983159878341091</v>
      </c>
      <c r="V38">
        <f t="shared" si="4"/>
        <v>0.47016840121658909</v>
      </c>
      <c r="W38">
        <f t="shared" si="5"/>
        <v>5.4924004104402646E-4</v>
      </c>
      <c r="X38">
        <f t="shared" si="6"/>
        <v>0.59065118006419448</v>
      </c>
      <c r="Y38">
        <f t="shared" si="17"/>
        <v>0.99458924871548393</v>
      </c>
      <c r="Z38">
        <f t="shared" si="18"/>
        <v>0.46086832696591201</v>
      </c>
      <c r="AA38">
        <f t="shared" si="7"/>
        <v>9.1069878124204918E-4</v>
      </c>
      <c r="AB38">
        <f t="shared" si="8"/>
        <v>8.6491381068106888E-5</v>
      </c>
      <c r="AC38">
        <f t="shared" si="8"/>
        <v>1.3065242086554169E-7</v>
      </c>
      <c r="AG38">
        <v>656</v>
      </c>
      <c r="AH38">
        <v>379.47</v>
      </c>
      <c r="AI38">
        <f t="shared" si="9"/>
        <v>652.62</v>
      </c>
      <c r="AJ38">
        <v>3.14046</v>
      </c>
      <c r="AK38">
        <f t="shared" si="19"/>
        <v>0.52943407741080595</v>
      </c>
      <c r="AL38">
        <f t="shared" si="20"/>
        <v>0.47056592258919405</v>
      </c>
      <c r="AM38">
        <f t="shared" si="21"/>
        <v>8.1479180610041085E-4</v>
      </c>
      <c r="AN38">
        <f t="shared" si="22"/>
        <v>0.6138940106900429</v>
      </c>
      <c r="AO38">
        <f t="shared" si="23"/>
        <v>1.0442031877970854</v>
      </c>
      <c r="AP38">
        <f t="shared" si="26"/>
        <v>0.4676026032162553</v>
      </c>
      <c r="AQ38">
        <f t="shared" si="24"/>
        <v>1.3041544337952656E-3</v>
      </c>
      <c r="AR38">
        <f t="shared" si="10"/>
        <v>8.781261706034137E-6</v>
      </c>
      <c r="AS38">
        <f t="shared" si="10"/>
        <v>2.3947578138441306E-7</v>
      </c>
    </row>
    <row r="39" spans="1:45" x14ac:dyDescent="0.25">
      <c r="A39">
        <v>1974</v>
      </c>
      <c r="B39">
        <v>369.17200000000003</v>
      </c>
      <c r="C39">
        <f t="shared" si="0"/>
        <v>642.322</v>
      </c>
      <c r="D39">
        <v>3.02224</v>
      </c>
      <c r="E39">
        <f t="shared" si="11"/>
        <v>0.54268112025483517</v>
      </c>
      <c r="F39">
        <f t="shared" si="1"/>
        <v>0.45731887974516483</v>
      </c>
      <c r="G39">
        <f t="shared" si="12"/>
        <v>2.806524447269226E-4</v>
      </c>
      <c r="H39">
        <f t="shared" si="13"/>
        <v>0.59666639169547642</v>
      </c>
      <c r="I39">
        <f t="shared" si="14"/>
        <v>1.0072647156620438</v>
      </c>
      <c r="J39">
        <f t="shared" si="25"/>
        <v>0.46261114811714826</v>
      </c>
      <c r="K39">
        <f t="shared" si="15"/>
        <v>4.5786421665849902E-4</v>
      </c>
      <c r="L39">
        <f t="shared" si="2"/>
        <v>2.8008104521096175E-5</v>
      </c>
      <c r="M39">
        <f t="shared" si="2"/>
        <v>3.1404012111129053E-8</v>
      </c>
      <c r="Q39">
        <v>1008</v>
      </c>
      <c r="R39">
        <v>381.86500000000001</v>
      </c>
      <c r="S39">
        <f t="shared" si="3"/>
        <v>655.01499999999999</v>
      </c>
      <c r="T39">
        <v>3.3667899999999999</v>
      </c>
      <c r="U39">
        <f t="shared" si="16"/>
        <v>0.51664983779835427</v>
      </c>
      <c r="V39">
        <f t="shared" si="4"/>
        <v>0.48335016220164573</v>
      </c>
      <c r="W39">
        <f t="shared" si="5"/>
        <v>4.9418815800107707E-4</v>
      </c>
      <c r="X39">
        <f t="shared" si="6"/>
        <v>0.66608812409213169</v>
      </c>
      <c r="Y39">
        <f t="shared" si="17"/>
        <v>1.1627166821169346</v>
      </c>
      <c r="Z39">
        <f t="shared" si="18"/>
        <v>0.4827250977157212</v>
      </c>
      <c r="AA39">
        <f t="shared" si="7"/>
        <v>8.0024947231516924E-4</v>
      </c>
      <c r="AB39">
        <f t="shared" si="8"/>
        <v>3.9070561156409863E-7</v>
      </c>
      <c r="AC39">
        <f t="shared" si="8"/>
        <v>9.367352811966952E-8</v>
      </c>
      <c r="AG39">
        <v>672</v>
      </c>
      <c r="AH39">
        <v>387.29899999999998</v>
      </c>
      <c r="AI39">
        <f t="shared" si="9"/>
        <v>660.44899999999996</v>
      </c>
      <c r="AJ39">
        <v>3.0631300000000001</v>
      </c>
      <c r="AK39">
        <f t="shared" si="19"/>
        <v>0.51639740851319937</v>
      </c>
      <c r="AL39">
        <f t="shared" si="20"/>
        <v>0.48360259148680063</v>
      </c>
      <c r="AM39">
        <f t="shared" si="21"/>
        <v>7.2670620544090792E-4</v>
      </c>
      <c r="AN39">
        <f t="shared" si="22"/>
        <v>0.68591301196129584</v>
      </c>
      <c r="AO39">
        <f t="shared" si="23"/>
        <v>1.210808676194014</v>
      </c>
      <c r="AP39">
        <f t="shared" si="26"/>
        <v>0.48846907415697954</v>
      </c>
      <c r="AQ39">
        <f t="shared" si="24"/>
        <v>1.1338794360440962E-3</v>
      </c>
      <c r="AR39">
        <f t="shared" si="10"/>
        <v>2.3682653579151728E-5</v>
      </c>
      <c r="AS39">
        <f t="shared" si="10"/>
        <v>1.6579003971983715E-7</v>
      </c>
    </row>
    <row r="40" spans="1:45" x14ac:dyDescent="0.25">
      <c r="A40">
        <v>2021</v>
      </c>
      <c r="B40">
        <v>376.911</v>
      </c>
      <c r="C40">
        <f t="shared" si="0"/>
        <v>650.06099999999992</v>
      </c>
      <c r="D40">
        <v>2.9487800000000002</v>
      </c>
      <c r="E40">
        <f t="shared" si="11"/>
        <v>0.52949045535266981</v>
      </c>
      <c r="F40">
        <f t="shared" si="1"/>
        <v>0.47050954464733019</v>
      </c>
      <c r="G40">
        <f t="shared" si="12"/>
        <v>2.6437720085901268E-4</v>
      </c>
      <c r="H40">
        <f t="shared" si="13"/>
        <v>0.67093967986563796</v>
      </c>
      <c r="I40">
        <f t="shared" si="14"/>
        <v>1.1743113414595296</v>
      </c>
      <c r="J40">
        <f t="shared" si="25"/>
        <v>0.48413076630009771</v>
      </c>
      <c r="K40">
        <f t="shared" si="15"/>
        <v>3.994407009188266E-4</v>
      </c>
      <c r="L40">
        <f t="shared" si="2"/>
        <v>1.8553767931382283E-4</v>
      </c>
      <c r="M40">
        <f t="shared" si="2"/>
        <v>1.8242149048407354E-8</v>
      </c>
      <c r="Q40">
        <v>1032</v>
      </c>
      <c r="R40">
        <v>389.73500000000001</v>
      </c>
      <c r="S40">
        <f t="shared" si="3"/>
        <v>662.88499999999999</v>
      </c>
      <c r="T40">
        <v>3.2894999999999999</v>
      </c>
      <c r="U40">
        <f t="shared" si="16"/>
        <v>0.50478932200632842</v>
      </c>
      <c r="V40">
        <f t="shared" si="4"/>
        <v>0.49521067799367158</v>
      </c>
      <c r="W40">
        <f t="shared" si="5"/>
        <v>4.6528751789026251E-4</v>
      </c>
      <c r="X40">
        <f t="shared" si="6"/>
        <v>0.73237609536743387</v>
      </c>
      <c r="Y40">
        <f t="shared" si="17"/>
        <v>1.3319739969775146</v>
      </c>
      <c r="Z40">
        <f t="shared" si="18"/>
        <v>0.50193108505128525</v>
      </c>
      <c r="AA40">
        <f t="shared" si="7"/>
        <v>6.8189210016148828E-4</v>
      </c>
      <c r="AB40">
        <f t="shared" si="8"/>
        <v>4.51638710200237E-5</v>
      </c>
      <c r="AC40">
        <f t="shared" si="8"/>
        <v>4.6917545060892213E-8</v>
      </c>
      <c r="AG40">
        <v>688</v>
      </c>
      <c r="AH40">
        <v>395.12400000000002</v>
      </c>
      <c r="AI40">
        <f t="shared" si="9"/>
        <v>668.274</v>
      </c>
      <c r="AJ40">
        <v>2.9941599999999999</v>
      </c>
      <c r="AK40">
        <f t="shared" si="19"/>
        <v>0.50477010922614485</v>
      </c>
      <c r="AL40">
        <f t="shared" si="20"/>
        <v>0.49522989077385515</v>
      </c>
      <c r="AM40">
        <f t="shared" si="21"/>
        <v>6.9298922911191496E-4</v>
      </c>
      <c r="AN40">
        <f t="shared" si="22"/>
        <v>0.74852895868492375</v>
      </c>
      <c r="AO40">
        <f t="shared" si="23"/>
        <v>1.3774363101384615</v>
      </c>
      <c r="AP40">
        <f t="shared" si="26"/>
        <v>0.5066111451336851</v>
      </c>
      <c r="AQ40">
        <f t="shared" si="24"/>
        <v>9.6819372909532091E-4</v>
      </c>
      <c r="AR40">
        <f t="shared" si="10"/>
        <v>1.2953295080314826E-4</v>
      </c>
      <c r="AS40">
        <f t="shared" si="10"/>
        <v>7.5737516811116478E-8</v>
      </c>
    </row>
    <row r="41" spans="1:45" x14ac:dyDescent="0.25">
      <c r="A41">
        <v>2068</v>
      </c>
      <c r="B41">
        <v>384.65699999999998</v>
      </c>
      <c r="C41">
        <f t="shared" si="0"/>
        <v>657.80700000000002</v>
      </c>
      <c r="D41">
        <v>2.8795799999999998</v>
      </c>
      <c r="E41">
        <f t="shared" si="11"/>
        <v>0.51706472691229621</v>
      </c>
      <c r="F41">
        <f t="shared" si="1"/>
        <v>0.48293527308770379</v>
      </c>
      <c r="G41">
        <f t="shared" si="12"/>
        <v>2.5215166555917227E-4</v>
      </c>
      <c r="H41">
        <f t="shared" si="13"/>
        <v>0.73573568970180991</v>
      </c>
      <c r="I41">
        <f t="shared" si="14"/>
        <v>1.3412705679332915</v>
      </c>
      <c r="J41">
        <f t="shared" si="25"/>
        <v>0.50290447924328252</v>
      </c>
      <c r="K41">
        <f t="shared" si="15"/>
        <v>3.4293806437738611E-4</v>
      </c>
      <c r="L41">
        <f t="shared" si="2"/>
        <v>3.987691944840036E-4</v>
      </c>
      <c r="M41">
        <f t="shared" si="2"/>
        <v>8.2421702103797799E-9</v>
      </c>
      <c r="Q41">
        <v>1056</v>
      </c>
      <c r="R41">
        <v>397.56700000000001</v>
      </c>
      <c r="S41">
        <f t="shared" si="3"/>
        <v>670.71699999999998</v>
      </c>
      <c r="T41">
        <v>3.2167300000000001</v>
      </c>
      <c r="U41">
        <f t="shared" si="16"/>
        <v>0.49362242157696212</v>
      </c>
      <c r="V41">
        <f t="shared" si="4"/>
        <v>0.50637757842303788</v>
      </c>
      <c r="W41">
        <f t="shared" si="5"/>
        <v>4.4405961409205624E-4</v>
      </c>
      <c r="X41">
        <f t="shared" si="6"/>
        <v>0.78886003632848234</v>
      </c>
      <c r="Y41">
        <f t="shared" si="17"/>
        <v>1.5006611988060479</v>
      </c>
      <c r="Z41">
        <f t="shared" si="18"/>
        <v>0.51829649545516099</v>
      </c>
      <c r="AA41">
        <f t="shared" si="7"/>
        <v>5.702246629211258E-4</v>
      </c>
      <c r="AB41">
        <f t="shared" si="8"/>
        <v>1.4206058321863439E-4</v>
      </c>
      <c r="AC41">
        <f t="shared" si="8"/>
        <v>1.5917619546041505E-8</v>
      </c>
      <c r="AG41" s="11">
        <v>704</v>
      </c>
      <c r="AH41">
        <v>402.93299999999999</v>
      </c>
      <c r="AI41">
        <f t="shared" si="9"/>
        <v>676.08299999999997</v>
      </c>
      <c r="AJ41">
        <v>2.9283899999999998</v>
      </c>
      <c r="AK41">
        <f t="shared" si="19"/>
        <v>0.49368228156035421</v>
      </c>
      <c r="AL41">
        <f t="shared" si="20"/>
        <v>0.50631771843964579</v>
      </c>
      <c r="AM41">
        <f t="shared" si="21"/>
        <v>6.5737567286440479E-4</v>
      </c>
      <c r="AN41">
        <f t="shared" si="22"/>
        <v>0.80199528414426058</v>
      </c>
      <c r="AO41">
        <f t="shared" si="23"/>
        <v>1.5444247519222167</v>
      </c>
      <c r="AP41">
        <f t="shared" si="26"/>
        <v>0.52210224479921019</v>
      </c>
      <c r="AQ41">
        <f t="shared" si="24"/>
        <v>8.0875246687332563E-4</v>
      </c>
      <c r="AR41">
        <f t="shared" si="10"/>
        <v>2.4915127239578337E-4</v>
      </c>
      <c r="AS41">
        <f t="shared" si="10"/>
        <v>2.2914933764419252E-8</v>
      </c>
    </row>
    <row r="42" spans="1:45" x14ac:dyDescent="0.25">
      <c r="A42">
        <v>2115</v>
      </c>
      <c r="B42">
        <v>392.40499999999997</v>
      </c>
      <c r="C42">
        <f t="shared" si="0"/>
        <v>665.55499999999995</v>
      </c>
      <c r="D42">
        <v>2.81358</v>
      </c>
      <c r="E42">
        <f t="shared" si="11"/>
        <v>0.50521359863101512</v>
      </c>
      <c r="F42">
        <f t="shared" si="1"/>
        <v>0.49478640136898488</v>
      </c>
      <c r="G42">
        <f t="shared" si="12"/>
        <v>2.3771025198623892E-4</v>
      </c>
      <c r="H42">
        <f t="shared" si="13"/>
        <v>0.79136602016508117</v>
      </c>
      <c r="I42">
        <f t="shared" si="14"/>
        <v>1.5088550288940801</v>
      </c>
      <c r="J42">
        <f t="shared" si="25"/>
        <v>0.51902256826901971</v>
      </c>
      <c r="K42">
        <f t="shared" si="15"/>
        <v>2.8810791036744572E-4</v>
      </c>
      <c r="L42">
        <f t="shared" si="2"/>
        <v>5.8739178600634382E-4</v>
      </c>
      <c r="M42">
        <f t="shared" si="2"/>
        <v>2.5399239703088239E-9</v>
      </c>
      <c r="Q42">
        <v>1080</v>
      </c>
      <c r="R42">
        <v>405.40199999999999</v>
      </c>
      <c r="S42">
        <f t="shared" si="3"/>
        <v>678.55199999999991</v>
      </c>
      <c r="T42">
        <v>3.1472799999999999</v>
      </c>
      <c r="U42">
        <f t="shared" si="16"/>
        <v>0.48296499083875283</v>
      </c>
      <c r="V42">
        <f t="shared" si="4"/>
        <v>0.51703500916124723</v>
      </c>
      <c r="W42">
        <f t="shared" si="5"/>
        <v>4.2244807347821545E-4</v>
      </c>
      <c r="X42">
        <f t="shared" si="6"/>
        <v>0.83609410193408595</v>
      </c>
      <c r="Y42">
        <f t="shared" si="17"/>
        <v>1.6689644053034072</v>
      </c>
      <c r="Z42">
        <f t="shared" si="18"/>
        <v>0.53198188736526797</v>
      </c>
      <c r="AA42">
        <f t="shared" si="7"/>
        <v>4.6967038902542043E-4</v>
      </c>
      <c r="AB42">
        <f t="shared" si="8"/>
        <v>2.234091680458303E-4</v>
      </c>
      <c r="AC42">
        <f t="shared" si="8"/>
        <v>2.2299470856397976E-9</v>
      </c>
      <c r="AG42">
        <v>720</v>
      </c>
      <c r="AH42">
        <v>410.72</v>
      </c>
      <c r="AI42">
        <f t="shared" si="9"/>
        <v>683.87</v>
      </c>
      <c r="AJ42">
        <v>2.8660000000000001</v>
      </c>
      <c r="AK42">
        <f t="shared" si="19"/>
        <v>0.48316427079452373</v>
      </c>
      <c r="AL42">
        <f t="shared" si="20"/>
        <v>0.51683572920547627</v>
      </c>
      <c r="AM42">
        <f t="shared" si="21"/>
        <v>6.3071818845429617E-4</v>
      </c>
      <c r="AN42">
        <f t="shared" si="22"/>
        <v>0.84665682378291884</v>
      </c>
      <c r="AO42">
        <f t="shared" si="23"/>
        <v>1.711463678047408</v>
      </c>
      <c r="AP42">
        <f t="shared" si="26"/>
        <v>0.53504228426918343</v>
      </c>
      <c r="AQ42">
        <f t="shared" si="24"/>
        <v>6.6167948948682334E-4</v>
      </c>
      <c r="AR42">
        <f t="shared" si="10"/>
        <v>3.3147864728780095E-4</v>
      </c>
      <c r="AS42">
        <f t="shared" si="10"/>
        <v>9.5860216162676801E-10</v>
      </c>
    </row>
    <row r="43" spans="1:45" x14ac:dyDescent="0.25">
      <c r="A43">
        <v>2162</v>
      </c>
      <c r="B43">
        <v>400.15600000000001</v>
      </c>
      <c r="C43">
        <f t="shared" si="0"/>
        <v>673.30600000000004</v>
      </c>
      <c r="D43">
        <v>2.75136</v>
      </c>
      <c r="E43">
        <f t="shared" si="11"/>
        <v>0.49404121678766189</v>
      </c>
      <c r="F43">
        <f t="shared" si="1"/>
        <v>0.50595878321233811</v>
      </c>
      <c r="G43">
        <f t="shared" si="12"/>
        <v>2.2468241593234854E-4</v>
      </c>
      <c r="H43">
        <f t="shared" si="13"/>
        <v>0.83810197609322201</v>
      </c>
      <c r="I43">
        <f t="shared" si="14"/>
        <v>1.6768804942830966</v>
      </c>
      <c r="J43">
        <f t="shared" si="25"/>
        <v>0.53256364005628964</v>
      </c>
      <c r="K43">
        <f t="shared" si="15"/>
        <v>2.3710348437775924E-4</v>
      </c>
      <c r="L43">
        <f t="shared" si="2"/>
        <v>7.0781840768715458E-4</v>
      </c>
      <c r="M43">
        <f t="shared" si="2"/>
        <v>1.5428294132557733E-10</v>
      </c>
      <c r="Q43">
        <v>1104</v>
      </c>
      <c r="R43">
        <v>413.23599999999999</v>
      </c>
      <c r="S43">
        <f t="shared" si="3"/>
        <v>686.38599999999997</v>
      </c>
      <c r="T43">
        <v>3.08121</v>
      </c>
      <c r="U43">
        <f t="shared" si="16"/>
        <v>0.47282623707527566</v>
      </c>
      <c r="V43">
        <f t="shared" si="4"/>
        <v>0.5271737629247244</v>
      </c>
      <c r="W43">
        <f t="shared" si="5"/>
        <v>3.9188500716633157E-4</v>
      </c>
      <c r="X43">
        <f t="shared" si="6"/>
        <v>0.8749988414355141</v>
      </c>
      <c r="Y43">
        <f t="shared" si="17"/>
        <v>1.8377497767134017</v>
      </c>
      <c r="Z43">
        <f t="shared" si="18"/>
        <v>0.54325397670187803</v>
      </c>
      <c r="AA43">
        <f t="shared" si="7"/>
        <v>3.78548412386318E-4</v>
      </c>
      <c r="AB43">
        <f t="shared" si="8"/>
        <v>2.5857327511896136E-4</v>
      </c>
      <c r="AC43">
        <f t="shared" si="8"/>
        <v>1.7786476032628512E-10</v>
      </c>
      <c r="AG43">
        <v>736</v>
      </c>
      <c r="AH43">
        <v>418.51100000000002</v>
      </c>
      <c r="AI43">
        <f t="shared" si="9"/>
        <v>691.66100000000006</v>
      </c>
      <c r="AJ43">
        <v>2.8061400000000001</v>
      </c>
      <c r="AK43">
        <f t="shared" si="19"/>
        <v>0.47307277977925499</v>
      </c>
      <c r="AL43">
        <f t="shared" si="20"/>
        <v>0.52692722022074501</v>
      </c>
      <c r="AM43">
        <f t="shared" si="21"/>
        <v>5.8267149718547323E-4</v>
      </c>
      <c r="AN43">
        <f t="shared" si="22"/>
        <v>0.88319658836880122</v>
      </c>
      <c r="AO43">
        <f t="shared" si="23"/>
        <v>1.8783987696569957</v>
      </c>
      <c r="AP43">
        <f t="shared" si="26"/>
        <v>0.54562915610097262</v>
      </c>
      <c r="AQ43">
        <f t="shared" si="24"/>
        <v>5.323248899361386E-4</v>
      </c>
      <c r="AR43">
        <f t="shared" si="10"/>
        <v>3.4976240566814512E-4</v>
      </c>
      <c r="AS43">
        <f t="shared" si="10"/>
        <v>2.5347808615187548E-9</v>
      </c>
    </row>
    <row r="44" spans="1:45" x14ac:dyDescent="0.25">
      <c r="A44">
        <v>2209</v>
      </c>
      <c r="B44">
        <v>407.88600000000002</v>
      </c>
      <c r="C44">
        <f t="shared" si="0"/>
        <v>681.03600000000006</v>
      </c>
      <c r="D44">
        <v>2.6925500000000002</v>
      </c>
      <c r="E44">
        <f t="shared" si="11"/>
        <v>0.48348114323884156</v>
      </c>
      <c r="F44">
        <f t="shared" si="1"/>
        <v>0.5165188567611585</v>
      </c>
      <c r="G44">
        <f t="shared" si="12"/>
        <v>2.0676436575852152E-4</v>
      </c>
      <c r="H44">
        <f t="shared" si="13"/>
        <v>0.87656415501137419</v>
      </c>
      <c r="I44">
        <f t="shared" si="14"/>
        <v>1.8453471459649593</v>
      </c>
      <c r="J44">
        <f t="shared" si="25"/>
        <v>0.54370750382204436</v>
      </c>
      <c r="K44">
        <f t="shared" si="15"/>
        <v>1.9054612012023178E-4</v>
      </c>
      <c r="L44">
        <f t="shared" si="2"/>
        <v>7.3922252900141742E-4</v>
      </c>
      <c r="M44">
        <f t="shared" si="2"/>
        <v>2.6303149158390409E-10</v>
      </c>
      <c r="Q44">
        <v>1128</v>
      </c>
      <c r="R44">
        <v>421.06400000000002</v>
      </c>
      <c r="S44">
        <f t="shared" si="3"/>
        <v>694.21399999999994</v>
      </c>
      <c r="T44">
        <v>3.0199199999999999</v>
      </c>
      <c r="U44">
        <f t="shared" si="16"/>
        <v>0.46342099690328359</v>
      </c>
      <c r="V44">
        <f t="shared" si="4"/>
        <v>0.53657900309671636</v>
      </c>
      <c r="W44">
        <f t="shared" si="5"/>
        <v>3.5882830155286222E-4</v>
      </c>
      <c r="X44">
        <f t="shared" si="6"/>
        <v>0.9063555709988329</v>
      </c>
      <c r="Y44">
        <f t="shared" si="17"/>
        <v>2.006862278105304</v>
      </c>
      <c r="Z44">
        <f t="shared" si="18"/>
        <v>0.55233913859914963</v>
      </c>
      <c r="AA44">
        <f t="shared" si="7"/>
        <v>2.9862871956253694E-4</v>
      </c>
      <c r="AB44">
        <f t="shared" si="8"/>
        <v>2.4838187105505756E-4</v>
      </c>
      <c r="AC44">
        <f t="shared" si="8"/>
        <v>3.6239896718098952E-9</v>
      </c>
      <c r="AG44">
        <v>752</v>
      </c>
      <c r="AH44">
        <v>426.286</v>
      </c>
      <c r="AI44">
        <f t="shared" si="9"/>
        <v>699.43599999999992</v>
      </c>
      <c r="AJ44">
        <v>2.7508400000000002</v>
      </c>
      <c r="AK44">
        <f t="shared" si="19"/>
        <v>0.46375003582428737</v>
      </c>
      <c r="AL44">
        <f t="shared" si="20"/>
        <v>0.53624996417571258</v>
      </c>
      <c r="AM44">
        <f t="shared" si="21"/>
        <v>5.3936625571292252E-4</v>
      </c>
      <c r="AN44">
        <f t="shared" si="22"/>
        <v>0.91259303554681148</v>
      </c>
      <c r="AO44">
        <f t="shared" si="23"/>
        <v>2.0457728148222549</v>
      </c>
      <c r="AP44">
        <f t="shared" si="26"/>
        <v>0.55414635433995085</v>
      </c>
      <c r="AQ44">
        <f t="shared" si="24"/>
        <v>4.1852118247268246E-4</v>
      </c>
      <c r="AR44">
        <f t="shared" si="10"/>
        <v>3.2028078091064441E-4</v>
      </c>
      <c r="AS44">
        <f t="shared" si="10"/>
        <v>1.4603531726438983E-8</v>
      </c>
    </row>
    <row r="45" spans="1:45" x14ac:dyDescent="0.25">
      <c r="A45">
        <v>2256</v>
      </c>
      <c r="B45">
        <v>415.601</v>
      </c>
      <c r="C45">
        <f t="shared" si="0"/>
        <v>688.75099999999998</v>
      </c>
      <c r="D45">
        <v>2.6384300000000001</v>
      </c>
      <c r="E45">
        <f t="shared" si="11"/>
        <v>0.47376321804819099</v>
      </c>
      <c r="F45">
        <f t="shared" si="1"/>
        <v>0.52623678195180901</v>
      </c>
      <c r="G45">
        <f t="shared" si="12"/>
        <v>1.9239936178121287E-4</v>
      </c>
      <c r="H45">
        <f t="shared" si="13"/>
        <v>0.90747394523844482</v>
      </c>
      <c r="I45">
        <f t="shared" si="14"/>
        <v>2.0136824385310312</v>
      </c>
      <c r="J45">
        <f t="shared" si="25"/>
        <v>0.55266317146769528</v>
      </c>
      <c r="K45">
        <f t="shared" si="15"/>
        <v>1.5020845812457976E-4</v>
      </c>
      <c r="L45">
        <f t="shared" si="2"/>
        <v>6.9835406284534393E-4</v>
      </c>
      <c r="M45">
        <f t="shared" si="2"/>
        <v>1.7800723513632972E-9</v>
      </c>
      <c r="Q45">
        <v>1152</v>
      </c>
      <c r="R45">
        <v>428.88499999999999</v>
      </c>
      <c r="S45">
        <f t="shared" si="3"/>
        <v>702.03499999999997</v>
      </c>
      <c r="T45">
        <v>2.9638</v>
      </c>
      <c r="U45">
        <f t="shared" si="16"/>
        <v>0.45480911766601495</v>
      </c>
      <c r="V45">
        <f t="shared" si="4"/>
        <v>0.54519088233398505</v>
      </c>
      <c r="W45">
        <f t="shared" si="5"/>
        <v>3.3977433970988624E-4</v>
      </c>
      <c r="X45">
        <f t="shared" si="6"/>
        <v>0.93109222209223796</v>
      </c>
      <c r="Y45">
        <f t="shared" si="17"/>
        <v>2.1761698203532189</v>
      </c>
      <c r="Z45">
        <f t="shared" si="18"/>
        <v>0.55950622786865056</v>
      </c>
      <c r="AA45">
        <f t="shared" si="7"/>
        <v>2.3071976295725667E-4</v>
      </c>
      <c r="AB45">
        <f t="shared" si="8"/>
        <v>2.0492911777686786E-4</v>
      </c>
      <c r="AC45">
        <f t="shared" si="8"/>
        <v>1.1892900710695175E-8</v>
      </c>
      <c r="AG45">
        <v>768</v>
      </c>
      <c r="AH45">
        <v>434.04599999999999</v>
      </c>
      <c r="AI45">
        <f t="shared" si="9"/>
        <v>707.19599999999991</v>
      </c>
      <c r="AJ45">
        <v>2.6996500000000001</v>
      </c>
      <c r="AK45">
        <f t="shared" si="19"/>
        <v>0.45512017573288066</v>
      </c>
      <c r="AL45">
        <f t="shared" si="20"/>
        <v>0.54487982426711934</v>
      </c>
      <c r="AM45">
        <f t="shared" si="21"/>
        <v>4.9184639219924248E-4</v>
      </c>
      <c r="AN45">
        <f t="shared" si="22"/>
        <v>0.93570492842657615</v>
      </c>
      <c r="AO45">
        <f t="shared" si="23"/>
        <v>2.2131118143698902</v>
      </c>
      <c r="AP45">
        <f t="shared" si="26"/>
        <v>0.56084269325951375</v>
      </c>
      <c r="AQ45">
        <f t="shared" si="24"/>
        <v>3.2259983994179019E-4</v>
      </c>
      <c r="AR45">
        <f t="shared" si="10"/>
        <v>2.5481318646834684E-4</v>
      </c>
      <c r="AS45">
        <f t="shared" si="10"/>
        <v>2.8644395451034531E-8</v>
      </c>
    </row>
    <row r="46" spans="1:45" x14ac:dyDescent="0.25">
      <c r="A46">
        <v>2303</v>
      </c>
      <c r="B46">
        <v>423.31200000000001</v>
      </c>
      <c r="C46">
        <f t="shared" si="0"/>
        <v>696.46199999999999</v>
      </c>
      <c r="D46">
        <v>2.5880700000000001</v>
      </c>
      <c r="E46">
        <f t="shared" si="11"/>
        <v>0.46472044804447404</v>
      </c>
      <c r="F46">
        <f t="shared" si="1"/>
        <v>0.53527955195552601</v>
      </c>
      <c r="G46">
        <f t="shared" si="12"/>
        <v>1.8323021030633259E-4</v>
      </c>
      <c r="H46">
        <f t="shared" si="13"/>
        <v>0.93184028724547641</v>
      </c>
      <c r="I46">
        <f t="shared" si="14"/>
        <v>2.1820198182373676</v>
      </c>
      <c r="J46">
        <f t="shared" si="25"/>
        <v>0.55972296899955054</v>
      </c>
      <c r="K46">
        <f t="shared" si="15"/>
        <v>1.1618166032406904E-4</v>
      </c>
      <c r="L46">
        <f t="shared" si="2"/>
        <v>5.9748063678810885E-4</v>
      </c>
      <c r="M46">
        <f t="shared" si="2"/>
        <v>4.4955080547240927E-9</v>
      </c>
      <c r="Q46">
        <v>1176</v>
      </c>
      <c r="R46">
        <v>436.70600000000002</v>
      </c>
      <c r="S46">
        <f t="shared" si="3"/>
        <v>709.85599999999999</v>
      </c>
      <c r="T46">
        <v>2.91066</v>
      </c>
      <c r="U46">
        <f t="shared" si="16"/>
        <v>0.44665453351297763</v>
      </c>
      <c r="V46">
        <f t="shared" si="4"/>
        <v>0.55334546648702232</v>
      </c>
      <c r="W46">
        <f t="shared" si="5"/>
        <v>3.1809885962677531E-4</v>
      </c>
      <c r="X46">
        <f t="shared" si="6"/>
        <v>0.95020369363786594</v>
      </c>
      <c r="Y46">
        <f t="shared" si="17"/>
        <v>2.3456305971781393</v>
      </c>
      <c r="Z46">
        <f t="shared" si="18"/>
        <v>0.56504350217962473</v>
      </c>
      <c r="AA46">
        <f t="shared" si="7"/>
        <v>1.7473647201197764E-4</v>
      </c>
      <c r="AB46">
        <f t="shared" si="8"/>
        <v>1.3684403906540006E-4</v>
      </c>
      <c r="AC46">
        <f t="shared" si="8"/>
        <v>2.0552774182615492E-8</v>
      </c>
      <c r="AG46">
        <v>784</v>
      </c>
      <c r="AH46">
        <v>441.791</v>
      </c>
      <c r="AI46">
        <f t="shared" si="9"/>
        <v>714.94100000000003</v>
      </c>
      <c r="AJ46">
        <v>2.6529699999999998</v>
      </c>
      <c r="AK46">
        <f t="shared" si="19"/>
        <v>0.44725063345769278</v>
      </c>
      <c r="AL46">
        <f t="shared" si="20"/>
        <v>0.55274936654230722</v>
      </c>
      <c r="AM46">
        <f t="shared" si="21"/>
        <v>4.7119474419773238E-4</v>
      </c>
      <c r="AN46">
        <f t="shared" si="22"/>
        <v>0.95351978047232777</v>
      </c>
      <c r="AO46">
        <f t="shared" si="23"/>
        <v>2.3804234444090269</v>
      </c>
      <c r="AP46">
        <f t="shared" si="26"/>
        <v>0.56600429069858238</v>
      </c>
      <c r="AQ46">
        <f t="shared" si="24"/>
        <v>2.4375660049655464E-4</v>
      </c>
      <c r="AR46">
        <f t="shared" si="10"/>
        <v>1.7569301438860677E-4</v>
      </c>
      <c r="AS46">
        <f t="shared" si="10"/>
        <v>5.1728109210237578E-8</v>
      </c>
    </row>
    <row r="47" spans="1:45" x14ac:dyDescent="0.25">
      <c r="A47">
        <v>2350</v>
      </c>
      <c r="B47">
        <v>431.03199999999998</v>
      </c>
      <c r="C47">
        <f t="shared" si="0"/>
        <v>704.18200000000002</v>
      </c>
      <c r="D47">
        <v>2.5401099999999999</v>
      </c>
      <c r="E47">
        <f t="shared" si="11"/>
        <v>0.45610862816007641</v>
      </c>
      <c r="F47">
        <f t="shared" si="1"/>
        <v>0.54389137183992364</v>
      </c>
      <c r="G47">
        <f t="shared" si="12"/>
        <v>1.7429028761832644E-4</v>
      </c>
      <c r="H47">
        <f t="shared" si="13"/>
        <v>0.95068690950461143</v>
      </c>
      <c r="I47">
        <f t="shared" si="14"/>
        <v>2.3505771213409647</v>
      </c>
      <c r="J47">
        <f t="shared" si="25"/>
        <v>0.56518350703478182</v>
      </c>
      <c r="K47">
        <f t="shared" si="15"/>
        <v>8.8157770966050336E-5</v>
      </c>
      <c r="L47">
        <f t="shared" si="2"/>
        <v>4.5335502115611816E-4</v>
      </c>
      <c r="M47">
        <f t="shared" si="2"/>
        <v>7.4188104248546202E-9</v>
      </c>
      <c r="Q47">
        <v>1200</v>
      </c>
      <c r="R47">
        <v>444.51499999999999</v>
      </c>
      <c r="S47">
        <f t="shared" si="3"/>
        <v>717.66499999999996</v>
      </c>
      <c r="T47">
        <v>2.8609100000000001</v>
      </c>
      <c r="U47">
        <f t="shared" si="16"/>
        <v>0.43902016088193502</v>
      </c>
      <c r="V47">
        <f t="shared" si="4"/>
        <v>0.56097983911806493</v>
      </c>
      <c r="W47">
        <f t="shared" si="5"/>
        <v>3.0869975764384144E-4</v>
      </c>
      <c r="X47">
        <f t="shared" si="6"/>
        <v>0.96467783781189176</v>
      </c>
      <c r="Y47">
        <f t="shared" si="17"/>
        <v>2.5153805284016562</v>
      </c>
      <c r="Z47">
        <f t="shared" si="18"/>
        <v>0.56923717750791225</v>
      </c>
      <c r="AA47">
        <f t="shared" si="7"/>
        <v>1.2940688869978779E-4</v>
      </c>
      <c r="AB47">
        <f t="shared" si="8"/>
        <v>6.81836372844464E-5</v>
      </c>
      <c r="AC47">
        <f t="shared" si="8"/>
        <v>3.2145932854189595E-8</v>
      </c>
      <c r="AG47">
        <v>800</v>
      </c>
      <c r="AH47">
        <v>449.55700000000002</v>
      </c>
      <c r="AI47">
        <f t="shared" si="9"/>
        <v>722.70699999999999</v>
      </c>
      <c r="AJ47">
        <v>2.60825</v>
      </c>
      <c r="AK47">
        <f t="shared" si="19"/>
        <v>0.43971151755052912</v>
      </c>
      <c r="AL47">
        <f t="shared" si="20"/>
        <v>0.56028848244947094</v>
      </c>
      <c r="AM47">
        <f t="shared" si="21"/>
        <v>4.5296650386986159E-4</v>
      </c>
      <c r="AN47">
        <f t="shared" si="22"/>
        <v>0.96698069159306821</v>
      </c>
      <c r="AO47">
        <f t="shared" si="23"/>
        <v>2.5476857419050156</v>
      </c>
      <c r="AP47">
        <f t="shared" si="26"/>
        <v>0.56990439630652723</v>
      </c>
      <c r="AQ47">
        <f t="shared" si="24"/>
        <v>1.8128535480730232E-4</v>
      </c>
      <c r="AR47">
        <f t="shared" si="10"/>
        <v>9.2465799306327184E-5</v>
      </c>
      <c r="AS47">
        <f t="shared" si="10"/>
        <v>7.3810646755952538E-8</v>
      </c>
    </row>
    <row r="48" spans="1:45" x14ac:dyDescent="0.25">
      <c r="A48">
        <v>2397</v>
      </c>
      <c r="B48">
        <v>438.73099999999999</v>
      </c>
      <c r="C48">
        <f t="shared" si="0"/>
        <v>711.88099999999997</v>
      </c>
      <c r="D48">
        <v>2.4944899999999999</v>
      </c>
      <c r="E48">
        <f t="shared" si="11"/>
        <v>0.44791698464201507</v>
      </c>
      <c r="F48">
        <f t="shared" si="1"/>
        <v>0.55208301535798499</v>
      </c>
      <c r="G48">
        <f t="shared" si="12"/>
        <v>1.7108108460211691E-4</v>
      </c>
      <c r="H48">
        <f t="shared" si="13"/>
        <v>0.9649875848777304</v>
      </c>
      <c r="I48">
        <f t="shared" si="14"/>
        <v>2.519619101810763</v>
      </c>
      <c r="J48">
        <f t="shared" si="25"/>
        <v>0.56932692227018622</v>
      </c>
      <c r="K48">
        <f t="shared" si="15"/>
        <v>6.5264436193271367E-5</v>
      </c>
      <c r="L48">
        <f t="shared" si="2"/>
        <v>2.9735232559666153E-4</v>
      </c>
      <c r="M48">
        <f t="shared" si="2"/>
        <v>1.1197163080481234E-8</v>
      </c>
      <c r="Q48">
        <v>1224</v>
      </c>
      <c r="R48">
        <v>452.30799999999999</v>
      </c>
      <c r="S48">
        <f t="shared" si="3"/>
        <v>725.45799999999997</v>
      </c>
      <c r="T48">
        <v>2.81263</v>
      </c>
      <c r="U48">
        <f t="shared" si="16"/>
        <v>0.43161136669848293</v>
      </c>
      <c r="V48">
        <f t="shared" si="4"/>
        <v>0.56838863330151712</v>
      </c>
      <c r="W48">
        <f t="shared" si="5"/>
        <v>2.9859732149890389E-4</v>
      </c>
      <c r="X48">
        <f t="shared" si="6"/>
        <v>0.9753971452500344</v>
      </c>
      <c r="Y48">
        <f t="shared" si="17"/>
        <v>2.6851264324857098</v>
      </c>
      <c r="Z48">
        <f t="shared" si="18"/>
        <v>0.57234294283670717</v>
      </c>
      <c r="AA48">
        <f t="shared" si="7"/>
        <v>9.3854110428657713E-5</v>
      </c>
      <c r="AB48">
        <f t="shared" si="8"/>
        <v>1.5636563900094934E-5</v>
      </c>
      <c r="AC48">
        <f t="shared" si="8"/>
        <v>4.1919782479355378E-8</v>
      </c>
      <c r="AG48">
        <v>816</v>
      </c>
      <c r="AH48">
        <v>457.32100000000003</v>
      </c>
      <c r="AI48">
        <f t="shared" si="9"/>
        <v>730.471</v>
      </c>
      <c r="AJ48">
        <v>2.5652599999999999</v>
      </c>
      <c r="AK48">
        <f t="shared" si="19"/>
        <v>0.43246405348861122</v>
      </c>
      <c r="AL48">
        <f t="shared" si="20"/>
        <v>0.56753594651138872</v>
      </c>
      <c r="AM48">
        <f t="shared" si="21"/>
        <v>4.4148165880780743E-4</v>
      </c>
      <c r="AN48">
        <f t="shared" si="22"/>
        <v>0.97699176839501733</v>
      </c>
      <c r="AO48">
        <f t="shared" si="23"/>
        <v>2.7156654800458067</v>
      </c>
      <c r="AP48">
        <f t="shared" si="26"/>
        <v>0.57280496198344411</v>
      </c>
      <c r="AQ48">
        <f t="shared" si="24"/>
        <v>1.3163206510340305E-4</v>
      </c>
      <c r="AR48">
        <f t="shared" si="10"/>
        <v>2.7762524044759009E-5</v>
      </c>
      <c r="AS48">
        <f t="shared" si="10"/>
        <v>9.6006770718784476E-8</v>
      </c>
    </row>
    <row r="49" spans="1:45" x14ac:dyDescent="0.25">
      <c r="A49">
        <v>2444</v>
      </c>
      <c r="B49">
        <v>446.44600000000003</v>
      </c>
      <c r="C49">
        <f t="shared" si="0"/>
        <v>719.596</v>
      </c>
      <c r="D49">
        <v>2.4497100000000001</v>
      </c>
      <c r="E49">
        <f t="shared" si="11"/>
        <v>0.43987617366571558</v>
      </c>
      <c r="F49">
        <f t="shared" si="1"/>
        <v>0.56012382633428448</v>
      </c>
      <c r="G49">
        <f t="shared" si="12"/>
        <v>1.6462447377189025E-4</v>
      </c>
      <c r="H49">
        <f t="shared" si="13"/>
        <v>0.97557457573720929</v>
      </c>
      <c r="I49">
        <f t="shared" si="14"/>
        <v>2.6884381191878775</v>
      </c>
      <c r="J49">
        <f t="shared" si="25"/>
        <v>0.57239435077126999</v>
      </c>
      <c r="K49">
        <f t="shared" si="15"/>
        <v>4.7568895079024749E-5</v>
      </c>
      <c r="L49">
        <f t="shared" si="2"/>
        <v>1.5056576995865854E-4</v>
      </c>
      <c r="M49">
        <f t="shared" si="2"/>
        <v>1.3702008503121628E-8</v>
      </c>
      <c r="Q49">
        <v>1248</v>
      </c>
      <c r="R49">
        <v>460.1</v>
      </c>
      <c r="S49">
        <f t="shared" si="3"/>
        <v>733.25</v>
      </c>
      <c r="T49">
        <v>2.76593</v>
      </c>
      <c r="U49">
        <f t="shared" si="16"/>
        <v>0.42444503098250919</v>
      </c>
      <c r="V49">
        <f t="shared" si="4"/>
        <v>0.57555496901749081</v>
      </c>
      <c r="W49">
        <f t="shared" si="5"/>
        <v>2.9002943261649539E-4</v>
      </c>
      <c r="X49">
        <f t="shared" si="6"/>
        <v>0.98317146912202025</v>
      </c>
      <c r="Y49">
        <f t="shared" si="17"/>
        <v>2.8547692690389317</v>
      </c>
      <c r="Z49">
        <f t="shared" si="18"/>
        <v>0.57459544148699493</v>
      </c>
      <c r="AA49">
        <f t="shared" si="7"/>
        <v>6.6813785477779742E-5</v>
      </c>
      <c r="AB49">
        <f t="shared" si="8"/>
        <v>9.2069308177953154E-7</v>
      </c>
      <c r="AC49">
        <f t="shared" si="8"/>
        <v>4.9825225127555605E-8</v>
      </c>
      <c r="AG49">
        <v>832</v>
      </c>
      <c r="AH49">
        <v>465.08100000000002</v>
      </c>
      <c r="AI49">
        <f t="shared" si="9"/>
        <v>738.23099999999999</v>
      </c>
      <c r="AJ49">
        <v>2.5233599999999998</v>
      </c>
      <c r="AK49">
        <f t="shared" si="19"/>
        <v>0.42540034694768641</v>
      </c>
      <c r="AL49">
        <f t="shared" si="20"/>
        <v>0.57459965305231364</v>
      </c>
      <c r="AM49">
        <f t="shared" si="21"/>
        <v>4.2609828835769165E-4</v>
      </c>
      <c r="AN49">
        <f t="shared" si="22"/>
        <v>0.98426085372598637</v>
      </c>
      <c r="AO49">
        <f t="shared" si="23"/>
        <v>2.8838360124838389</v>
      </c>
      <c r="AP49">
        <f t="shared" si="26"/>
        <v>0.57491107502509853</v>
      </c>
      <c r="AQ49">
        <f t="shared" si="24"/>
        <v>9.3623065021968015E-5</v>
      </c>
      <c r="AR49">
        <f t="shared" si="10"/>
        <v>9.6983645133230646E-8</v>
      </c>
      <c r="AS49">
        <f t="shared" si="10"/>
        <v>1.1053977413213932E-7</v>
      </c>
    </row>
    <row r="50" spans="1:45" x14ac:dyDescent="0.25">
      <c r="A50">
        <v>2491</v>
      </c>
      <c r="B50">
        <v>454.13299999999998</v>
      </c>
      <c r="C50">
        <f t="shared" si="0"/>
        <v>727.2829999999999</v>
      </c>
      <c r="D50">
        <v>2.4066200000000002</v>
      </c>
      <c r="E50">
        <f t="shared" si="11"/>
        <v>0.43213882339843673</v>
      </c>
      <c r="F50">
        <f t="shared" si="1"/>
        <v>0.56786117660156332</v>
      </c>
      <c r="G50">
        <f t="shared" si="12"/>
        <v>1.6160629474474251E-4</v>
      </c>
      <c r="H50">
        <f t="shared" si="13"/>
        <v>0.98329105176568155</v>
      </c>
      <c r="I50">
        <f t="shared" si="14"/>
        <v>2.8578778048584268</v>
      </c>
      <c r="J50">
        <f t="shared" si="25"/>
        <v>0.57463008883998412</v>
      </c>
      <c r="K50">
        <f t="shared" si="15"/>
        <v>3.3758925140897352E-5</v>
      </c>
      <c r="L50">
        <f t="shared" si="2"/>
        <v>4.5818172891442869E-5</v>
      </c>
      <c r="M50">
        <f t="shared" si="2"/>
        <v>1.6344949914622191E-8</v>
      </c>
      <c r="Q50">
        <v>1272</v>
      </c>
      <c r="R50">
        <v>467.89699999999999</v>
      </c>
      <c r="S50">
        <f t="shared" si="3"/>
        <v>741.04700000000003</v>
      </c>
      <c r="T50">
        <v>2.7205699999999999</v>
      </c>
      <c r="U50">
        <f t="shared" si="16"/>
        <v>0.4174843245997133</v>
      </c>
      <c r="V50">
        <f t="shared" si="4"/>
        <v>0.5825156754002867</v>
      </c>
      <c r="W50">
        <f t="shared" si="5"/>
        <v>2.8357154622005165E-4</v>
      </c>
      <c r="X50">
        <f t="shared" si="6"/>
        <v>0.98870593111889227</v>
      </c>
      <c r="Y50">
        <f t="shared" si="17"/>
        <v>3.0246296515739406</v>
      </c>
      <c r="Z50">
        <f t="shared" si="18"/>
        <v>0.57619897233846162</v>
      </c>
      <c r="AA50">
        <f t="shared" si="7"/>
        <v>4.6606192179259425E-5</v>
      </c>
      <c r="AB50">
        <f t="shared" si="8"/>
        <v>3.9900737571270336E-5</v>
      </c>
      <c r="AC50">
        <f t="shared" si="8"/>
        <v>5.6152579015678012E-8</v>
      </c>
      <c r="AG50">
        <v>848</v>
      </c>
      <c r="AH50">
        <v>472.846</v>
      </c>
      <c r="AI50">
        <f t="shared" si="9"/>
        <v>745.99599999999998</v>
      </c>
      <c r="AJ50">
        <v>2.48292</v>
      </c>
      <c r="AK50">
        <f t="shared" si="19"/>
        <v>0.41858277433396329</v>
      </c>
      <c r="AL50">
        <f t="shared" si="20"/>
        <v>0.58141722566603671</v>
      </c>
      <c r="AM50">
        <f t="shared" si="21"/>
        <v>4.1598319545899792E-4</v>
      </c>
      <c r="AN50">
        <f t="shared" si="22"/>
        <v>0.98943097734333574</v>
      </c>
      <c r="AO50">
        <f t="shared" si="23"/>
        <v>3.0521436659576149</v>
      </c>
      <c r="AP50">
        <f t="shared" si="26"/>
        <v>0.57640904406545002</v>
      </c>
      <c r="AQ50">
        <f t="shared" si="24"/>
        <v>6.5306915606321746E-5</v>
      </c>
      <c r="AR50">
        <f t="shared" si="10"/>
        <v>2.5081882944455081E-5</v>
      </c>
      <c r="AS50">
        <f t="shared" si="10"/>
        <v>1.2297385325131245E-7</v>
      </c>
    </row>
    <row r="51" spans="1:45" x14ac:dyDescent="0.25">
      <c r="A51">
        <v>2538</v>
      </c>
      <c r="B51">
        <v>461.81799999999998</v>
      </c>
      <c r="C51">
        <f t="shared" si="0"/>
        <v>734.96799999999996</v>
      </c>
      <c r="D51">
        <v>2.3643200000000002</v>
      </c>
      <c r="E51">
        <f t="shared" si="11"/>
        <v>0.42454332754543384</v>
      </c>
      <c r="F51">
        <f t="shared" si="1"/>
        <v>0.57545667245456622</v>
      </c>
      <c r="G51">
        <f t="shared" si="12"/>
        <v>1.5736556218761121E-4</v>
      </c>
      <c r="H51">
        <f t="shared" si="13"/>
        <v>0.98876731805616347</v>
      </c>
      <c r="I51">
        <f t="shared" si="14"/>
        <v>3.0268973872863256</v>
      </c>
      <c r="J51">
        <f t="shared" si="25"/>
        <v>0.57621675832160635</v>
      </c>
      <c r="K51">
        <f t="shared" si="15"/>
        <v>2.3568245306020694E-5</v>
      </c>
      <c r="L51">
        <f t="shared" si="2"/>
        <v>5.7773052527414282E-7</v>
      </c>
      <c r="M51">
        <f t="shared" si="2"/>
        <v>1.790172200471275E-8</v>
      </c>
      <c r="Q51">
        <v>1296</v>
      </c>
      <c r="R51">
        <v>475.69400000000002</v>
      </c>
      <c r="S51">
        <f t="shared" si="3"/>
        <v>748.84400000000005</v>
      </c>
      <c r="T51">
        <v>2.6762199999999998</v>
      </c>
      <c r="U51">
        <f t="shared" si="16"/>
        <v>0.41067860749043206</v>
      </c>
      <c r="V51">
        <f t="shared" si="4"/>
        <v>0.58932139250956794</v>
      </c>
      <c r="W51">
        <f t="shared" si="5"/>
        <v>2.7276577591312895E-4</v>
      </c>
      <c r="X51">
        <f t="shared" si="6"/>
        <v>0.9925665146435424</v>
      </c>
      <c r="Y51">
        <f t="shared" si="17"/>
        <v>3.1948180572746061</v>
      </c>
      <c r="Z51">
        <f t="shared" si="18"/>
        <v>0.57731752095076383</v>
      </c>
      <c r="AA51">
        <f t="shared" si="7"/>
        <v>3.1808178970282588E-5</v>
      </c>
      <c r="AB51">
        <f t="shared" si="8"/>
        <v>1.4409293240026631E-4</v>
      </c>
      <c r="AC51">
        <f t="shared" si="8"/>
        <v>5.8060563524471203E-8</v>
      </c>
      <c r="AG51">
        <v>864</v>
      </c>
      <c r="AH51">
        <v>480.59199999999998</v>
      </c>
      <c r="AI51">
        <f t="shared" si="9"/>
        <v>753.74199999999996</v>
      </c>
      <c r="AJ51">
        <v>2.4434399999999998</v>
      </c>
      <c r="AK51">
        <f t="shared" si="19"/>
        <v>0.41192704320661927</v>
      </c>
      <c r="AL51">
        <f t="shared" si="20"/>
        <v>0.58807295679338067</v>
      </c>
      <c r="AM51">
        <f t="shared" si="21"/>
        <v>4.0660566141749455E-4</v>
      </c>
      <c r="AN51">
        <f t="shared" si="22"/>
        <v>0.99303740516828731</v>
      </c>
      <c r="AO51">
        <f t="shared" si="23"/>
        <v>3.2207721556176603</v>
      </c>
      <c r="AP51">
        <f t="shared" si="26"/>
        <v>0.57745395471515115</v>
      </c>
      <c r="AQ51">
        <f t="shared" si="24"/>
        <v>4.4498948651785253E-5</v>
      </c>
      <c r="AR51">
        <f t="shared" si="10"/>
        <v>1.1276320513744291E-4</v>
      </c>
      <c r="AS51">
        <f t="shared" si="10"/>
        <v>1.3112127142998791E-7</v>
      </c>
    </row>
    <row r="52" spans="1:45" x14ac:dyDescent="0.25">
      <c r="A52">
        <v>2585</v>
      </c>
      <c r="B52">
        <v>469.50700000000001</v>
      </c>
      <c r="C52">
        <f t="shared" si="0"/>
        <v>742.65699999999993</v>
      </c>
      <c r="D52">
        <v>2.3231299999999999</v>
      </c>
      <c r="E52">
        <f t="shared" si="11"/>
        <v>0.41714714612261605</v>
      </c>
      <c r="F52">
        <f t="shared" si="1"/>
        <v>0.58285285387738395</v>
      </c>
      <c r="G52">
        <f t="shared" si="12"/>
        <v>1.5450020235171054E-4</v>
      </c>
      <c r="H52">
        <f t="shared" si="13"/>
        <v>0.99259048442643416</v>
      </c>
      <c r="I52">
        <f t="shared" si="14"/>
        <v>3.1961030573997515</v>
      </c>
      <c r="J52">
        <f t="shared" si="25"/>
        <v>0.57732446585098929</v>
      </c>
      <c r="K52">
        <f t="shared" si="15"/>
        <v>1.6125170759779393E-5</v>
      </c>
      <c r="L52">
        <f t="shared" si="2"/>
        <v>3.0563074170383836E-5</v>
      </c>
      <c r="M52">
        <f t="shared" si="2"/>
        <v>1.9147649368067944E-8</v>
      </c>
      <c r="Q52">
        <v>1320</v>
      </c>
      <c r="R52">
        <v>483.50200000000001</v>
      </c>
      <c r="S52">
        <f t="shared" si="3"/>
        <v>756.65200000000004</v>
      </c>
      <c r="T52">
        <v>2.6335600000000001</v>
      </c>
      <c r="U52">
        <f t="shared" si="16"/>
        <v>0.40413222886851691</v>
      </c>
      <c r="V52">
        <f t="shared" si="4"/>
        <v>0.59586777113148304</v>
      </c>
      <c r="W52">
        <f t="shared" si="5"/>
        <v>2.7059183395789871E-4</v>
      </c>
      <c r="X52">
        <f t="shared" si="6"/>
        <v>0.99520131757293606</v>
      </c>
      <c r="Y52">
        <f t="shared" si="17"/>
        <v>3.3652059004711385</v>
      </c>
      <c r="Z52">
        <f t="shared" si="18"/>
        <v>0.5780809172460506</v>
      </c>
      <c r="AA52">
        <f t="shared" si="7"/>
        <v>2.1281421881455509E-5</v>
      </c>
      <c r="AB52">
        <f t="shared" si="8"/>
        <v>3.1637217114172312E-4</v>
      </c>
      <c r="AC52">
        <f t="shared" si="8"/>
        <v>6.2155681569725926E-8</v>
      </c>
      <c r="AG52">
        <v>880</v>
      </c>
      <c r="AH52">
        <v>488.351</v>
      </c>
      <c r="AI52">
        <f t="shared" si="9"/>
        <v>761.50099999999998</v>
      </c>
      <c r="AJ52">
        <v>2.4048500000000002</v>
      </c>
      <c r="AK52">
        <f t="shared" si="19"/>
        <v>0.40542135262393941</v>
      </c>
      <c r="AL52">
        <f t="shared" si="20"/>
        <v>0.59457864737606059</v>
      </c>
      <c r="AM52">
        <f t="shared" si="21"/>
        <v>3.9069546321224974E-4</v>
      </c>
      <c r="AN52">
        <f t="shared" si="22"/>
        <v>0.99549475972421675</v>
      </c>
      <c r="AO52">
        <f t="shared" si="23"/>
        <v>3.3891795384833157</v>
      </c>
      <c r="AP52">
        <f t="shared" si="26"/>
        <v>0.57816593789357973</v>
      </c>
      <c r="AQ52">
        <f t="shared" si="24"/>
        <v>2.9832558451400251E-5</v>
      </c>
      <c r="AR52">
        <f t="shared" si="10"/>
        <v>2.6937703255631708E-4</v>
      </c>
      <c r="AS52">
        <f t="shared" si="10"/>
        <v>1.3022203603243793E-7</v>
      </c>
    </row>
    <row r="53" spans="1:45" x14ac:dyDescent="0.25">
      <c r="A53">
        <v>2632</v>
      </c>
      <c r="B53">
        <v>477.178</v>
      </c>
      <c r="C53">
        <f t="shared" si="0"/>
        <v>750.32799999999997</v>
      </c>
      <c r="D53">
        <v>2.2826900000000001</v>
      </c>
      <c r="E53">
        <f t="shared" si="11"/>
        <v>0.40988563661208566</v>
      </c>
      <c r="F53">
        <f t="shared" si="1"/>
        <v>0.59011436338791434</v>
      </c>
      <c r="G53">
        <f t="shared" si="12"/>
        <v>1.5633403264668705E-4</v>
      </c>
      <c r="H53">
        <f t="shared" si="13"/>
        <v>0.99520625873475377</v>
      </c>
      <c r="I53">
        <f t="shared" si="14"/>
        <v>3.3655984635490901</v>
      </c>
      <c r="J53">
        <f t="shared" si="25"/>
        <v>0.57808234887669896</v>
      </c>
      <c r="K53">
        <f t="shared" si="15"/>
        <v>1.0777016721623835E-5</v>
      </c>
      <c r="L53">
        <f t="shared" si="2"/>
        <v>1.4476937319809756E-4</v>
      </c>
      <c r="M53">
        <f t="shared" si="2"/>
        <v>2.118684488500911E-8</v>
      </c>
      <c r="Q53">
        <v>1344</v>
      </c>
      <c r="R53">
        <v>491.303</v>
      </c>
      <c r="S53">
        <f t="shared" si="3"/>
        <v>764.45299999999997</v>
      </c>
      <c r="T53">
        <v>2.59124</v>
      </c>
      <c r="U53">
        <f t="shared" si="16"/>
        <v>0.39763802485352745</v>
      </c>
      <c r="V53">
        <f t="shared" si="4"/>
        <v>0.60236197514647261</v>
      </c>
      <c r="W53">
        <f t="shared" si="5"/>
        <v>2.6899334722609486E-4</v>
      </c>
      <c r="X53">
        <f t="shared" si="6"/>
        <v>0.99696414570488612</v>
      </c>
      <c r="Y53">
        <f t="shared" si="17"/>
        <v>3.5360317548268934</v>
      </c>
      <c r="Z53">
        <f t="shared" si="18"/>
        <v>0.57859167137120548</v>
      </c>
      <c r="AA53">
        <f t="shared" si="7"/>
        <v>1.3905207410455474E-5</v>
      </c>
      <c r="AB53">
        <f t="shared" si="8"/>
        <v>5.6502734156847832E-4</v>
      </c>
      <c r="AC53">
        <f t="shared" si="8"/>
        <v>6.5069959074603178E-8</v>
      </c>
      <c r="AG53">
        <v>896</v>
      </c>
      <c r="AH53">
        <v>496.08699999999999</v>
      </c>
      <c r="AI53">
        <f t="shared" si="9"/>
        <v>769.23699999999997</v>
      </c>
      <c r="AJ53">
        <v>2.3677700000000002</v>
      </c>
      <c r="AK53">
        <f t="shared" si="19"/>
        <v>0.39917022521254342</v>
      </c>
      <c r="AL53">
        <f t="shared" si="20"/>
        <v>0.60082977478745658</v>
      </c>
      <c r="AM53">
        <f t="shared" si="21"/>
        <v>3.887988832937464E-4</v>
      </c>
      <c r="AN53">
        <f t="shared" si="22"/>
        <v>0.99714219580184749</v>
      </c>
      <c r="AO53">
        <f t="shared" si="23"/>
        <v>3.558061479123769</v>
      </c>
      <c r="AP53">
        <f t="shared" si="26"/>
        <v>0.57864325882880219</v>
      </c>
      <c r="AQ53">
        <f t="shared" si="24"/>
        <v>1.9503174244890041E-5</v>
      </c>
      <c r="AR53">
        <f t="shared" si="10"/>
        <v>4.9224149038362621E-4</v>
      </c>
      <c r="AS53">
        <f t="shared" si="10"/>
        <v>1.3637932072189757E-7</v>
      </c>
    </row>
    <row r="54" spans="1:45" x14ac:dyDescent="0.25">
      <c r="A54">
        <v>2679</v>
      </c>
      <c r="B54">
        <v>484.89100000000002</v>
      </c>
      <c r="C54">
        <f t="shared" si="0"/>
        <v>758.04099999999994</v>
      </c>
      <c r="D54">
        <v>2.2417699999999998</v>
      </c>
      <c r="E54">
        <f t="shared" si="11"/>
        <v>0.40253793707769131</v>
      </c>
      <c r="F54">
        <f t="shared" si="1"/>
        <v>0.59746206292230863</v>
      </c>
      <c r="G54">
        <f t="shared" si="12"/>
        <v>1.7352619166208878E-4</v>
      </c>
      <c r="H54">
        <f t="shared" si="13"/>
        <v>0.99695447237420676</v>
      </c>
      <c r="I54">
        <f t="shared" si="14"/>
        <v>3.5348689603446406</v>
      </c>
      <c r="J54">
        <f t="shared" si="25"/>
        <v>0.57858886866261527</v>
      </c>
      <c r="K54">
        <f t="shared" si="15"/>
        <v>7.1074654286813267E-6</v>
      </c>
      <c r="L54">
        <f t="shared" si="2"/>
        <v>3.5619746156412242E-4</v>
      </c>
      <c r="M54">
        <f t="shared" si="2"/>
        <v>2.7695192441149813E-8</v>
      </c>
      <c r="Q54">
        <v>1368</v>
      </c>
      <c r="R54">
        <v>499.10899999999998</v>
      </c>
      <c r="S54">
        <f t="shared" si="3"/>
        <v>772.25900000000001</v>
      </c>
      <c r="T54">
        <v>2.5491700000000002</v>
      </c>
      <c r="U54">
        <f t="shared" si="16"/>
        <v>0.39118218452010106</v>
      </c>
      <c r="V54">
        <f t="shared" si="4"/>
        <v>0.60881781547989888</v>
      </c>
      <c r="W54">
        <f t="shared" si="5"/>
        <v>2.7890396496322206E-4</v>
      </c>
      <c r="X54">
        <f t="shared" si="6"/>
        <v>0.9981159715058262</v>
      </c>
      <c r="Y54">
        <f t="shared" si="17"/>
        <v>3.706871842204551</v>
      </c>
      <c r="Z54">
        <f t="shared" si="18"/>
        <v>0.57892539634905638</v>
      </c>
      <c r="AA54">
        <f t="shared" si="7"/>
        <v>8.9107930363043424E-6</v>
      </c>
      <c r="AB54">
        <f t="shared" si="8"/>
        <v>8.9355672149395908E-4</v>
      </c>
      <c r="AC54">
        <f t="shared" si="8"/>
        <v>7.2896312887158168E-8</v>
      </c>
      <c r="AG54">
        <v>912</v>
      </c>
      <c r="AH54">
        <v>503.822</v>
      </c>
      <c r="AI54">
        <f t="shared" si="9"/>
        <v>776.97199999999998</v>
      </c>
      <c r="AJ54">
        <v>2.33087</v>
      </c>
      <c r="AK54">
        <f t="shared" si="19"/>
        <v>0.39294944307984347</v>
      </c>
      <c r="AL54">
        <f t="shared" si="20"/>
        <v>0.60705055692015653</v>
      </c>
      <c r="AM54">
        <f t="shared" si="21"/>
        <v>6.6562561065806642E-4</v>
      </c>
      <c r="AN54">
        <f t="shared" si="22"/>
        <v>0.9982192148222474</v>
      </c>
      <c r="AO54">
        <f t="shared" si="23"/>
        <v>3.7266089279808536</v>
      </c>
      <c r="AP54">
        <f t="shared" si="26"/>
        <v>0.57895530961672048</v>
      </c>
      <c r="AQ54">
        <f t="shared" si="24"/>
        <v>1.2535407876781643E-5</v>
      </c>
      <c r="AR54">
        <f t="shared" si="10"/>
        <v>7.8934292104123032E-4</v>
      </c>
      <c r="AS54">
        <f t="shared" si="10"/>
        <v>4.2652681296889963E-7</v>
      </c>
    </row>
    <row r="55" spans="1:45" x14ac:dyDescent="0.25">
      <c r="A55">
        <v>2726</v>
      </c>
      <c r="B55">
        <v>492.63900000000001</v>
      </c>
      <c r="C55">
        <f t="shared" si="0"/>
        <v>765.78899999999999</v>
      </c>
      <c r="D55">
        <v>2.1963499999999998</v>
      </c>
      <c r="E55">
        <f t="shared" si="11"/>
        <v>0.39438220606957325</v>
      </c>
      <c r="F55">
        <f t="shared" si="1"/>
        <v>0.60561779393042681</v>
      </c>
      <c r="G55">
        <f t="shared" si="12"/>
        <v>2.0206517562764432E-4</v>
      </c>
      <c r="H55">
        <f t="shared" si="13"/>
        <v>0.99810742298431665</v>
      </c>
      <c r="I55">
        <f t="shared" si="14"/>
        <v>3.7052824859413205</v>
      </c>
      <c r="J55">
        <f t="shared" si="25"/>
        <v>0.57892291953776331</v>
      </c>
      <c r="K55">
        <f t="shared" si="15"/>
        <v>4.5743426572706707E-6</v>
      </c>
      <c r="L55">
        <f t="shared" si="2"/>
        <v>7.1261631884008108E-4</v>
      </c>
      <c r="M55">
        <f t="shared" si="2"/>
        <v>3.9002629107332024E-8</v>
      </c>
      <c r="Q55">
        <v>1392</v>
      </c>
      <c r="R55">
        <v>506.93799999999999</v>
      </c>
      <c r="S55">
        <f t="shared" si="3"/>
        <v>780.08799999999997</v>
      </c>
      <c r="T55">
        <v>2.5055499999999999</v>
      </c>
      <c r="U55">
        <f t="shared" si="16"/>
        <v>0.38448848936098379</v>
      </c>
      <c r="V55">
        <f t="shared" si="4"/>
        <v>0.61551151063901621</v>
      </c>
      <c r="W55">
        <f t="shared" si="5"/>
        <v>4.4217780936710934E-4</v>
      </c>
      <c r="X55">
        <f t="shared" si="6"/>
        <v>0.998854089321914</v>
      </c>
      <c r="Y55">
        <f t="shared" si="17"/>
        <v>3.8779983011549706</v>
      </c>
      <c r="Z55">
        <f t="shared" si="18"/>
        <v>0.57913925538192768</v>
      </c>
      <c r="AA55">
        <f t="shared" si="7"/>
        <v>5.5988526437960002E-6</v>
      </c>
      <c r="AB55">
        <f t="shared" si="8"/>
        <v>1.3229409524868048E-3</v>
      </c>
      <c r="AC55">
        <f t="shared" si="8"/>
        <v>1.906011854536167E-7</v>
      </c>
    </row>
    <row r="56" spans="1:45" x14ac:dyDescent="0.25">
      <c r="A56">
        <v>2773</v>
      </c>
      <c r="B56">
        <v>500.39</v>
      </c>
      <c r="C56">
        <f t="shared" si="0"/>
        <v>773.54</v>
      </c>
      <c r="D56">
        <v>2.1434600000000001</v>
      </c>
      <c r="E56">
        <f t="shared" si="11"/>
        <v>0.38488514281507391</v>
      </c>
      <c r="F56">
        <f t="shared" si="1"/>
        <v>0.61511485718492609</v>
      </c>
      <c r="G56">
        <f t="shared" si="12"/>
        <v>2.2182288394696217E-4</v>
      </c>
      <c r="H56">
        <f t="shared" si="13"/>
        <v>0.99884945841318673</v>
      </c>
      <c r="I56">
        <f t="shared" si="14"/>
        <v>3.8766365813240555</v>
      </c>
      <c r="J56">
        <f t="shared" si="25"/>
        <v>0.57913791364265499</v>
      </c>
      <c r="K56">
        <f t="shared" si="15"/>
        <v>2.8666156656342153E-6</v>
      </c>
      <c r="L56">
        <f t="shared" si="2"/>
        <v>1.2943404666437622E-3</v>
      </c>
      <c r="M56">
        <f t="shared" si="2"/>
        <v>4.7941847419684861E-8</v>
      </c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7">R87+273.15</f>
        <v>1072.087</v>
      </c>
      <c r="T87">
        <v>1.9611799999999999</v>
      </c>
      <c r="U87">
        <f t="shared" ref="U87:U88" si="28">T87/$T$11</f>
        <v>0.30095234003112059</v>
      </c>
      <c r="V87">
        <f t="shared" ref="V87:V88" si="29">1-U87</f>
        <v>0.69904765996887941</v>
      </c>
      <c r="W87">
        <f t="shared" ref="W87:W88" si="30">(V88-V87)/(Q88-Q87)</f>
        <v>9.8402843209166591E-5</v>
      </c>
      <c r="X87">
        <f t="shared" ref="X87:X88" si="31">1-(2*(($B$3-Z87)/$B$3))</f>
        <v>-1</v>
      </c>
      <c r="Y87">
        <f t="shared" ref="Y87:Y88" si="32">IF(X87&gt;0.999999,3.5,IF(X87&lt;-0.999999,-3.5,SIGN(X87)*SQRT(GAMMAINV(ABS(X87),$B$6,$B$7))))</f>
        <v>-3.5</v>
      </c>
      <c r="Z87">
        <f t="shared" ref="Z87:Z88" si="33">Z86+AA86*(Q87-Q86)</f>
        <v>0</v>
      </c>
      <c r="AA87">
        <f t="shared" ref="AA87:AA88" si="34">$B$1*EXP((-$B$2-($B$4*Y87))/($B$5*S87))*($B$3-Z87)</f>
        <v>1.0659927673470664E+18</v>
      </c>
      <c r="AB87">
        <f t="shared" ref="AB87:AC88" si="35">(Z87-V87)^2</f>
        <v>0.48866763090796606</v>
      </c>
      <c r="AC87">
        <f t="shared" si="35"/>
        <v>1.1363405800362568E+36</v>
      </c>
    </row>
    <row r="88" spans="17:29" x14ac:dyDescent="0.25">
      <c r="Q88">
        <v>1536</v>
      </c>
      <c r="R88">
        <v>806.75400000000002</v>
      </c>
      <c r="S88">
        <f t="shared" si="27"/>
        <v>1079.904</v>
      </c>
      <c r="T88">
        <v>1.95092</v>
      </c>
      <c r="U88">
        <f t="shared" si="28"/>
        <v>0.29937789453977393</v>
      </c>
      <c r="V88">
        <f t="shared" si="29"/>
        <v>0.70062210546022607</v>
      </c>
      <c r="W88">
        <f t="shared" si="30"/>
        <v>4.5613418324233468E-4</v>
      </c>
      <c r="X88">
        <f t="shared" si="31"/>
        <v>5.8867057824815063E+19</v>
      </c>
      <c r="Y88">
        <f t="shared" si="32"/>
        <v>3.5</v>
      </c>
      <c r="Z88">
        <f t="shared" si="33"/>
        <v>1.7055884277553062E+19</v>
      </c>
      <c r="AA88">
        <f t="shared" si="34"/>
        <v>-4.7431786791565856E+27</v>
      </c>
      <c r="AB88">
        <f t="shared" si="35"/>
        <v>2.9090318848928174E+38</v>
      </c>
      <c r="AC88">
        <f t="shared" si="35"/>
        <v>2.2497743982405612E+55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topLeftCell="Q7" workbookViewId="0">
      <selection activeCell="AG11" sqref="AG11:AJ54"/>
    </sheetView>
  </sheetViews>
  <sheetFormatPr defaultRowHeight="15" x14ac:dyDescent="0.25"/>
  <cols>
    <col min="7" max="7" width="19.42578125" customWidth="1"/>
    <col min="8" max="8" width="10.85546875" bestFit="1" customWidth="1"/>
    <col min="11" max="11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1.1253554131392082E+18</v>
      </c>
      <c r="C1" s="2" t="s">
        <v>1</v>
      </c>
      <c r="F1" t="s">
        <v>2</v>
      </c>
      <c r="G1">
        <f>N11+AD11+AT11</f>
        <v>3.5224870658145099E-2</v>
      </c>
    </row>
    <row r="2" spans="1:46" x14ac:dyDescent="0.25">
      <c r="A2" s="3" t="s">
        <v>3</v>
      </c>
      <c r="B2" s="4">
        <v>231219.74185698995</v>
      </c>
      <c r="C2" s="5" t="s">
        <v>4</v>
      </c>
    </row>
    <row r="3" spans="1:46" x14ac:dyDescent="0.25">
      <c r="A3" s="3" t="s">
        <v>5</v>
      </c>
      <c r="B3" s="4">
        <v>0.57196365347292866</v>
      </c>
      <c r="C3" s="5"/>
      <c r="H3">
        <f>B1*EXP(-B2/(B5*C11))</f>
        <v>3.0581956900472657E-11</v>
      </c>
    </row>
    <row r="4" spans="1:46" x14ac:dyDescent="0.25">
      <c r="A4" s="3" t="s">
        <v>6</v>
      </c>
      <c r="B4" s="4">
        <v>14456.177323737615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0.51536620793342913</v>
      </c>
    </row>
    <row r="7" spans="1:46" x14ac:dyDescent="0.25">
      <c r="A7" s="9" t="s">
        <v>9</v>
      </c>
      <c r="B7" s="10">
        <v>3.037771673470631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149.667</v>
      </c>
      <c r="C11">
        <f t="shared" ref="C11:C56" si="0">B11+273.15</f>
        <v>422.81700000000001</v>
      </c>
      <c r="D11">
        <v>14.930199999999999</v>
      </c>
      <c r="E11">
        <f>D11/$D$11</f>
        <v>1</v>
      </c>
      <c r="F11">
        <f t="shared" ref="F11:F56" si="1">1-E11</f>
        <v>0</v>
      </c>
      <c r="G11">
        <f>(F12-F11)/(A12-A11)</f>
        <v>1.6245809934855428E-5</v>
      </c>
      <c r="H11">
        <f>1-(2*(($B$3-J11)/$B$3))</f>
        <v>-1</v>
      </c>
      <c r="I11">
        <f>IF(H11&gt;0.999999,3.5,IF(H11&lt;-0.999999,-3.5,SIGN(H11)*SQRT(GAMMAINV(ABS(H11),$B$6,$B$7))))</f>
        <v>-3.5</v>
      </c>
      <c r="J11">
        <v>0</v>
      </c>
      <c r="K11">
        <f>$B$1*EXP((-$B$2-($B$4*I11))/($B$5*C11))*($B$3-J11)</f>
        <v>3.1170614918917761E-5</v>
      </c>
      <c r="L11">
        <f t="shared" ref="L11:M56" si="2">(J11-F11)^2</f>
        <v>0</v>
      </c>
      <c r="M11">
        <f t="shared" si="2"/>
        <v>2.2274980381229186E-10</v>
      </c>
      <c r="N11">
        <f>SUM(L11:L62)+1000*SUM(M11:M63)</f>
        <v>1.2374733304186663E-2</v>
      </c>
      <c r="Q11">
        <v>336</v>
      </c>
      <c r="R11" s="20">
        <v>159.42400000000001</v>
      </c>
      <c r="S11" s="20">
        <f t="shared" ref="S11:S55" si="3">R11+273.15</f>
        <v>432.57399999999996</v>
      </c>
      <c r="T11" s="20">
        <v>12.997400000000001</v>
      </c>
      <c r="U11">
        <f>T11/$T$11</f>
        <v>1</v>
      </c>
      <c r="V11">
        <f t="shared" ref="V11:V55" si="4">1-U11</f>
        <v>0</v>
      </c>
      <c r="W11">
        <f t="shared" ref="W11:W55" si="5">(V12-V11)/(Q12-Q11)</f>
        <v>4.4880771026004074E-5</v>
      </c>
      <c r="X11">
        <f t="shared" ref="X11:X55" si="6">1-(2*(($B$3-Z11)/$B$3))</f>
        <v>-1</v>
      </c>
      <c r="Y11">
        <f t="shared" ref="Y11:Y55" si="7">IF(X11&gt;0.999999,3.5,IF(X11&lt;-0.999999,-3.5,SIGN(X11)*SQRT(GAMMAINV(ABS(X11),$B$6,$B$7))))</f>
        <v>-3.5</v>
      </c>
      <c r="Z11">
        <v>0</v>
      </c>
      <c r="AA11">
        <f t="shared" ref="AA11:AA55" si="8">$B$1*EXP((-$B$2-($B$4*Y11))/($B$5*S11))*($B$3-Z11)</f>
        <v>9.932838273218146E-5</v>
      </c>
      <c r="AB11">
        <f t="shared" ref="AB11:AC55" si="9">(Z11-V11)^2</f>
        <v>0</v>
      </c>
      <c r="AC11">
        <f t="shared" si="9"/>
        <v>2.9645424205066649E-9</v>
      </c>
      <c r="AD11">
        <f>SUM(AB11:AB62)+1000*SUM(AC11:AC63)</f>
        <v>1.1014114782383663E-2</v>
      </c>
      <c r="AG11">
        <v>224</v>
      </c>
      <c r="AH11">
        <v>166.50899999999999</v>
      </c>
      <c r="AI11">
        <f t="shared" ref="AI11:AI54" si="10">AH11+273.15</f>
        <v>439.65899999999999</v>
      </c>
      <c r="AJ11">
        <v>11.1426</v>
      </c>
      <c r="AK11">
        <f>AJ11/$AJ$11</f>
        <v>1</v>
      </c>
      <c r="AL11">
        <f>1-AK11</f>
        <v>0</v>
      </c>
      <c r="AM11">
        <f>(AL12-AL11)/(AG12-AG11)</f>
        <v>5.4969217238347301E-5</v>
      </c>
      <c r="AN11">
        <f>1-(2*(($B$3-AP11)/$B$3))</f>
        <v>-1</v>
      </c>
      <c r="AO11">
        <f t="shared" ref="AO11:AO54" si="11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2.231319981253293E-4</v>
      </c>
      <c r="AR11">
        <f t="shared" ref="AR11:AS54" si="12">(AP11-AL11)^2</f>
        <v>0</v>
      </c>
      <c r="AS11">
        <f t="shared" si="12"/>
        <v>2.8278720875643118E-8</v>
      </c>
      <c r="AT11">
        <f>SUM(AR11:AR62)+1000*SUM(AS11:AS63)</f>
        <v>1.1836022571574777E-2</v>
      </c>
    </row>
    <row r="12" spans="1:46" x14ac:dyDescent="0.25">
      <c r="A12">
        <v>705</v>
      </c>
      <c r="B12">
        <v>157.57300000000001</v>
      </c>
      <c r="C12">
        <f t="shared" si="0"/>
        <v>430.72299999999996</v>
      </c>
      <c r="D12">
        <v>14.918799999999999</v>
      </c>
      <c r="E12">
        <f t="shared" ref="E12:E56" si="13">D12/$D$11</f>
        <v>0.99923644693306179</v>
      </c>
      <c r="F12">
        <f t="shared" si="1"/>
        <v>7.6355306693820513E-4</v>
      </c>
      <c r="G12">
        <f t="shared" ref="G12:G56" si="14">(F13-F12)/(A13-A12)</f>
        <v>1.752837387707893E-5</v>
      </c>
      <c r="H12">
        <f t="shared" ref="H12:H56" si="15">1-(2*(($B$3-J12)/$B$3))</f>
        <v>-0.994877230774041</v>
      </c>
      <c r="I12">
        <f t="shared" ref="I12:I56" si="16">IF(H12&gt;0.999999,3.5,IF(H12&lt;-0.999999,-3.5,SIGN(H12)*SQRT(GAMMAINV(ABS(H12),$B$6,$B$7))))</f>
        <v>-3.471163086246877</v>
      </c>
      <c r="J12">
        <f>J11+K11*(A12-A11)</f>
        <v>1.4650189011891348E-3</v>
      </c>
      <c r="K12">
        <f t="shared" ref="K12:K56" si="17">$B$1*EXP((-$B$2-($B$4*I12))/($B$5*C12))*($B$3-J12)</f>
        <v>7.1067200868354857E-5</v>
      </c>
      <c r="L12">
        <f t="shared" si="2"/>
        <v>4.9205431662135277E-7</v>
      </c>
      <c r="M12">
        <f t="shared" si="2"/>
        <v>2.8664059956017762E-9</v>
      </c>
      <c r="Q12">
        <v>360</v>
      </c>
      <c r="R12" s="20">
        <v>167.422</v>
      </c>
      <c r="S12" s="20">
        <f t="shared" si="3"/>
        <v>440.572</v>
      </c>
      <c r="T12" s="20">
        <v>12.9834</v>
      </c>
      <c r="U12">
        <f t="shared" ref="U12:U55" si="18">T12/$T$11</f>
        <v>0.9989228614953759</v>
      </c>
      <c r="V12">
        <f t="shared" si="4"/>
        <v>1.0771385046240978E-3</v>
      </c>
      <c r="W12">
        <f t="shared" si="5"/>
        <v>4.5842501833699235E-5</v>
      </c>
      <c r="X12">
        <f t="shared" si="6"/>
        <v>-0.99166422142002375</v>
      </c>
      <c r="Y12">
        <f t="shared" si="7"/>
        <v>-3.2731123787086873</v>
      </c>
      <c r="Z12">
        <f t="shared" ref="Z12:Z55" si="19">Z11+AA11*(Q12-Q11)</f>
        <v>2.3838811855723552E-3</v>
      </c>
      <c r="AA12">
        <f t="shared" si="8"/>
        <v>1.0053897223469471E-4</v>
      </c>
      <c r="AB12">
        <f t="shared" si="9"/>
        <v>1.7075764342118394E-6</v>
      </c>
      <c r="AC12">
        <f t="shared" si="9"/>
        <v>2.9917038743269739E-9</v>
      </c>
      <c r="AG12">
        <v>240</v>
      </c>
      <c r="AH12">
        <v>174.51900000000001</v>
      </c>
      <c r="AI12">
        <f t="shared" si="10"/>
        <v>447.66899999999998</v>
      </c>
      <c r="AJ12">
        <v>11.1328</v>
      </c>
      <c r="AK12">
        <f t="shared" ref="AK12:AK54" si="20">AJ12/$AJ$11</f>
        <v>0.99912049252418644</v>
      </c>
      <c r="AL12">
        <f t="shared" ref="AL12:AL54" si="21">1-AK12</f>
        <v>8.7950747581355682E-4</v>
      </c>
      <c r="AM12">
        <f t="shared" ref="AM12:AM54" si="22">(AL13-AL12)/(AG13-AG12)</f>
        <v>5.8334679518240451E-5</v>
      </c>
      <c r="AN12">
        <f t="shared" ref="AN12:AN54" si="23">1-(2*(($B$3-AP12)/$B$3))</f>
        <v>-0.98751629776358096</v>
      </c>
      <c r="AO12">
        <f t="shared" si="11"/>
        <v>-3.1009694603735038</v>
      </c>
      <c r="AP12">
        <f>AP11+AQ11*(AG12-AG11)</f>
        <v>3.5701119700052688E-3</v>
      </c>
      <c r="AQ12">
        <f t="shared" ref="AQ12:AQ54" si="24">$B$1*EXP((-$B$2-($B$4*AO12))/($B$5*AI12))*($B$3-AP12)</f>
        <v>1.1395292955805458E-4</v>
      </c>
      <c r="AR12">
        <f t="shared" si="12"/>
        <v>7.2393525441646381E-6</v>
      </c>
      <c r="AS12">
        <f t="shared" si="12"/>
        <v>3.0933897374912839E-9</v>
      </c>
    </row>
    <row r="13" spans="1:46" x14ac:dyDescent="0.25">
      <c r="A13">
        <v>752</v>
      </c>
      <c r="B13">
        <v>165.46799999999999</v>
      </c>
      <c r="C13">
        <f t="shared" si="0"/>
        <v>438.61799999999994</v>
      </c>
      <c r="D13">
        <v>14.906499999999999</v>
      </c>
      <c r="E13">
        <f t="shared" si="13"/>
        <v>0.99841261336083909</v>
      </c>
      <c r="F13">
        <f t="shared" si="1"/>
        <v>1.5873866391609148E-3</v>
      </c>
      <c r="G13">
        <f t="shared" si="14"/>
        <v>2.1661079913138998E-5</v>
      </c>
      <c r="H13">
        <f t="shared" si="15"/>
        <v>-0.98319761295031571</v>
      </c>
      <c r="I13">
        <f t="shared" si="16"/>
        <v>-2.9691938184020805</v>
      </c>
      <c r="J13">
        <f t="shared" ref="J13:J56" si="25">J12+K12*(A13-A12)</f>
        <v>4.805177342001813E-3</v>
      </c>
      <c r="K13">
        <f t="shared" si="17"/>
        <v>2.3994420487858174E-5</v>
      </c>
      <c r="L13">
        <f t="shared" si="2"/>
        <v>1.0354177007289322E-5</v>
      </c>
      <c r="M13">
        <f t="shared" si="2"/>
        <v>5.4444782376308149E-12</v>
      </c>
      <c r="Q13">
        <v>384</v>
      </c>
      <c r="R13" s="20">
        <v>175.40799999999999</v>
      </c>
      <c r="S13" s="20">
        <f t="shared" si="3"/>
        <v>448.55799999999999</v>
      </c>
      <c r="T13" s="20">
        <v>12.969099999999999</v>
      </c>
      <c r="U13">
        <f t="shared" si="18"/>
        <v>0.99782264145136712</v>
      </c>
      <c r="V13">
        <f t="shared" si="4"/>
        <v>2.1773585486328795E-3</v>
      </c>
      <c r="W13">
        <f t="shared" si="5"/>
        <v>5.1612886679902603E-5</v>
      </c>
      <c r="X13">
        <f t="shared" si="6"/>
        <v>-0.98322684845416641</v>
      </c>
      <c r="Y13">
        <f t="shared" si="7"/>
        <v>-2.9699799475211424</v>
      </c>
      <c r="Z13">
        <f t="shared" si="19"/>
        <v>4.7968165192050286E-3</v>
      </c>
      <c r="AA13">
        <f t="shared" si="8"/>
        <v>7.5574149176030556E-5</v>
      </c>
      <c r="AB13">
        <f t="shared" si="9"/>
        <v>6.8615600595939621E-6</v>
      </c>
      <c r="AC13">
        <f t="shared" si="9"/>
        <v>5.7414210040834794E-10</v>
      </c>
      <c r="AG13">
        <v>256</v>
      </c>
      <c r="AH13">
        <v>182.48599999999999</v>
      </c>
      <c r="AI13">
        <f t="shared" si="10"/>
        <v>455.63599999999997</v>
      </c>
      <c r="AJ13">
        <v>11.122400000000001</v>
      </c>
      <c r="AK13">
        <f t="shared" si="20"/>
        <v>0.9981871376518946</v>
      </c>
      <c r="AL13">
        <f t="shared" si="21"/>
        <v>1.812862348105404E-3</v>
      </c>
      <c r="AM13">
        <f t="shared" si="22"/>
        <v>6.7870155977957369E-5</v>
      </c>
      <c r="AN13">
        <f t="shared" si="23"/>
        <v>-0.98114090358649197</v>
      </c>
      <c r="AO13">
        <f t="shared" si="11"/>
        <v>-2.9166887468200526</v>
      </c>
      <c r="AP13">
        <f t="shared" ref="AP13:AP54" si="26">AP12+AQ12*(AG13-AG12)</f>
        <v>5.3933588429341418E-3</v>
      </c>
      <c r="AQ13">
        <f t="shared" si="24"/>
        <v>1.3496167119111198E-4</v>
      </c>
      <c r="AR13">
        <f t="shared" si="12"/>
        <v>1.2819955149480877E-5</v>
      </c>
      <c r="AS13">
        <f t="shared" si="12"/>
        <v>4.5012714135969564E-9</v>
      </c>
    </row>
    <row r="14" spans="1:46" x14ac:dyDescent="0.25">
      <c r="A14">
        <v>799</v>
      </c>
      <c r="B14">
        <v>173.37</v>
      </c>
      <c r="C14">
        <f t="shared" si="0"/>
        <v>446.52</v>
      </c>
      <c r="D14">
        <v>14.891299999999999</v>
      </c>
      <c r="E14">
        <f t="shared" si="13"/>
        <v>0.99739454260492155</v>
      </c>
      <c r="F14">
        <f t="shared" si="1"/>
        <v>2.6054573950784476E-3</v>
      </c>
      <c r="G14">
        <f t="shared" si="14"/>
        <v>2.8216406728957191E-5</v>
      </c>
      <c r="H14">
        <f t="shared" si="15"/>
        <v>-0.97925422334476386</v>
      </c>
      <c r="I14">
        <f t="shared" si="16"/>
        <v>-2.8727592895069196</v>
      </c>
      <c r="J14">
        <f t="shared" si="25"/>
        <v>5.9329151049311475E-3</v>
      </c>
      <c r="K14">
        <f t="shared" si="17"/>
        <v>4.1021238204124271E-5</v>
      </c>
      <c r="L14">
        <f t="shared" si="2"/>
        <v>1.1071974810858175E-5</v>
      </c>
      <c r="M14">
        <f t="shared" si="2"/>
        <v>1.6396370910742955E-10</v>
      </c>
      <c r="Q14">
        <v>408</v>
      </c>
      <c r="R14" s="20">
        <v>183.393</v>
      </c>
      <c r="S14" s="20">
        <f t="shared" si="3"/>
        <v>456.54300000000001</v>
      </c>
      <c r="T14" s="20">
        <v>12.952999999999999</v>
      </c>
      <c r="U14">
        <f t="shared" si="18"/>
        <v>0.99658393217104946</v>
      </c>
      <c r="V14">
        <f t="shared" si="4"/>
        <v>3.416067828950542E-3</v>
      </c>
      <c r="W14">
        <f t="shared" si="5"/>
        <v>6.4435964115895181E-5</v>
      </c>
      <c r="X14">
        <f t="shared" si="6"/>
        <v>-0.97688455880267711</v>
      </c>
      <c r="Y14">
        <f t="shared" si="7"/>
        <v>-2.822272082044416</v>
      </c>
      <c r="Z14">
        <f t="shared" si="19"/>
        <v>6.610596099429762E-3</v>
      </c>
      <c r="AA14">
        <f t="shared" si="8"/>
        <v>1.0379278454993149E-4</v>
      </c>
      <c r="AB14">
        <f t="shared" si="9"/>
        <v>1.0205010870890957E-5</v>
      </c>
      <c r="AC14">
        <f t="shared" si="9"/>
        <v>1.5489593146769778E-9</v>
      </c>
      <c r="AG14">
        <v>272</v>
      </c>
      <c r="AH14">
        <v>190.43199999999999</v>
      </c>
      <c r="AI14">
        <f t="shared" si="10"/>
        <v>463.58199999999999</v>
      </c>
      <c r="AJ14">
        <v>11.110300000000001</v>
      </c>
      <c r="AK14">
        <f t="shared" si="20"/>
        <v>0.99710121515624728</v>
      </c>
      <c r="AL14">
        <f t="shared" si="21"/>
        <v>2.8987848437527219E-3</v>
      </c>
      <c r="AM14">
        <f t="shared" si="22"/>
        <v>8.862384003734125E-5</v>
      </c>
      <c r="AN14">
        <f t="shared" si="23"/>
        <v>-0.97359012050457361</v>
      </c>
      <c r="AO14">
        <f t="shared" si="11"/>
        <v>-2.7590796497178025</v>
      </c>
      <c r="AP14">
        <f t="shared" si="26"/>
        <v>7.5527455819919334E-3</v>
      </c>
      <c r="AQ14">
        <f t="shared" si="24"/>
        <v>1.751161560956245E-4</v>
      </c>
      <c r="AR14">
        <f t="shared" si="12"/>
        <v>2.1659350553072065E-5</v>
      </c>
      <c r="AS14">
        <f t="shared" si="12"/>
        <v>7.4809207371259625E-9</v>
      </c>
    </row>
    <row r="15" spans="1:46" x14ac:dyDescent="0.25">
      <c r="A15">
        <v>846</v>
      </c>
      <c r="B15">
        <v>181.24</v>
      </c>
      <c r="C15">
        <f t="shared" si="0"/>
        <v>454.39</v>
      </c>
      <c r="D15">
        <v>14.871499999999999</v>
      </c>
      <c r="E15">
        <f t="shared" si="13"/>
        <v>0.99606837148866056</v>
      </c>
      <c r="F15">
        <f t="shared" si="1"/>
        <v>3.9316285113394356E-3</v>
      </c>
      <c r="G15">
        <f t="shared" si="14"/>
        <v>3.7051847219842277E-5</v>
      </c>
      <c r="H15">
        <f t="shared" si="15"/>
        <v>-0.97251254252680575</v>
      </c>
      <c r="I15">
        <f t="shared" si="16"/>
        <v>-2.7398893701546734</v>
      </c>
      <c r="J15">
        <f t="shared" si="25"/>
        <v>7.8609133005249875E-3</v>
      </c>
      <c r="K15">
        <f t="shared" si="17"/>
        <v>5.9574712065202574E-5</v>
      </c>
      <c r="L15">
        <f t="shared" si="2"/>
        <v>1.5439278954524948E-5</v>
      </c>
      <c r="M15">
        <f t="shared" si="2"/>
        <v>5.0727944084236674E-10</v>
      </c>
      <c r="Q15">
        <v>432</v>
      </c>
      <c r="R15" s="20">
        <v>191.357</v>
      </c>
      <c r="S15" s="20">
        <f t="shared" si="3"/>
        <v>464.50699999999995</v>
      </c>
      <c r="T15" s="20">
        <v>12.9329</v>
      </c>
      <c r="U15">
        <f t="shared" si="18"/>
        <v>0.99503746903226797</v>
      </c>
      <c r="V15">
        <f t="shared" si="4"/>
        <v>4.9625309677320262E-3</v>
      </c>
      <c r="W15">
        <f t="shared" si="5"/>
        <v>8.5594041885299802E-5</v>
      </c>
      <c r="X15">
        <f t="shared" si="6"/>
        <v>-0.96817412129822</v>
      </c>
      <c r="Y15">
        <f t="shared" si="7"/>
        <v>-2.6686496239544764</v>
      </c>
      <c r="Z15">
        <f t="shared" si="19"/>
        <v>9.1016229286281173E-3</v>
      </c>
      <c r="AA15">
        <f t="shared" si="8"/>
        <v>1.3742164798809752E-4</v>
      </c>
      <c r="AB15">
        <f t="shared" si="9"/>
        <v>1.713208226075465E-5</v>
      </c>
      <c r="AC15">
        <f t="shared" si="9"/>
        <v>2.686100754346755E-9</v>
      </c>
      <c r="AG15">
        <v>288</v>
      </c>
      <c r="AH15">
        <v>198.36199999999999</v>
      </c>
      <c r="AI15">
        <f t="shared" si="10"/>
        <v>471.51199999999994</v>
      </c>
      <c r="AJ15">
        <v>11.0945</v>
      </c>
      <c r="AK15">
        <f t="shared" si="20"/>
        <v>0.99568323371564982</v>
      </c>
      <c r="AL15">
        <f t="shared" si="21"/>
        <v>4.3167662843501819E-3</v>
      </c>
      <c r="AM15">
        <f t="shared" si="22"/>
        <v>1.1386480713657804E-4</v>
      </c>
      <c r="AN15">
        <f t="shared" si="23"/>
        <v>-0.96379278992065531</v>
      </c>
      <c r="AO15">
        <f t="shared" si="11"/>
        <v>-2.6047084931125575</v>
      </c>
      <c r="AP15">
        <f t="shared" si="26"/>
        <v>1.0354604079521925E-2</v>
      </c>
      <c r="AQ15">
        <f t="shared" si="24"/>
        <v>2.2726296120912319E-4</v>
      </c>
      <c r="AR15">
        <f t="shared" si="12"/>
        <v>3.6455485240804381E-5</v>
      </c>
      <c r="AS15">
        <f t="shared" si="12"/>
        <v>1.2859141347060689E-8</v>
      </c>
    </row>
    <row r="16" spans="1:46" x14ac:dyDescent="0.25">
      <c r="A16">
        <v>893</v>
      </c>
      <c r="B16">
        <v>189.11699999999999</v>
      </c>
      <c r="C16">
        <f t="shared" si="0"/>
        <v>462.26699999999994</v>
      </c>
      <c r="D16">
        <v>14.845499999999999</v>
      </c>
      <c r="E16">
        <f t="shared" si="13"/>
        <v>0.99432693466932798</v>
      </c>
      <c r="F16">
        <f t="shared" si="1"/>
        <v>5.6730653306720225E-3</v>
      </c>
      <c r="G16">
        <f t="shared" si="14"/>
        <v>5.0019993746789789E-5</v>
      </c>
      <c r="H16">
        <f t="shared" si="15"/>
        <v>-0.96272167050176338</v>
      </c>
      <c r="I16">
        <f t="shared" si="16"/>
        <v>-2.5900873576737524</v>
      </c>
      <c r="J16">
        <f t="shared" si="25"/>
        <v>1.0660924767589508E-2</v>
      </c>
      <c r="K16">
        <f t="shared" si="17"/>
        <v>8.008277198650327E-5</v>
      </c>
      <c r="L16">
        <f t="shared" si="2"/>
        <v>2.4878741762446816E-5</v>
      </c>
      <c r="M16">
        <f t="shared" si="2"/>
        <v>9.0377063549019044E-10</v>
      </c>
      <c r="Q16">
        <v>456</v>
      </c>
      <c r="R16" s="20">
        <v>199.31100000000001</v>
      </c>
      <c r="S16" s="20">
        <f t="shared" si="3"/>
        <v>472.46100000000001</v>
      </c>
      <c r="T16" s="20">
        <v>12.9062</v>
      </c>
      <c r="U16">
        <f t="shared" si="18"/>
        <v>0.99298321202702078</v>
      </c>
      <c r="V16">
        <f t="shared" si="4"/>
        <v>7.0167879729792215E-3</v>
      </c>
      <c r="W16">
        <f t="shared" si="5"/>
        <v>1.1572827385989785E-4</v>
      </c>
      <c r="X16">
        <f t="shared" si="6"/>
        <v>-0.95664150193792219</v>
      </c>
      <c r="Y16">
        <f t="shared" si="7"/>
        <v>-2.5132760980802309</v>
      </c>
      <c r="Z16">
        <f t="shared" si="19"/>
        <v>1.2399742480342459E-2</v>
      </c>
      <c r="AA16">
        <f t="shared" si="8"/>
        <v>1.7859947263767335E-4</v>
      </c>
      <c r="AB16">
        <f t="shared" si="9"/>
        <v>2.8976199228342189E-5</v>
      </c>
      <c r="AC16">
        <f t="shared" si="9"/>
        <v>3.9527876357545586E-9</v>
      </c>
      <c r="AG16">
        <v>304</v>
      </c>
      <c r="AH16">
        <v>206.279</v>
      </c>
      <c r="AI16">
        <f t="shared" si="10"/>
        <v>479.42899999999997</v>
      </c>
      <c r="AJ16">
        <v>11.074199999999999</v>
      </c>
      <c r="AK16">
        <f t="shared" si="20"/>
        <v>0.99386139680146457</v>
      </c>
      <c r="AL16">
        <f t="shared" si="21"/>
        <v>6.1386031985354306E-3</v>
      </c>
      <c r="AM16">
        <f t="shared" si="22"/>
        <v>1.5593308563530139E-4</v>
      </c>
      <c r="AN16">
        <f t="shared" si="23"/>
        <v>-0.95107797016850082</v>
      </c>
      <c r="AO16">
        <f t="shared" si="11"/>
        <v>-2.4505966401485724</v>
      </c>
      <c r="AP16">
        <f t="shared" si="26"/>
        <v>1.3990811458867897E-2</v>
      </c>
      <c r="AQ16">
        <f t="shared" si="24"/>
        <v>2.9179987580937687E-4</v>
      </c>
      <c r="AR16">
        <f t="shared" si="12"/>
        <v>6.1657174563633428E-5</v>
      </c>
      <c r="AS16">
        <f t="shared" si="12"/>
        <v>1.8459784672206252E-8</v>
      </c>
    </row>
    <row r="17" spans="1:45" x14ac:dyDescent="0.25">
      <c r="A17">
        <v>940</v>
      </c>
      <c r="B17">
        <v>196.99700000000001</v>
      </c>
      <c r="C17">
        <f t="shared" si="0"/>
        <v>470.14699999999999</v>
      </c>
      <c r="D17">
        <v>14.8104</v>
      </c>
      <c r="E17">
        <f t="shared" si="13"/>
        <v>0.99197599496322886</v>
      </c>
      <c r="F17">
        <f t="shared" si="1"/>
        <v>8.0240050367711424E-3</v>
      </c>
      <c r="G17">
        <f t="shared" si="14"/>
        <v>6.7975888937940062E-5</v>
      </c>
      <c r="H17">
        <f t="shared" si="15"/>
        <v>-0.94956037865913845</v>
      </c>
      <c r="I17">
        <f t="shared" si="16"/>
        <v>-2.434543542557869</v>
      </c>
      <c r="J17">
        <f t="shared" si="25"/>
        <v>1.4424815050955161E-2</v>
      </c>
      <c r="K17">
        <f t="shared" si="17"/>
        <v>1.0418238215843799E-4</v>
      </c>
      <c r="L17">
        <f t="shared" si="2"/>
        <v>4.0970368837678413E-5</v>
      </c>
      <c r="M17">
        <f t="shared" si="2"/>
        <v>1.3109101513259625E-9</v>
      </c>
      <c r="Q17">
        <v>480</v>
      </c>
      <c r="R17" s="20">
        <v>207.292</v>
      </c>
      <c r="S17" s="20">
        <f t="shared" si="3"/>
        <v>480.44200000000001</v>
      </c>
      <c r="T17" s="20">
        <v>12.870100000000001</v>
      </c>
      <c r="U17">
        <f t="shared" si="18"/>
        <v>0.99020573345438323</v>
      </c>
      <c r="V17">
        <f t="shared" si="4"/>
        <v>9.7942665456167699E-3</v>
      </c>
      <c r="W17">
        <f t="shared" si="5"/>
        <v>1.5035058293710415E-4</v>
      </c>
      <c r="X17">
        <f t="shared" si="6"/>
        <v>-0.94165318120363262</v>
      </c>
      <c r="Y17">
        <f t="shared" si="7"/>
        <v>-2.3569019057081686</v>
      </c>
      <c r="Z17">
        <f t="shared" si="19"/>
        <v>1.6686129823646617E-2</v>
      </c>
      <c r="AA17">
        <f t="shared" si="8"/>
        <v>2.2945420745554916E-4</v>
      </c>
      <c r="AB17">
        <f t="shared" si="9"/>
        <v>4.7497779443056311E-5</v>
      </c>
      <c r="AC17">
        <f t="shared" si="9"/>
        <v>6.2573834119551339E-9</v>
      </c>
      <c r="AG17">
        <v>320</v>
      </c>
      <c r="AH17">
        <v>214.202</v>
      </c>
      <c r="AI17">
        <f t="shared" si="10"/>
        <v>487.35199999999998</v>
      </c>
      <c r="AJ17">
        <v>11.0464</v>
      </c>
      <c r="AK17">
        <f t="shared" si="20"/>
        <v>0.99136646743129975</v>
      </c>
      <c r="AL17">
        <f t="shared" si="21"/>
        <v>8.6335325687002529E-3</v>
      </c>
      <c r="AM17">
        <f t="shared" si="22"/>
        <v>2.221205104733226E-4</v>
      </c>
      <c r="AN17">
        <f t="shared" si="23"/>
        <v>-0.93475246422209568</v>
      </c>
      <c r="AO17">
        <f t="shared" si="11"/>
        <v>-2.2959938769358947</v>
      </c>
      <c r="AP17">
        <f t="shared" si="26"/>
        <v>1.8659609471817926E-2</v>
      </c>
      <c r="AQ17">
        <f t="shared" si="24"/>
        <v>3.7042077552816745E-4</v>
      </c>
      <c r="AR17">
        <f t="shared" si="12"/>
        <v>1.0052221806722966E-4</v>
      </c>
      <c r="AS17">
        <f t="shared" si="12"/>
        <v>2.1992968615337236E-8</v>
      </c>
    </row>
    <row r="18" spans="1:45" x14ac:dyDescent="0.25">
      <c r="A18">
        <v>987</v>
      </c>
      <c r="B18">
        <v>204.874</v>
      </c>
      <c r="C18">
        <f t="shared" si="0"/>
        <v>478.024</v>
      </c>
      <c r="D18">
        <v>14.762700000000001</v>
      </c>
      <c r="E18">
        <f t="shared" si="13"/>
        <v>0.98878112818314567</v>
      </c>
      <c r="F18">
        <f t="shared" si="1"/>
        <v>1.1218871816854326E-2</v>
      </c>
      <c r="G18">
        <f t="shared" si="14"/>
        <v>9.134705410738336E-5</v>
      </c>
      <c r="H18">
        <f t="shared" si="15"/>
        <v>-0.9324384096958489</v>
      </c>
      <c r="I18">
        <f t="shared" si="16"/>
        <v>-2.2767603034031909</v>
      </c>
      <c r="J18">
        <f t="shared" si="25"/>
        <v>1.9321387012401745E-2</v>
      </c>
      <c r="K18">
        <f t="shared" si="17"/>
        <v>1.3292407567446989E-4</v>
      </c>
      <c r="L18">
        <f t="shared" si="2"/>
        <v>6.5650752494076839E-5</v>
      </c>
      <c r="M18">
        <f t="shared" si="2"/>
        <v>1.7286487223899788E-9</v>
      </c>
      <c r="Q18">
        <v>504</v>
      </c>
      <c r="R18" s="20">
        <v>215.27</v>
      </c>
      <c r="S18" s="20">
        <f t="shared" si="3"/>
        <v>488.41999999999996</v>
      </c>
      <c r="T18" s="20">
        <v>12.8232</v>
      </c>
      <c r="U18">
        <f t="shared" si="18"/>
        <v>0.98659731946389273</v>
      </c>
      <c r="V18">
        <f t="shared" si="4"/>
        <v>1.340268053610727E-2</v>
      </c>
      <c r="W18">
        <f t="shared" si="5"/>
        <v>1.9619308477079878E-4</v>
      </c>
      <c r="X18">
        <f t="shared" si="6"/>
        <v>-0.92239705908644676</v>
      </c>
      <c r="Y18">
        <f t="shared" si="7"/>
        <v>-2.1990865547612621</v>
      </c>
      <c r="Z18">
        <f t="shared" si="19"/>
        <v>2.2193030802579797E-2</v>
      </c>
      <c r="AA18">
        <f t="shared" si="8"/>
        <v>2.9006708241459937E-4</v>
      </c>
      <c r="AB18">
        <f t="shared" si="9"/>
        <v>7.7270257807273627E-5</v>
      </c>
      <c r="AC18">
        <f t="shared" si="9"/>
        <v>8.8123274336282799E-9</v>
      </c>
      <c r="AG18">
        <v>336</v>
      </c>
      <c r="AH18">
        <v>222.107</v>
      </c>
      <c r="AI18">
        <f t="shared" si="10"/>
        <v>495.25699999999995</v>
      </c>
      <c r="AJ18">
        <v>11.0068</v>
      </c>
      <c r="AK18">
        <f t="shared" si="20"/>
        <v>0.98781253926372659</v>
      </c>
      <c r="AL18">
        <f t="shared" si="21"/>
        <v>1.2187460736273414E-2</v>
      </c>
      <c r="AM18">
        <f t="shared" si="22"/>
        <v>3.0625706747079012E-4</v>
      </c>
      <c r="AN18">
        <f t="shared" si="23"/>
        <v>-0.91402830676046687</v>
      </c>
      <c r="AO18">
        <f t="shared" si="11"/>
        <v>-2.1403830266469788</v>
      </c>
      <c r="AP18">
        <f t="shared" si="26"/>
        <v>2.4586341880268606E-2</v>
      </c>
      <c r="AQ18">
        <f t="shared" si="24"/>
        <v>4.6295768682819865E-4</v>
      </c>
      <c r="AR18">
        <f t="shared" si="12"/>
        <v>1.537322536229195E-4</v>
      </c>
      <c r="AS18">
        <f t="shared" si="12"/>
        <v>2.4555084106995436E-8</v>
      </c>
    </row>
    <row r="19" spans="1:45" x14ac:dyDescent="0.25">
      <c r="A19">
        <v>1034</v>
      </c>
      <c r="B19">
        <v>212.745</v>
      </c>
      <c r="C19">
        <f t="shared" si="0"/>
        <v>485.89499999999998</v>
      </c>
      <c r="D19">
        <v>14.698600000000001</v>
      </c>
      <c r="E19">
        <f t="shared" si="13"/>
        <v>0.98448781664009866</v>
      </c>
      <c r="F19">
        <f t="shared" si="1"/>
        <v>1.5512183359901344E-2</v>
      </c>
      <c r="G19">
        <f t="shared" si="14"/>
        <v>1.1956346083634056E-4</v>
      </c>
      <c r="H19">
        <f t="shared" si="15"/>
        <v>-0.91059285528424905</v>
      </c>
      <c r="I19">
        <f t="shared" si="16"/>
        <v>-2.1176175060605078</v>
      </c>
      <c r="J19">
        <f t="shared" si="25"/>
        <v>2.5568818569101828E-2</v>
      </c>
      <c r="K19">
        <f t="shared" si="17"/>
        <v>1.6686780133274933E-4</v>
      </c>
      <c r="L19">
        <f t="shared" si="2"/>
        <v>1.0113591173093088E-4</v>
      </c>
      <c r="M19">
        <f t="shared" si="2"/>
        <v>2.2377006298001788E-9</v>
      </c>
      <c r="Q19">
        <v>528</v>
      </c>
      <c r="R19" s="20">
        <v>223.24299999999999</v>
      </c>
      <c r="S19" s="20">
        <f t="shared" si="3"/>
        <v>496.39299999999997</v>
      </c>
      <c r="T19" s="20">
        <v>12.762</v>
      </c>
      <c r="U19">
        <f t="shared" si="18"/>
        <v>0.98188868542939356</v>
      </c>
      <c r="V19">
        <f t="shared" si="4"/>
        <v>1.811131457060644E-2</v>
      </c>
      <c r="W19">
        <f t="shared" si="5"/>
        <v>2.5742327952770389E-4</v>
      </c>
      <c r="X19">
        <f t="shared" si="6"/>
        <v>-0.89805421864307289</v>
      </c>
      <c r="Y19">
        <f t="shared" si="7"/>
        <v>-2.0400689125219462</v>
      </c>
      <c r="Z19">
        <f t="shared" si="19"/>
        <v>2.9154640780530181E-2</v>
      </c>
      <c r="AA19">
        <f t="shared" si="8"/>
        <v>3.6111100900079892E-4</v>
      </c>
      <c r="AB19">
        <f t="shared" si="9"/>
        <v>1.2195505377878865E-4</v>
      </c>
      <c r="AC19">
        <f t="shared" si="9"/>
        <v>1.0751145243285741E-8</v>
      </c>
      <c r="AG19">
        <v>352</v>
      </c>
      <c r="AH19">
        <v>230</v>
      </c>
      <c r="AI19">
        <f t="shared" si="10"/>
        <v>503.15</v>
      </c>
      <c r="AJ19">
        <v>10.952199999999999</v>
      </c>
      <c r="AK19">
        <f t="shared" si="20"/>
        <v>0.98291242618419394</v>
      </c>
      <c r="AL19">
        <f t="shared" si="21"/>
        <v>1.7087573815806056E-2</v>
      </c>
      <c r="AM19">
        <f t="shared" si="22"/>
        <v>3.9768545940803424E-4</v>
      </c>
      <c r="AN19">
        <f t="shared" si="23"/>
        <v>-0.8881269301807686</v>
      </c>
      <c r="AO19">
        <f t="shared" si="11"/>
        <v>-1.9838925493401021</v>
      </c>
      <c r="AP19">
        <f t="shared" si="26"/>
        <v>3.1993664869519781E-2</v>
      </c>
      <c r="AQ19">
        <f t="shared" si="24"/>
        <v>5.7034223838244881E-4</v>
      </c>
      <c r="AR19">
        <f t="shared" si="12"/>
        <v>2.2219155050160432E-4</v>
      </c>
      <c r="AS19">
        <f t="shared" si="12"/>
        <v>2.9810363325819846E-8</v>
      </c>
    </row>
    <row r="20" spans="1:45" x14ac:dyDescent="0.25">
      <c r="A20">
        <v>1081</v>
      </c>
      <c r="B20">
        <v>220.60900000000001</v>
      </c>
      <c r="C20">
        <f t="shared" si="0"/>
        <v>493.75900000000001</v>
      </c>
      <c r="D20">
        <v>14.614699999999999</v>
      </c>
      <c r="E20">
        <f t="shared" si="13"/>
        <v>0.97886833398079065</v>
      </c>
      <c r="F20">
        <f t="shared" si="1"/>
        <v>2.113166601920935E-2</v>
      </c>
      <c r="G20">
        <f t="shared" si="14"/>
        <v>1.5718533647495015E-4</v>
      </c>
      <c r="H20">
        <f t="shared" si="15"/>
        <v>-0.88316878169139668</v>
      </c>
      <c r="I20">
        <f t="shared" si="16"/>
        <v>-1.9572973333213948</v>
      </c>
      <c r="J20">
        <f t="shared" si="25"/>
        <v>3.3411605231741047E-2</v>
      </c>
      <c r="K20">
        <f t="shared" si="17"/>
        <v>2.0624753413114018E-4</v>
      </c>
      <c r="L20">
        <f t="shared" si="2"/>
        <v>1.5079690706347359E-4</v>
      </c>
      <c r="M20">
        <f t="shared" si="2"/>
        <v>2.407099238855058E-9</v>
      </c>
      <c r="Q20">
        <v>552</v>
      </c>
      <c r="R20" s="20">
        <v>231.202</v>
      </c>
      <c r="S20" s="20">
        <f t="shared" si="3"/>
        <v>504.35199999999998</v>
      </c>
      <c r="T20" s="20">
        <v>12.681699999999999</v>
      </c>
      <c r="U20">
        <f t="shared" si="18"/>
        <v>0.97571052672072867</v>
      </c>
      <c r="V20">
        <f t="shared" si="4"/>
        <v>2.4289473279271334E-2</v>
      </c>
      <c r="W20">
        <f t="shared" si="5"/>
        <v>3.6129020675929507E-4</v>
      </c>
      <c r="X20">
        <f t="shared" si="6"/>
        <v>-0.86774927124511958</v>
      </c>
      <c r="Y20">
        <f t="shared" si="7"/>
        <v>-1.8798675639610269</v>
      </c>
      <c r="Z20">
        <f t="shared" si="19"/>
        <v>3.7821304996549357E-2</v>
      </c>
      <c r="AA20">
        <f t="shared" si="8"/>
        <v>4.4236993403551589E-4</v>
      </c>
      <c r="AB20">
        <f t="shared" si="9"/>
        <v>1.8311046962473149E-4</v>
      </c>
      <c r="AC20">
        <f t="shared" si="9"/>
        <v>6.5739221751863459E-9</v>
      </c>
      <c r="AG20">
        <v>368</v>
      </c>
      <c r="AH20">
        <v>237.893</v>
      </c>
      <c r="AI20">
        <f t="shared" si="10"/>
        <v>511.04300000000001</v>
      </c>
      <c r="AJ20">
        <v>10.8813</v>
      </c>
      <c r="AK20">
        <f t="shared" si="20"/>
        <v>0.9765494588336654</v>
      </c>
      <c r="AL20">
        <f t="shared" si="21"/>
        <v>2.3450541166334604E-2</v>
      </c>
      <c r="AM20">
        <f t="shared" si="22"/>
        <v>5.1996392224435556E-4</v>
      </c>
      <c r="AN20">
        <f t="shared" si="23"/>
        <v>-0.8562176444815468</v>
      </c>
      <c r="AO20">
        <f t="shared" si="11"/>
        <v>-1.8264160519289874</v>
      </c>
      <c r="AP20">
        <f t="shared" si="26"/>
        <v>4.1119140683638963E-2</v>
      </c>
      <c r="AQ20">
        <f t="shared" si="24"/>
        <v>6.9311683653420283E-4</v>
      </c>
      <c r="AR20">
        <f t="shared" si="12"/>
        <v>3.1217940890288783E-4</v>
      </c>
      <c r="AS20">
        <f t="shared" si="12"/>
        <v>2.9981931727067192E-8</v>
      </c>
    </row>
    <row r="21" spans="1:45" x14ac:dyDescent="0.25">
      <c r="A21">
        <v>1128</v>
      </c>
      <c r="B21">
        <v>228.47399999999999</v>
      </c>
      <c r="C21">
        <f t="shared" si="0"/>
        <v>501.62399999999997</v>
      </c>
      <c r="D21">
        <v>14.5044</v>
      </c>
      <c r="E21">
        <f t="shared" si="13"/>
        <v>0.97148062316646799</v>
      </c>
      <c r="F21">
        <f t="shared" si="1"/>
        <v>2.8519376833532006E-2</v>
      </c>
      <c r="G21">
        <f t="shared" si="14"/>
        <v>2.2174105490029106E-4</v>
      </c>
      <c r="H21">
        <f t="shared" si="15"/>
        <v>-0.84927280230422975</v>
      </c>
      <c r="I21">
        <f t="shared" si="16"/>
        <v>-1.7957932589763723</v>
      </c>
      <c r="J21">
        <f t="shared" si="25"/>
        <v>4.3105239335904634E-2</v>
      </c>
      <c r="K21">
        <f t="shared" si="17"/>
        <v>2.5117362329571435E-4</v>
      </c>
      <c r="L21">
        <f t="shared" si="2"/>
        <v>2.127473849381199E-4</v>
      </c>
      <c r="M21">
        <f t="shared" si="2"/>
        <v>8.6627608235126952E-10</v>
      </c>
      <c r="Q21">
        <v>576</v>
      </c>
      <c r="R21" s="20">
        <v>239.16800000000001</v>
      </c>
      <c r="S21" s="20">
        <f t="shared" si="3"/>
        <v>512.31799999999998</v>
      </c>
      <c r="T21" s="20">
        <v>12.569000000000001</v>
      </c>
      <c r="U21">
        <f t="shared" si="18"/>
        <v>0.96703956175850558</v>
      </c>
      <c r="V21">
        <f t="shared" si="4"/>
        <v>3.2960438241494416E-2</v>
      </c>
      <c r="W21">
        <f t="shared" si="5"/>
        <v>5.4978944506850014E-4</v>
      </c>
      <c r="X21">
        <f t="shared" si="6"/>
        <v>-0.83062495975299111</v>
      </c>
      <c r="Y21">
        <f t="shared" si="7"/>
        <v>-1.7185525949037135</v>
      </c>
      <c r="Z21">
        <f t="shared" si="19"/>
        <v>4.8438183413401739E-2</v>
      </c>
      <c r="AA21">
        <f t="shared" si="8"/>
        <v>5.3443074399600545E-4</v>
      </c>
      <c r="AB21">
        <f t="shared" si="9"/>
        <v>2.3956059560650044E-4</v>
      </c>
      <c r="AC21">
        <f t="shared" si="9"/>
        <v>2.3588969863424959E-10</v>
      </c>
      <c r="AG21">
        <v>384</v>
      </c>
      <c r="AH21">
        <v>245.78200000000001</v>
      </c>
      <c r="AI21">
        <f t="shared" si="10"/>
        <v>518.93200000000002</v>
      </c>
      <c r="AJ21">
        <v>10.788600000000001</v>
      </c>
      <c r="AK21">
        <f t="shared" si="20"/>
        <v>0.96823003607775571</v>
      </c>
      <c r="AL21">
        <f t="shared" si="21"/>
        <v>3.1769963922244293E-2</v>
      </c>
      <c r="AM21">
        <f t="shared" si="22"/>
        <v>6.8823703623929755E-4</v>
      </c>
      <c r="AN21">
        <f t="shared" si="23"/>
        <v>-0.81743941332224068</v>
      </c>
      <c r="AO21">
        <f t="shared" si="11"/>
        <v>-1.6677058501016204</v>
      </c>
      <c r="AP21">
        <f t="shared" si="26"/>
        <v>5.2209010068186207E-2</v>
      </c>
      <c r="AQ21">
        <f t="shared" si="24"/>
        <v>8.2976265736601324E-4</v>
      </c>
      <c r="AR21">
        <f t="shared" si="12"/>
        <v>4.1775460735594299E-4</v>
      </c>
      <c r="AS21">
        <f t="shared" si="12"/>
        <v>2.0029501435302673E-8</v>
      </c>
    </row>
    <row r="22" spans="1:45" x14ac:dyDescent="0.25">
      <c r="A22">
        <v>1175</v>
      </c>
      <c r="B22">
        <v>236.333</v>
      </c>
      <c r="C22">
        <f t="shared" si="0"/>
        <v>509.48299999999995</v>
      </c>
      <c r="D22">
        <v>14.348800000000001</v>
      </c>
      <c r="E22">
        <f t="shared" si="13"/>
        <v>0.96105879358615431</v>
      </c>
      <c r="F22">
        <f t="shared" si="1"/>
        <v>3.8941206413845686E-2</v>
      </c>
      <c r="G22">
        <f t="shared" si="14"/>
        <v>3.1707830793904323E-4</v>
      </c>
      <c r="H22">
        <f t="shared" si="15"/>
        <v>-0.80799339504393108</v>
      </c>
      <c r="I22">
        <f t="shared" si="16"/>
        <v>-1.6329277267190176</v>
      </c>
      <c r="J22">
        <f t="shared" si="25"/>
        <v>5.4910399630803207E-2</v>
      </c>
      <c r="K22">
        <f t="shared" si="17"/>
        <v>3.0094625360842323E-4</v>
      </c>
      <c r="L22">
        <f t="shared" si="2"/>
        <v>2.550151320005221E-4</v>
      </c>
      <c r="M22">
        <f t="shared" si="2"/>
        <v>2.6024317692607553E-10</v>
      </c>
      <c r="Q22">
        <v>600</v>
      </c>
      <c r="R22" s="20">
        <v>247.11099999999999</v>
      </c>
      <c r="S22" s="20">
        <f t="shared" si="3"/>
        <v>520.26099999999997</v>
      </c>
      <c r="T22" s="20">
        <v>12.397500000000001</v>
      </c>
      <c r="U22">
        <f t="shared" si="18"/>
        <v>0.95384461507686158</v>
      </c>
      <c r="V22">
        <f t="shared" si="4"/>
        <v>4.6155384923138421E-2</v>
      </c>
      <c r="W22">
        <f t="shared" si="5"/>
        <v>7.8701637763450849E-4</v>
      </c>
      <c r="X22">
        <f t="shared" si="6"/>
        <v>-0.78577477468258183</v>
      </c>
      <c r="Y22">
        <f t="shared" si="7"/>
        <v>-1.5557936275440554</v>
      </c>
      <c r="Z22">
        <f t="shared" si="19"/>
        <v>6.1264521269305872E-2</v>
      </c>
      <c r="AA22">
        <f t="shared" si="8"/>
        <v>6.3407447904267531E-4</v>
      </c>
      <c r="AB22">
        <f t="shared" si="9"/>
        <v>2.2828600112707832E-4</v>
      </c>
      <c r="AC22">
        <f t="shared" si="9"/>
        <v>2.3391224344874586E-8</v>
      </c>
      <c r="AG22">
        <v>400</v>
      </c>
      <c r="AH22">
        <v>253.673</v>
      </c>
      <c r="AI22">
        <f t="shared" si="10"/>
        <v>526.82299999999998</v>
      </c>
      <c r="AJ22">
        <v>10.665900000000001</v>
      </c>
      <c r="AK22">
        <f t="shared" si="20"/>
        <v>0.95721824349792695</v>
      </c>
      <c r="AL22">
        <f t="shared" si="21"/>
        <v>4.2781756502073054E-2</v>
      </c>
      <c r="AM22">
        <f t="shared" si="22"/>
        <v>9.3784215533179727E-4</v>
      </c>
      <c r="AN22">
        <f t="shared" si="23"/>
        <v>-0.77101617493202501</v>
      </c>
      <c r="AO22">
        <f t="shared" si="11"/>
        <v>-1.5076927092122123</v>
      </c>
      <c r="AP22">
        <f t="shared" si="26"/>
        <v>6.5485212586042424E-2</v>
      </c>
      <c r="AQ22">
        <f t="shared" si="24"/>
        <v>9.7865359699441604E-4</v>
      </c>
      <c r="AR22">
        <f t="shared" si="12"/>
        <v>5.154469181567258E-4</v>
      </c>
      <c r="AS22">
        <f t="shared" si="12"/>
        <v>1.6655737705813356E-9</v>
      </c>
    </row>
    <row r="23" spans="1:45" x14ac:dyDescent="0.25">
      <c r="A23">
        <v>1222</v>
      </c>
      <c r="B23">
        <v>244.196</v>
      </c>
      <c r="C23">
        <f t="shared" si="0"/>
        <v>517.346</v>
      </c>
      <c r="D23">
        <v>14.126300000000001</v>
      </c>
      <c r="E23">
        <f t="shared" si="13"/>
        <v>0.94615611311301928</v>
      </c>
      <c r="F23">
        <f t="shared" si="1"/>
        <v>5.3843886886980719E-2</v>
      </c>
      <c r="G23">
        <f t="shared" si="14"/>
        <v>4.2866137091264613E-4</v>
      </c>
      <c r="H23">
        <f t="shared" si="15"/>
        <v>-0.75853404973864302</v>
      </c>
      <c r="I23">
        <f t="shared" si="16"/>
        <v>-1.4686997241296773</v>
      </c>
      <c r="J23">
        <f t="shared" si="25"/>
        <v>6.9054873550399104E-2</v>
      </c>
      <c r="K23">
        <f t="shared" si="17"/>
        <v>3.5502080672464921E-4</v>
      </c>
      <c r="L23">
        <f t="shared" si="2"/>
        <v>2.3137411527469198E-4</v>
      </c>
      <c r="M23">
        <f t="shared" si="2"/>
        <v>5.4229326939264942E-9</v>
      </c>
      <c r="Q23">
        <v>624</v>
      </c>
      <c r="R23" s="20">
        <v>255.04499999999999</v>
      </c>
      <c r="S23" s="20">
        <f t="shared" si="3"/>
        <v>528.19499999999994</v>
      </c>
      <c r="T23" s="20">
        <v>12.151999999999999</v>
      </c>
      <c r="U23">
        <f t="shared" si="18"/>
        <v>0.93495622201363338</v>
      </c>
      <c r="V23">
        <f t="shared" si="4"/>
        <v>6.5043777986366624E-2</v>
      </c>
      <c r="W23">
        <f t="shared" si="5"/>
        <v>1.0152671559953003E-3</v>
      </c>
      <c r="X23">
        <f t="shared" si="6"/>
        <v>-0.73256234621926009</v>
      </c>
      <c r="Y23">
        <f t="shared" si="7"/>
        <v>-1.3918658587023025</v>
      </c>
      <c r="Z23">
        <f t="shared" si="19"/>
        <v>7.6482308766330082E-2</v>
      </c>
      <c r="AA23">
        <f t="shared" si="8"/>
        <v>7.4035540268287722E-4</v>
      </c>
      <c r="AB23">
        <f t="shared" si="9"/>
        <v>1.3083998640417142E-4</v>
      </c>
      <c r="AC23">
        <f t="shared" si="9"/>
        <v>7.5576472109310548E-8</v>
      </c>
      <c r="AG23">
        <v>416</v>
      </c>
      <c r="AH23">
        <v>261.53800000000001</v>
      </c>
      <c r="AI23">
        <f t="shared" si="10"/>
        <v>534.68799999999999</v>
      </c>
      <c r="AJ23">
        <v>10.498699999999999</v>
      </c>
      <c r="AK23">
        <f t="shared" si="20"/>
        <v>0.94221276901261819</v>
      </c>
      <c r="AL23">
        <f t="shared" si="21"/>
        <v>5.778723098738181E-2</v>
      </c>
      <c r="AM23">
        <f t="shared" si="22"/>
        <v>1.2704620106617839E-3</v>
      </c>
      <c r="AN23">
        <f t="shared" si="23"/>
        <v>-0.71626284416761932</v>
      </c>
      <c r="AO23">
        <f t="shared" si="11"/>
        <v>-1.3462286970518376</v>
      </c>
      <c r="AP23">
        <f t="shared" si="26"/>
        <v>8.1143670137953081E-2</v>
      </c>
      <c r="AQ23">
        <f t="shared" si="24"/>
        <v>1.1334457803772486E-3</v>
      </c>
      <c r="AR23">
        <f t="shared" si="12"/>
        <v>5.4552324979433844E-4</v>
      </c>
      <c r="AS23">
        <f t="shared" si="12"/>
        <v>1.8773447361384826E-8</v>
      </c>
    </row>
    <row r="24" spans="1:45" x14ac:dyDescent="0.25">
      <c r="A24">
        <v>1269</v>
      </c>
      <c r="B24">
        <v>252.053</v>
      </c>
      <c r="C24">
        <f t="shared" si="0"/>
        <v>525.20299999999997</v>
      </c>
      <c r="D24">
        <v>13.8255</v>
      </c>
      <c r="E24">
        <f t="shared" si="13"/>
        <v>0.92600902868012491</v>
      </c>
      <c r="F24">
        <f t="shared" si="1"/>
        <v>7.3990971319875087E-2</v>
      </c>
      <c r="G24">
        <f t="shared" si="14"/>
        <v>5.4181201203786216E-4</v>
      </c>
      <c r="H24">
        <f t="shared" si="15"/>
        <v>-0.7001877621214414</v>
      </c>
      <c r="I24">
        <f t="shared" si="16"/>
        <v>-1.3029161728447907</v>
      </c>
      <c r="J24">
        <f t="shared" si="25"/>
        <v>8.5740851466457615E-2</v>
      </c>
      <c r="K24">
        <f t="shared" si="17"/>
        <v>4.1155081447629034E-4</v>
      </c>
      <c r="L24">
        <f t="shared" si="2"/>
        <v>1.3805968345905424E-4</v>
      </c>
      <c r="M24">
        <f t="shared" si="2"/>
        <v>1.6967979590174845E-8</v>
      </c>
      <c r="Q24">
        <v>648</v>
      </c>
      <c r="R24" s="20">
        <v>262.97800000000001</v>
      </c>
      <c r="S24" s="20">
        <f t="shared" si="3"/>
        <v>536.12799999999993</v>
      </c>
      <c r="T24" s="20">
        <v>11.8353</v>
      </c>
      <c r="U24">
        <f t="shared" si="18"/>
        <v>0.91058981026974617</v>
      </c>
      <c r="V24">
        <f t="shared" si="4"/>
        <v>8.9410189730253831E-2</v>
      </c>
      <c r="W24">
        <f t="shared" si="5"/>
        <v>1.2015223557532012E-3</v>
      </c>
      <c r="X24">
        <f t="shared" si="6"/>
        <v>-0.6704306720945159</v>
      </c>
      <c r="Y24">
        <f t="shared" si="7"/>
        <v>-1.2266148778596431</v>
      </c>
      <c r="Z24">
        <f t="shared" si="19"/>
        <v>9.425083843071913E-2</v>
      </c>
      <c r="AA24">
        <f t="shared" si="8"/>
        <v>8.506175289999193E-4</v>
      </c>
      <c r="AB24">
        <f t="shared" si="9"/>
        <v>2.3431879841316397E-5</v>
      </c>
      <c r="AC24">
        <f t="shared" si="9"/>
        <v>1.2313419743875078E-7</v>
      </c>
      <c r="AG24">
        <v>432</v>
      </c>
      <c r="AH24">
        <v>269.40800000000002</v>
      </c>
      <c r="AI24">
        <f t="shared" si="10"/>
        <v>542.55799999999999</v>
      </c>
      <c r="AJ24">
        <v>10.2722</v>
      </c>
      <c r="AK24">
        <f t="shared" si="20"/>
        <v>0.92188537684202965</v>
      </c>
      <c r="AL24">
        <f t="shared" si="21"/>
        <v>7.8114623157970353E-2</v>
      </c>
      <c r="AM24">
        <f t="shared" si="22"/>
        <v>1.6215358174932193E-3</v>
      </c>
      <c r="AN24">
        <f t="shared" si="23"/>
        <v>-0.65284926053893755</v>
      </c>
      <c r="AO24">
        <f t="shared" si="11"/>
        <v>-1.1836042587003723</v>
      </c>
      <c r="AP24">
        <f t="shared" si="26"/>
        <v>9.9278802623989054E-2</v>
      </c>
      <c r="AQ24">
        <f t="shared" si="24"/>
        <v>1.2935737951504456E-3</v>
      </c>
      <c r="AR24">
        <f t="shared" si="12"/>
        <v>4.4792249246984763E-4</v>
      </c>
      <c r="AS24">
        <f t="shared" si="12"/>
        <v>1.0755908809916198E-7</v>
      </c>
    </row>
    <row r="25" spans="1:45" x14ac:dyDescent="0.25">
      <c r="A25">
        <v>1316</v>
      </c>
      <c r="B25">
        <v>259.88799999999998</v>
      </c>
      <c r="C25">
        <f t="shared" si="0"/>
        <v>533.03800000000001</v>
      </c>
      <c r="D25">
        <v>13.4453</v>
      </c>
      <c r="E25">
        <f t="shared" si="13"/>
        <v>0.90054386411434539</v>
      </c>
      <c r="F25">
        <f t="shared" si="1"/>
        <v>9.9456135885654606E-2</v>
      </c>
      <c r="G25">
        <f t="shared" si="14"/>
        <v>6.3843182901883542E-4</v>
      </c>
      <c r="H25">
        <f t="shared" si="15"/>
        <v>-0.63255098778119501</v>
      </c>
      <c r="I25">
        <f t="shared" si="16"/>
        <v>-1.1356181281800184</v>
      </c>
      <c r="J25">
        <f t="shared" si="25"/>
        <v>0.10508373974684326</v>
      </c>
      <c r="K25">
        <f t="shared" si="17"/>
        <v>4.6803576443790745E-4</v>
      </c>
      <c r="L25">
        <f t="shared" si="2"/>
        <v>3.1669925218465479E-5</v>
      </c>
      <c r="M25">
        <f t="shared" si="2"/>
        <v>2.9034818824667773E-8</v>
      </c>
      <c r="Q25">
        <v>672</v>
      </c>
      <c r="R25" s="20">
        <v>270.88600000000002</v>
      </c>
      <c r="S25" s="20">
        <f t="shared" si="3"/>
        <v>544.03600000000006</v>
      </c>
      <c r="T25" s="20">
        <v>11.4605</v>
      </c>
      <c r="U25">
        <f t="shared" si="18"/>
        <v>0.88175327373166934</v>
      </c>
      <c r="V25">
        <f t="shared" si="4"/>
        <v>0.11824672626833066</v>
      </c>
      <c r="W25">
        <f t="shared" si="5"/>
        <v>1.2964131287795989E-3</v>
      </c>
      <c r="X25">
        <f t="shared" si="6"/>
        <v>-0.59904564414023764</v>
      </c>
      <c r="Y25">
        <f t="shared" si="7"/>
        <v>-1.0598394295401816</v>
      </c>
      <c r="Z25">
        <f t="shared" si="19"/>
        <v>0.1146656591267172</v>
      </c>
      <c r="AA25">
        <f t="shared" si="8"/>
        <v>9.5858786983652334E-4</v>
      </c>
      <c r="AB25">
        <f t="shared" si="9"/>
        <v>1.2824041872743628E-5</v>
      </c>
      <c r="AC25">
        <f t="shared" si="9"/>
        <v>1.1412590557995606E-7</v>
      </c>
      <c r="AG25">
        <v>448</v>
      </c>
      <c r="AH25">
        <v>277.27</v>
      </c>
      <c r="AI25">
        <f t="shared" si="10"/>
        <v>550.41999999999996</v>
      </c>
      <c r="AJ25">
        <v>9.9831099999999999</v>
      </c>
      <c r="AK25">
        <f t="shared" si="20"/>
        <v>0.89594080376213814</v>
      </c>
      <c r="AL25">
        <f t="shared" si="21"/>
        <v>0.10405919623786186</v>
      </c>
      <c r="AM25">
        <f t="shared" si="22"/>
        <v>1.9099559348805528E-3</v>
      </c>
      <c r="AN25">
        <f t="shared" si="23"/>
        <v>-0.58047689702690275</v>
      </c>
      <c r="AO25">
        <f t="shared" si="11"/>
        <v>-1.0194581189940164</v>
      </c>
      <c r="AP25">
        <f t="shared" si="26"/>
        <v>0.11997598334639618</v>
      </c>
      <c r="AQ25">
        <f t="shared" si="24"/>
        <v>1.4507486853700591E-3</v>
      </c>
      <c r="AR25">
        <f t="shared" si="12"/>
        <v>2.5334411185840439E-4</v>
      </c>
      <c r="AS25">
        <f t="shared" si="12"/>
        <v>2.1087129800299286E-7</v>
      </c>
    </row>
    <row r="26" spans="1:45" x14ac:dyDescent="0.25">
      <c r="A26">
        <v>1363</v>
      </c>
      <c r="B26">
        <v>267.74400000000003</v>
      </c>
      <c r="C26">
        <f t="shared" si="0"/>
        <v>540.89400000000001</v>
      </c>
      <c r="D26">
        <v>12.997299999999999</v>
      </c>
      <c r="E26">
        <f t="shared" si="13"/>
        <v>0.87053756815046013</v>
      </c>
      <c r="F26">
        <f t="shared" si="1"/>
        <v>0.12946243184953987</v>
      </c>
      <c r="G26">
        <f t="shared" si="14"/>
        <v>6.9229951459229809E-4</v>
      </c>
      <c r="H26">
        <f t="shared" si="15"/>
        <v>-0.55563113179030088</v>
      </c>
      <c r="I26">
        <f t="shared" si="16"/>
        <v>-0.96700433141599629</v>
      </c>
      <c r="J26">
        <f t="shared" si="25"/>
        <v>0.12708142067542491</v>
      </c>
      <c r="K26">
        <f t="shared" si="17"/>
        <v>5.2438854124664536E-4</v>
      </c>
      <c r="L26">
        <f t="shared" si="2"/>
        <v>5.6692142112603049E-6</v>
      </c>
      <c r="M26">
        <f t="shared" si="2"/>
        <v>2.8194094969884503E-8</v>
      </c>
      <c r="Q26">
        <v>696</v>
      </c>
      <c r="R26" s="20">
        <v>278.78899999999999</v>
      </c>
      <c r="S26" s="20">
        <f t="shared" si="3"/>
        <v>551.93899999999996</v>
      </c>
      <c r="T26" s="20">
        <v>11.056100000000001</v>
      </c>
      <c r="U26">
        <f t="shared" si="18"/>
        <v>0.85063935864095896</v>
      </c>
      <c r="V26">
        <f t="shared" si="4"/>
        <v>0.14936064135904104</v>
      </c>
      <c r="W26">
        <f t="shared" si="5"/>
        <v>1.2919250516770047E-3</v>
      </c>
      <c r="X26">
        <f t="shared" si="6"/>
        <v>-0.51859959224031393</v>
      </c>
      <c r="Y26">
        <f t="shared" si="7"/>
        <v>-0.89176320542458176</v>
      </c>
      <c r="Z26">
        <f t="shared" si="19"/>
        <v>0.13767176800279377</v>
      </c>
      <c r="AA26">
        <f t="shared" si="8"/>
        <v>1.0618961817411129E-3</v>
      </c>
      <c r="AB26">
        <f t="shared" si="9"/>
        <v>1.3662976033838731E-4</v>
      </c>
      <c r="AC26">
        <f t="shared" si="9"/>
        <v>5.2913281003983396E-8</v>
      </c>
      <c r="AG26">
        <v>464</v>
      </c>
      <c r="AH26" s="13">
        <v>285.12400000000002</v>
      </c>
      <c r="AI26">
        <f t="shared" si="10"/>
        <v>558.274</v>
      </c>
      <c r="AJ26" s="13">
        <v>9.6425999999999998</v>
      </c>
      <c r="AK26">
        <f t="shared" si="20"/>
        <v>0.86538150880404929</v>
      </c>
      <c r="AL26">
        <f t="shared" si="21"/>
        <v>0.13461849119595071</v>
      </c>
      <c r="AM26">
        <f t="shared" si="22"/>
        <v>2.0479959793943889E-3</v>
      </c>
      <c r="AN26">
        <f t="shared" si="23"/>
        <v>-0.49931097389532186</v>
      </c>
      <c r="AO26">
        <f t="shared" si="11"/>
        <v>-0.85379558997482574</v>
      </c>
      <c r="AP26">
        <f t="shared" si="26"/>
        <v>0.14318796231231712</v>
      </c>
      <c r="AQ26">
        <f t="shared" si="24"/>
        <v>1.5982582374909045E-3</v>
      </c>
      <c r="AR26">
        <f t="shared" si="12"/>
        <v>7.3435835214238188E-5</v>
      </c>
      <c r="AS26">
        <f t="shared" si="12"/>
        <v>2.0226403649244512E-7</v>
      </c>
    </row>
    <row r="27" spans="1:45" x14ac:dyDescent="0.25">
      <c r="A27">
        <v>1410</v>
      </c>
      <c r="B27">
        <v>275.58100000000002</v>
      </c>
      <c r="C27">
        <f t="shared" si="0"/>
        <v>548.73099999999999</v>
      </c>
      <c r="D27">
        <v>12.5115</v>
      </c>
      <c r="E27">
        <f t="shared" si="13"/>
        <v>0.83799949096462212</v>
      </c>
      <c r="F27">
        <f t="shared" si="1"/>
        <v>0.16200050903537788</v>
      </c>
      <c r="G27">
        <f t="shared" si="14"/>
        <v>6.7918886096066404E-4</v>
      </c>
      <c r="H27">
        <f t="shared" si="15"/>
        <v>-0.46944991629193256</v>
      </c>
      <c r="I27">
        <f t="shared" si="16"/>
        <v>-0.79646111347317206</v>
      </c>
      <c r="J27">
        <f t="shared" si="25"/>
        <v>0.15172768211401724</v>
      </c>
      <c r="K27">
        <f t="shared" si="17"/>
        <v>5.7523134459350428E-4</v>
      </c>
      <c r="L27">
        <f t="shared" si="2"/>
        <v>1.0553097295623191E-4</v>
      </c>
      <c r="M27">
        <f t="shared" si="2"/>
        <v>1.0807165209228288E-8</v>
      </c>
      <c r="Q27">
        <v>720</v>
      </c>
      <c r="R27" s="20">
        <v>286.71600000000001</v>
      </c>
      <c r="S27" s="20">
        <f t="shared" si="3"/>
        <v>559.86599999999999</v>
      </c>
      <c r="T27" s="20">
        <v>10.6531</v>
      </c>
      <c r="U27">
        <f t="shared" si="18"/>
        <v>0.81963315740071085</v>
      </c>
      <c r="V27">
        <f t="shared" si="4"/>
        <v>0.18036684259928915</v>
      </c>
      <c r="W27">
        <f t="shared" si="5"/>
        <v>1.2175512025481977E-3</v>
      </c>
      <c r="X27">
        <f t="shared" si="6"/>
        <v>-0.42948376046659842</v>
      </c>
      <c r="Y27">
        <f t="shared" si="7"/>
        <v>-0.72212101644378179</v>
      </c>
      <c r="Z27">
        <f t="shared" si="19"/>
        <v>0.16315727636458047</v>
      </c>
      <c r="AA27">
        <f t="shared" si="8"/>
        <v>1.1576270678888907E-3</v>
      </c>
      <c r="AB27">
        <f t="shared" si="9"/>
        <v>2.9616916998682506E-4</v>
      </c>
      <c r="AC27">
        <f t="shared" si="9"/>
        <v>3.590901914666755E-9</v>
      </c>
      <c r="AG27" s="11">
        <v>480</v>
      </c>
      <c r="AH27">
        <v>292.97800000000001</v>
      </c>
      <c r="AI27">
        <f t="shared" si="10"/>
        <v>566.12799999999993</v>
      </c>
      <c r="AJ27">
        <v>9.2774800000000006</v>
      </c>
      <c r="AK27">
        <f t="shared" si="20"/>
        <v>0.83261357313373907</v>
      </c>
      <c r="AL27">
        <f t="shared" si="21"/>
        <v>0.16738642686626093</v>
      </c>
      <c r="AM27">
        <f t="shared" si="22"/>
        <v>1.9966726796259437E-3</v>
      </c>
      <c r="AN27">
        <f t="shared" si="23"/>
        <v>-0.40989224372048638</v>
      </c>
      <c r="AO27">
        <f t="shared" si="11"/>
        <v>-0.68655257042696238</v>
      </c>
      <c r="AP27">
        <f t="shared" si="26"/>
        <v>0.16876009411217158</v>
      </c>
      <c r="AQ27">
        <f t="shared" si="24"/>
        <v>1.7297447598851262E-3</v>
      </c>
      <c r="AR27">
        <f t="shared" si="12"/>
        <v>1.8869617024877447E-6</v>
      </c>
      <c r="AS27">
        <f t="shared" si="12"/>
        <v>7.1250514337160304E-8</v>
      </c>
    </row>
    <row r="28" spans="1:45" x14ac:dyDescent="0.25">
      <c r="A28">
        <v>1457</v>
      </c>
      <c r="B28">
        <v>283.39100000000002</v>
      </c>
      <c r="C28">
        <f t="shared" si="0"/>
        <v>556.54099999999994</v>
      </c>
      <c r="D28">
        <v>12.0349</v>
      </c>
      <c r="E28">
        <f t="shared" si="13"/>
        <v>0.80607761449947091</v>
      </c>
      <c r="F28">
        <f t="shared" si="1"/>
        <v>0.19392238550052909</v>
      </c>
      <c r="G28">
        <f t="shared" si="14"/>
        <v>6.2133097645583027E-4</v>
      </c>
      <c r="H28">
        <f t="shared" si="15"/>
        <v>-0.37491288397620903</v>
      </c>
      <c r="I28">
        <f t="shared" si="16"/>
        <v>-0.62428126325908118</v>
      </c>
      <c r="J28">
        <f t="shared" si="25"/>
        <v>0.17876355530991195</v>
      </c>
      <c r="K28">
        <f t="shared" si="17"/>
        <v>6.1779301669243286E-4</v>
      </c>
      <c r="L28">
        <f t="shared" si="2"/>
        <v>2.2979013274796584E-4</v>
      </c>
      <c r="M28">
        <f t="shared" si="2"/>
        <v>1.2517159287419049E-11</v>
      </c>
      <c r="Q28">
        <v>744</v>
      </c>
      <c r="R28" s="20">
        <v>294.63799999999998</v>
      </c>
      <c r="S28" s="20">
        <f t="shared" si="3"/>
        <v>567.78800000000001</v>
      </c>
      <c r="T28" s="20">
        <v>10.273300000000001</v>
      </c>
      <c r="U28">
        <f t="shared" si="18"/>
        <v>0.79041192853955411</v>
      </c>
      <c r="V28">
        <f t="shared" si="4"/>
        <v>0.20958807146044589</v>
      </c>
      <c r="W28">
        <f t="shared" si="5"/>
        <v>1.123333641087192E-3</v>
      </c>
      <c r="X28">
        <f t="shared" si="6"/>
        <v>-0.33233405712221131</v>
      </c>
      <c r="Y28">
        <f t="shared" si="7"/>
        <v>-0.55031152867232713</v>
      </c>
      <c r="Z28">
        <f t="shared" si="19"/>
        <v>0.19094032599391383</v>
      </c>
      <c r="AA28">
        <f t="shared" si="8"/>
        <v>1.2356910297802969E-3</v>
      </c>
      <c r="AB28">
        <f t="shared" si="9"/>
        <v>3.4773841098456685E-4</v>
      </c>
      <c r="AC28">
        <f t="shared" si="9"/>
        <v>1.2624182793933441E-8</v>
      </c>
      <c r="AG28">
        <v>496</v>
      </c>
      <c r="AH28">
        <v>300.81200000000001</v>
      </c>
      <c r="AI28">
        <f t="shared" si="10"/>
        <v>573.96199999999999</v>
      </c>
      <c r="AJ28">
        <v>8.9215099999999996</v>
      </c>
      <c r="AK28">
        <f t="shared" si="20"/>
        <v>0.80066681025972397</v>
      </c>
      <c r="AL28">
        <f t="shared" si="21"/>
        <v>0.19933318974027603</v>
      </c>
      <c r="AM28">
        <f t="shared" si="22"/>
        <v>1.8339525783928334E-3</v>
      </c>
      <c r="AN28">
        <f t="shared" si="23"/>
        <v>-0.31311715673684493</v>
      </c>
      <c r="AO28">
        <f t="shared" si="11"/>
        <v>-0.51748634814120975</v>
      </c>
      <c r="AP28">
        <f t="shared" si="26"/>
        <v>0.19643601027033358</v>
      </c>
      <c r="AQ28">
        <f t="shared" si="24"/>
        <v>1.8338415335593112E-3</v>
      </c>
      <c r="AR28">
        <f t="shared" si="12"/>
        <v>8.3936488810559907E-6</v>
      </c>
      <c r="AS28">
        <f t="shared" si="12"/>
        <v>1.2330955051976645E-14</v>
      </c>
    </row>
    <row r="29" spans="1:45" x14ac:dyDescent="0.25">
      <c r="A29">
        <v>1504</v>
      </c>
      <c r="B29">
        <v>291.21800000000002</v>
      </c>
      <c r="C29">
        <f t="shared" si="0"/>
        <v>564.36799999999994</v>
      </c>
      <c r="D29">
        <v>11.5989</v>
      </c>
      <c r="E29">
        <f t="shared" si="13"/>
        <v>0.77687505860604689</v>
      </c>
      <c r="F29">
        <f t="shared" si="1"/>
        <v>0.22312494139395311</v>
      </c>
      <c r="G29">
        <f t="shared" si="14"/>
        <v>5.7074095429027779E-4</v>
      </c>
      <c r="H29">
        <f t="shared" si="15"/>
        <v>-0.27338100652827024</v>
      </c>
      <c r="I29">
        <f t="shared" si="16"/>
        <v>-0.45052810494386081</v>
      </c>
      <c r="J29">
        <f t="shared" si="25"/>
        <v>0.2077998270944563</v>
      </c>
      <c r="K29">
        <f t="shared" si="17"/>
        <v>6.5203394535079265E-4</v>
      </c>
      <c r="L29">
        <f t="shared" si="2"/>
        <v>2.3485912829264181E-4</v>
      </c>
      <c r="M29">
        <f t="shared" si="2"/>
        <v>6.6085503955649483E-9</v>
      </c>
      <c r="Q29">
        <v>768</v>
      </c>
      <c r="R29" s="20">
        <v>302.54599999999999</v>
      </c>
      <c r="S29" s="20">
        <f t="shared" si="3"/>
        <v>575.69599999999991</v>
      </c>
      <c r="T29" s="20">
        <v>9.9228900000000007</v>
      </c>
      <c r="U29">
        <f t="shared" si="18"/>
        <v>0.7634519211534615</v>
      </c>
      <c r="V29">
        <f t="shared" si="4"/>
        <v>0.2365480788465385</v>
      </c>
      <c r="W29">
        <f t="shared" si="5"/>
        <v>1.0727145429085861E-3</v>
      </c>
      <c r="X29">
        <f t="shared" si="6"/>
        <v>-0.22863311551637988</v>
      </c>
      <c r="Y29">
        <f t="shared" si="7"/>
        <v>-0.37631859306153365</v>
      </c>
      <c r="Z29">
        <f t="shared" si="19"/>
        <v>0.22059691070864096</v>
      </c>
      <c r="AA29">
        <f t="shared" si="8"/>
        <v>1.2901582352178899E-3</v>
      </c>
      <c r="AB29">
        <f t="shared" si="9"/>
        <v>2.5443976496347773E-4</v>
      </c>
      <c r="AC29">
        <f t="shared" si="9"/>
        <v>4.7281759325103162E-8</v>
      </c>
      <c r="AG29">
        <v>512</v>
      </c>
      <c r="AH29">
        <v>308.66199999999998</v>
      </c>
      <c r="AI29">
        <f t="shared" si="10"/>
        <v>581.8119999999999</v>
      </c>
      <c r="AJ29">
        <v>8.5945499999999999</v>
      </c>
      <c r="AK29">
        <f t="shared" si="20"/>
        <v>0.77132356900543864</v>
      </c>
      <c r="AL29">
        <f t="shared" si="21"/>
        <v>0.22867643099456136</v>
      </c>
      <c r="AM29">
        <f t="shared" si="22"/>
        <v>1.7074672877066474E-3</v>
      </c>
      <c r="AN29">
        <f t="shared" si="23"/>
        <v>-0.21051810395162218</v>
      </c>
      <c r="AO29">
        <f t="shared" si="11"/>
        <v>-0.34655436980743937</v>
      </c>
      <c r="AP29">
        <f t="shared" si="26"/>
        <v>0.22577747480728255</v>
      </c>
      <c r="AQ29">
        <f t="shared" si="24"/>
        <v>1.9094731891485214E-3</v>
      </c>
      <c r="AR29">
        <f t="shared" si="12"/>
        <v>8.4039469757621043E-6</v>
      </c>
      <c r="AS29">
        <f t="shared" si="12"/>
        <v>4.0806384217344093E-8</v>
      </c>
    </row>
    <row r="30" spans="1:45" x14ac:dyDescent="0.25">
      <c r="A30">
        <v>1551</v>
      </c>
      <c r="B30">
        <v>299.03699999999998</v>
      </c>
      <c r="C30">
        <f t="shared" si="0"/>
        <v>572.1869999999999</v>
      </c>
      <c r="D30">
        <v>11.198399999999999</v>
      </c>
      <c r="E30">
        <f t="shared" si="13"/>
        <v>0.75005023375440383</v>
      </c>
      <c r="F30">
        <f t="shared" si="1"/>
        <v>0.24994976624559617</v>
      </c>
      <c r="G30">
        <f t="shared" si="14"/>
        <v>5.5720277934456536E-4</v>
      </c>
      <c r="H30">
        <f t="shared" si="15"/>
        <v>-0.16622176574291947</v>
      </c>
      <c r="I30">
        <f t="shared" si="16"/>
        <v>-0.27423894454409437</v>
      </c>
      <c r="J30">
        <f t="shared" si="25"/>
        <v>0.23844542252594356</v>
      </c>
      <c r="K30">
        <f t="shared" si="17"/>
        <v>6.7243099088308978E-4</v>
      </c>
      <c r="L30">
        <f t="shared" si="2"/>
        <v>1.3234992441991058E-4</v>
      </c>
      <c r="M30">
        <f t="shared" si="2"/>
        <v>1.3277540734366933E-8</v>
      </c>
      <c r="Q30">
        <v>792</v>
      </c>
      <c r="R30" s="20">
        <v>310.46800000000002</v>
      </c>
      <c r="S30" s="20">
        <f t="shared" si="3"/>
        <v>583.61799999999994</v>
      </c>
      <c r="T30" s="20">
        <v>9.5882699999999996</v>
      </c>
      <c r="U30">
        <f t="shared" si="18"/>
        <v>0.73770677212365543</v>
      </c>
      <c r="V30">
        <f t="shared" si="4"/>
        <v>0.26229322787634457</v>
      </c>
      <c r="W30">
        <f t="shared" si="5"/>
        <v>1.0881022358317828E-3</v>
      </c>
      <c r="X30">
        <f t="shared" si="6"/>
        <v>-0.12036120887609214</v>
      </c>
      <c r="Y30">
        <f t="shared" si="7"/>
        <v>-0.19973330889263893</v>
      </c>
      <c r="Z30">
        <f t="shared" si="19"/>
        <v>0.25156070835387034</v>
      </c>
      <c r="AA30">
        <f t="shared" si="8"/>
        <v>1.318795329826749E-3</v>
      </c>
      <c r="AB30">
        <f t="shared" si="9"/>
        <v>1.151869753002904E-4</v>
      </c>
      <c r="AC30">
        <f t="shared" si="9"/>
        <v>5.3219303616970331E-8</v>
      </c>
      <c r="AG30">
        <v>528</v>
      </c>
      <c r="AH30">
        <v>316.50299999999999</v>
      </c>
      <c r="AI30">
        <f t="shared" si="10"/>
        <v>589.65300000000002</v>
      </c>
      <c r="AJ30">
        <v>8.2901399999999992</v>
      </c>
      <c r="AK30">
        <f t="shared" si="20"/>
        <v>0.74400409240213228</v>
      </c>
      <c r="AL30">
        <f t="shared" si="21"/>
        <v>0.25599590759786772</v>
      </c>
      <c r="AM30">
        <f t="shared" si="22"/>
        <v>1.6906960673451418E-3</v>
      </c>
      <c r="AN30">
        <f t="shared" si="23"/>
        <v>-0.10368764071897063</v>
      </c>
      <c r="AO30">
        <f t="shared" si="11"/>
        <v>-0.17264236933990981</v>
      </c>
      <c r="AP30">
        <f t="shared" si="26"/>
        <v>0.2563290458336589</v>
      </c>
      <c r="AQ30">
        <f t="shared" si="24"/>
        <v>1.9415061343500308E-3</v>
      </c>
      <c r="AR30">
        <f t="shared" si="12"/>
        <v>1.1098108414605649E-7</v>
      </c>
      <c r="AS30">
        <f t="shared" si="12"/>
        <v>6.2905689710996919E-8</v>
      </c>
    </row>
    <row r="31" spans="1:45" x14ac:dyDescent="0.25">
      <c r="A31">
        <v>1598</v>
      </c>
      <c r="B31">
        <v>306.863</v>
      </c>
      <c r="C31">
        <f t="shared" si="0"/>
        <v>580.01299999999992</v>
      </c>
      <c r="D31">
        <v>10.807399999999999</v>
      </c>
      <c r="E31">
        <f t="shared" si="13"/>
        <v>0.72386170312520925</v>
      </c>
      <c r="F31">
        <f t="shared" si="1"/>
        <v>0.27613829687479075</v>
      </c>
      <c r="G31">
        <f t="shared" si="14"/>
        <v>5.9453964077378781E-4</v>
      </c>
      <c r="H31">
        <f t="shared" si="15"/>
        <v>-5.5710349922679647E-2</v>
      </c>
      <c r="I31">
        <f t="shared" si="16"/>
        <v>-9.4279085866085716E-2</v>
      </c>
      <c r="J31">
        <f t="shared" si="25"/>
        <v>0.27004967909744876</v>
      </c>
      <c r="K31">
        <f t="shared" si="17"/>
        <v>6.7615591552060172E-4</v>
      </c>
      <c r="L31">
        <f t="shared" si="2"/>
        <v>3.707126643856488E-5</v>
      </c>
      <c r="M31">
        <f t="shared" si="2"/>
        <v>6.661216303547414E-9</v>
      </c>
      <c r="Q31">
        <v>816</v>
      </c>
      <c r="R31" s="20">
        <v>318.40100000000001</v>
      </c>
      <c r="S31" s="20">
        <f t="shared" si="3"/>
        <v>591.55099999999993</v>
      </c>
      <c r="T31" s="20">
        <v>9.2488499999999991</v>
      </c>
      <c r="U31">
        <f t="shared" si="18"/>
        <v>0.71159231846369264</v>
      </c>
      <c r="V31">
        <f t="shared" si="4"/>
        <v>0.28840768153630736</v>
      </c>
      <c r="W31">
        <f t="shared" si="5"/>
        <v>1.1836982781171605E-3</v>
      </c>
      <c r="X31">
        <f t="shared" si="6"/>
        <v>-9.6860366910818119E-3</v>
      </c>
      <c r="Y31">
        <f t="shared" si="7"/>
        <v>-1.7253391046403627E-2</v>
      </c>
      <c r="Z31">
        <f t="shared" si="19"/>
        <v>0.28321179626971232</v>
      </c>
      <c r="AA31">
        <f t="shared" si="8"/>
        <v>1.3065624454215445E-3</v>
      </c>
      <c r="AB31">
        <f t="shared" si="9"/>
        <v>2.6997223703619359E-5</v>
      </c>
      <c r="AC31">
        <f t="shared" si="9"/>
        <v>1.5095603607399658E-8</v>
      </c>
      <c r="AG31">
        <v>544</v>
      </c>
      <c r="AH31" s="14">
        <v>324.35899999999998</v>
      </c>
      <c r="AI31">
        <f t="shared" si="10"/>
        <v>597.50900000000001</v>
      </c>
      <c r="AJ31" s="14">
        <v>7.9887199999999998</v>
      </c>
      <c r="AK31">
        <f t="shared" si="20"/>
        <v>0.71695295532461001</v>
      </c>
      <c r="AL31">
        <f t="shared" si="21"/>
        <v>0.28304704467538999</v>
      </c>
      <c r="AM31">
        <f t="shared" si="22"/>
        <v>1.8161717193473648E-3</v>
      </c>
      <c r="AN31">
        <f t="shared" si="23"/>
        <v>4.934989271523138E-3</v>
      </c>
      <c r="AO31">
        <f t="shared" si="11"/>
        <v>8.9688396576071815E-3</v>
      </c>
      <c r="AP31">
        <f t="shared" si="26"/>
        <v>0.28739314398325938</v>
      </c>
      <c r="AQ31">
        <f t="shared" si="24"/>
        <v>1.9055867622684739E-3</v>
      </c>
      <c r="AR31">
        <f t="shared" si="12"/>
        <v>1.8888579193862782E-5</v>
      </c>
      <c r="AS31">
        <f t="shared" si="12"/>
        <v>7.9950499005837968E-9</v>
      </c>
    </row>
    <row r="32" spans="1:45" x14ac:dyDescent="0.25">
      <c r="A32">
        <v>1645</v>
      </c>
      <c r="B32">
        <v>314.65600000000001</v>
      </c>
      <c r="C32">
        <f t="shared" si="0"/>
        <v>587.80600000000004</v>
      </c>
      <c r="D32">
        <v>10.3902</v>
      </c>
      <c r="E32">
        <f t="shared" si="13"/>
        <v>0.69591834000884123</v>
      </c>
      <c r="F32">
        <f t="shared" si="1"/>
        <v>0.30408165999115877</v>
      </c>
      <c r="G32">
        <f t="shared" si="14"/>
        <v>6.7873283822565309E-4</v>
      </c>
      <c r="H32">
        <f t="shared" si="15"/>
        <v>5.5413242761946702E-2</v>
      </c>
      <c r="I32">
        <f t="shared" si="16"/>
        <v>9.3790305802447391E-2</v>
      </c>
      <c r="J32">
        <f t="shared" si="25"/>
        <v>0.30182900712691701</v>
      </c>
      <c r="K32">
        <f t="shared" si="17"/>
        <v>6.5250899118198067E-4</v>
      </c>
      <c r="L32">
        <f t="shared" si="2"/>
        <v>5.0744449267765841E-6</v>
      </c>
      <c r="M32">
        <f t="shared" si="2"/>
        <v>6.876901537699268E-10</v>
      </c>
      <c r="Q32">
        <v>840</v>
      </c>
      <c r="R32" s="20">
        <v>326.32299999999998</v>
      </c>
      <c r="S32" s="20">
        <f t="shared" si="3"/>
        <v>599.47299999999996</v>
      </c>
      <c r="T32" s="20">
        <v>8.8796099999999996</v>
      </c>
      <c r="U32">
        <f t="shared" si="18"/>
        <v>0.68318355978888079</v>
      </c>
      <c r="V32">
        <f t="shared" si="4"/>
        <v>0.31681644021111921</v>
      </c>
      <c r="W32">
        <f t="shared" si="5"/>
        <v>1.3665874200481098E-3</v>
      </c>
      <c r="X32">
        <f t="shared" si="6"/>
        <v>9.9962534506462752E-2</v>
      </c>
      <c r="Y32">
        <f t="shared" si="7"/>
        <v>0.16658455294748242</v>
      </c>
      <c r="Z32">
        <f t="shared" si="19"/>
        <v>0.31456929495982938</v>
      </c>
      <c r="AA32">
        <f t="shared" si="8"/>
        <v>1.2710314685790475E-3</v>
      </c>
      <c r="AB32">
        <f t="shared" si="9"/>
        <v>5.0496617803944251E-6</v>
      </c>
      <c r="AC32">
        <f t="shared" si="9"/>
        <v>9.1309398611578052E-9</v>
      </c>
      <c r="AG32">
        <v>560</v>
      </c>
      <c r="AH32">
        <v>332.20600000000002</v>
      </c>
      <c r="AI32">
        <f t="shared" si="10"/>
        <v>605.35599999999999</v>
      </c>
      <c r="AJ32">
        <v>7.66493</v>
      </c>
      <c r="AK32">
        <f t="shared" si="20"/>
        <v>0.68789420781505217</v>
      </c>
      <c r="AL32">
        <f t="shared" si="21"/>
        <v>0.31210579218494783</v>
      </c>
      <c r="AM32">
        <f t="shared" si="22"/>
        <v>2.0964025451869414E-3</v>
      </c>
      <c r="AN32">
        <f t="shared" si="23"/>
        <v>0.11154801620484622</v>
      </c>
      <c r="AO32">
        <f t="shared" si="11"/>
        <v>0.18541771227900958</v>
      </c>
      <c r="AP32">
        <f t="shared" si="26"/>
        <v>0.31788253217955498</v>
      </c>
      <c r="AQ32">
        <f t="shared" si="24"/>
        <v>1.8744682589960588E-3</v>
      </c>
      <c r="AR32">
        <f t="shared" si="12"/>
        <v>3.3370724965293812E-5</v>
      </c>
      <c r="AS32">
        <f t="shared" si="12"/>
        <v>4.9254827387056603E-8</v>
      </c>
    </row>
    <row r="33" spans="1:45" x14ac:dyDescent="0.25">
      <c r="A33">
        <v>1692</v>
      </c>
      <c r="B33" s="16">
        <v>322.50599999999997</v>
      </c>
      <c r="C33" s="16">
        <f t="shared" si="0"/>
        <v>595.65599999999995</v>
      </c>
      <c r="D33" s="16">
        <v>9.9139199999999992</v>
      </c>
      <c r="E33">
        <f t="shared" si="13"/>
        <v>0.66401789661223554</v>
      </c>
      <c r="F33">
        <f t="shared" si="1"/>
        <v>0.33598210338776446</v>
      </c>
      <c r="G33">
        <f t="shared" si="14"/>
        <v>7.8944660786063397E-4</v>
      </c>
      <c r="H33">
        <f t="shared" si="15"/>
        <v>0.16265055548047125</v>
      </c>
      <c r="I33">
        <f t="shared" si="16"/>
        <v>0.26842950706181545</v>
      </c>
      <c r="J33">
        <f t="shared" si="25"/>
        <v>0.33249692971247014</v>
      </c>
      <c r="K33">
        <f t="shared" si="17"/>
        <v>6.5048207007327333E-4</v>
      </c>
      <c r="L33">
        <f t="shared" si="2"/>
        <v>1.2146435546964579E-5</v>
      </c>
      <c r="M33">
        <f t="shared" si="2"/>
        <v>1.9311142762454784E-8</v>
      </c>
      <c r="Q33">
        <v>864</v>
      </c>
      <c r="R33" s="21">
        <v>334.24799999999999</v>
      </c>
      <c r="S33" s="21">
        <f t="shared" si="3"/>
        <v>607.39799999999991</v>
      </c>
      <c r="T33" s="21">
        <v>8.4533199999999997</v>
      </c>
      <c r="U33">
        <f t="shared" si="18"/>
        <v>0.65038546170772615</v>
      </c>
      <c r="V33">
        <f t="shared" si="4"/>
        <v>0.34961453829227385</v>
      </c>
      <c r="W33">
        <f t="shared" si="5"/>
        <v>1.5258820994968243E-3</v>
      </c>
      <c r="X33">
        <f t="shared" si="6"/>
        <v>0.20662929579688427</v>
      </c>
      <c r="Y33">
        <f t="shared" si="7"/>
        <v>0.34018167641964597</v>
      </c>
      <c r="Z33">
        <f t="shared" si="19"/>
        <v>0.34507405020572651</v>
      </c>
      <c r="AA33">
        <f t="shared" si="8"/>
        <v>1.2565099581258849E-3</v>
      </c>
      <c r="AB33">
        <f t="shared" si="9"/>
        <v>2.0616032064078271E-5</v>
      </c>
      <c r="AC33">
        <f t="shared" si="9"/>
        <v>7.2561350546765362E-8</v>
      </c>
      <c r="AG33">
        <v>576</v>
      </c>
      <c r="AH33" s="13">
        <v>340.05500000000001</v>
      </c>
      <c r="AI33" s="16">
        <f t="shared" si="10"/>
        <v>613.20499999999993</v>
      </c>
      <c r="AJ33" s="13">
        <v>7.2911799999999998</v>
      </c>
      <c r="AK33">
        <f t="shared" si="20"/>
        <v>0.65435176709206111</v>
      </c>
      <c r="AL33">
        <f t="shared" si="21"/>
        <v>0.34564823290793889</v>
      </c>
      <c r="AM33">
        <f t="shared" si="22"/>
        <v>2.3683318974027645E-3</v>
      </c>
      <c r="AN33">
        <f t="shared" si="23"/>
        <v>0.21642003722167269</v>
      </c>
      <c r="AO33">
        <f t="shared" si="11"/>
        <v>0.35623693776062754</v>
      </c>
      <c r="AP33">
        <f t="shared" si="26"/>
        <v>0.3478740243234919</v>
      </c>
      <c r="AQ33">
        <f t="shared" si="24"/>
        <v>1.8463587139854313E-3</v>
      </c>
      <c r="AR33">
        <f t="shared" si="12"/>
        <v>4.9541474255494873E-6</v>
      </c>
      <c r="AS33">
        <f t="shared" si="12"/>
        <v>2.7245600420682496E-7</v>
      </c>
    </row>
    <row r="34" spans="1:45" x14ac:dyDescent="0.25">
      <c r="A34">
        <v>1739</v>
      </c>
      <c r="B34" s="16">
        <v>330.34899999999999</v>
      </c>
      <c r="C34" s="16">
        <f t="shared" si="0"/>
        <v>603.49900000000002</v>
      </c>
      <c r="D34" s="16">
        <v>9.3599499999999995</v>
      </c>
      <c r="E34">
        <f t="shared" si="13"/>
        <v>0.62691390604278574</v>
      </c>
      <c r="F34">
        <f t="shared" si="1"/>
        <v>0.37308609395721426</v>
      </c>
      <c r="G34">
        <f t="shared" si="14"/>
        <v>8.0697498173771284E-4</v>
      </c>
      <c r="H34">
        <f t="shared" si="15"/>
        <v>0.26955475160485265</v>
      </c>
      <c r="I34">
        <f t="shared" si="16"/>
        <v>0.44413808073594158</v>
      </c>
      <c r="J34">
        <f t="shared" si="25"/>
        <v>0.36306958700591396</v>
      </c>
      <c r="K34">
        <f t="shared" si="17"/>
        <v>6.3386568188666741E-4</v>
      </c>
      <c r="L34">
        <f t="shared" si="2"/>
        <v>1.0033041150544717E-4</v>
      </c>
      <c r="M34">
        <f t="shared" si="2"/>
        <v>2.9966829694919159E-8</v>
      </c>
      <c r="Q34">
        <v>888</v>
      </c>
      <c r="R34" s="21">
        <v>342.178</v>
      </c>
      <c r="S34" s="21">
        <f t="shared" si="3"/>
        <v>615.32799999999997</v>
      </c>
      <c r="T34" s="21">
        <v>7.9773399999999999</v>
      </c>
      <c r="U34">
        <f t="shared" si="18"/>
        <v>0.61376429131980237</v>
      </c>
      <c r="V34">
        <f t="shared" si="4"/>
        <v>0.38623570868019763</v>
      </c>
      <c r="W34">
        <f t="shared" si="5"/>
        <v>1.3916244787419013E-3</v>
      </c>
      <c r="X34">
        <f t="shared" si="6"/>
        <v>0.31207739136000046</v>
      </c>
      <c r="Y34">
        <f t="shared" si="7"/>
        <v>0.51571913944125636</v>
      </c>
      <c r="Z34">
        <f t="shared" si="19"/>
        <v>0.37523028920074775</v>
      </c>
      <c r="AA34">
        <f t="shared" si="8"/>
        <v>1.2120601924742555E-3</v>
      </c>
      <c r="AB34">
        <f t="shared" si="9"/>
        <v>1.2111925791865498E-4</v>
      </c>
      <c r="AC34">
        <f t="shared" si="9"/>
        <v>3.2243332902809041E-8</v>
      </c>
      <c r="AG34">
        <v>592</v>
      </c>
      <c r="AH34" s="13">
        <v>347.92399999999998</v>
      </c>
      <c r="AI34" s="16">
        <f t="shared" si="10"/>
        <v>621.07399999999996</v>
      </c>
      <c r="AJ34" s="13">
        <v>6.8689499999999999</v>
      </c>
      <c r="AK34">
        <f t="shared" si="20"/>
        <v>0.61645845673361688</v>
      </c>
      <c r="AL34">
        <f t="shared" si="21"/>
        <v>0.38354154326638312</v>
      </c>
      <c r="AM34">
        <f t="shared" si="22"/>
        <v>2.1981516881158791E-3</v>
      </c>
      <c r="AN34">
        <f t="shared" si="23"/>
        <v>0.31971939634839786</v>
      </c>
      <c r="AO34">
        <f t="shared" si="11"/>
        <v>0.52872838912049791</v>
      </c>
      <c r="AP34">
        <f t="shared" si="26"/>
        <v>0.37741576374725883</v>
      </c>
      <c r="AQ34">
        <f t="shared" si="24"/>
        <v>1.7795500203777216E-3</v>
      </c>
      <c r="AR34">
        <f t="shared" si="12"/>
        <v>3.7525174716922703E-5</v>
      </c>
      <c r="AS34">
        <f t="shared" si="12"/>
        <v>1.7522735623316681E-7</v>
      </c>
    </row>
    <row r="35" spans="1:45" x14ac:dyDescent="0.25">
      <c r="A35">
        <v>1786</v>
      </c>
      <c r="B35" s="16">
        <v>338.18900000000002</v>
      </c>
      <c r="C35" s="16">
        <f t="shared" si="0"/>
        <v>611.33899999999994</v>
      </c>
      <c r="D35" s="16">
        <v>8.7936800000000002</v>
      </c>
      <c r="E35">
        <f t="shared" si="13"/>
        <v>0.58898608190111323</v>
      </c>
      <c r="F35">
        <f t="shared" si="1"/>
        <v>0.41101391809888677</v>
      </c>
      <c r="G35">
        <f t="shared" si="14"/>
        <v>6.377192934953769E-4</v>
      </c>
      <c r="H35">
        <f t="shared" si="15"/>
        <v>0.3737281090123733</v>
      </c>
      <c r="I35">
        <f t="shared" si="16"/>
        <v>0.62219743968707997</v>
      </c>
      <c r="J35">
        <f t="shared" si="25"/>
        <v>0.39286127405458732</v>
      </c>
      <c r="K35">
        <f t="shared" si="17"/>
        <v>6.0119496817296974E-4</v>
      </c>
      <c r="L35">
        <f t="shared" si="2"/>
        <v>3.2951848579904026E-4</v>
      </c>
      <c r="M35">
        <f t="shared" si="2"/>
        <v>1.334026340257033E-9</v>
      </c>
      <c r="Q35">
        <v>912</v>
      </c>
      <c r="R35" s="21">
        <v>350.10500000000002</v>
      </c>
      <c r="S35" s="21">
        <f t="shared" si="3"/>
        <v>623.255</v>
      </c>
      <c r="T35" s="21">
        <v>7.5432399999999999</v>
      </c>
      <c r="U35">
        <f t="shared" si="18"/>
        <v>0.58036530382999674</v>
      </c>
      <c r="V35">
        <f t="shared" si="4"/>
        <v>0.41963469617000326</v>
      </c>
      <c r="W35">
        <f t="shared" si="5"/>
        <v>1.0719451582624218E-3</v>
      </c>
      <c r="X35">
        <f t="shared" si="6"/>
        <v>0.41379519962544797</v>
      </c>
      <c r="Y35">
        <f t="shared" si="7"/>
        <v>0.69359639199739054</v>
      </c>
      <c r="Z35">
        <f t="shared" si="19"/>
        <v>0.40431973382012987</v>
      </c>
      <c r="AA35">
        <f t="shared" si="8"/>
        <v>1.1381998576195612E-3</v>
      </c>
      <c r="AB35">
        <f t="shared" si="9"/>
        <v>2.3454807177803963E-4</v>
      </c>
      <c r="AC35">
        <f t="shared" si="9"/>
        <v>4.3896851869049332E-9</v>
      </c>
      <c r="AG35">
        <v>608</v>
      </c>
      <c r="AH35" s="22">
        <v>355.77199999999999</v>
      </c>
      <c r="AI35" s="16">
        <f t="shared" si="10"/>
        <v>628.92200000000003</v>
      </c>
      <c r="AJ35" s="22">
        <v>6.4770599999999998</v>
      </c>
      <c r="AK35">
        <f t="shared" si="20"/>
        <v>0.58128802972376281</v>
      </c>
      <c r="AL35">
        <f t="shared" si="21"/>
        <v>0.41871197027623719</v>
      </c>
      <c r="AM35">
        <f t="shared" si="22"/>
        <v>1.6513201586703247E-3</v>
      </c>
      <c r="AN35">
        <f t="shared" si="23"/>
        <v>0.41928096867264764</v>
      </c>
      <c r="AO35">
        <f t="shared" si="11"/>
        <v>0.70353155267293821</v>
      </c>
      <c r="AP35">
        <f t="shared" si="26"/>
        <v>0.40588856407330237</v>
      </c>
      <c r="AQ35">
        <f t="shared" si="24"/>
        <v>1.6687710665421551E-3</v>
      </c>
      <c r="AR35">
        <f t="shared" si="12"/>
        <v>1.6443974664546714E-4</v>
      </c>
      <c r="AS35">
        <f t="shared" si="12"/>
        <v>3.0453418555111452E-10</v>
      </c>
    </row>
    <row r="36" spans="1:45" x14ac:dyDescent="0.25">
      <c r="A36">
        <v>1833</v>
      </c>
      <c r="B36">
        <v>346.03899999999999</v>
      </c>
      <c r="C36">
        <f t="shared" si="0"/>
        <v>619.18899999999996</v>
      </c>
      <c r="D36">
        <v>8.3461800000000004</v>
      </c>
      <c r="E36">
        <f t="shared" si="13"/>
        <v>0.55901327510683052</v>
      </c>
      <c r="F36">
        <f t="shared" si="1"/>
        <v>0.44098672489316948</v>
      </c>
      <c r="G36">
        <f t="shared" si="14"/>
        <v>4.0671527679012704E-4</v>
      </c>
      <c r="H36">
        <f t="shared" si="15"/>
        <v>0.47253216179635649</v>
      </c>
      <c r="I36">
        <f t="shared" si="16"/>
        <v>0.80230356609550602</v>
      </c>
      <c r="J36">
        <f t="shared" si="25"/>
        <v>0.42111743755871689</v>
      </c>
      <c r="K36">
        <f t="shared" si="17"/>
        <v>5.559242416703535E-4</v>
      </c>
      <c r="L36">
        <f t="shared" si="2"/>
        <v>3.9478857917903809E-4</v>
      </c>
      <c r="M36">
        <f t="shared" si="2"/>
        <v>2.2263315200628651E-8</v>
      </c>
      <c r="Q36">
        <v>936</v>
      </c>
      <c r="R36" s="20">
        <v>358.05799999999999</v>
      </c>
      <c r="S36" s="20">
        <f t="shared" si="3"/>
        <v>631.20799999999997</v>
      </c>
      <c r="T36" s="20">
        <v>7.2088599999999996</v>
      </c>
      <c r="U36">
        <f t="shared" si="18"/>
        <v>0.55463862003169861</v>
      </c>
      <c r="V36">
        <f t="shared" si="4"/>
        <v>0.44536137996830139</v>
      </c>
      <c r="W36">
        <f t="shared" si="5"/>
        <v>7.3944276034694034E-4</v>
      </c>
      <c r="X36">
        <f t="shared" si="6"/>
        <v>0.50931454396491271</v>
      </c>
      <c r="Y36">
        <f t="shared" si="7"/>
        <v>0.87338945689940739</v>
      </c>
      <c r="Z36">
        <f t="shared" si="19"/>
        <v>0.43163653040299932</v>
      </c>
      <c r="AA36">
        <f t="shared" si="8"/>
        <v>1.0438461658384293E-3</v>
      </c>
      <c r="AB36">
        <f t="shared" si="9"/>
        <v>1.8837149559017231E-4</v>
      </c>
      <c r="AC36">
        <f t="shared" si="9"/>
        <v>9.2661433274815863E-8</v>
      </c>
      <c r="AG36">
        <v>624</v>
      </c>
      <c r="AH36">
        <v>363.66300000000001</v>
      </c>
      <c r="AI36">
        <f t="shared" si="10"/>
        <v>636.81299999999999</v>
      </c>
      <c r="AJ36">
        <v>6.1826600000000003</v>
      </c>
      <c r="AK36">
        <f t="shared" si="20"/>
        <v>0.55486690718503762</v>
      </c>
      <c r="AL36">
        <f t="shared" si="21"/>
        <v>0.44513309281496238</v>
      </c>
      <c r="AM36">
        <f t="shared" si="22"/>
        <v>1.1274859548040875E-3</v>
      </c>
      <c r="AN36">
        <f t="shared" si="23"/>
        <v>0.51264472317890575</v>
      </c>
      <c r="AO36">
        <f t="shared" si="11"/>
        <v>0.87995822763558929</v>
      </c>
      <c r="AP36">
        <f t="shared" si="26"/>
        <v>0.43258890113797688</v>
      </c>
      <c r="AQ36">
        <f t="shared" si="24"/>
        <v>1.5328688136023467E-3</v>
      </c>
      <c r="AR36">
        <f t="shared" si="12"/>
        <v>1.5735674482895244E-4</v>
      </c>
      <c r="AS36">
        <f t="shared" si="12"/>
        <v>1.6433526220744937E-7</v>
      </c>
    </row>
    <row r="37" spans="1:45" x14ac:dyDescent="0.25">
      <c r="A37">
        <v>1880</v>
      </c>
      <c r="B37">
        <v>353.875</v>
      </c>
      <c r="C37">
        <f t="shared" si="0"/>
        <v>627.02499999999998</v>
      </c>
      <c r="D37">
        <v>8.0607799999999994</v>
      </c>
      <c r="E37">
        <f t="shared" si="13"/>
        <v>0.53989765709769455</v>
      </c>
      <c r="F37">
        <f t="shared" si="1"/>
        <v>0.46010234290230545</v>
      </c>
      <c r="G37">
        <f t="shared" si="14"/>
        <v>2.8450118380651812E-4</v>
      </c>
      <c r="H37">
        <f t="shared" si="15"/>
        <v>0.56389614690225032</v>
      </c>
      <c r="I37">
        <f t="shared" si="16"/>
        <v>0.98426431052179708</v>
      </c>
      <c r="J37">
        <f t="shared" si="25"/>
        <v>0.44724587691722351</v>
      </c>
      <c r="K37">
        <f t="shared" si="17"/>
        <v>5.0034662515197536E-4</v>
      </c>
      <c r="L37">
        <f t="shared" si="2"/>
        <v>1.6528871762556903E-4</v>
      </c>
      <c r="M37">
        <f t="shared" si="2"/>
        <v>4.6589254549615224E-8</v>
      </c>
      <c r="Q37">
        <v>960</v>
      </c>
      <c r="R37" s="20">
        <v>366</v>
      </c>
      <c r="S37" s="20">
        <f t="shared" si="3"/>
        <v>639.15</v>
      </c>
      <c r="T37" s="20">
        <v>6.9782000000000002</v>
      </c>
      <c r="U37">
        <f t="shared" si="18"/>
        <v>0.53689199378337205</v>
      </c>
      <c r="V37">
        <f t="shared" si="4"/>
        <v>0.46310800621662795</v>
      </c>
      <c r="W37">
        <f t="shared" si="5"/>
        <v>5.4289704094665403E-4</v>
      </c>
      <c r="X37">
        <f t="shared" si="6"/>
        <v>0.59691559283578477</v>
      </c>
      <c r="Y37">
        <f t="shared" si="7"/>
        <v>1.0551523312124316</v>
      </c>
      <c r="Z37">
        <f t="shared" si="19"/>
        <v>0.45668883838312163</v>
      </c>
      <c r="AA37">
        <f t="shared" si="8"/>
        <v>9.3160643624512864E-4</v>
      </c>
      <c r="AB37">
        <f t="shared" si="9"/>
        <v>4.120571567472226E-5</v>
      </c>
      <c r="AC37">
        <f t="shared" si="9"/>
        <v>1.5109499399330579E-7</v>
      </c>
      <c r="AG37">
        <v>640</v>
      </c>
      <c r="AH37">
        <v>371.565</v>
      </c>
      <c r="AI37">
        <f t="shared" si="10"/>
        <v>644.71499999999992</v>
      </c>
      <c r="AJ37">
        <v>5.9816500000000001</v>
      </c>
      <c r="AK37">
        <f t="shared" si="20"/>
        <v>0.53682713190817222</v>
      </c>
      <c r="AL37">
        <f t="shared" si="21"/>
        <v>0.46317286809182778</v>
      </c>
      <c r="AM37">
        <f t="shared" si="22"/>
        <v>8.217897977132807E-4</v>
      </c>
      <c r="AN37">
        <f t="shared" si="23"/>
        <v>0.59840507130144027</v>
      </c>
      <c r="AO37">
        <f t="shared" si="11"/>
        <v>1.058428330682317</v>
      </c>
      <c r="AP37">
        <f t="shared" si="26"/>
        <v>0.4571148021556144</v>
      </c>
      <c r="AQ37">
        <f t="shared" si="24"/>
        <v>1.3729767570655194E-3</v>
      </c>
      <c r="AR37">
        <f t="shared" si="12"/>
        <v>3.6700162887508966E-5</v>
      </c>
      <c r="AS37">
        <f t="shared" si="12"/>
        <v>3.0380706415996642E-7</v>
      </c>
    </row>
    <row r="38" spans="1:45" x14ac:dyDescent="0.25">
      <c r="A38">
        <v>1927</v>
      </c>
      <c r="B38">
        <v>361.67599999999999</v>
      </c>
      <c r="C38">
        <f t="shared" si="0"/>
        <v>634.82600000000002</v>
      </c>
      <c r="D38">
        <v>7.8611399999999998</v>
      </c>
      <c r="E38">
        <f t="shared" si="13"/>
        <v>0.5265261014587882</v>
      </c>
      <c r="F38">
        <f t="shared" si="1"/>
        <v>0.4734738985412118</v>
      </c>
      <c r="G38">
        <f t="shared" si="14"/>
        <v>2.4391516039032039E-4</v>
      </c>
      <c r="H38">
        <f t="shared" si="15"/>
        <v>0.64612616707697068</v>
      </c>
      <c r="I38">
        <f t="shared" si="16"/>
        <v>1.1675213841905099</v>
      </c>
      <c r="J38">
        <f t="shared" si="25"/>
        <v>0.47076216829936635</v>
      </c>
      <c r="K38">
        <f t="shared" si="17"/>
        <v>4.3834249976587336E-4</v>
      </c>
      <c r="L38">
        <f t="shared" si="2"/>
        <v>7.3534809045392146E-6</v>
      </c>
      <c r="M38">
        <f t="shared" si="2"/>
        <v>3.7801990296656448E-8</v>
      </c>
      <c r="Q38">
        <v>984</v>
      </c>
      <c r="R38" s="20">
        <v>373.91800000000001</v>
      </c>
      <c r="S38" s="20">
        <f t="shared" si="3"/>
        <v>647.06799999999998</v>
      </c>
      <c r="T38" s="20">
        <v>6.8088499999999996</v>
      </c>
      <c r="U38">
        <f t="shared" si="18"/>
        <v>0.52386246480065235</v>
      </c>
      <c r="V38">
        <f t="shared" si="4"/>
        <v>0.47613753519934765</v>
      </c>
      <c r="W38">
        <f t="shared" si="5"/>
        <v>4.7294715353327077E-4</v>
      </c>
      <c r="X38">
        <f t="shared" si="6"/>
        <v>0.67509732460885585</v>
      </c>
      <c r="Y38">
        <f t="shared" si="7"/>
        <v>1.2382762960248515</v>
      </c>
      <c r="Z38">
        <f t="shared" si="19"/>
        <v>0.47904739285300474</v>
      </c>
      <c r="AA38">
        <f t="shared" si="8"/>
        <v>8.0979468105100744E-4</v>
      </c>
      <c r="AB38">
        <f t="shared" si="9"/>
        <v>8.4672715645467377E-6</v>
      </c>
      <c r="AC38">
        <f t="shared" si="9"/>
        <v>1.1346625679481237E-7</v>
      </c>
      <c r="AG38">
        <v>656</v>
      </c>
      <c r="AH38">
        <v>379.46600000000001</v>
      </c>
      <c r="AI38">
        <f t="shared" si="10"/>
        <v>652.61599999999999</v>
      </c>
      <c r="AJ38">
        <v>5.83514</v>
      </c>
      <c r="AK38">
        <f t="shared" si="20"/>
        <v>0.52367849514475973</v>
      </c>
      <c r="AL38">
        <f t="shared" si="21"/>
        <v>0.47632150485524027</v>
      </c>
      <c r="AM38">
        <f t="shared" si="22"/>
        <v>6.9799687685100087E-4</v>
      </c>
      <c r="AN38">
        <f t="shared" si="23"/>
        <v>0.67521984084024644</v>
      </c>
      <c r="AO38">
        <f t="shared" si="11"/>
        <v>1.2385838977391839</v>
      </c>
      <c r="AP38">
        <f t="shared" si="26"/>
        <v>0.47908243026866271</v>
      </c>
      <c r="AQ38">
        <f t="shared" si="24"/>
        <v>1.1990085945053264E-3</v>
      </c>
      <c r="AR38">
        <f t="shared" si="12"/>
        <v>7.6227091384818302E-6</v>
      </c>
      <c r="AS38">
        <f t="shared" si="12"/>
        <v>2.5101274122693756E-7</v>
      </c>
    </row>
    <row r="39" spans="1:45" x14ac:dyDescent="0.25">
      <c r="A39">
        <v>1974</v>
      </c>
      <c r="B39">
        <v>369.435</v>
      </c>
      <c r="C39">
        <f t="shared" si="0"/>
        <v>642.58500000000004</v>
      </c>
      <c r="D39">
        <v>7.6899800000000003</v>
      </c>
      <c r="E39">
        <f t="shared" si="13"/>
        <v>0.51506208892044314</v>
      </c>
      <c r="F39">
        <f t="shared" si="1"/>
        <v>0.48493791107955686</v>
      </c>
      <c r="G39">
        <f t="shared" si="14"/>
        <v>2.2432043349521262E-4</v>
      </c>
      <c r="H39">
        <f t="shared" si="15"/>
        <v>0.71816605060418914</v>
      </c>
      <c r="I39">
        <f t="shared" si="16"/>
        <v>1.3514644963998608</v>
      </c>
      <c r="J39">
        <f t="shared" si="25"/>
        <v>0.4913642657883624</v>
      </c>
      <c r="K39">
        <f t="shared" si="17"/>
        <v>3.7436567603273092E-4</v>
      </c>
      <c r="L39">
        <f t="shared" si="2"/>
        <v>4.1298034843387104E-5</v>
      </c>
      <c r="M39">
        <f t="shared" si="2"/>
        <v>2.2513574808142692E-8</v>
      </c>
      <c r="Q39">
        <v>1008</v>
      </c>
      <c r="R39" s="20">
        <v>381.822</v>
      </c>
      <c r="S39" s="20">
        <f t="shared" si="3"/>
        <v>654.97199999999998</v>
      </c>
      <c r="T39" s="20">
        <v>6.6613199999999999</v>
      </c>
      <c r="U39">
        <f t="shared" si="18"/>
        <v>0.51251173311585385</v>
      </c>
      <c r="V39">
        <f t="shared" si="4"/>
        <v>0.48748826688414615</v>
      </c>
      <c r="W39">
        <f t="shared" si="5"/>
        <v>4.3877365216632897E-4</v>
      </c>
      <c r="X39">
        <f t="shared" si="6"/>
        <v>0.74305644133669535</v>
      </c>
      <c r="Y39">
        <f t="shared" si="7"/>
        <v>1.4222616317953447</v>
      </c>
      <c r="Z39">
        <f t="shared" si="19"/>
        <v>0.49848246519822892</v>
      </c>
      <c r="AA39">
        <f t="shared" si="8"/>
        <v>6.871152024523746E-4</v>
      </c>
      <c r="AB39">
        <f t="shared" si="9"/>
        <v>1.2087239656938043E-4</v>
      </c>
      <c r="AC39">
        <f t="shared" si="9"/>
        <v>6.167352559847654E-8</v>
      </c>
      <c r="AG39">
        <v>672</v>
      </c>
      <c r="AH39">
        <v>387.33100000000002</v>
      </c>
      <c r="AI39">
        <f t="shared" si="10"/>
        <v>660.48099999999999</v>
      </c>
      <c r="AJ39">
        <v>5.7107000000000001</v>
      </c>
      <c r="AK39">
        <f t="shared" si="20"/>
        <v>0.51251054511514371</v>
      </c>
      <c r="AL39">
        <f t="shared" si="21"/>
        <v>0.48748945488485629</v>
      </c>
      <c r="AM39">
        <f t="shared" si="22"/>
        <v>6.4330811480265565E-4</v>
      </c>
      <c r="AN39">
        <f t="shared" si="23"/>
        <v>0.74230150729090383</v>
      </c>
      <c r="AO39">
        <f t="shared" si="11"/>
        <v>1.4200467839791642</v>
      </c>
      <c r="AP39">
        <f t="shared" si="26"/>
        <v>0.4982665677807479</v>
      </c>
      <c r="AQ39">
        <f t="shared" si="24"/>
        <v>1.0193532415339892E-3</v>
      </c>
      <c r="AR39">
        <f t="shared" si="12"/>
        <v>1.1614616237079337E-4</v>
      </c>
      <c r="AS39">
        <f t="shared" si="12"/>
        <v>1.4140993733838469E-7</v>
      </c>
    </row>
    <row r="40" spans="1:45" x14ac:dyDescent="0.25">
      <c r="A40">
        <v>2021</v>
      </c>
      <c r="B40">
        <v>377.178</v>
      </c>
      <c r="C40">
        <f t="shared" si="0"/>
        <v>650.32799999999997</v>
      </c>
      <c r="D40">
        <v>7.5325699999999998</v>
      </c>
      <c r="E40">
        <f t="shared" si="13"/>
        <v>0.50451902854616815</v>
      </c>
      <c r="F40">
        <f t="shared" si="1"/>
        <v>0.49548097145383185</v>
      </c>
      <c r="G40">
        <f t="shared" si="14"/>
        <v>2.0902942116179108E-4</v>
      </c>
      <c r="H40">
        <f t="shared" si="15"/>
        <v>0.77969159218957296</v>
      </c>
      <c r="I40">
        <f t="shared" si="16"/>
        <v>1.5356894210366268</v>
      </c>
      <c r="J40">
        <f t="shared" si="25"/>
        <v>0.50895945256190078</v>
      </c>
      <c r="K40">
        <f t="shared" si="17"/>
        <v>3.1269394060042693E-4</v>
      </c>
      <c r="L40">
        <f t="shared" si="2"/>
        <v>1.8166945298057102E-4</v>
      </c>
      <c r="M40">
        <f t="shared" si="2"/>
        <v>1.074633259044331E-8</v>
      </c>
      <c r="Q40">
        <v>1032</v>
      </c>
      <c r="R40" s="20">
        <v>389.71499999999997</v>
      </c>
      <c r="S40" s="20">
        <f t="shared" si="3"/>
        <v>662.86500000000001</v>
      </c>
      <c r="T40" s="20">
        <v>6.5244499999999999</v>
      </c>
      <c r="U40">
        <f t="shared" si="18"/>
        <v>0.50198116546386196</v>
      </c>
      <c r="V40">
        <f t="shared" si="4"/>
        <v>0.49801883453613804</v>
      </c>
      <c r="W40">
        <f t="shared" si="5"/>
        <v>4.1194136263149789E-4</v>
      </c>
      <c r="X40">
        <f t="shared" si="6"/>
        <v>0.80072012244204571</v>
      </c>
      <c r="Y40">
        <f t="shared" si="7"/>
        <v>1.6069950166996432</v>
      </c>
      <c r="Z40">
        <f t="shared" si="19"/>
        <v>0.51497323005708595</v>
      </c>
      <c r="AA40">
        <f t="shared" si="8"/>
        <v>5.6926111608318999E-4</v>
      </c>
      <c r="AB40">
        <f t="shared" si="9"/>
        <v>2.8745152748073843E-4</v>
      </c>
      <c r="AC40">
        <f t="shared" si="9"/>
        <v>2.4749504826101189E-8</v>
      </c>
      <c r="AG40">
        <v>688</v>
      </c>
      <c r="AH40">
        <v>395.16500000000002</v>
      </c>
      <c r="AI40">
        <f t="shared" si="10"/>
        <v>668.31500000000005</v>
      </c>
      <c r="AJ40">
        <v>5.5960099999999997</v>
      </c>
      <c r="AK40">
        <f t="shared" si="20"/>
        <v>0.50221761527830122</v>
      </c>
      <c r="AL40">
        <f t="shared" si="21"/>
        <v>0.49778238472169878</v>
      </c>
      <c r="AM40">
        <f t="shared" si="22"/>
        <v>6.0208120187388303E-4</v>
      </c>
      <c r="AN40">
        <f t="shared" si="23"/>
        <v>0.79933188593651405</v>
      </c>
      <c r="AO40">
        <f t="shared" si="11"/>
        <v>1.6021240642370393</v>
      </c>
      <c r="AP40">
        <f t="shared" si="26"/>
        <v>0.51457621964529177</v>
      </c>
      <c r="AQ40">
        <f t="shared" si="24"/>
        <v>8.4595880433146803E-4</v>
      </c>
      <c r="AR40">
        <f t="shared" si="12"/>
        <v>2.8203289144089147E-4</v>
      </c>
      <c r="AS40">
        <f t="shared" si="12"/>
        <v>5.9476284980459867E-8</v>
      </c>
    </row>
    <row r="41" spans="1:45" x14ac:dyDescent="0.25">
      <c r="A41">
        <v>2068</v>
      </c>
      <c r="B41">
        <v>384.92200000000003</v>
      </c>
      <c r="C41">
        <f t="shared" si="0"/>
        <v>658.072</v>
      </c>
      <c r="D41">
        <v>7.3858899999999998</v>
      </c>
      <c r="E41">
        <f t="shared" si="13"/>
        <v>0.49469464575156397</v>
      </c>
      <c r="F41">
        <f t="shared" si="1"/>
        <v>0.50530535424843603</v>
      </c>
      <c r="G41">
        <f t="shared" si="14"/>
        <v>1.9499247134966045E-4</v>
      </c>
      <c r="H41">
        <f t="shared" si="15"/>
        <v>0.83108162412248732</v>
      </c>
      <c r="I41">
        <f t="shared" si="16"/>
        <v>1.7203657165959234</v>
      </c>
      <c r="J41">
        <f t="shared" si="25"/>
        <v>0.52365606777012086</v>
      </c>
      <c r="K41">
        <f t="shared" si="17"/>
        <v>2.5549741504156024E-4</v>
      </c>
      <c r="L41">
        <f t="shared" si="2"/>
        <v>3.3674868675494625E-4</v>
      </c>
      <c r="M41">
        <f t="shared" si="2"/>
        <v>3.6608482111599636E-9</v>
      </c>
      <c r="Q41">
        <v>1056</v>
      </c>
      <c r="R41" s="20">
        <v>397.58600000000001</v>
      </c>
      <c r="S41" s="20">
        <f t="shared" si="3"/>
        <v>670.73599999999999</v>
      </c>
      <c r="T41" s="20">
        <v>6.39595</v>
      </c>
      <c r="U41">
        <f t="shared" si="18"/>
        <v>0.49209457276070595</v>
      </c>
      <c r="V41">
        <f t="shared" si="4"/>
        <v>0.50790542723929399</v>
      </c>
      <c r="W41">
        <f t="shared" si="5"/>
        <v>3.857822846620636E-4</v>
      </c>
      <c r="X41">
        <f t="shared" si="6"/>
        <v>0.84849332167608837</v>
      </c>
      <c r="Y41">
        <f t="shared" si="7"/>
        <v>1.7924237592208214</v>
      </c>
      <c r="Z41">
        <f t="shared" si="19"/>
        <v>0.52863549684308253</v>
      </c>
      <c r="AA41">
        <f t="shared" si="8"/>
        <v>4.6006802358295303E-4</v>
      </c>
      <c r="AB41">
        <f t="shared" si="9"/>
        <v>4.2973578577791744E-4</v>
      </c>
      <c r="AC41">
        <f t="shared" si="9"/>
        <v>5.518371007022546E-9</v>
      </c>
      <c r="AG41" s="11">
        <v>704</v>
      </c>
      <c r="AH41">
        <v>402.98500000000001</v>
      </c>
      <c r="AI41">
        <f t="shared" si="10"/>
        <v>676.13499999999999</v>
      </c>
      <c r="AJ41">
        <v>5.4886699999999999</v>
      </c>
      <c r="AK41">
        <f t="shared" si="20"/>
        <v>0.49258431604831909</v>
      </c>
      <c r="AL41">
        <f t="shared" si="21"/>
        <v>0.50741568395168091</v>
      </c>
      <c r="AM41">
        <f t="shared" si="22"/>
        <v>5.6679993897295472E-4</v>
      </c>
      <c r="AN41">
        <f t="shared" si="23"/>
        <v>0.84666126005711684</v>
      </c>
      <c r="AO41">
        <f t="shared" si="11"/>
        <v>1.7845557730688781</v>
      </c>
      <c r="AP41">
        <f t="shared" si="26"/>
        <v>0.52811156051459529</v>
      </c>
      <c r="AQ41">
        <f t="shared" si="24"/>
        <v>6.8664596783806528E-4</v>
      </c>
      <c r="AR41">
        <f t="shared" si="12"/>
        <v>4.283193067073889E-4</v>
      </c>
      <c r="AS41">
        <f t="shared" si="12"/>
        <v>1.4363070634736912E-8</v>
      </c>
    </row>
    <row r="42" spans="1:45" x14ac:dyDescent="0.25">
      <c r="A42">
        <v>2115</v>
      </c>
      <c r="B42">
        <v>392.68900000000002</v>
      </c>
      <c r="C42">
        <f t="shared" si="0"/>
        <v>665.83899999999994</v>
      </c>
      <c r="D42">
        <v>7.2490600000000001</v>
      </c>
      <c r="E42">
        <f t="shared" si="13"/>
        <v>0.48552999959812998</v>
      </c>
      <c r="F42">
        <f t="shared" si="1"/>
        <v>0.51447000040187008</v>
      </c>
      <c r="G42">
        <f t="shared" si="14"/>
        <v>1.8119778361550047E-4</v>
      </c>
      <c r="H42">
        <f t="shared" si="15"/>
        <v>0.87307162972525321</v>
      </c>
      <c r="I42">
        <f t="shared" si="16"/>
        <v>1.9057596334897653</v>
      </c>
      <c r="J42">
        <f t="shared" si="25"/>
        <v>0.53566444627707421</v>
      </c>
      <c r="K42">
        <f t="shared" si="17"/>
        <v>2.0423699233749137E-4</v>
      </c>
      <c r="L42">
        <f t="shared" si="2"/>
        <v>4.4920453595695767E-4</v>
      </c>
      <c r="M42">
        <f t="shared" si="2"/>
        <v>5.3080513853546143E-10</v>
      </c>
      <c r="Q42">
        <v>1080</v>
      </c>
      <c r="R42" s="20">
        <v>405.44600000000003</v>
      </c>
      <c r="S42" s="20">
        <f t="shared" si="3"/>
        <v>678.596</v>
      </c>
      <c r="T42" s="20">
        <v>6.2756100000000004</v>
      </c>
      <c r="U42">
        <f t="shared" si="18"/>
        <v>0.48283579792881653</v>
      </c>
      <c r="V42">
        <f t="shared" si="4"/>
        <v>0.51716420207118352</v>
      </c>
      <c r="W42">
        <f t="shared" si="5"/>
        <v>3.5811649509389271E-4</v>
      </c>
      <c r="X42">
        <f t="shared" si="6"/>
        <v>0.88710288191281594</v>
      </c>
      <c r="Y42">
        <f t="shared" si="7"/>
        <v>1.978324730388388</v>
      </c>
      <c r="Z42">
        <f t="shared" si="19"/>
        <v>0.53967712940907342</v>
      </c>
      <c r="AA42">
        <f t="shared" si="8"/>
        <v>3.6320342279755742E-4</v>
      </c>
      <c r="AB42">
        <f t="shared" si="9"/>
        <v>5.0683189732111033E-4</v>
      </c>
      <c r="AC42">
        <f t="shared" si="9"/>
        <v>2.587683346231156E-11</v>
      </c>
      <c r="AG42">
        <v>720</v>
      </c>
      <c r="AH42">
        <v>410.83499999999998</v>
      </c>
      <c r="AI42">
        <f t="shared" si="10"/>
        <v>683.9849999999999</v>
      </c>
      <c r="AJ42">
        <v>5.3876200000000001</v>
      </c>
      <c r="AK42">
        <f t="shared" si="20"/>
        <v>0.48351551702475187</v>
      </c>
      <c r="AL42">
        <f t="shared" si="21"/>
        <v>0.51648448297524818</v>
      </c>
      <c r="AM42">
        <f t="shared" si="22"/>
        <v>5.2865803313409399E-4</v>
      </c>
      <c r="AN42">
        <f t="shared" si="23"/>
        <v>0.88507746157167355</v>
      </c>
      <c r="AO42">
        <f t="shared" si="11"/>
        <v>1.9674283956360992</v>
      </c>
      <c r="AP42">
        <f t="shared" si="26"/>
        <v>0.53909789600000435</v>
      </c>
      <c r="AQ42">
        <f t="shared" si="24"/>
        <v>5.463613882972214E-4</v>
      </c>
      <c r="AR42">
        <f t="shared" si="12"/>
        <v>5.1136644862821191E-4</v>
      </c>
      <c r="AS42">
        <f t="shared" si="12"/>
        <v>3.1340878403183004E-10</v>
      </c>
    </row>
    <row r="43" spans="1:45" x14ac:dyDescent="0.25">
      <c r="A43">
        <v>2162</v>
      </c>
      <c r="B43">
        <v>400.40100000000001</v>
      </c>
      <c r="C43">
        <f t="shared" si="0"/>
        <v>673.55099999999993</v>
      </c>
      <c r="D43">
        <v>7.1219099999999997</v>
      </c>
      <c r="E43">
        <f t="shared" si="13"/>
        <v>0.47701370376820135</v>
      </c>
      <c r="F43">
        <f t="shared" si="1"/>
        <v>0.5229862962317986</v>
      </c>
      <c r="G43">
        <f t="shared" si="14"/>
        <v>1.6932694179468279E-4</v>
      </c>
      <c r="H43">
        <f t="shared" si="15"/>
        <v>0.90663718439494823</v>
      </c>
      <c r="I43">
        <f t="shared" si="16"/>
        <v>2.0922604465515975</v>
      </c>
      <c r="J43">
        <f t="shared" si="25"/>
        <v>0.54526358491693627</v>
      </c>
      <c r="K43">
        <f t="shared" si="17"/>
        <v>1.5852567852012525E-4</v>
      </c>
      <c r="L43">
        <f t="shared" si="2"/>
        <v>4.9627759116096311E-4</v>
      </c>
      <c r="M43">
        <f t="shared" si="2"/>
        <v>1.1666728832630557E-10</v>
      </c>
      <c r="Q43">
        <v>1104</v>
      </c>
      <c r="R43" s="20">
        <v>413.27100000000002</v>
      </c>
      <c r="S43" s="20">
        <f t="shared" si="3"/>
        <v>686.42100000000005</v>
      </c>
      <c r="T43" s="20">
        <v>6.1638999999999999</v>
      </c>
      <c r="U43">
        <f t="shared" si="18"/>
        <v>0.47424100204656311</v>
      </c>
      <c r="V43">
        <f t="shared" si="4"/>
        <v>0.52575899795343695</v>
      </c>
      <c r="W43">
        <f t="shared" si="5"/>
        <v>3.3291914793214433E-4</v>
      </c>
      <c r="X43">
        <f t="shared" si="6"/>
        <v>0.91758342764054879</v>
      </c>
      <c r="Y43">
        <f t="shared" si="7"/>
        <v>2.1647284708372596</v>
      </c>
      <c r="Z43">
        <f t="shared" si="19"/>
        <v>0.54839401155621481</v>
      </c>
      <c r="AA43">
        <f t="shared" si="8"/>
        <v>2.7951976395940403E-4</v>
      </c>
      <c r="AB43">
        <f t="shared" si="9"/>
        <v>5.1234384079793893E-4</v>
      </c>
      <c r="AC43">
        <f t="shared" si="9"/>
        <v>2.851494208668154E-9</v>
      </c>
      <c r="AG43">
        <v>736</v>
      </c>
      <c r="AH43">
        <v>418.63600000000002</v>
      </c>
      <c r="AI43">
        <f t="shared" si="10"/>
        <v>691.78600000000006</v>
      </c>
      <c r="AJ43">
        <v>5.2933700000000004</v>
      </c>
      <c r="AK43">
        <f t="shared" si="20"/>
        <v>0.47505698849460631</v>
      </c>
      <c r="AL43">
        <f t="shared" si="21"/>
        <v>0.52494301150539369</v>
      </c>
      <c r="AM43">
        <f t="shared" si="22"/>
        <v>4.8737502916734038E-4</v>
      </c>
      <c r="AN43">
        <f t="shared" si="23"/>
        <v>0.91564507599848555</v>
      </c>
      <c r="AO43">
        <f t="shared" si="11"/>
        <v>2.1513516948699545</v>
      </c>
      <c r="AP43">
        <f t="shared" si="26"/>
        <v>0.54783967821275992</v>
      </c>
      <c r="AQ43">
        <f t="shared" si="24"/>
        <v>4.2270698959097287E-4</v>
      </c>
      <c r="AR43">
        <f t="shared" si="12"/>
        <v>5.242573463082132E-4</v>
      </c>
      <c r="AS43">
        <f t="shared" si="12"/>
        <v>4.1819553426506339E-9</v>
      </c>
    </row>
    <row r="44" spans="1:45" x14ac:dyDescent="0.25">
      <c r="A44">
        <v>2209</v>
      </c>
      <c r="B44">
        <v>408.13200000000001</v>
      </c>
      <c r="C44">
        <f t="shared" si="0"/>
        <v>681.28199999999993</v>
      </c>
      <c r="D44">
        <v>7.0030900000000003</v>
      </c>
      <c r="E44">
        <f t="shared" si="13"/>
        <v>0.46905533750385131</v>
      </c>
      <c r="F44">
        <f t="shared" si="1"/>
        <v>0.53094466249614869</v>
      </c>
      <c r="G44">
        <f t="shared" si="14"/>
        <v>1.616030567203927E-4</v>
      </c>
      <c r="H44">
        <f t="shared" si="15"/>
        <v>0.9326902625764224</v>
      </c>
      <c r="I44">
        <f t="shared" si="16"/>
        <v>2.2788270776689612</v>
      </c>
      <c r="J44">
        <f t="shared" si="25"/>
        <v>0.55271429180738219</v>
      </c>
      <c r="K44">
        <f t="shared" si="17"/>
        <v>1.2059153701679801E-4</v>
      </c>
      <c r="L44">
        <f t="shared" si="2"/>
        <v>4.7391676034851658E-4</v>
      </c>
      <c r="M44">
        <f t="shared" si="2"/>
        <v>1.6819447483983351E-9</v>
      </c>
      <c r="Q44">
        <v>1128</v>
      </c>
      <c r="R44" s="20">
        <v>421.08100000000002</v>
      </c>
      <c r="S44" s="20">
        <f t="shared" si="3"/>
        <v>694.23099999999999</v>
      </c>
      <c r="T44" s="20">
        <v>6.0600500000000004</v>
      </c>
      <c r="U44">
        <f t="shared" si="18"/>
        <v>0.46625094249619153</v>
      </c>
      <c r="V44">
        <f t="shared" si="4"/>
        <v>0.53374905750380841</v>
      </c>
      <c r="W44">
        <f t="shared" si="5"/>
        <v>3.1631326265253262E-4</v>
      </c>
      <c r="X44">
        <f t="shared" si="6"/>
        <v>0.94104112217862756</v>
      </c>
      <c r="Y44">
        <f t="shared" si="7"/>
        <v>2.3512652993639884</v>
      </c>
      <c r="Z44">
        <f t="shared" si="19"/>
        <v>0.55510248589124056</v>
      </c>
      <c r="AA44">
        <f t="shared" si="8"/>
        <v>2.1027383575484063E-4</v>
      </c>
      <c r="AB44">
        <f t="shared" si="9"/>
        <v>4.5596890389719316E-4</v>
      </c>
      <c r="AC44">
        <f t="shared" si="9"/>
        <v>1.1244360056790964E-8</v>
      </c>
      <c r="AG44">
        <v>752</v>
      </c>
      <c r="AH44">
        <v>426.41</v>
      </c>
      <c r="AI44">
        <f t="shared" si="10"/>
        <v>699.56</v>
      </c>
      <c r="AJ44">
        <v>5.20648</v>
      </c>
      <c r="AK44">
        <f t="shared" si="20"/>
        <v>0.46725898802792887</v>
      </c>
      <c r="AL44">
        <f t="shared" si="21"/>
        <v>0.53274101197207113</v>
      </c>
      <c r="AM44">
        <f t="shared" si="22"/>
        <v>4.536082242923567E-4</v>
      </c>
      <c r="AN44">
        <f t="shared" si="23"/>
        <v>0.93929452222601817</v>
      </c>
      <c r="AO44">
        <f t="shared" si="11"/>
        <v>2.3354431065349246</v>
      </c>
      <c r="AP44">
        <f t="shared" si="26"/>
        <v>0.55460299004621549</v>
      </c>
      <c r="AQ44">
        <f t="shared" si="24"/>
        <v>3.195628504487923E-4</v>
      </c>
      <c r="AR44">
        <f t="shared" si="12"/>
        <v>4.7794608531436878E-4</v>
      </c>
      <c r="AS44">
        <f t="shared" si="12"/>
        <v>1.7968162248860941E-8</v>
      </c>
    </row>
    <row r="45" spans="1:45" x14ac:dyDescent="0.25">
      <c r="A45">
        <v>2256</v>
      </c>
      <c r="B45">
        <v>415.82900000000001</v>
      </c>
      <c r="C45">
        <f t="shared" si="0"/>
        <v>688.97900000000004</v>
      </c>
      <c r="D45">
        <v>6.8896899999999999</v>
      </c>
      <c r="E45">
        <f t="shared" si="13"/>
        <v>0.4614599938379928</v>
      </c>
      <c r="F45">
        <f t="shared" si="1"/>
        <v>0.53854000616200715</v>
      </c>
      <c r="G45">
        <f t="shared" si="14"/>
        <v>1.5595977537460361E-4</v>
      </c>
      <c r="H45">
        <f t="shared" si="15"/>
        <v>0.9525090122657599</v>
      </c>
      <c r="I45">
        <f t="shared" si="16"/>
        <v>2.4661217105173581</v>
      </c>
      <c r="J45">
        <f t="shared" si="25"/>
        <v>0.55838209404717165</v>
      </c>
      <c r="K45">
        <f t="shared" si="17"/>
        <v>8.9298448891329582E-5</v>
      </c>
      <c r="L45">
        <f t="shared" si="2"/>
        <v>3.9370845164259202E-4</v>
      </c>
      <c r="M45">
        <f t="shared" si="2"/>
        <v>4.4437324485096512E-9</v>
      </c>
      <c r="Q45">
        <v>1152</v>
      </c>
      <c r="R45" s="20">
        <v>428.887</v>
      </c>
      <c r="S45" s="20">
        <f t="shared" si="3"/>
        <v>702.03700000000003</v>
      </c>
      <c r="T45" s="20">
        <v>5.9613800000000001</v>
      </c>
      <c r="U45">
        <f t="shared" si="18"/>
        <v>0.45865942419253081</v>
      </c>
      <c r="V45">
        <f t="shared" si="4"/>
        <v>0.54134057580746919</v>
      </c>
      <c r="W45">
        <f t="shared" si="5"/>
        <v>3.0028441585753146E-4</v>
      </c>
      <c r="X45">
        <f t="shared" si="6"/>
        <v>0.95868760033322264</v>
      </c>
      <c r="Y45">
        <f t="shared" si="7"/>
        <v>2.5380438825865643</v>
      </c>
      <c r="Z45">
        <f t="shared" si="19"/>
        <v>0.56014905794935677</v>
      </c>
      <c r="AA45">
        <f t="shared" si="8"/>
        <v>1.546304438115234E-4</v>
      </c>
      <c r="AB45">
        <f t="shared" si="9"/>
        <v>3.5375900048170375E-4</v>
      </c>
      <c r="AC45">
        <f t="shared" si="9"/>
        <v>2.12150795727793E-8</v>
      </c>
      <c r="AG45">
        <v>768</v>
      </c>
      <c r="AH45">
        <v>434.18</v>
      </c>
      <c r="AI45">
        <f t="shared" si="10"/>
        <v>707.32999999999993</v>
      </c>
      <c r="AJ45">
        <v>5.12561</v>
      </c>
      <c r="AK45">
        <f t="shared" si="20"/>
        <v>0.46000125643925116</v>
      </c>
      <c r="AL45">
        <f t="shared" si="21"/>
        <v>0.53999874356074884</v>
      </c>
      <c r="AM45">
        <f t="shared" si="22"/>
        <v>4.3004998833306302E-4</v>
      </c>
      <c r="AN45">
        <f t="shared" si="23"/>
        <v>0.95717330027820657</v>
      </c>
      <c r="AO45">
        <f t="shared" si="11"/>
        <v>2.5196167844125328</v>
      </c>
      <c r="AP45">
        <f t="shared" si="26"/>
        <v>0.55971599565339614</v>
      </c>
      <c r="AQ45">
        <f t="shared" si="24"/>
        <v>2.3646803518326278E-4</v>
      </c>
      <c r="AR45">
        <f t="shared" si="12"/>
        <v>3.8877003008500424E-4</v>
      </c>
      <c r="AS45">
        <f t="shared" si="12"/>
        <v>3.7473972585291455E-8</v>
      </c>
    </row>
    <row r="46" spans="1:45" x14ac:dyDescent="0.25">
      <c r="A46">
        <v>2303</v>
      </c>
      <c r="B46">
        <v>423.52600000000001</v>
      </c>
      <c r="C46">
        <f t="shared" si="0"/>
        <v>696.67599999999993</v>
      </c>
      <c r="D46">
        <v>6.7802499999999997</v>
      </c>
      <c r="E46">
        <f t="shared" si="13"/>
        <v>0.45412988439538654</v>
      </c>
      <c r="F46">
        <f t="shared" si="1"/>
        <v>0.54587011560461352</v>
      </c>
      <c r="G46">
        <f t="shared" si="14"/>
        <v>1.5285312049231951E-4</v>
      </c>
      <c r="H46">
        <f t="shared" si="15"/>
        <v>0.96718486473438581</v>
      </c>
      <c r="I46">
        <f t="shared" si="16"/>
        <v>2.6535825216165314</v>
      </c>
      <c r="J46">
        <f t="shared" si="25"/>
        <v>0.56257912114506414</v>
      </c>
      <c r="K46">
        <f t="shared" si="17"/>
        <v>6.4663123765924064E-5</v>
      </c>
      <c r="L46">
        <f t="shared" si="2"/>
        <v>2.7919086615080978E-4</v>
      </c>
      <c r="M46">
        <f t="shared" si="2"/>
        <v>7.77747552260164E-9</v>
      </c>
      <c r="Q46">
        <v>1176</v>
      </c>
      <c r="R46" s="20">
        <v>436.70299999999997</v>
      </c>
      <c r="S46" s="20">
        <f t="shared" si="3"/>
        <v>709.85299999999995</v>
      </c>
      <c r="T46" s="20">
        <v>5.8677099999999998</v>
      </c>
      <c r="U46">
        <f t="shared" si="18"/>
        <v>0.45145259821195005</v>
      </c>
      <c r="V46">
        <f t="shared" si="4"/>
        <v>0.54854740178804995</v>
      </c>
      <c r="W46">
        <f t="shared" si="5"/>
        <v>2.9259056939593314E-4</v>
      </c>
      <c r="X46">
        <f t="shared" si="6"/>
        <v>0.97166440621570405</v>
      </c>
      <c r="Y46">
        <f t="shared" si="7"/>
        <v>2.725236395369016</v>
      </c>
      <c r="Z46">
        <f t="shared" si="19"/>
        <v>0.56386018860083331</v>
      </c>
      <c r="AA46">
        <f t="shared" si="8"/>
        <v>1.1114866593169901E-4</v>
      </c>
      <c r="AB46">
        <f t="shared" si="9"/>
        <v>2.3448143997375207E-4</v>
      </c>
      <c r="AC46">
        <f t="shared" si="9"/>
        <v>3.2921164332724455E-8</v>
      </c>
      <c r="AG46">
        <v>784</v>
      </c>
      <c r="AH46">
        <v>441.928</v>
      </c>
      <c r="AI46">
        <f t="shared" si="10"/>
        <v>715.07799999999997</v>
      </c>
      <c r="AJ46">
        <v>5.04894</v>
      </c>
      <c r="AK46">
        <f t="shared" si="20"/>
        <v>0.45312045662592215</v>
      </c>
      <c r="AL46">
        <f t="shared" si="21"/>
        <v>0.54687954337407785</v>
      </c>
      <c r="AM46">
        <f t="shared" si="22"/>
        <v>4.2000969253136455E-4</v>
      </c>
      <c r="AN46">
        <f t="shared" si="23"/>
        <v>0.9704031219284428</v>
      </c>
      <c r="AO46">
        <f t="shared" si="11"/>
        <v>2.7041294096813702</v>
      </c>
      <c r="AP46">
        <f t="shared" si="26"/>
        <v>0.56349948421632834</v>
      </c>
      <c r="AQ46">
        <f t="shared" si="24"/>
        <v>1.7085090091932745E-4</v>
      </c>
      <c r="AR46">
        <f t="shared" si="12"/>
        <v>2.7622243359990599E-4</v>
      </c>
      <c r="AS46">
        <f t="shared" si="12"/>
        <v>6.2080103437570511E-8</v>
      </c>
    </row>
    <row r="47" spans="1:45" x14ac:dyDescent="0.25">
      <c r="A47">
        <v>2350</v>
      </c>
      <c r="B47">
        <v>431.23599999999999</v>
      </c>
      <c r="C47">
        <f t="shared" si="0"/>
        <v>704.38599999999997</v>
      </c>
      <c r="D47">
        <v>6.6729900000000004</v>
      </c>
      <c r="E47">
        <f t="shared" si="13"/>
        <v>0.44694578773224747</v>
      </c>
      <c r="F47">
        <f t="shared" si="1"/>
        <v>0.55305421226775253</v>
      </c>
      <c r="G47">
        <f t="shared" si="14"/>
        <v>1.5104328026273818E-4</v>
      </c>
      <c r="H47">
        <f t="shared" si="15"/>
        <v>0.97781199741508962</v>
      </c>
      <c r="I47">
        <f t="shared" si="16"/>
        <v>2.8414703391717104</v>
      </c>
      <c r="J47">
        <f t="shared" si="25"/>
        <v>0.56561828796206259</v>
      </c>
      <c r="K47">
        <f t="shared" si="17"/>
        <v>4.5763646550071493E-5</v>
      </c>
      <c r="L47">
        <f t="shared" si="2"/>
        <v>1.5785599805235285E-4</v>
      </c>
      <c r="M47">
        <f t="shared" si="2"/>
        <v>1.1083801274673263E-8</v>
      </c>
      <c r="Q47">
        <v>1200</v>
      </c>
      <c r="R47" s="20">
        <v>444.49299999999999</v>
      </c>
      <c r="S47" s="20">
        <f t="shared" si="3"/>
        <v>717.64300000000003</v>
      </c>
      <c r="T47" s="20">
        <v>5.77644</v>
      </c>
      <c r="U47">
        <f t="shared" si="18"/>
        <v>0.44443042454644771</v>
      </c>
      <c r="V47">
        <f t="shared" si="4"/>
        <v>0.55556957545355234</v>
      </c>
      <c r="W47">
        <f t="shared" si="5"/>
        <v>2.8217181897917848E-4</v>
      </c>
      <c r="X47">
        <f t="shared" si="6"/>
        <v>0.98099215970550535</v>
      </c>
      <c r="Y47">
        <f t="shared" si="7"/>
        <v>2.9130891489860495</v>
      </c>
      <c r="Z47">
        <f t="shared" si="19"/>
        <v>0.5665277565831941</v>
      </c>
      <c r="AA47">
        <f t="shared" si="8"/>
        <v>7.7804219898992477E-5</v>
      </c>
      <c r="AB47">
        <f t="shared" si="9"/>
        <v>1.2008173367003661E-4</v>
      </c>
      <c r="AC47">
        <f t="shared" si="9"/>
        <v>4.1766115553799649E-8</v>
      </c>
      <c r="AG47">
        <v>800</v>
      </c>
      <c r="AH47">
        <v>449.685</v>
      </c>
      <c r="AI47">
        <f t="shared" si="10"/>
        <v>722.83500000000004</v>
      </c>
      <c r="AJ47">
        <v>4.9740599999999997</v>
      </c>
      <c r="AK47">
        <f t="shared" si="20"/>
        <v>0.44640030154542026</v>
      </c>
      <c r="AL47">
        <f t="shared" si="21"/>
        <v>0.55359969845457968</v>
      </c>
      <c r="AM47">
        <f t="shared" si="22"/>
        <v>4.0649175237377627E-4</v>
      </c>
      <c r="AN47">
        <f t="shared" si="23"/>
        <v>0.97996182167487211</v>
      </c>
      <c r="AO47">
        <f t="shared" si="11"/>
        <v>2.8888097613045098</v>
      </c>
      <c r="AP47">
        <f t="shared" si="26"/>
        <v>0.56623309863103755</v>
      </c>
      <c r="AQ47">
        <f t="shared" si="24"/>
        <v>1.2083687901670765E-4</v>
      </c>
      <c r="AR47">
        <f t="shared" si="12"/>
        <v>1.5960280001852561E-4</v>
      </c>
      <c r="AS47">
        <f t="shared" si="12"/>
        <v>8.1598706672642913E-8</v>
      </c>
    </row>
    <row r="48" spans="1:45" x14ac:dyDescent="0.25">
      <c r="A48">
        <v>2397</v>
      </c>
      <c r="B48">
        <v>438.964</v>
      </c>
      <c r="C48">
        <f t="shared" si="0"/>
        <v>712.11400000000003</v>
      </c>
      <c r="D48">
        <v>6.5670000000000002</v>
      </c>
      <c r="E48">
        <f t="shared" si="13"/>
        <v>0.43984675355989877</v>
      </c>
      <c r="F48">
        <f t="shared" si="1"/>
        <v>0.56015324644010123</v>
      </c>
      <c r="G48">
        <f t="shared" si="14"/>
        <v>1.480933831956199E-4</v>
      </c>
      <c r="H48">
        <f t="shared" si="15"/>
        <v>0.98533307458421859</v>
      </c>
      <c r="I48">
        <f t="shared" si="16"/>
        <v>3.0300579388866167</v>
      </c>
      <c r="J48">
        <f t="shared" si="25"/>
        <v>0.567769179349916</v>
      </c>
      <c r="K48">
        <f t="shared" si="17"/>
        <v>3.1615504061729891E-5</v>
      </c>
      <c r="L48">
        <f t="shared" si="2"/>
        <v>5.8002434086799686E-5</v>
      </c>
      <c r="M48">
        <f t="shared" si="2"/>
        <v>1.356709632752909E-8</v>
      </c>
      <c r="Q48">
        <v>1224</v>
      </c>
      <c r="R48" s="20">
        <v>452.26799999999997</v>
      </c>
      <c r="S48" s="20">
        <f t="shared" si="3"/>
        <v>725.41799999999989</v>
      </c>
      <c r="T48" s="20">
        <v>5.6884199999999998</v>
      </c>
      <c r="U48">
        <f t="shared" si="18"/>
        <v>0.43765830089094737</v>
      </c>
      <c r="V48">
        <f t="shared" si="4"/>
        <v>0.56234169910905263</v>
      </c>
      <c r="W48">
        <f t="shared" si="5"/>
        <v>2.7745933802145184E-4</v>
      </c>
      <c r="X48">
        <f t="shared" si="6"/>
        <v>0.98752160005101575</v>
      </c>
      <c r="Y48">
        <f t="shared" si="7"/>
        <v>3.1011546319253283</v>
      </c>
      <c r="Z48">
        <f t="shared" si="19"/>
        <v>0.56839505786076994</v>
      </c>
      <c r="AA48">
        <f t="shared" si="8"/>
        <v>5.3173832994328036E-5</v>
      </c>
      <c r="AB48">
        <f t="shared" si="9"/>
        <v>3.6643152176992526E-5</v>
      </c>
      <c r="AC48">
        <f t="shared" si="9"/>
        <v>5.0303987765271978E-8</v>
      </c>
      <c r="AG48">
        <v>816</v>
      </c>
      <c r="AH48">
        <v>457.45499999999998</v>
      </c>
      <c r="AI48">
        <f t="shared" si="10"/>
        <v>730.60500000000002</v>
      </c>
      <c r="AJ48">
        <v>4.9015899999999997</v>
      </c>
      <c r="AK48">
        <f t="shared" si="20"/>
        <v>0.4398964335074399</v>
      </c>
      <c r="AL48">
        <f t="shared" si="21"/>
        <v>0.5601035664925601</v>
      </c>
      <c r="AM48">
        <f t="shared" si="22"/>
        <v>3.9886337120600274E-4</v>
      </c>
      <c r="AN48">
        <f t="shared" si="23"/>
        <v>0.98672235637852979</v>
      </c>
      <c r="AO48">
        <f t="shared" si="11"/>
        <v>3.07399829852839</v>
      </c>
      <c r="AP48">
        <f t="shared" si="26"/>
        <v>0.56816648869530484</v>
      </c>
      <c r="AQ48">
        <f t="shared" si="24"/>
        <v>8.3532364595100298E-5</v>
      </c>
      <c r="AR48">
        <f t="shared" si="12"/>
        <v>6.5010714447514051E-5</v>
      </c>
      <c r="AS48">
        <f t="shared" si="12"/>
        <v>9.9433643730245002E-8</v>
      </c>
    </row>
    <row r="49" spans="1:45" x14ac:dyDescent="0.25">
      <c r="A49">
        <v>2444</v>
      </c>
      <c r="B49">
        <v>446.66199999999998</v>
      </c>
      <c r="C49">
        <f t="shared" si="0"/>
        <v>719.8119999999999</v>
      </c>
      <c r="D49">
        <v>6.4630799999999997</v>
      </c>
      <c r="E49">
        <f t="shared" si="13"/>
        <v>0.43288636454970464</v>
      </c>
      <c r="F49">
        <f t="shared" si="1"/>
        <v>0.56711363545029536</v>
      </c>
      <c r="G49">
        <f t="shared" si="14"/>
        <v>1.4748060264544545E-4</v>
      </c>
      <c r="H49">
        <f t="shared" si="15"/>
        <v>0.99052895960900567</v>
      </c>
      <c r="I49">
        <f t="shared" si="16"/>
        <v>3.2195079554822543</v>
      </c>
      <c r="J49">
        <f t="shared" si="25"/>
        <v>0.56925510804081725</v>
      </c>
      <c r="K49">
        <f t="shared" si="17"/>
        <v>2.1230547643314433E-5</v>
      </c>
      <c r="L49">
        <f t="shared" si="2"/>
        <v>4.5859048559565204E-6</v>
      </c>
      <c r="M49">
        <f t="shared" si="2"/>
        <v>1.5939076388041105E-8</v>
      </c>
      <c r="Q49">
        <v>1248</v>
      </c>
      <c r="R49" s="20">
        <v>460.07</v>
      </c>
      <c r="S49" s="20">
        <f t="shared" si="3"/>
        <v>733.22</v>
      </c>
      <c r="T49" s="20">
        <v>5.6018699999999999</v>
      </c>
      <c r="U49">
        <f t="shared" si="18"/>
        <v>0.43099927677843258</v>
      </c>
      <c r="V49">
        <f t="shared" si="4"/>
        <v>0.56900072322156747</v>
      </c>
      <c r="W49">
        <f t="shared" si="5"/>
        <v>2.7063104928677639E-4</v>
      </c>
      <c r="X49">
        <f t="shared" si="6"/>
        <v>0.99198402343793934</v>
      </c>
      <c r="Y49">
        <f t="shared" si="7"/>
        <v>3.2893915763828279</v>
      </c>
      <c r="Z49">
        <f t="shared" si="19"/>
        <v>0.56967122985263385</v>
      </c>
      <c r="AA49">
        <f t="shared" si="8"/>
        <v>3.5575292287756739E-5</v>
      </c>
      <c r="AB49">
        <f t="shared" si="9"/>
        <v>4.4957914230398794E-7</v>
      </c>
      <c r="AC49">
        <f t="shared" si="9"/>
        <v>5.5251208898382172E-8</v>
      </c>
      <c r="AG49">
        <v>832</v>
      </c>
      <c r="AH49">
        <v>465.22399999999999</v>
      </c>
      <c r="AI49">
        <f t="shared" si="10"/>
        <v>738.37400000000002</v>
      </c>
      <c r="AJ49">
        <v>4.8304799999999997</v>
      </c>
      <c r="AK49">
        <f t="shared" si="20"/>
        <v>0.43351461956814386</v>
      </c>
      <c r="AL49">
        <f t="shared" si="21"/>
        <v>0.56648538043185614</v>
      </c>
      <c r="AM49">
        <f t="shared" si="22"/>
        <v>3.9336644948216593E-4</v>
      </c>
      <c r="AN49">
        <f t="shared" si="23"/>
        <v>0.9913957926201733</v>
      </c>
      <c r="AO49">
        <f t="shared" si="11"/>
        <v>3.25987408453426</v>
      </c>
      <c r="AP49">
        <f t="shared" si="26"/>
        <v>0.56950300652882646</v>
      </c>
      <c r="AQ49">
        <f t="shared" si="24"/>
        <v>5.6327506581832043E-5</v>
      </c>
      <c r="AR49">
        <f t="shared" si="12"/>
        <v>9.1060672611163041E-6</v>
      </c>
      <c r="AS49">
        <f t="shared" si="12"/>
        <v>1.1359524903137452E-7</v>
      </c>
    </row>
    <row r="50" spans="1:45" x14ac:dyDescent="0.25">
      <c r="A50">
        <v>2491</v>
      </c>
      <c r="B50">
        <v>454.39</v>
      </c>
      <c r="C50">
        <f t="shared" si="0"/>
        <v>727.54</v>
      </c>
      <c r="D50">
        <v>6.3595899999999999</v>
      </c>
      <c r="E50">
        <f t="shared" si="13"/>
        <v>0.4259547762253687</v>
      </c>
      <c r="F50">
        <f t="shared" si="1"/>
        <v>0.5740452237746313</v>
      </c>
      <c r="G50">
        <f t="shared" si="14"/>
        <v>1.4786537182811201E-4</v>
      </c>
      <c r="H50">
        <f t="shared" si="15"/>
        <v>0.99401811747131708</v>
      </c>
      <c r="I50">
        <f t="shared" si="16"/>
        <v>3.4091374726242076</v>
      </c>
      <c r="J50">
        <f t="shared" si="25"/>
        <v>0.57025294378005298</v>
      </c>
      <c r="K50">
        <f t="shared" si="17"/>
        <v>1.395366300426577E-5</v>
      </c>
      <c r="L50">
        <f t="shared" si="2"/>
        <v>1.4381387557278928E-5</v>
      </c>
      <c r="M50">
        <f t="shared" si="2"/>
        <v>1.7932345760122575E-8</v>
      </c>
      <c r="Q50">
        <v>1272</v>
      </c>
      <c r="R50" s="20">
        <v>467.89800000000002</v>
      </c>
      <c r="S50" s="20">
        <f t="shared" si="3"/>
        <v>741.048</v>
      </c>
      <c r="T50" s="20">
        <v>5.5174500000000002</v>
      </c>
      <c r="U50">
        <f t="shared" si="18"/>
        <v>0.42450413159554989</v>
      </c>
      <c r="V50">
        <f t="shared" si="4"/>
        <v>0.57549586840445011</v>
      </c>
      <c r="W50">
        <f t="shared" si="5"/>
        <v>2.6665589528162187E-4</v>
      </c>
      <c r="X50">
        <f t="shared" si="6"/>
        <v>0.99496955236000229</v>
      </c>
      <c r="Y50">
        <f t="shared" si="7"/>
        <v>3.4783778039437991</v>
      </c>
      <c r="Z50">
        <f t="shared" si="19"/>
        <v>0.57052503686753997</v>
      </c>
      <c r="AA50">
        <f t="shared" si="8"/>
        <v>2.3228041401318323E-5</v>
      </c>
      <c r="AB50">
        <f t="shared" si="9"/>
        <v>2.4709166168340389E-5</v>
      </c>
      <c r="AC50">
        <f t="shared" si="9"/>
        <v>5.9257120044770414E-8</v>
      </c>
      <c r="AG50">
        <v>848</v>
      </c>
      <c r="AH50">
        <v>473.02300000000002</v>
      </c>
      <c r="AI50">
        <f t="shared" si="10"/>
        <v>746.173</v>
      </c>
      <c r="AJ50">
        <v>4.7603499999999999</v>
      </c>
      <c r="AK50">
        <f t="shared" si="20"/>
        <v>0.4272207563764292</v>
      </c>
      <c r="AL50">
        <f t="shared" si="21"/>
        <v>0.5727792436235708</v>
      </c>
      <c r="AM50">
        <f t="shared" si="22"/>
        <v>3.8439188340243929E-4</v>
      </c>
      <c r="AN50">
        <f t="shared" si="23"/>
        <v>0.99454718204793524</v>
      </c>
      <c r="AO50">
        <f t="shared" si="11"/>
        <v>3.446296856863114</v>
      </c>
      <c r="AP50">
        <f t="shared" si="26"/>
        <v>0.5704042466341358</v>
      </c>
      <c r="AQ50">
        <f t="shared" si="24"/>
        <v>3.713507029399336E-5</v>
      </c>
      <c r="AR50">
        <f t="shared" si="12"/>
        <v>5.640610699825297E-6</v>
      </c>
      <c r="AS50">
        <f t="shared" si="12"/>
        <v>1.2058729425023413E-7</v>
      </c>
    </row>
    <row r="51" spans="1:45" x14ac:dyDescent="0.25">
      <c r="A51">
        <v>2538</v>
      </c>
      <c r="B51">
        <v>462.07400000000001</v>
      </c>
      <c r="C51">
        <f t="shared" si="0"/>
        <v>735.22399999999993</v>
      </c>
      <c r="D51">
        <v>6.2558299999999996</v>
      </c>
      <c r="E51">
        <f t="shared" si="13"/>
        <v>0.41900510374944744</v>
      </c>
      <c r="F51">
        <f t="shared" si="1"/>
        <v>0.58099489625055256</v>
      </c>
      <c r="G51">
        <f t="shared" si="14"/>
        <v>1.5243984988871562E-4</v>
      </c>
      <c r="H51">
        <f t="shared" si="15"/>
        <v>0.99631134766948937</v>
      </c>
      <c r="I51">
        <f t="shared" si="16"/>
        <v>3.5995733850870817</v>
      </c>
      <c r="J51">
        <f t="shared" si="25"/>
        <v>0.5709087659412535</v>
      </c>
      <c r="K51">
        <f t="shared" si="17"/>
        <v>8.9044894478008294E-6</v>
      </c>
      <c r="L51">
        <f t="shared" si="2"/>
        <v>1.017300246161611E-4</v>
      </c>
      <c r="M51">
        <f t="shared" si="2"/>
        <v>2.0602399696903328E-8</v>
      </c>
      <c r="Q51">
        <v>1296</v>
      </c>
      <c r="R51" s="20">
        <v>475.71199999999999</v>
      </c>
      <c r="S51" s="20">
        <f t="shared" si="3"/>
        <v>748.86199999999997</v>
      </c>
      <c r="T51" s="20">
        <v>5.4342699999999997</v>
      </c>
      <c r="U51">
        <f t="shared" si="18"/>
        <v>0.41810439010879097</v>
      </c>
      <c r="V51">
        <f t="shared" si="4"/>
        <v>0.58189560989120903</v>
      </c>
      <c r="W51">
        <f t="shared" si="5"/>
        <v>2.671367606854741E-4</v>
      </c>
      <c r="X51">
        <f t="shared" si="6"/>
        <v>0.9969188824974915</v>
      </c>
      <c r="Y51">
        <f t="shared" si="7"/>
        <v>3.6683171158557148</v>
      </c>
      <c r="Z51">
        <f t="shared" si="19"/>
        <v>0.57108250986117159</v>
      </c>
      <c r="AA51">
        <f t="shared" si="8"/>
        <v>1.4744720207964777E-5</v>
      </c>
      <c r="AB51">
        <f t="shared" si="9"/>
        <v>1.1692313225959561E-4</v>
      </c>
      <c r="AC51">
        <f t="shared" si="9"/>
        <v>6.3701742096400688E-8</v>
      </c>
      <c r="AG51">
        <v>864</v>
      </c>
      <c r="AH51">
        <v>480.76900000000001</v>
      </c>
      <c r="AI51">
        <f t="shared" si="10"/>
        <v>753.91899999999998</v>
      </c>
      <c r="AJ51">
        <v>4.6918199999999999</v>
      </c>
      <c r="AK51">
        <f t="shared" si="20"/>
        <v>0.42107048624199017</v>
      </c>
      <c r="AL51">
        <f t="shared" si="21"/>
        <v>0.57892951375800983</v>
      </c>
      <c r="AM51">
        <f t="shared" si="22"/>
        <v>3.7311758476477747E-4</v>
      </c>
      <c r="AN51">
        <f t="shared" si="23"/>
        <v>0.99662480051580882</v>
      </c>
      <c r="AO51">
        <f t="shared" si="11"/>
        <v>3.633633574076244</v>
      </c>
      <c r="AP51">
        <f t="shared" si="26"/>
        <v>0.5709984077588397</v>
      </c>
      <c r="AQ51">
        <f t="shared" si="24"/>
        <v>2.3766436861582895E-5</v>
      </c>
      <c r="AR51">
        <f t="shared" si="12"/>
        <v>6.2902442370072419E-5</v>
      </c>
      <c r="AS51">
        <f t="shared" si="12"/>
        <v>1.2204622454127975E-7</v>
      </c>
    </row>
    <row r="52" spans="1:45" x14ac:dyDescent="0.25">
      <c r="A52">
        <v>2585</v>
      </c>
      <c r="B52">
        <v>469.79399999999998</v>
      </c>
      <c r="C52">
        <f t="shared" si="0"/>
        <v>742.94399999999996</v>
      </c>
      <c r="D52">
        <v>6.14886</v>
      </c>
      <c r="E52">
        <f t="shared" si="13"/>
        <v>0.4118404308046778</v>
      </c>
      <c r="F52">
        <f t="shared" si="1"/>
        <v>0.5881595691953222</v>
      </c>
      <c r="G52">
        <f t="shared" si="14"/>
        <v>1.591234330987576E-4</v>
      </c>
      <c r="H52">
        <f t="shared" si="15"/>
        <v>0.99777476584826863</v>
      </c>
      <c r="I52">
        <f t="shared" si="16"/>
        <v>3.7899129114867107</v>
      </c>
      <c r="J52">
        <f t="shared" si="25"/>
        <v>0.57132727694530017</v>
      </c>
      <c r="K52">
        <f t="shared" si="17"/>
        <v>5.5689377044696261E-6</v>
      </c>
      <c r="L52">
        <f t="shared" si="2"/>
        <v>2.8332606239015167E-4</v>
      </c>
      <c r="M52">
        <f t="shared" si="2"/>
        <v>2.3578983055794401E-8</v>
      </c>
      <c r="Q52">
        <v>1320</v>
      </c>
      <c r="R52" s="20">
        <v>483.54</v>
      </c>
      <c r="S52" s="20">
        <f t="shared" si="3"/>
        <v>756.69</v>
      </c>
      <c r="T52" s="20">
        <v>5.3509399999999996</v>
      </c>
      <c r="U52">
        <f t="shared" si="18"/>
        <v>0.41169310785233965</v>
      </c>
      <c r="V52">
        <f t="shared" si="4"/>
        <v>0.58830689214766041</v>
      </c>
      <c r="W52">
        <f t="shared" si="5"/>
        <v>2.6925256846240902E-4</v>
      </c>
      <c r="X52">
        <f t="shared" si="6"/>
        <v>0.99815628030360193</v>
      </c>
      <c r="Y52">
        <f t="shared" si="7"/>
        <v>3.8586839688569379</v>
      </c>
      <c r="Z52">
        <f t="shared" si="19"/>
        <v>0.57143638314616274</v>
      </c>
      <c r="AA52">
        <f t="shared" si="8"/>
        <v>9.1361830940060467E-6</v>
      </c>
      <c r="AB52">
        <f t="shared" si="9"/>
        <v>2.8461407396961389E-4</v>
      </c>
      <c r="AC52">
        <f t="shared" si="9"/>
        <v>6.7660533937123543E-8</v>
      </c>
      <c r="AG52">
        <v>880</v>
      </c>
      <c r="AH52">
        <v>488.51600000000002</v>
      </c>
      <c r="AI52">
        <f t="shared" si="10"/>
        <v>761.66599999999994</v>
      </c>
      <c r="AJ52">
        <v>4.6253000000000002</v>
      </c>
      <c r="AK52">
        <f t="shared" si="20"/>
        <v>0.41510060488575379</v>
      </c>
      <c r="AL52">
        <f t="shared" si="21"/>
        <v>0.58489939511424627</v>
      </c>
      <c r="AM52">
        <f t="shared" si="22"/>
        <v>3.707617611688474E-4</v>
      </c>
      <c r="AN52">
        <f t="shared" si="23"/>
        <v>0.99795447588058561</v>
      </c>
      <c r="AO52">
        <f t="shared" si="11"/>
        <v>3.8208355903378663</v>
      </c>
      <c r="AP52">
        <f t="shared" si="26"/>
        <v>0.57137867074862503</v>
      </c>
      <c r="AQ52">
        <f t="shared" si="24"/>
        <v>1.4887953364133906E-5</v>
      </c>
      <c r="AR52">
        <f t="shared" si="12"/>
        <v>1.8280998737110388E-4</v>
      </c>
      <c r="AS52">
        <f t="shared" si="12"/>
        <v>1.2664616708142618E-7</v>
      </c>
    </row>
    <row r="53" spans="1:45" x14ac:dyDescent="0.25">
      <c r="A53">
        <v>2632</v>
      </c>
      <c r="B53">
        <v>477.54300000000001</v>
      </c>
      <c r="C53">
        <f t="shared" si="0"/>
        <v>750.69299999999998</v>
      </c>
      <c r="D53">
        <v>6.0372000000000003</v>
      </c>
      <c r="E53">
        <f t="shared" si="13"/>
        <v>0.4043616294490362</v>
      </c>
      <c r="F53">
        <f t="shared" si="1"/>
        <v>0.5956383705509638</v>
      </c>
      <c r="G53">
        <f t="shared" si="14"/>
        <v>1.6639129543803433E-4</v>
      </c>
      <c r="H53">
        <f t="shared" si="15"/>
        <v>0.99868999908213185</v>
      </c>
      <c r="I53">
        <f t="shared" si="16"/>
        <v>3.9810150771976098</v>
      </c>
      <c r="J53">
        <f t="shared" si="25"/>
        <v>0.57158901701741027</v>
      </c>
      <c r="K53">
        <f t="shared" si="17"/>
        <v>3.3963361593852263E-6</v>
      </c>
      <c r="L53">
        <f t="shared" si="2"/>
        <v>5.783714053818437E-4</v>
      </c>
      <c r="M53">
        <f t="shared" si="2"/>
        <v>2.6567356750248478E-8</v>
      </c>
      <c r="Q53">
        <v>1344</v>
      </c>
      <c r="R53" s="20">
        <v>491.37700000000001</v>
      </c>
      <c r="S53" s="20">
        <f t="shared" si="3"/>
        <v>764.52700000000004</v>
      </c>
      <c r="T53" s="20">
        <v>5.2669499999999996</v>
      </c>
      <c r="U53">
        <f t="shared" si="18"/>
        <v>0.40523104620924177</v>
      </c>
      <c r="V53">
        <f t="shared" si="4"/>
        <v>0.59476895379075823</v>
      </c>
      <c r="W53">
        <f t="shared" si="5"/>
        <v>2.7572822256759222E-4</v>
      </c>
      <c r="X53">
        <f t="shared" si="6"/>
        <v>0.99892300173047843</v>
      </c>
      <c r="Y53">
        <f t="shared" si="7"/>
        <v>4.0496700663694396</v>
      </c>
      <c r="Z53">
        <f t="shared" si="19"/>
        <v>0.57165565154041886</v>
      </c>
      <c r="AA53">
        <f t="shared" si="8"/>
        <v>5.5174432096845672E-6</v>
      </c>
      <c r="AB53">
        <f t="shared" si="9"/>
        <v>5.342247409155426E-4</v>
      </c>
      <c r="AC53">
        <f t="shared" si="9"/>
        <v>7.3013865281207839E-8</v>
      </c>
      <c r="AG53">
        <v>896</v>
      </c>
      <c r="AH53">
        <v>496.24099999999999</v>
      </c>
      <c r="AI53">
        <f t="shared" si="10"/>
        <v>769.39099999999996</v>
      </c>
      <c r="AJ53">
        <v>4.5591999999999997</v>
      </c>
      <c r="AK53">
        <f t="shared" si="20"/>
        <v>0.40916841670705217</v>
      </c>
      <c r="AL53">
        <f t="shared" si="21"/>
        <v>0.59083158329294783</v>
      </c>
      <c r="AM53">
        <f t="shared" si="22"/>
        <v>3.6784502719293399E-4</v>
      </c>
      <c r="AN53">
        <f t="shared" si="23"/>
        <v>0.99878742130423204</v>
      </c>
      <c r="AO53">
        <f t="shared" si="11"/>
        <v>4.0082271820478725</v>
      </c>
      <c r="AP53">
        <f t="shared" si="26"/>
        <v>0.5716168780024512</v>
      </c>
      <c r="AQ53">
        <f t="shared" si="24"/>
        <v>9.1005867829046628E-6</v>
      </c>
      <c r="AR53">
        <f t="shared" si="12"/>
        <v>3.6920489940063902E-4</v>
      </c>
      <c r="AS53">
        <f t="shared" si="12"/>
        <v>1.286975735251051E-7</v>
      </c>
    </row>
    <row r="54" spans="1:45" x14ac:dyDescent="0.25">
      <c r="A54">
        <v>2679</v>
      </c>
      <c r="B54">
        <v>485.31</v>
      </c>
      <c r="C54">
        <f t="shared" si="0"/>
        <v>758.46</v>
      </c>
      <c r="D54">
        <v>5.9204400000000001</v>
      </c>
      <c r="E54">
        <f t="shared" si="13"/>
        <v>0.39654123856344858</v>
      </c>
      <c r="F54">
        <f t="shared" si="1"/>
        <v>0.60345876143655142</v>
      </c>
      <c r="G54">
        <f t="shared" si="14"/>
        <v>1.7270436017587719E-4</v>
      </c>
      <c r="H54">
        <f t="shared" si="15"/>
        <v>0.99924817370921459</v>
      </c>
      <c r="I54">
        <f t="shared" si="16"/>
        <v>4.1730952015485219</v>
      </c>
      <c r="J54">
        <f t="shared" si="25"/>
        <v>0.57174864481690135</v>
      </c>
      <c r="K54">
        <f t="shared" si="17"/>
        <v>2.0155256773416629E-6</v>
      </c>
      <c r="L54">
        <f t="shared" si="2"/>
        <v>1.0055314960318073E-3</v>
      </c>
      <c r="M54">
        <f t="shared" si="2"/>
        <v>2.9134678222468458E-8</v>
      </c>
      <c r="Q54">
        <v>1368</v>
      </c>
      <c r="R54" s="20">
        <v>499.22300000000001</v>
      </c>
      <c r="S54" s="20">
        <f t="shared" si="3"/>
        <v>772.37300000000005</v>
      </c>
      <c r="T54" s="20">
        <v>5.1809399999999997</v>
      </c>
      <c r="U54">
        <f t="shared" si="18"/>
        <v>0.39861356886761962</v>
      </c>
      <c r="V54">
        <f t="shared" si="4"/>
        <v>0.60138643113238044</v>
      </c>
      <c r="W54">
        <f t="shared" si="5"/>
        <v>2.7938279963684681E-4</v>
      </c>
      <c r="X54">
        <f t="shared" si="6"/>
        <v>0.99938603338022869</v>
      </c>
      <c r="Y54">
        <f t="shared" si="7"/>
        <v>4.2412640847650307</v>
      </c>
      <c r="Z54">
        <f t="shared" si="19"/>
        <v>0.57178807017745126</v>
      </c>
      <c r="AA54">
        <f t="shared" si="8"/>
        <v>3.2468592634729674E-6</v>
      </c>
      <c r="AB54">
        <f t="shared" si="9"/>
        <v>8.7606297121827631E-4</v>
      </c>
      <c r="AC54">
        <f t="shared" si="9"/>
        <v>7.6251057565887473E-8</v>
      </c>
      <c r="AG54">
        <v>912</v>
      </c>
      <c r="AH54">
        <v>503.97</v>
      </c>
      <c r="AI54">
        <f t="shared" si="10"/>
        <v>777.12</v>
      </c>
      <c r="AJ54">
        <v>4.4936199999999999</v>
      </c>
      <c r="AK54">
        <f t="shared" si="20"/>
        <v>0.40328289627196523</v>
      </c>
      <c r="AL54">
        <f t="shared" si="21"/>
        <v>0.59671710372803477</v>
      </c>
      <c r="AM54">
        <f t="shared" si="22"/>
        <v>6.5429506987723111E-4</v>
      </c>
      <c r="AN54">
        <f t="shared" si="23"/>
        <v>0.99929657739358257</v>
      </c>
      <c r="AO54">
        <f t="shared" si="11"/>
        <v>4.1955976641522934</v>
      </c>
      <c r="AP54">
        <f t="shared" si="26"/>
        <v>0.57176248739097768</v>
      </c>
      <c r="AQ54">
        <f t="shared" si="24"/>
        <v>5.4420352290112812E-6</v>
      </c>
      <c r="AR54">
        <f t="shared" si="12"/>
        <v>6.2273287652971662E-4</v>
      </c>
      <c r="AS54">
        <f t="shared" si="12"/>
        <v>4.2101026057220397E-7</v>
      </c>
    </row>
    <row r="55" spans="1:45" x14ac:dyDescent="0.25">
      <c r="A55">
        <v>2726</v>
      </c>
      <c r="B55">
        <v>493.07600000000002</v>
      </c>
      <c r="C55">
        <f t="shared" si="0"/>
        <v>766.226</v>
      </c>
      <c r="D55">
        <v>5.7992499999999998</v>
      </c>
      <c r="E55">
        <f t="shared" si="13"/>
        <v>0.38842413363518241</v>
      </c>
      <c r="F55">
        <f t="shared" si="1"/>
        <v>0.61157586636481764</v>
      </c>
      <c r="G55">
        <f t="shared" si="14"/>
        <v>1.7868965857292807E-4</v>
      </c>
      <c r="H55">
        <f t="shared" si="15"/>
        <v>0.99957941750857116</v>
      </c>
      <c r="I55">
        <f t="shared" si="16"/>
        <v>4.3660550858995357</v>
      </c>
      <c r="J55">
        <f t="shared" si="25"/>
        <v>0.57184337452373646</v>
      </c>
      <c r="K55">
        <f t="shared" si="17"/>
        <v>1.1626953816150467E-6</v>
      </c>
      <c r="L55">
        <f t="shared" si="2"/>
        <v>1.578670907901583E-3</v>
      </c>
      <c r="M55">
        <f t="shared" si="2"/>
        <v>3.1515822659929807E-8</v>
      </c>
      <c r="Q55">
        <v>1392</v>
      </c>
      <c r="R55" s="20">
        <v>507.06900000000002</v>
      </c>
      <c r="S55" s="20">
        <f t="shared" si="3"/>
        <v>780.21900000000005</v>
      </c>
      <c r="T55" s="20">
        <v>5.0937900000000003</v>
      </c>
      <c r="U55">
        <f t="shared" si="18"/>
        <v>0.39190838167633524</v>
      </c>
      <c r="V55">
        <f t="shared" si="4"/>
        <v>0.60809161832366476</v>
      </c>
      <c r="W55">
        <f t="shared" si="5"/>
        <v>4.3684742695665571E-4</v>
      </c>
      <c r="X55">
        <f t="shared" si="6"/>
        <v>0.99965851440887532</v>
      </c>
      <c r="Y55">
        <f t="shared" si="7"/>
        <v>4.4334494647613223</v>
      </c>
      <c r="Z55">
        <f t="shared" si="19"/>
        <v>0.57186599479977462</v>
      </c>
      <c r="AA55">
        <f t="shared" si="8"/>
        <v>1.8605318387974875E-6</v>
      </c>
      <c r="AB55">
        <f t="shared" si="9"/>
        <v>1.3122957996946226E-3</v>
      </c>
      <c r="AC55">
        <f t="shared" si="9"/>
        <v>1.8921359892427461E-7</v>
      </c>
    </row>
    <row r="56" spans="1:45" x14ac:dyDescent="0.25">
      <c r="A56">
        <v>2773</v>
      </c>
      <c r="B56">
        <v>500.83100000000002</v>
      </c>
      <c r="C56">
        <f t="shared" si="0"/>
        <v>773.98099999999999</v>
      </c>
      <c r="D56">
        <v>5.6738600000000003</v>
      </c>
      <c r="E56">
        <f t="shared" si="13"/>
        <v>0.38002571968225479</v>
      </c>
      <c r="F56">
        <f t="shared" si="1"/>
        <v>0.61997428031774526</v>
      </c>
      <c r="G56">
        <f t="shared" si="14"/>
        <v>2.235752904139002E-4</v>
      </c>
      <c r="H56">
        <f t="shared" si="15"/>
        <v>0.99977050196858552</v>
      </c>
      <c r="I56">
        <f t="shared" si="16"/>
        <v>4.559546615075603</v>
      </c>
      <c r="J56">
        <f t="shared" si="25"/>
        <v>0.57189802120667232</v>
      </c>
      <c r="K56">
        <f t="shared" si="17"/>
        <v>6.5262871092453601E-7</v>
      </c>
      <c r="L56">
        <f t="shared" si="2"/>
        <v>2.3113266901150236E-3</v>
      </c>
      <c r="M56">
        <f t="shared" si="2"/>
        <v>4.9694513100739332E-8</v>
      </c>
      <c r="R56" s="20"/>
      <c r="S56" s="20"/>
      <c r="T56" s="20"/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7">R87+273.15</f>
        <v>1072.087</v>
      </c>
      <c r="T87">
        <v>1.9611799999999999</v>
      </c>
      <c r="U87">
        <f t="shared" ref="U87:U88" si="28">T87/$T$11</f>
        <v>0.15089017803560711</v>
      </c>
      <c r="V87">
        <f t="shared" ref="V87:V88" si="29">1-U87</f>
        <v>0.84910982196439289</v>
      </c>
      <c r="W87">
        <f t="shared" ref="W87:W88" si="30">(V88-V87)/(Q88-Q87)</f>
        <v>4.9336790435006161E-5</v>
      </c>
      <c r="X87">
        <f t="shared" ref="X87:X88" si="31">1-(2*(($B$3-Z87)/$B$3))</f>
        <v>-1</v>
      </c>
      <c r="Y87">
        <f t="shared" ref="Y87:Y88" si="32">IF(X87&gt;0.999999,3.5,IF(X87&lt;-0.999999,-3.5,SIGN(X87)*SQRT(GAMMAINV(ABS(X87),$B$6,$B$7))))</f>
        <v>-3.5</v>
      </c>
      <c r="Z87">
        <f t="shared" ref="Z87:Z88" si="33">Z86+AA86*(Q87-Q86)</f>
        <v>0</v>
      </c>
      <c r="AA87">
        <f t="shared" ref="AA87:AA88" si="34">$B$1*EXP((-$B$2-($B$4*Y87))/($B$5*S87))*($B$3-Z87)</f>
        <v>1018474808.3080239</v>
      </c>
      <c r="AB87">
        <f t="shared" ref="AB87:AC88" si="35">(Z87-V87)^2</f>
        <v>0.72098748975640303</v>
      </c>
      <c r="AC87">
        <f t="shared" si="35"/>
        <v>1.0372909351579656E+18</v>
      </c>
    </row>
    <row r="88" spans="17:29" x14ac:dyDescent="0.25">
      <c r="Q88">
        <v>1536</v>
      </c>
      <c r="R88">
        <v>806.75400000000002</v>
      </c>
      <c r="S88">
        <f t="shared" si="27"/>
        <v>1079.904</v>
      </c>
      <c r="T88">
        <v>1.95092</v>
      </c>
      <c r="U88">
        <f t="shared" si="28"/>
        <v>0.15010078938864696</v>
      </c>
      <c r="V88">
        <f t="shared" si="29"/>
        <v>0.84989921061135298</v>
      </c>
      <c r="W88">
        <f t="shared" si="30"/>
        <v>5.5331979857509964E-4</v>
      </c>
      <c r="X88">
        <f t="shared" si="31"/>
        <v>56981232404.179962</v>
      </c>
      <c r="Y88">
        <f t="shared" si="32"/>
        <v>3.5</v>
      </c>
      <c r="Z88">
        <f t="shared" si="33"/>
        <v>16295596932.928383</v>
      </c>
      <c r="AA88">
        <f t="shared" si="34"/>
        <v>-428048310474751.25</v>
      </c>
      <c r="AB88">
        <f t="shared" si="35"/>
        <v>2.6554647937276569E+20</v>
      </c>
      <c r="AC88">
        <f t="shared" si="35"/>
        <v>1.8322535610028902E+29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topLeftCell="P16" workbookViewId="0">
      <selection activeCell="AG11" sqref="AG11:AJ54"/>
    </sheetView>
  </sheetViews>
  <sheetFormatPr defaultRowHeight="15" x14ac:dyDescent="0.25"/>
  <cols>
    <col min="7" max="7" width="19.42578125" customWidth="1"/>
    <col min="11" max="11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8.0365547332428624E+16</v>
      </c>
      <c r="C1" s="2" t="s">
        <v>1</v>
      </c>
      <c r="F1" t="s">
        <v>2</v>
      </c>
      <c r="G1">
        <f>N11+AD11+AT11</f>
        <v>2.7206559426510304E-2</v>
      </c>
    </row>
    <row r="2" spans="1:46" x14ac:dyDescent="0.25">
      <c r="A2" s="3" t="s">
        <v>3</v>
      </c>
      <c r="B2" s="4">
        <v>221024.51085517442</v>
      </c>
      <c r="C2" s="5" t="s">
        <v>4</v>
      </c>
    </row>
    <row r="3" spans="1:46" x14ac:dyDescent="0.25">
      <c r="A3" s="3" t="s">
        <v>5</v>
      </c>
      <c r="B3" s="4">
        <v>0.63416783494816242</v>
      </c>
      <c r="C3" s="5"/>
      <c r="H3">
        <f>B1*EXP(-B2/(B5*C11))</f>
        <v>4.2647994355457521E-11</v>
      </c>
    </row>
    <row r="4" spans="1:46" x14ac:dyDescent="0.25">
      <c r="A4" s="3" t="s">
        <v>6</v>
      </c>
      <c r="B4" s="4">
        <v>14882.017108950256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0.50079932031133789</v>
      </c>
    </row>
    <row r="7" spans="1:46" x14ac:dyDescent="0.25">
      <c r="A7" s="9" t="s">
        <v>9</v>
      </c>
      <c r="B7" s="10">
        <v>3.6844621071594079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150.149</v>
      </c>
      <c r="C11">
        <f t="shared" ref="C11:C56" si="0">B11+273.15</f>
        <v>423.29899999999998</v>
      </c>
      <c r="D11">
        <v>4.5908499999999997</v>
      </c>
      <c r="E11">
        <f>D11/$D$11</f>
        <v>1</v>
      </c>
      <c r="F11">
        <f t="shared" ref="F11:F56" si="1">1-E11</f>
        <v>0</v>
      </c>
      <c r="G11">
        <f>(F12-F11)/(A12-A11)</f>
        <v>2.6370678586148414E-5</v>
      </c>
      <c r="H11">
        <f>1-(2*(($B$3-J11)/$B$3))</f>
        <v>-1</v>
      </c>
      <c r="I11">
        <f>IF(H11&gt;0.999999,3.5,IF(H11&lt;-0.999999,-3.5,SIGN(H11)*SQRT(GAMMAINV(ABS(H11),$B$6,$B$7))))</f>
        <v>-3.5</v>
      </c>
      <c r="J11">
        <v>0</v>
      </c>
      <c r="K11">
        <f>$B$1*EXP((-$B$2-($B$4*I11))/($B$5*C11))*($B$3-J11)</f>
        <v>7.2413905412495032E-5</v>
      </c>
      <c r="L11">
        <f t="shared" ref="L11:M56" si="2">(J11-F11)^2</f>
        <v>0</v>
      </c>
      <c r="M11">
        <f t="shared" si="2"/>
        <v>2.119978736582405E-9</v>
      </c>
      <c r="N11">
        <f>SUM(L11:L62)+1000*SUM(M11:M63)</f>
        <v>6.5774636128194093E-3</v>
      </c>
      <c r="Q11">
        <v>336</v>
      </c>
      <c r="R11">
        <v>160.33000000000001</v>
      </c>
      <c r="S11">
        <f t="shared" ref="S11:S55" si="3">R11+273.15</f>
        <v>433.48</v>
      </c>
      <c r="T11">
        <v>3.59558</v>
      </c>
      <c r="U11">
        <f>T11/$T$11</f>
        <v>1</v>
      </c>
      <c r="V11">
        <f t="shared" ref="V11:V55" si="4">1-U11</f>
        <v>0</v>
      </c>
      <c r="W11">
        <f t="shared" ref="W11:W55" si="5">(V12-V11)/(Q12-Q11)</f>
        <v>5.0177347372791038E-5</v>
      </c>
      <c r="X11">
        <f t="shared" ref="X11:X55" si="6">1-(2*(($B$3-Z11)/$B$3))</f>
        <v>-1</v>
      </c>
      <c r="Y11">
        <f t="shared" ref="Y11:Y55" si="7">IF(X11&gt;0.999999,3.5,IF(X11&lt;-0.999999,-3.5,SIGN(X11)*SQRT(GAMMAINV(ABS(X11),$B$6,$B$7))))</f>
        <v>-3.5</v>
      </c>
      <c r="Z11">
        <v>0</v>
      </c>
      <c r="AA11">
        <f t="shared" ref="AA11:AA55" si="8">$B$1*EXP((-$B$2-($B$4*Y11))/($B$5*S11))*($B$3-Z11)</f>
        <v>2.2359347055703953E-4</v>
      </c>
      <c r="AB11">
        <f t="shared" ref="AB11:AC55" si="9">(Z11-V11)^2</f>
        <v>0</v>
      </c>
      <c r="AC11">
        <f t="shared" si="9"/>
        <v>3.007315178025445E-8</v>
      </c>
      <c r="AD11">
        <f>SUM(AB11:AB62)+1000*SUM(AC11:AC63)</f>
        <v>1.1319114507654672E-2</v>
      </c>
      <c r="AG11">
        <v>224</v>
      </c>
      <c r="AH11">
        <v>167.637</v>
      </c>
      <c r="AI11">
        <f t="shared" ref="AI11:AI54" si="10">AH11+273.15</f>
        <v>440.78699999999998</v>
      </c>
      <c r="AJ11">
        <v>4.7417899999999999</v>
      </c>
      <c r="AK11">
        <f>AJ11/$AJ$11</f>
        <v>1</v>
      </c>
      <c r="AL11">
        <f>1-AK11</f>
        <v>0</v>
      </c>
      <c r="AM11">
        <f>(AL12-AL11)/(AG12-AG11)</f>
        <v>8.3697295746969214E-5</v>
      </c>
      <c r="AN11">
        <f>1-(2*(($B$3-AP11)/$B$3))</f>
        <v>-1</v>
      </c>
      <c r="AO11">
        <f t="shared" ref="AO11:AO54" si="11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4.8633332462507561E-4</v>
      </c>
      <c r="AR11">
        <f t="shared" ref="AR11:AS54" si="12">(AP11-AL11)^2</f>
        <v>0</v>
      </c>
      <c r="AS11">
        <f t="shared" si="12"/>
        <v>1.6211577175073132E-7</v>
      </c>
      <c r="AT11">
        <f>SUM(AR11:AR62)+1000*SUM(AS11:AS63)</f>
        <v>9.3099813060362243E-3</v>
      </c>
    </row>
    <row r="12" spans="1:46" x14ac:dyDescent="0.25">
      <c r="A12">
        <v>705</v>
      </c>
      <c r="B12">
        <v>158.05799999999999</v>
      </c>
      <c r="C12">
        <f t="shared" si="0"/>
        <v>431.20799999999997</v>
      </c>
      <c r="D12">
        <v>4.5851600000000001</v>
      </c>
      <c r="E12">
        <f t="shared" ref="E12:E56" si="13">D12/$D$11</f>
        <v>0.99876057810645102</v>
      </c>
      <c r="F12">
        <f t="shared" si="1"/>
        <v>1.2394218935489754E-3</v>
      </c>
      <c r="G12">
        <f t="shared" ref="G12:G56" si="14">(F13-F12)/(A13-A12)</f>
        <v>2.7668356970008715E-5</v>
      </c>
      <c r="H12">
        <f t="shared" ref="H12:H56" si="15">1-(2*(($B$3-J12)/$B$3))</f>
        <v>-0.9892663948979199</v>
      </c>
      <c r="I12">
        <f t="shared" ref="I12:I56" si="16">IF(H12&gt;0.999999,3.5,IF(H12&lt;-0.999999,-3.5,SIGN(H12)*SQRT(GAMMAINV(ABS(H12),$B$6,$B$7))))</f>
        <v>-3.4640598909025773</v>
      </c>
      <c r="J12">
        <f>J11+K11*(A12-A11)</f>
        <v>3.4034535543872664E-3</v>
      </c>
      <c r="K12">
        <f t="shared" ref="K12:K56" si="17">$B$1*EXP((-$B$2-($B$4*I12))/($B$5*C12))*($B$3-J12)</f>
        <v>1.4964606564247821E-4</v>
      </c>
      <c r="L12">
        <f t="shared" si="2"/>
        <v>4.683033029110532E-6</v>
      </c>
      <c r="M12">
        <f t="shared" si="2"/>
        <v>1.4878561412985842E-8</v>
      </c>
      <c r="Q12">
        <v>360</v>
      </c>
      <c r="R12">
        <v>168.34100000000001</v>
      </c>
      <c r="S12">
        <f t="shared" si="3"/>
        <v>441.49099999999999</v>
      </c>
      <c r="T12">
        <v>3.5912500000000001</v>
      </c>
      <c r="U12">
        <f t="shared" ref="U12:U55" si="18">T12/$T$11</f>
        <v>0.99879574366305302</v>
      </c>
      <c r="V12">
        <f t="shared" si="4"/>
        <v>1.204256336946985E-3</v>
      </c>
      <c r="W12">
        <f t="shared" si="5"/>
        <v>5.9216222881057025E-5</v>
      </c>
      <c r="X12">
        <f t="shared" si="6"/>
        <v>-0.98307626783434188</v>
      </c>
      <c r="Y12">
        <f t="shared" si="7"/>
        <v>-3.2429926924456578</v>
      </c>
      <c r="Z12">
        <f t="shared" ref="Z12:Z55" si="19">Z11+AA11*(Q12-Q11)</f>
        <v>5.3662432933689486E-3</v>
      </c>
      <c r="AA12">
        <f t="shared" si="8"/>
        <v>1.830732809406807E-4</v>
      </c>
      <c r="AB12">
        <f t="shared" si="9"/>
        <v>1.732213542542656E-5</v>
      </c>
      <c r="AC12">
        <f t="shared" si="9"/>
        <v>1.5340570831184991E-8</v>
      </c>
      <c r="AG12">
        <v>240</v>
      </c>
      <c r="AH12">
        <v>175.666</v>
      </c>
      <c r="AI12">
        <f t="shared" si="10"/>
        <v>448.81599999999997</v>
      </c>
      <c r="AJ12">
        <v>4.7354399999999996</v>
      </c>
      <c r="AK12">
        <f t="shared" ref="AK12:AK54" si="20">AJ12/$AJ$11</f>
        <v>0.99866084326804849</v>
      </c>
      <c r="AL12">
        <f t="shared" ref="AL12:AL54" si="21">1-AK12</f>
        <v>1.3391567319515074E-3</v>
      </c>
      <c r="AM12">
        <f t="shared" ref="AM12:AM54" si="22">(AL13-AL12)/(AG13-AG12)</f>
        <v>1.2640268759265411E-4</v>
      </c>
      <c r="AN12">
        <f t="shared" ref="AN12:AN54" si="23">1-(2*(($B$3-AP12)/$B$3))</f>
        <v>-0.97545970399259607</v>
      </c>
      <c r="AO12">
        <f t="shared" si="11"/>
        <v>-3.0532702313767088</v>
      </c>
      <c r="AP12">
        <f>AP11+AQ11*(AG12-AG11)</f>
        <v>7.7813331940012097E-3</v>
      </c>
      <c r="AQ12">
        <f t="shared" ref="AQ12:AQ54" si="24">$B$1*EXP((-$B$2-($B$4*AO12))/($B$5*AI12))*($B$3-AP12)</f>
        <v>1.8448052818400247E-4</v>
      </c>
      <c r="AR12">
        <f t="shared" si="12"/>
        <v>4.1501637568187218E-5</v>
      </c>
      <c r="AS12">
        <f t="shared" si="12"/>
        <v>3.373035567754072E-9</v>
      </c>
    </row>
    <row r="13" spans="1:46" x14ac:dyDescent="0.25">
      <c r="A13">
        <v>752</v>
      </c>
      <c r="B13">
        <v>165.96299999999999</v>
      </c>
      <c r="C13">
        <f t="shared" si="0"/>
        <v>439.11299999999994</v>
      </c>
      <c r="D13">
        <v>4.5791899999999996</v>
      </c>
      <c r="E13">
        <f t="shared" si="13"/>
        <v>0.99746016532886062</v>
      </c>
      <c r="F13">
        <f t="shared" si="1"/>
        <v>2.5398346711393849E-3</v>
      </c>
      <c r="G13">
        <f t="shared" si="14"/>
        <v>3.9301116768110408E-5</v>
      </c>
      <c r="H13">
        <f t="shared" si="15"/>
        <v>-0.96708499528224445</v>
      </c>
      <c r="I13">
        <f t="shared" si="16"/>
        <v>-2.8965970809275174</v>
      </c>
      <c r="J13">
        <f t="shared" ref="J13:J56" si="25">J12+K12*(A13-A12)</f>
        <v>1.0436818639583742E-2</v>
      </c>
      <c r="K13">
        <f t="shared" si="17"/>
        <v>3.4290121517310332E-5</v>
      </c>
      <c r="L13">
        <f t="shared" si="2"/>
        <v>6.2362355797867199E-5</v>
      </c>
      <c r="M13">
        <f t="shared" si="2"/>
        <v>2.511007340354091E-11</v>
      </c>
      <c r="Q13">
        <v>384</v>
      </c>
      <c r="R13">
        <v>176.334</v>
      </c>
      <c r="S13">
        <f t="shared" si="3"/>
        <v>449.48399999999998</v>
      </c>
      <c r="T13">
        <v>3.5861399999999999</v>
      </c>
      <c r="U13">
        <f t="shared" si="18"/>
        <v>0.99737455431390765</v>
      </c>
      <c r="V13">
        <f t="shared" si="4"/>
        <v>2.6254456860923536E-3</v>
      </c>
      <c r="W13">
        <f t="shared" si="5"/>
        <v>7.8105155032939799E-5</v>
      </c>
      <c r="X13">
        <f t="shared" si="6"/>
        <v>-0.96921949837855426</v>
      </c>
      <c r="Y13">
        <f t="shared" si="7"/>
        <v>-2.932941383441471</v>
      </c>
      <c r="Z13">
        <f t="shared" si="19"/>
        <v>9.7600020359452852E-3</v>
      </c>
      <c r="AA13">
        <f t="shared" si="8"/>
        <v>1.2213439946019055E-4</v>
      </c>
      <c r="AB13">
        <f t="shared" si="9"/>
        <v>5.0901894309226784E-5</v>
      </c>
      <c r="AC13">
        <f t="shared" si="9"/>
        <v>1.9385743648345909E-9</v>
      </c>
      <c r="AG13">
        <v>256</v>
      </c>
      <c r="AH13">
        <v>183.64</v>
      </c>
      <c r="AI13">
        <f t="shared" si="10"/>
        <v>456.78999999999996</v>
      </c>
      <c r="AJ13">
        <v>4.7258500000000003</v>
      </c>
      <c r="AK13">
        <f t="shared" si="20"/>
        <v>0.99663840026656603</v>
      </c>
      <c r="AL13">
        <f t="shared" si="21"/>
        <v>3.3615997334339731E-3</v>
      </c>
      <c r="AM13">
        <f t="shared" si="22"/>
        <v>1.3365205966523602E-4</v>
      </c>
      <c r="AN13">
        <f t="shared" si="23"/>
        <v>-0.96615084823460773</v>
      </c>
      <c r="AO13">
        <f t="shared" si="11"/>
        <v>-2.8813233949250829</v>
      </c>
      <c r="AP13">
        <f t="shared" ref="AP13:AP54" si="26">AP12+AQ12*(AG13-AG12)</f>
        <v>1.0733021644945249E-2</v>
      </c>
      <c r="AQ13">
        <f t="shared" si="24"/>
        <v>2.1282128562252054E-4</v>
      </c>
      <c r="AR13">
        <f t="shared" si="12"/>
        <v>5.4337860997508551E-5</v>
      </c>
      <c r="AS13">
        <f t="shared" si="12"/>
        <v>6.2677663386755717E-9</v>
      </c>
    </row>
    <row r="14" spans="1:46" x14ac:dyDescent="0.25">
      <c r="A14">
        <v>799</v>
      </c>
      <c r="B14">
        <v>173.863</v>
      </c>
      <c r="C14">
        <f t="shared" si="0"/>
        <v>447.01299999999998</v>
      </c>
      <c r="D14">
        <v>4.5707100000000001</v>
      </c>
      <c r="E14">
        <f t="shared" si="13"/>
        <v>0.99561301284075943</v>
      </c>
      <c r="F14">
        <f t="shared" si="1"/>
        <v>4.386987159240574E-3</v>
      </c>
      <c r="G14">
        <f t="shared" si="14"/>
        <v>4.5187015152018847E-5</v>
      </c>
      <c r="H14">
        <f t="shared" si="15"/>
        <v>-0.96200231646285839</v>
      </c>
      <c r="I14">
        <f t="shared" si="16"/>
        <v>-2.8175595603282506</v>
      </c>
      <c r="J14">
        <f t="shared" si="25"/>
        <v>1.2048454350897329E-2</v>
      </c>
      <c r="K14">
        <f t="shared" si="17"/>
        <v>5.8970981995282446E-5</v>
      </c>
      <c r="L14">
        <f t="shared" si="2"/>
        <v>5.8698079528832839E-5</v>
      </c>
      <c r="M14">
        <f t="shared" si="2"/>
        <v>1.8999774193619027E-10</v>
      </c>
      <c r="Q14">
        <v>408</v>
      </c>
      <c r="R14">
        <v>184.31</v>
      </c>
      <c r="S14">
        <f t="shared" si="3"/>
        <v>457.46</v>
      </c>
      <c r="T14">
        <v>3.5794000000000001</v>
      </c>
      <c r="U14">
        <f t="shared" si="18"/>
        <v>0.99550003059311709</v>
      </c>
      <c r="V14">
        <f t="shared" si="4"/>
        <v>4.4999694068829088E-3</v>
      </c>
      <c r="W14">
        <f t="shared" si="5"/>
        <v>1.0104999286160894E-4</v>
      </c>
      <c r="X14">
        <f t="shared" si="6"/>
        <v>-0.95997517715786618</v>
      </c>
      <c r="Y14">
        <f t="shared" si="7"/>
        <v>-2.7885345269926058</v>
      </c>
      <c r="Z14">
        <f t="shared" si="19"/>
        <v>1.2691227622989859E-2</v>
      </c>
      <c r="AA14">
        <f t="shared" si="8"/>
        <v>1.5805373975456445E-4</v>
      </c>
      <c r="AB14">
        <f t="shared" si="9"/>
        <v>6.7096711162939609E-5</v>
      </c>
      <c r="AC14">
        <f t="shared" si="9"/>
        <v>3.2494271598361345E-9</v>
      </c>
      <c r="AG14">
        <v>272</v>
      </c>
      <c r="AH14">
        <v>191.58099999999999</v>
      </c>
      <c r="AI14">
        <f t="shared" si="10"/>
        <v>464.73099999999999</v>
      </c>
      <c r="AJ14">
        <v>4.7157099999999996</v>
      </c>
      <c r="AK14">
        <f t="shared" si="20"/>
        <v>0.99449996731192225</v>
      </c>
      <c r="AL14">
        <f t="shared" si="21"/>
        <v>5.5000326880777495E-3</v>
      </c>
      <c r="AM14">
        <f t="shared" si="22"/>
        <v>1.8162972210915979E-4</v>
      </c>
      <c r="AN14">
        <f t="shared" si="23"/>
        <v>-0.95541192272527886</v>
      </c>
      <c r="AO14">
        <f t="shared" si="11"/>
        <v>-2.7275006167880593</v>
      </c>
      <c r="AP14">
        <f t="shared" si="26"/>
        <v>1.4138162214905577E-2</v>
      </c>
      <c r="AQ14">
        <f t="shared" si="24"/>
        <v>2.6087192552188372E-4</v>
      </c>
      <c r="AR14">
        <f t="shared" si="12"/>
        <v>7.4617281722254744E-5</v>
      </c>
      <c r="AS14">
        <f t="shared" si="12"/>
        <v>6.2793268017035167E-9</v>
      </c>
    </row>
    <row r="15" spans="1:46" x14ac:dyDescent="0.25">
      <c r="A15">
        <v>846</v>
      </c>
      <c r="B15">
        <v>181.75299999999999</v>
      </c>
      <c r="C15">
        <f t="shared" si="0"/>
        <v>454.90299999999996</v>
      </c>
      <c r="D15">
        <v>4.5609599999999997</v>
      </c>
      <c r="E15">
        <f t="shared" si="13"/>
        <v>0.99348922312861454</v>
      </c>
      <c r="F15">
        <f t="shared" si="1"/>
        <v>6.5107768713854597E-3</v>
      </c>
      <c r="G15">
        <f t="shared" si="14"/>
        <v>6.1593377576439832E-5</v>
      </c>
      <c r="H15">
        <f t="shared" si="15"/>
        <v>-0.95326129870371945</v>
      </c>
      <c r="I15">
        <f t="shared" si="16"/>
        <v>-2.7005486963812757</v>
      </c>
      <c r="J15">
        <f t="shared" si="25"/>
        <v>1.4820090504675604E-2</v>
      </c>
      <c r="K15">
        <f t="shared" si="17"/>
        <v>8.5452943270879518E-5</v>
      </c>
      <c r="L15">
        <f t="shared" si="2"/>
        <v>6.9044693056381461E-5</v>
      </c>
      <c r="M15">
        <f t="shared" si="2"/>
        <v>5.6927887512728312E-10</v>
      </c>
      <c r="Q15">
        <v>432</v>
      </c>
      <c r="R15">
        <v>192.28</v>
      </c>
      <c r="S15">
        <f t="shared" si="3"/>
        <v>465.42999999999995</v>
      </c>
      <c r="T15">
        <v>3.5706799999999999</v>
      </c>
      <c r="U15">
        <f t="shared" si="18"/>
        <v>0.99307483076443848</v>
      </c>
      <c r="V15">
        <f t="shared" si="4"/>
        <v>6.9251692355615235E-3</v>
      </c>
      <c r="W15">
        <f t="shared" si="5"/>
        <v>1.4207258170679618E-4</v>
      </c>
      <c r="X15">
        <f t="shared" si="6"/>
        <v>-0.94801213032683407</v>
      </c>
      <c r="Y15">
        <f t="shared" si="7"/>
        <v>-2.6388993173503987</v>
      </c>
      <c r="Z15">
        <f t="shared" si="19"/>
        <v>1.6484517377099404E-2</v>
      </c>
      <c r="AA15">
        <f t="shared" si="8"/>
        <v>1.982682528878488E-4</v>
      </c>
      <c r="AB15">
        <f t="shared" si="9"/>
        <v>9.1381136891123733E-5</v>
      </c>
      <c r="AC15">
        <f t="shared" si="9"/>
        <v>3.1579534594889876E-9</v>
      </c>
      <c r="AG15">
        <v>288</v>
      </c>
      <c r="AH15">
        <v>199.5</v>
      </c>
      <c r="AI15">
        <f t="shared" si="10"/>
        <v>472.65</v>
      </c>
      <c r="AJ15">
        <v>4.7019299999999999</v>
      </c>
      <c r="AK15">
        <f t="shared" si="20"/>
        <v>0.99159389175817569</v>
      </c>
      <c r="AL15">
        <f t="shared" si="21"/>
        <v>8.406108241824306E-3</v>
      </c>
      <c r="AM15">
        <f t="shared" si="22"/>
        <v>2.3435242809149992E-4</v>
      </c>
      <c r="AN15">
        <f t="shared" si="23"/>
        <v>-0.94224837018183805</v>
      </c>
      <c r="AO15">
        <f t="shared" si="11"/>
        <v>-2.5769383973299291</v>
      </c>
      <c r="AP15">
        <f t="shared" si="26"/>
        <v>1.8312113023255715E-2</v>
      </c>
      <c r="AQ15">
        <f t="shared" si="24"/>
        <v>3.2037375721673933E-4</v>
      </c>
      <c r="AR15">
        <f t="shared" si="12"/>
        <v>9.8128930729741927E-5</v>
      </c>
      <c r="AS15">
        <f t="shared" si="12"/>
        <v>7.3996690644727627E-9</v>
      </c>
    </row>
    <row r="16" spans="1:46" x14ac:dyDescent="0.25">
      <c r="A16">
        <v>893</v>
      </c>
      <c r="B16">
        <v>189.64</v>
      </c>
      <c r="C16">
        <f t="shared" si="0"/>
        <v>462.78999999999996</v>
      </c>
      <c r="D16">
        <v>4.5476700000000001</v>
      </c>
      <c r="E16">
        <f t="shared" si="13"/>
        <v>0.99059433438252187</v>
      </c>
      <c r="F16">
        <f t="shared" si="1"/>
        <v>9.4056656174781317E-3</v>
      </c>
      <c r="G16">
        <f t="shared" si="14"/>
        <v>9.551839818288276E-5</v>
      </c>
      <c r="H16">
        <f t="shared" si="15"/>
        <v>-0.940594972496684</v>
      </c>
      <c r="I16">
        <f t="shared" si="16"/>
        <v>-2.5601171085842069</v>
      </c>
      <c r="J16">
        <f t="shared" si="25"/>
        <v>1.8836378838406942E-2</v>
      </c>
      <c r="K16">
        <f t="shared" si="17"/>
        <v>1.1140261381201303E-4</v>
      </c>
      <c r="L16">
        <f t="shared" si="2"/>
        <v>8.8938351855401458E-5</v>
      </c>
      <c r="M16">
        <f t="shared" si="2"/>
        <v>2.5230830615270646E-10</v>
      </c>
      <c r="Q16">
        <v>456</v>
      </c>
      <c r="R16">
        <v>200.245</v>
      </c>
      <c r="S16">
        <f t="shared" si="3"/>
        <v>473.39499999999998</v>
      </c>
      <c r="T16">
        <v>3.5584199999999999</v>
      </c>
      <c r="U16">
        <f t="shared" si="18"/>
        <v>0.98966508880347537</v>
      </c>
      <c r="V16">
        <f t="shared" si="4"/>
        <v>1.0334911196524632E-2</v>
      </c>
      <c r="W16">
        <f t="shared" si="5"/>
        <v>2.0940061594142134E-4</v>
      </c>
      <c r="X16">
        <f t="shared" si="6"/>
        <v>-0.93300525736016193</v>
      </c>
      <c r="Y16">
        <f t="shared" si="7"/>
        <v>-2.4875448258829538</v>
      </c>
      <c r="Z16">
        <f t="shared" si="19"/>
        <v>2.1242955446407776E-2</v>
      </c>
      <c r="AA16">
        <f t="shared" si="8"/>
        <v>2.4465817132137725E-4</v>
      </c>
      <c r="AB16">
        <f t="shared" si="9"/>
        <v>1.1898542935740873E-4</v>
      </c>
      <c r="AC16">
        <f t="shared" si="9"/>
        <v>1.2430952113706579E-9</v>
      </c>
      <c r="AG16">
        <v>304</v>
      </c>
      <c r="AH16">
        <v>207.416</v>
      </c>
      <c r="AI16">
        <f t="shared" si="10"/>
        <v>480.56599999999997</v>
      </c>
      <c r="AJ16">
        <v>4.6841499999999998</v>
      </c>
      <c r="AK16">
        <f t="shared" si="20"/>
        <v>0.9878442529087117</v>
      </c>
      <c r="AL16">
        <f t="shared" si="21"/>
        <v>1.2155747091288305E-2</v>
      </c>
      <c r="AM16">
        <f t="shared" si="22"/>
        <v>3.4282939565016129E-4</v>
      </c>
      <c r="AN16">
        <f t="shared" si="23"/>
        <v>-0.92608236543362543</v>
      </c>
      <c r="AO16">
        <f t="shared" si="11"/>
        <v>-2.4270347141176067</v>
      </c>
      <c r="AP16">
        <f t="shared" si="26"/>
        <v>2.3438093138723543E-2</v>
      </c>
      <c r="AQ16">
        <f t="shared" si="24"/>
        <v>3.9092416069450161E-4</v>
      </c>
      <c r="AR16">
        <f t="shared" si="12"/>
        <v>1.2729133233407755E-4</v>
      </c>
      <c r="AS16">
        <f t="shared" si="12"/>
        <v>2.3131064246702992E-9</v>
      </c>
    </row>
    <row r="17" spans="1:45" x14ac:dyDescent="0.25">
      <c r="A17">
        <v>940</v>
      </c>
      <c r="B17">
        <v>197.506</v>
      </c>
      <c r="C17">
        <f t="shared" si="0"/>
        <v>470.65599999999995</v>
      </c>
      <c r="D17">
        <v>4.5270599999999996</v>
      </c>
      <c r="E17">
        <f t="shared" si="13"/>
        <v>0.98610496966792638</v>
      </c>
      <c r="F17">
        <f t="shared" si="1"/>
        <v>1.3895030332073621E-2</v>
      </c>
      <c r="G17">
        <f t="shared" si="14"/>
        <v>1.2661633373877796E-4</v>
      </c>
      <c r="H17">
        <f t="shared" si="15"/>
        <v>-0.92408223703260117</v>
      </c>
      <c r="I17">
        <f t="shared" si="16"/>
        <v>-2.4104189136317218</v>
      </c>
      <c r="J17">
        <f t="shared" si="25"/>
        <v>2.4072301687571553E-2</v>
      </c>
      <c r="K17">
        <f t="shared" si="17"/>
        <v>1.38357168245226E-4</v>
      </c>
      <c r="L17">
        <f t="shared" si="2"/>
        <v>1.035768522434387E-4</v>
      </c>
      <c r="M17">
        <f t="shared" si="2"/>
        <v>1.3784719490780101E-10</v>
      </c>
      <c r="Q17">
        <v>480</v>
      </c>
      <c r="R17">
        <v>208.21899999999999</v>
      </c>
      <c r="S17">
        <f t="shared" si="3"/>
        <v>481.36899999999997</v>
      </c>
      <c r="T17">
        <v>3.5403500000000001</v>
      </c>
      <c r="U17">
        <f t="shared" si="18"/>
        <v>0.98463947402088126</v>
      </c>
      <c r="V17">
        <f t="shared" si="4"/>
        <v>1.5360525979118744E-2</v>
      </c>
      <c r="W17">
        <f t="shared" si="5"/>
        <v>2.8738988795502796E-4</v>
      </c>
      <c r="X17">
        <f t="shared" si="6"/>
        <v>-0.91448714342209669</v>
      </c>
      <c r="Y17">
        <f t="shared" si="7"/>
        <v>-2.3353390454285079</v>
      </c>
      <c r="Z17">
        <f t="shared" si="19"/>
        <v>2.711475155812083E-2</v>
      </c>
      <c r="AA17">
        <f t="shared" si="8"/>
        <v>2.9847956734976909E-4</v>
      </c>
      <c r="AB17">
        <f t="shared" si="9"/>
        <v>1.3816181896206692E-4</v>
      </c>
      <c r="AC17">
        <f t="shared" si="9"/>
        <v>1.2298098907814615E-10</v>
      </c>
      <c r="AG17">
        <v>320</v>
      </c>
      <c r="AH17">
        <v>215.32499999999999</v>
      </c>
      <c r="AI17">
        <f t="shared" si="10"/>
        <v>488.47499999999997</v>
      </c>
      <c r="AJ17">
        <v>4.6581400000000004</v>
      </c>
      <c r="AK17">
        <f t="shared" si="20"/>
        <v>0.98235898257830911</v>
      </c>
      <c r="AL17">
        <f t="shared" si="21"/>
        <v>1.7641017421690885E-2</v>
      </c>
      <c r="AM17">
        <f t="shared" si="22"/>
        <v>4.3575316494404853E-4</v>
      </c>
      <c r="AN17">
        <f t="shared" si="23"/>
        <v>-0.90635639944664592</v>
      </c>
      <c r="AO17">
        <f t="shared" si="11"/>
        <v>-2.2768802174089693</v>
      </c>
      <c r="AP17">
        <f t="shared" si="26"/>
        <v>2.9692879709835571E-2</v>
      </c>
      <c r="AQ17">
        <f t="shared" si="24"/>
        <v>4.7215243487941551E-4</v>
      </c>
      <c r="AR17">
        <f t="shared" si="12"/>
        <v>1.4524738461240406E-4</v>
      </c>
      <c r="AS17">
        <f t="shared" si="12"/>
        <v>1.3249068518277101E-9</v>
      </c>
    </row>
    <row r="18" spans="1:45" x14ac:dyDescent="0.25">
      <c r="A18">
        <v>987</v>
      </c>
      <c r="B18">
        <v>205.39699999999999</v>
      </c>
      <c r="C18">
        <f t="shared" si="0"/>
        <v>478.54699999999997</v>
      </c>
      <c r="D18">
        <v>4.4997400000000001</v>
      </c>
      <c r="E18">
        <f t="shared" si="13"/>
        <v>0.98015400198220382</v>
      </c>
      <c r="F18">
        <f t="shared" si="1"/>
        <v>1.9845998017796185E-2</v>
      </c>
      <c r="G18">
        <f t="shared" si="14"/>
        <v>1.7222045979989271E-4</v>
      </c>
      <c r="H18">
        <f t="shared" si="15"/>
        <v>-0.90357414264759606</v>
      </c>
      <c r="I18">
        <f t="shared" si="16"/>
        <v>-2.2578129193592353</v>
      </c>
      <c r="J18">
        <f t="shared" si="25"/>
        <v>3.0575088595097173E-2</v>
      </c>
      <c r="K18">
        <f t="shared" si="17"/>
        <v>1.6876969913555558E-4</v>
      </c>
      <c r="L18">
        <f t="shared" si="2"/>
        <v>1.1511338461592886E-4</v>
      </c>
      <c r="M18">
        <f t="shared" si="2"/>
        <v>1.1907749162536435E-11</v>
      </c>
      <c r="Q18">
        <v>504</v>
      </c>
      <c r="R18">
        <v>216.18100000000001</v>
      </c>
      <c r="S18">
        <f t="shared" si="3"/>
        <v>489.33100000000002</v>
      </c>
      <c r="T18">
        <v>3.5155500000000002</v>
      </c>
      <c r="U18">
        <f t="shared" si="18"/>
        <v>0.97774211670996058</v>
      </c>
      <c r="V18">
        <f t="shared" si="4"/>
        <v>2.2257883290039415E-2</v>
      </c>
      <c r="W18">
        <f t="shared" si="5"/>
        <v>3.9226402045474301E-4</v>
      </c>
      <c r="X18">
        <f t="shared" si="6"/>
        <v>-0.89189530188860111</v>
      </c>
      <c r="Y18">
        <f t="shared" si="7"/>
        <v>-2.1822693608797654</v>
      </c>
      <c r="Z18">
        <f t="shared" si="19"/>
        <v>3.4278261174515288E-2</v>
      </c>
      <c r="AA18">
        <f t="shared" si="8"/>
        <v>3.5931727456385776E-4</v>
      </c>
      <c r="AB18">
        <f t="shared" si="9"/>
        <v>1.4448948448559667E-4</v>
      </c>
      <c r="AC18">
        <f t="shared" si="9"/>
        <v>1.0854880647985641E-9</v>
      </c>
      <c r="AG18">
        <v>336</v>
      </c>
      <c r="AH18">
        <v>223.21600000000001</v>
      </c>
      <c r="AI18">
        <f t="shared" si="10"/>
        <v>496.36599999999999</v>
      </c>
      <c r="AJ18">
        <v>4.6250799999999996</v>
      </c>
      <c r="AK18">
        <f t="shared" si="20"/>
        <v>0.97538693193920434</v>
      </c>
      <c r="AL18">
        <f t="shared" si="21"/>
        <v>2.4613068060795662E-2</v>
      </c>
      <c r="AM18">
        <f t="shared" si="22"/>
        <v>5.8772636493813202E-4</v>
      </c>
      <c r="AN18">
        <f t="shared" si="23"/>
        <v>-0.88253166869949862</v>
      </c>
      <c r="AO18">
        <f t="shared" si="11"/>
        <v>-2.1262432044330657</v>
      </c>
      <c r="AP18">
        <f t="shared" si="26"/>
        <v>3.7247318667906218E-2</v>
      </c>
      <c r="AQ18">
        <f t="shared" si="24"/>
        <v>5.6343956470442265E-4</v>
      </c>
      <c r="AR18">
        <f t="shared" si="12"/>
        <v>1.5962428840327346E-4</v>
      </c>
      <c r="AS18">
        <f t="shared" si="12"/>
        <v>5.8984866559210533E-10</v>
      </c>
    </row>
    <row r="19" spans="1:45" x14ac:dyDescent="0.25">
      <c r="A19">
        <v>1034</v>
      </c>
      <c r="B19">
        <v>213.26900000000001</v>
      </c>
      <c r="C19">
        <f t="shared" si="0"/>
        <v>486.41899999999998</v>
      </c>
      <c r="D19">
        <v>4.46258</v>
      </c>
      <c r="E19">
        <f t="shared" si="13"/>
        <v>0.97205964037160886</v>
      </c>
      <c r="F19">
        <f t="shared" si="1"/>
        <v>2.7940359628391143E-2</v>
      </c>
      <c r="G19">
        <f t="shared" si="14"/>
        <v>2.3112578929549999E-4</v>
      </c>
      <c r="H19">
        <f t="shared" si="15"/>
        <v>-0.8785581282039765</v>
      </c>
      <c r="I19">
        <f t="shared" si="16"/>
        <v>-2.1035255245802595</v>
      </c>
      <c r="J19">
        <f t="shared" si="25"/>
        <v>3.8507264454468282E-2</v>
      </c>
      <c r="K19">
        <f t="shared" si="17"/>
        <v>2.0233099429429731E-4</v>
      </c>
      <c r="L19">
        <f t="shared" si="2"/>
        <v>1.1165947760337233E-4</v>
      </c>
      <c r="M19">
        <f t="shared" si="2"/>
        <v>8.2914021916128698E-10</v>
      </c>
      <c r="Q19">
        <v>528</v>
      </c>
      <c r="R19">
        <v>224.15</v>
      </c>
      <c r="S19">
        <f t="shared" si="3"/>
        <v>497.29999999999995</v>
      </c>
      <c r="T19">
        <v>3.4817</v>
      </c>
      <c r="U19">
        <f t="shared" si="18"/>
        <v>0.96832778021904675</v>
      </c>
      <c r="V19">
        <f t="shared" si="4"/>
        <v>3.1672219780953248E-2</v>
      </c>
      <c r="W19">
        <f t="shared" si="5"/>
        <v>5.2680420590465549E-4</v>
      </c>
      <c r="X19">
        <f t="shared" si="6"/>
        <v>-0.86469866997415679</v>
      </c>
      <c r="Y19">
        <f t="shared" si="7"/>
        <v>-2.0285679224415611</v>
      </c>
      <c r="Z19">
        <f t="shared" si="19"/>
        <v>4.2901875764047873E-2</v>
      </c>
      <c r="AA19">
        <f t="shared" si="8"/>
        <v>4.2801427655239199E-4</v>
      </c>
      <c r="AB19">
        <f t="shared" si="9"/>
        <v>1.2610517349865289E-4</v>
      </c>
      <c r="AC19">
        <f t="shared" si="9"/>
        <v>9.7594501414252128E-9</v>
      </c>
      <c r="AG19">
        <v>352</v>
      </c>
      <c r="AH19">
        <v>231.09399999999999</v>
      </c>
      <c r="AI19">
        <f t="shared" si="10"/>
        <v>504.24399999999997</v>
      </c>
      <c r="AJ19">
        <v>4.5804900000000002</v>
      </c>
      <c r="AK19">
        <f t="shared" si="20"/>
        <v>0.96598331010019423</v>
      </c>
      <c r="AL19">
        <f t="shared" si="21"/>
        <v>3.4016689899805774E-2</v>
      </c>
      <c r="AM19">
        <f t="shared" si="22"/>
        <v>7.6355658938923043E-4</v>
      </c>
      <c r="AN19">
        <f t="shared" si="23"/>
        <v>-0.8541006050647193</v>
      </c>
      <c r="AO19">
        <f t="shared" si="11"/>
        <v>-1.9751627802465328</v>
      </c>
      <c r="AP19">
        <f t="shared" si="26"/>
        <v>4.6262351703176982E-2</v>
      </c>
      <c r="AQ19">
        <f t="shared" si="24"/>
        <v>6.6480823211913199E-4</v>
      </c>
      <c r="AR19">
        <f t="shared" si="12"/>
        <v>1.4995623300254458E-4</v>
      </c>
      <c r="AS19">
        <f t="shared" si="12"/>
        <v>9.7512380635430044E-9</v>
      </c>
    </row>
    <row r="20" spans="1:45" x14ac:dyDescent="0.25">
      <c r="A20">
        <v>1081</v>
      </c>
      <c r="B20">
        <v>221.14099999999999</v>
      </c>
      <c r="C20">
        <f t="shared" si="0"/>
        <v>494.29099999999994</v>
      </c>
      <c r="D20">
        <v>4.4127099999999997</v>
      </c>
      <c r="E20">
        <f t="shared" si="13"/>
        <v>0.96119672827472036</v>
      </c>
      <c r="F20">
        <f t="shared" si="1"/>
        <v>3.8803271725279642E-2</v>
      </c>
      <c r="G20">
        <f t="shared" si="14"/>
        <v>3.0059792848818526E-4</v>
      </c>
      <c r="H20">
        <f t="shared" si="15"/>
        <v>-0.84856746577118591</v>
      </c>
      <c r="I20">
        <f t="shared" si="16"/>
        <v>-1.9484540938665942</v>
      </c>
      <c r="J20">
        <f t="shared" si="25"/>
        <v>4.8016821186300254E-2</v>
      </c>
      <c r="K20">
        <f t="shared" si="17"/>
        <v>2.396962405791295E-4</v>
      </c>
      <c r="L20">
        <f t="shared" si="2"/>
        <v>8.4889493670673208E-5</v>
      </c>
      <c r="M20">
        <f t="shared" si="2"/>
        <v>3.7090155901720284E-9</v>
      </c>
      <c r="Q20">
        <v>552</v>
      </c>
      <c r="R20">
        <v>232.108</v>
      </c>
      <c r="S20">
        <f t="shared" si="3"/>
        <v>505.25799999999998</v>
      </c>
      <c r="T20">
        <v>3.4362400000000002</v>
      </c>
      <c r="U20">
        <f t="shared" si="18"/>
        <v>0.95568447927733502</v>
      </c>
      <c r="V20">
        <f t="shared" si="4"/>
        <v>4.4315520722664981E-2</v>
      </c>
      <c r="W20">
        <f t="shared" si="5"/>
        <v>6.6551618005069224E-4</v>
      </c>
      <c r="X20">
        <f t="shared" si="6"/>
        <v>-0.83230237968265341</v>
      </c>
      <c r="Y20">
        <f t="shared" si="7"/>
        <v>-1.8740116092569226</v>
      </c>
      <c r="Z20">
        <f t="shared" si="19"/>
        <v>5.3174218401305276E-2</v>
      </c>
      <c r="AA20">
        <f t="shared" si="8"/>
        <v>5.0323439003262119E-4</v>
      </c>
      <c r="AB20">
        <f t="shared" si="9"/>
        <v>7.8476524561546963E-5</v>
      </c>
      <c r="AC20">
        <f t="shared" si="9"/>
        <v>2.6335379371469306E-8</v>
      </c>
      <c r="AG20">
        <v>368</v>
      </c>
      <c r="AH20">
        <v>238.97399999999999</v>
      </c>
      <c r="AI20">
        <f t="shared" si="10"/>
        <v>512.12400000000002</v>
      </c>
      <c r="AJ20">
        <v>4.5225600000000004</v>
      </c>
      <c r="AK20">
        <f t="shared" si="20"/>
        <v>0.95376640466996654</v>
      </c>
      <c r="AL20">
        <f t="shared" si="21"/>
        <v>4.6233595330033461E-2</v>
      </c>
      <c r="AM20">
        <f t="shared" si="22"/>
        <v>9.3161021470795219E-4</v>
      </c>
      <c r="AN20">
        <f t="shared" si="23"/>
        <v>-0.82055449588756235</v>
      </c>
      <c r="AO20">
        <f t="shared" si="11"/>
        <v>-1.8235568729882197</v>
      </c>
      <c r="AP20">
        <f t="shared" si="26"/>
        <v>5.6899283417083092E-2</v>
      </c>
      <c r="AQ20">
        <f t="shared" si="24"/>
        <v>7.7640895915058222E-4</v>
      </c>
      <c r="AR20">
        <f t="shared" si="12"/>
        <v>1.1375690237023241E-4</v>
      </c>
      <c r="AS20">
        <f t="shared" si="12"/>
        <v>2.4087429726584062E-8</v>
      </c>
    </row>
    <row r="21" spans="1:45" x14ac:dyDescent="0.25">
      <c r="A21">
        <v>1128</v>
      </c>
      <c r="B21">
        <v>228.988</v>
      </c>
      <c r="C21">
        <f t="shared" si="0"/>
        <v>502.13799999999998</v>
      </c>
      <c r="D21">
        <v>4.3478500000000002</v>
      </c>
      <c r="E21">
        <f t="shared" si="13"/>
        <v>0.94706862563577565</v>
      </c>
      <c r="F21">
        <f t="shared" si="1"/>
        <v>5.2931374364224348E-2</v>
      </c>
      <c r="G21">
        <f t="shared" si="14"/>
        <v>3.4675820242809459E-4</v>
      </c>
      <c r="H21">
        <f t="shared" si="15"/>
        <v>-0.81303831185835795</v>
      </c>
      <c r="I21">
        <f t="shared" si="16"/>
        <v>-1.792553187589623</v>
      </c>
      <c r="J21">
        <f t="shared" si="25"/>
        <v>5.9282544493519343E-2</v>
      </c>
      <c r="K21">
        <f t="shared" si="17"/>
        <v>2.7990057608030724E-4</v>
      </c>
      <c r="L21">
        <f t="shared" si="2"/>
        <v>4.0337362011248998E-5</v>
      </c>
      <c r="M21">
        <f t="shared" si="2"/>
        <v>4.46994220086035E-9</v>
      </c>
      <c r="Q21">
        <v>576</v>
      </c>
      <c r="R21">
        <v>240.059</v>
      </c>
      <c r="S21">
        <f t="shared" si="3"/>
        <v>513.20899999999995</v>
      </c>
      <c r="T21">
        <v>3.3788100000000001</v>
      </c>
      <c r="U21">
        <f t="shared" si="18"/>
        <v>0.93971209095611841</v>
      </c>
      <c r="V21">
        <f t="shared" si="4"/>
        <v>6.0287909043881593E-2</v>
      </c>
      <c r="W21">
        <f t="shared" si="5"/>
        <v>7.6645028989296793E-4</v>
      </c>
      <c r="X21">
        <f t="shared" si="6"/>
        <v>-0.79421269838631314</v>
      </c>
      <c r="Y21">
        <f t="shared" si="7"/>
        <v>-1.7187386378188496</v>
      </c>
      <c r="Z21">
        <f t="shared" si="19"/>
        <v>6.5251843762088188E-2</v>
      </c>
      <c r="AA21">
        <f t="shared" si="8"/>
        <v>5.8451706797331567E-4</v>
      </c>
      <c r="AB21">
        <f t="shared" si="9"/>
        <v>2.4640647886616783E-5</v>
      </c>
      <c r="AC21">
        <f t="shared" si="9"/>
        <v>3.3099697238065437E-8</v>
      </c>
      <c r="AG21">
        <v>384</v>
      </c>
      <c r="AH21">
        <v>246.846</v>
      </c>
      <c r="AI21">
        <f t="shared" si="10"/>
        <v>519.99599999999998</v>
      </c>
      <c r="AJ21">
        <v>4.4518800000000001</v>
      </c>
      <c r="AK21">
        <f t="shared" si="20"/>
        <v>0.9388606412346393</v>
      </c>
      <c r="AL21">
        <f t="shared" si="21"/>
        <v>6.1139358765360696E-2</v>
      </c>
      <c r="AM21">
        <f t="shared" si="22"/>
        <v>1.0609126511296404E-3</v>
      </c>
      <c r="AN21">
        <f t="shared" si="23"/>
        <v>-0.78137703319765861</v>
      </c>
      <c r="AO21">
        <f t="shared" si="11"/>
        <v>-1.6711857138691029</v>
      </c>
      <c r="AP21">
        <f t="shared" si="26"/>
        <v>6.9321826763492411E-2</v>
      </c>
      <c r="AQ21">
        <f t="shared" si="24"/>
        <v>8.9585232470419294E-4</v>
      </c>
      <c r="AR21">
        <f t="shared" si="12"/>
        <v>6.6952782540449641E-5</v>
      </c>
      <c r="AS21">
        <f t="shared" si="12"/>
        <v>2.7244911359675288E-8</v>
      </c>
    </row>
    <row r="22" spans="1:45" x14ac:dyDescent="0.25">
      <c r="A22">
        <v>1175</v>
      </c>
      <c r="B22">
        <v>236.85400000000001</v>
      </c>
      <c r="C22">
        <f t="shared" si="0"/>
        <v>510.00400000000002</v>
      </c>
      <c r="D22">
        <v>4.2730300000000003</v>
      </c>
      <c r="E22">
        <f t="shared" si="13"/>
        <v>0.93077099012165521</v>
      </c>
      <c r="F22">
        <f t="shared" si="1"/>
        <v>6.9229009878344794E-2</v>
      </c>
      <c r="G22">
        <f t="shared" si="14"/>
        <v>3.757705834385196E-4</v>
      </c>
      <c r="H22">
        <f t="shared" si="15"/>
        <v>-0.77154984035033891</v>
      </c>
      <c r="I22">
        <f t="shared" si="16"/>
        <v>-1.6361180760298217</v>
      </c>
      <c r="J22">
        <f t="shared" si="25"/>
        <v>7.243787156929378E-2</v>
      </c>
      <c r="K22">
        <f t="shared" si="17"/>
        <v>3.2383630687234718E-4</v>
      </c>
      <c r="L22">
        <f t="shared" si="2"/>
        <v>1.0296793351639985E-5</v>
      </c>
      <c r="M22">
        <f t="shared" si="2"/>
        <v>2.6971690824516861E-9</v>
      </c>
      <c r="Q22">
        <v>600</v>
      </c>
      <c r="R22">
        <v>247.99600000000001</v>
      </c>
      <c r="S22">
        <f t="shared" si="3"/>
        <v>521.14599999999996</v>
      </c>
      <c r="T22">
        <v>3.3126699999999998</v>
      </c>
      <c r="U22">
        <f t="shared" si="18"/>
        <v>0.92131728399868718</v>
      </c>
      <c r="V22">
        <f t="shared" si="4"/>
        <v>7.8682716001312825E-2</v>
      </c>
      <c r="W22">
        <f t="shared" si="5"/>
        <v>8.118764334729458E-4</v>
      </c>
      <c r="X22">
        <f t="shared" si="6"/>
        <v>-0.74997075214346598</v>
      </c>
      <c r="Y22">
        <f t="shared" si="7"/>
        <v>-1.5627136579881509</v>
      </c>
      <c r="Z22">
        <f t="shared" si="19"/>
        <v>7.9280253393447769E-2</v>
      </c>
      <c r="AA22">
        <f t="shared" si="8"/>
        <v>6.7017374042938711E-4</v>
      </c>
      <c r="AB22">
        <f t="shared" si="9"/>
        <v>3.5705093499943068E-7</v>
      </c>
      <c r="AC22">
        <f t="shared" si="9"/>
        <v>2.0079653215797016E-8</v>
      </c>
      <c r="AG22">
        <v>400</v>
      </c>
      <c r="AH22">
        <v>254.715</v>
      </c>
      <c r="AI22">
        <f t="shared" si="10"/>
        <v>527.86500000000001</v>
      </c>
      <c r="AJ22">
        <v>4.3713899999999999</v>
      </c>
      <c r="AK22">
        <f t="shared" si="20"/>
        <v>0.92188603881656506</v>
      </c>
      <c r="AL22">
        <f t="shared" si="21"/>
        <v>7.8113961183434943E-2</v>
      </c>
      <c r="AM22">
        <f t="shared" si="22"/>
        <v>1.1228618306588847E-3</v>
      </c>
      <c r="AN22">
        <f t="shared" si="23"/>
        <v>-0.73617247880256298</v>
      </c>
      <c r="AO22">
        <f t="shared" si="11"/>
        <v>-1.5180749985885589</v>
      </c>
      <c r="AP22">
        <f t="shared" si="26"/>
        <v>8.3655463958759502E-2</v>
      </c>
      <c r="AQ22">
        <f t="shared" si="24"/>
        <v>1.0217181363723923E-3</v>
      </c>
      <c r="AR22">
        <f t="shared" si="12"/>
        <v>3.0708253008929784E-5</v>
      </c>
      <c r="AS22">
        <f t="shared" si="12"/>
        <v>1.0230046893919431E-8</v>
      </c>
    </row>
    <row r="23" spans="1:45" x14ac:dyDescent="0.25">
      <c r="A23">
        <v>1222</v>
      </c>
      <c r="B23">
        <v>244.691</v>
      </c>
      <c r="C23">
        <f t="shared" si="0"/>
        <v>517.84100000000001</v>
      </c>
      <c r="D23">
        <v>4.1919500000000003</v>
      </c>
      <c r="E23">
        <f t="shared" si="13"/>
        <v>0.91310977270004479</v>
      </c>
      <c r="F23">
        <f t="shared" si="1"/>
        <v>8.6890227299955214E-2</v>
      </c>
      <c r="G23">
        <f t="shared" si="14"/>
        <v>3.9264040242860426E-4</v>
      </c>
      <c r="H23">
        <f t="shared" si="15"/>
        <v>-0.72354896239901723</v>
      </c>
      <c r="I23">
        <f t="shared" si="16"/>
        <v>-1.4786266358404319</v>
      </c>
      <c r="J23">
        <f t="shared" si="25"/>
        <v>8.7658177992294098E-2</v>
      </c>
      <c r="K23">
        <f t="shared" si="17"/>
        <v>3.6883508700132279E-4</v>
      </c>
      <c r="L23">
        <f t="shared" si="2"/>
        <v>5.8974826586377127E-7</v>
      </c>
      <c r="M23">
        <f t="shared" si="2"/>
        <v>5.6669304259236515E-10</v>
      </c>
      <c r="Q23">
        <v>624</v>
      </c>
      <c r="R23">
        <v>255.92699999999999</v>
      </c>
      <c r="S23">
        <f t="shared" si="3"/>
        <v>529.077</v>
      </c>
      <c r="T23">
        <v>3.24261</v>
      </c>
      <c r="U23">
        <f t="shared" si="18"/>
        <v>0.90183224959533648</v>
      </c>
      <c r="V23">
        <f t="shared" si="4"/>
        <v>9.8167750404663523E-2</v>
      </c>
      <c r="W23">
        <f t="shared" si="5"/>
        <v>8.4270131661651204E-4</v>
      </c>
      <c r="X23">
        <f t="shared" si="6"/>
        <v>-0.69924547443643759</v>
      </c>
      <c r="Y23">
        <f t="shared" si="7"/>
        <v>-1.4059966191528317</v>
      </c>
      <c r="Z23">
        <f t="shared" si="19"/>
        <v>9.5364423163753057E-2</v>
      </c>
      <c r="AA23">
        <f t="shared" si="8"/>
        <v>7.5909825631722508E-4</v>
      </c>
      <c r="AB23">
        <f t="shared" si="9"/>
        <v>7.8586436196306884E-6</v>
      </c>
      <c r="AC23">
        <f t="shared" si="9"/>
        <v>6.9894716914062109E-9</v>
      </c>
      <c r="AG23">
        <v>416</v>
      </c>
      <c r="AH23">
        <v>262.584</v>
      </c>
      <c r="AI23">
        <f t="shared" si="10"/>
        <v>535.73399999999992</v>
      </c>
      <c r="AJ23">
        <v>4.2862</v>
      </c>
      <c r="AK23">
        <f t="shared" si="20"/>
        <v>0.9039202495260229</v>
      </c>
      <c r="AL23">
        <f t="shared" si="21"/>
        <v>9.6079750473977099E-2</v>
      </c>
      <c r="AM23">
        <f t="shared" si="22"/>
        <v>1.2064273196408931E-3</v>
      </c>
      <c r="AN23">
        <f t="shared" si="23"/>
        <v>-0.68461675717472437</v>
      </c>
      <c r="AO23">
        <f t="shared" si="11"/>
        <v>-1.3641545935569566</v>
      </c>
      <c r="AP23">
        <f t="shared" si="26"/>
        <v>0.10000295414071778</v>
      </c>
      <c r="AQ23">
        <f t="shared" si="24"/>
        <v>1.1516404884121326E-3</v>
      </c>
      <c r="AR23">
        <f t="shared" si="12"/>
        <v>1.539152701072749E-5</v>
      </c>
      <c r="AS23">
        <f t="shared" si="12"/>
        <v>3.001596876088692E-9</v>
      </c>
    </row>
    <row r="24" spans="1:45" x14ac:dyDescent="0.25">
      <c r="A24">
        <v>1269</v>
      </c>
      <c r="B24">
        <v>252.54900000000001</v>
      </c>
      <c r="C24">
        <f t="shared" si="0"/>
        <v>525.69899999999996</v>
      </c>
      <c r="D24">
        <v>4.1072300000000004</v>
      </c>
      <c r="E24">
        <f t="shared" si="13"/>
        <v>0.89465567378590038</v>
      </c>
      <c r="F24">
        <f t="shared" si="1"/>
        <v>0.10534432621409962</v>
      </c>
      <c r="G24">
        <f t="shared" si="14"/>
        <v>4.2656542303504721E-4</v>
      </c>
      <c r="H24">
        <f t="shared" si="15"/>
        <v>-0.66887810672410231</v>
      </c>
      <c r="I24">
        <f t="shared" si="16"/>
        <v>-1.3205371897428699</v>
      </c>
      <c r="J24">
        <f t="shared" si="25"/>
        <v>0.10499342708135627</v>
      </c>
      <c r="K24">
        <f t="shared" si="17"/>
        <v>4.1604864643183625E-4</v>
      </c>
      <c r="L24">
        <f t="shared" si="2"/>
        <v>1.2313020136003223E-7</v>
      </c>
      <c r="M24">
        <f t="shared" si="2"/>
        <v>1.106025901218454E-10</v>
      </c>
      <c r="Q24">
        <v>648</v>
      </c>
      <c r="R24">
        <v>263.84699999999998</v>
      </c>
      <c r="S24">
        <f t="shared" si="3"/>
        <v>536.99699999999996</v>
      </c>
      <c r="T24">
        <v>3.1698900000000001</v>
      </c>
      <c r="U24">
        <f t="shared" si="18"/>
        <v>0.88160741799654019</v>
      </c>
      <c r="V24">
        <f t="shared" si="4"/>
        <v>0.11839258200345981</v>
      </c>
      <c r="W24">
        <f t="shared" si="5"/>
        <v>9.2138588674613164E-4</v>
      </c>
      <c r="X24">
        <f t="shared" si="6"/>
        <v>-0.64178952303801129</v>
      </c>
      <c r="Y24">
        <f t="shared" si="7"/>
        <v>-1.2484915458432868</v>
      </c>
      <c r="Z24">
        <f t="shared" si="19"/>
        <v>0.11358278131536646</v>
      </c>
      <c r="AA24">
        <f t="shared" si="8"/>
        <v>8.4864255641750391E-4</v>
      </c>
      <c r="AB24">
        <f t="shared" si="9"/>
        <v>2.3134182659183256E-5</v>
      </c>
      <c r="AC24">
        <f t="shared" si="9"/>
        <v>5.2915921072998517E-9</v>
      </c>
      <c r="AG24">
        <v>432</v>
      </c>
      <c r="AH24">
        <v>270.44099999999997</v>
      </c>
      <c r="AI24">
        <f t="shared" si="10"/>
        <v>543.59099999999989</v>
      </c>
      <c r="AJ24">
        <v>4.1946700000000003</v>
      </c>
      <c r="AK24">
        <f t="shared" si="20"/>
        <v>0.88461741241176861</v>
      </c>
      <c r="AL24">
        <f t="shared" si="21"/>
        <v>0.11538258758823139</v>
      </c>
      <c r="AM24">
        <f t="shared" si="22"/>
        <v>1.3262396689857625E-3</v>
      </c>
      <c r="AN24">
        <f t="shared" si="23"/>
        <v>-0.62650517598391775</v>
      </c>
      <c r="AO24">
        <f t="shared" si="11"/>
        <v>-1.2093510736759057</v>
      </c>
      <c r="AP24">
        <f t="shared" si="26"/>
        <v>0.1184292019553119</v>
      </c>
      <c r="AQ24">
        <f t="shared" si="24"/>
        <v>1.2810649994260052E-3</v>
      </c>
      <c r="AR24">
        <f t="shared" si="12"/>
        <v>9.2818591017013634E-6</v>
      </c>
      <c r="AS24">
        <f t="shared" si="12"/>
        <v>2.0407507698332614E-9</v>
      </c>
    </row>
    <row r="25" spans="1:45" x14ac:dyDescent="0.25">
      <c r="A25">
        <v>1316</v>
      </c>
      <c r="B25">
        <v>260.39</v>
      </c>
      <c r="C25">
        <f t="shared" si="0"/>
        <v>533.54</v>
      </c>
      <c r="D25">
        <v>4.0151899999999996</v>
      </c>
      <c r="E25">
        <f t="shared" si="13"/>
        <v>0.87460709890325317</v>
      </c>
      <c r="F25">
        <f t="shared" si="1"/>
        <v>0.12539290109674683</v>
      </c>
      <c r="G25">
        <f t="shared" si="14"/>
        <v>4.7546009071235216E-4</v>
      </c>
      <c r="H25">
        <f t="shared" si="15"/>
        <v>-0.6072089860128802</v>
      </c>
      <c r="I25">
        <f t="shared" si="16"/>
        <v>-1.1613251312161796</v>
      </c>
      <c r="J25">
        <f t="shared" si="25"/>
        <v>0.12454771346365257</v>
      </c>
      <c r="K25">
        <f t="shared" si="17"/>
        <v>4.6225152809654913E-4</v>
      </c>
      <c r="L25">
        <f t="shared" si="2"/>
        <v>7.1434213513549218E-7</v>
      </c>
      <c r="M25">
        <f t="shared" si="2"/>
        <v>1.7446612637558926E-10</v>
      </c>
      <c r="Q25">
        <v>672</v>
      </c>
      <c r="R25">
        <v>271.78699999999998</v>
      </c>
      <c r="S25">
        <f t="shared" si="3"/>
        <v>544.9369999999999</v>
      </c>
      <c r="T25">
        <v>3.0903800000000001</v>
      </c>
      <c r="U25">
        <f t="shared" si="18"/>
        <v>0.85949415671463303</v>
      </c>
      <c r="V25">
        <f t="shared" si="4"/>
        <v>0.14050584328536697</v>
      </c>
      <c r="W25">
        <f t="shared" si="5"/>
        <v>1.0364577249474861E-3</v>
      </c>
      <c r="X25">
        <f t="shared" si="6"/>
        <v>-0.5775559866408686</v>
      </c>
      <c r="Y25">
        <f t="shared" si="7"/>
        <v>-1.0902213551023479</v>
      </c>
      <c r="Z25">
        <f t="shared" si="19"/>
        <v>0.13395020266938656</v>
      </c>
      <c r="AA25">
        <f t="shared" si="8"/>
        <v>9.38738494276992E-4</v>
      </c>
      <c r="AB25">
        <f t="shared" si="9"/>
        <v>4.2976423885891973E-5</v>
      </c>
      <c r="AC25">
        <f t="shared" si="9"/>
        <v>9.5490480428332373E-9</v>
      </c>
      <c r="AG25">
        <v>448</v>
      </c>
      <c r="AH25">
        <v>278.31099999999998</v>
      </c>
      <c r="AI25">
        <f t="shared" si="10"/>
        <v>551.46100000000001</v>
      </c>
      <c r="AJ25">
        <v>4.0940500000000002</v>
      </c>
      <c r="AK25">
        <f t="shared" si="20"/>
        <v>0.86339757770799641</v>
      </c>
      <c r="AL25">
        <f t="shared" si="21"/>
        <v>0.13660242229200359</v>
      </c>
      <c r="AM25">
        <f t="shared" si="22"/>
        <v>1.4991701446078406E-3</v>
      </c>
      <c r="AN25">
        <f t="shared" si="23"/>
        <v>-0.56186285620277787</v>
      </c>
      <c r="AO25">
        <f t="shared" si="11"/>
        <v>-1.0537773260669479</v>
      </c>
      <c r="AP25">
        <f t="shared" si="26"/>
        <v>0.13892624194612799</v>
      </c>
      <c r="AQ25">
        <f t="shared" si="24"/>
        <v>1.4095444081392468E-3</v>
      </c>
      <c r="AR25">
        <f t="shared" si="12"/>
        <v>5.4001377848948378E-6</v>
      </c>
      <c r="AS25">
        <f t="shared" si="12"/>
        <v>8.0327726375378369E-9</v>
      </c>
    </row>
    <row r="26" spans="1:45" x14ac:dyDescent="0.25">
      <c r="A26">
        <v>1363</v>
      </c>
      <c r="B26">
        <v>268.22199999999998</v>
      </c>
      <c r="C26">
        <f t="shared" si="0"/>
        <v>541.37199999999996</v>
      </c>
      <c r="D26">
        <v>3.9125999999999999</v>
      </c>
      <c r="E26">
        <f t="shared" si="13"/>
        <v>0.85226047463977261</v>
      </c>
      <c r="F26">
        <f t="shared" si="1"/>
        <v>0.14773952536022739</v>
      </c>
      <c r="G26">
        <f t="shared" si="14"/>
        <v>5.4284667535956725E-4</v>
      </c>
      <c r="H26">
        <f t="shared" si="15"/>
        <v>-0.53869140873047594</v>
      </c>
      <c r="I26">
        <f t="shared" si="16"/>
        <v>-1.0013081664196968</v>
      </c>
      <c r="J26">
        <f t="shared" si="25"/>
        <v>0.14627353528419038</v>
      </c>
      <c r="K26">
        <f t="shared" si="17"/>
        <v>5.067096566466967E-4</v>
      </c>
      <c r="L26">
        <f t="shared" si="2"/>
        <v>2.1491269030389993E-6</v>
      </c>
      <c r="M26">
        <f t="shared" si="2"/>
        <v>1.3058841214543564E-9</v>
      </c>
      <c r="Q26">
        <v>696</v>
      </c>
      <c r="R26">
        <v>279.72000000000003</v>
      </c>
      <c r="S26">
        <f t="shared" si="3"/>
        <v>552.87</v>
      </c>
      <c r="T26">
        <v>3.0009399999999999</v>
      </c>
      <c r="U26">
        <f t="shared" si="18"/>
        <v>0.83461917131589336</v>
      </c>
      <c r="V26">
        <f t="shared" si="4"/>
        <v>0.16538082868410664</v>
      </c>
      <c r="W26">
        <f t="shared" si="5"/>
        <v>1.1697231971846921E-3</v>
      </c>
      <c r="X26">
        <f t="shared" si="6"/>
        <v>-0.50650311192517306</v>
      </c>
      <c r="Y26">
        <f t="shared" si="7"/>
        <v>-0.93079746480284742</v>
      </c>
      <c r="Z26">
        <f t="shared" si="19"/>
        <v>0.15647992653203438</v>
      </c>
      <c r="AA26">
        <f t="shared" si="8"/>
        <v>1.02342479025589E-3</v>
      </c>
      <c r="AB26">
        <f t="shared" si="9"/>
        <v>7.9226059120764589E-5</v>
      </c>
      <c r="AC26">
        <f t="shared" si="9"/>
        <v>2.1403223869905363E-8</v>
      </c>
      <c r="AG26">
        <v>464</v>
      </c>
      <c r="AH26">
        <v>286.14600000000002</v>
      </c>
      <c r="AI26">
        <f t="shared" si="10"/>
        <v>559.29600000000005</v>
      </c>
      <c r="AJ26">
        <v>3.9803099999999998</v>
      </c>
      <c r="AK26">
        <f t="shared" si="20"/>
        <v>0.83941085539427096</v>
      </c>
      <c r="AL26">
        <f t="shared" si="21"/>
        <v>0.16058914460572904</v>
      </c>
      <c r="AM26">
        <f t="shared" si="22"/>
        <v>1.6761866299435449E-3</v>
      </c>
      <c r="AN26">
        <f t="shared" si="23"/>
        <v>-0.49073748753102442</v>
      </c>
      <c r="AO26">
        <f t="shared" si="11"/>
        <v>-0.89716572956586138</v>
      </c>
      <c r="AP26">
        <f t="shared" si="26"/>
        <v>0.16147895247635594</v>
      </c>
      <c r="AQ26">
        <f t="shared" si="24"/>
        <v>1.5262910264011065E-3</v>
      </c>
      <c r="AR26">
        <f t="shared" si="12"/>
        <v>7.9175804662957158E-7</v>
      </c>
      <c r="AS26">
        <f t="shared" si="12"/>
        <v>2.2468691961351871E-8</v>
      </c>
    </row>
    <row r="27" spans="1:45" x14ac:dyDescent="0.25">
      <c r="A27">
        <v>1410</v>
      </c>
      <c r="B27" s="13">
        <v>276.04700000000003</v>
      </c>
      <c r="C27">
        <f t="shared" si="0"/>
        <v>549.197</v>
      </c>
      <c r="D27" s="13">
        <v>3.7954699999999999</v>
      </c>
      <c r="E27">
        <f t="shared" si="13"/>
        <v>0.82674668089787295</v>
      </c>
      <c r="F27">
        <f t="shared" si="1"/>
        <v>0.17325331910212705</v>
      </c>
      <c r="G27">
        <f t="shared" si="14"/>
        <v>5.8293566828930402E-4</v>
      </c>
      <c r="H27">
        <f t="shared" si="15"/>
        <v>-0.46358399220771451</v>
      </c>
      <c r="I27">
        <f t="shared" si="16"/>
        <v>-0.84048667011378009</v>
      </c>
      <c r="J27">
        <f t="shared" si="25"/>
        <v>0.17008888914658513</v>
      </c>
      <c r="K27">
        <f t="shared" si="17"/>
        <v>5.4797188147792403E-4</v>
      </c>
      <c r="L27">
        <f t="shared" si="2"/>
        <v>1.0013616943531036E-5</v>
      </c>
      <c r="M27">
        <f t="shared" si="2"/>
        <v>1.2224663881916292E-9</v>
      </c>
      <c r="Q27">
        <v>720</v>
      </c>
      <c r="R27" s="13">
        <v>287.63900000000001</v>
      </c>
      <c r="S27">
        <f t="shared" si="3"/>
        <v>560.78899999999999</v>
      </c>
      <c r="T27" s="13">
        <v>2.9</v>
      </c>
      <c r="U27">
        <f t="shared" si="18"/>
        <v>0.80654581458346075</v>
      </c>
      <c r="V27">
        <f t="shared" si="4"/>
        <v>0.19345418541653925</v>
      </c>
      <c r="W27">
        <f t="shared" si="5"/>
        <v>1.1923203859553477E-3</v>
      </c>
      <c r="X27">
        <f t="shared" si="6"/>
        <v>-0.42904035329078338</v>
      </c>
      <c r="Y27">
        <f t="shared" si="7"/>
        <v>-0.77041806384947842</v>
      </c>
      <c r="Z27">
        <f t="shared" si="19"/>
        <v>0.18104212149817575</v>
      </c>
      <c r="AA27">
        <f t="shared" si="8"/>
        <v>1.0995553890874215E-3</v>
      </c>
      <c r="AB27">
        <f t="shared" si="9"/>
        <v>1.5405933071354101E-4</v>
      </c>
      <c r="AC27">
        <f t="shared" si="9"/>
        <v>8.6053446439063703E-9</v>
      </c>
      <c r="AG27" s="11">
        <v>480</v>
      </c>
      <c r="AH27" s="13">
        <v>294.01299999999998</v>
      </c>
      <c r="AI27">
        <f t="shared" si="10"/>
        <v>567.16300000000001</v>
      </c>
      <c r="AJ27" s="13">
        <v>3.8531399999999998</v>
      </c>
      <c r="AK27">
        <f t="shared" si="20"/>
        <v>0.81259186931517424</v>
      </c>
      <c r="AL27">
        <f t="shared" si="21"/>
        <v>0.18740813068482576</v>
      </c>
      <c r="AM27">
        <f t="shared" si="22"/>
        <v>1.6920034417382476E-3</v>
      </c>
      <c r="AN27">
        <f t="shared" si="23"/>
        <v>-0.41372110455911315</v>
      </c>
      <c r="AO27">
        <f t="shared" si="11"/>
        <v>-0.73999734912464399</v>
      </c>
      <c r="AP27">
        <f t="shared" si="26"/>
        <v>0.18589960889877363</v>
      </c>
      <c r="AQ27">
        <f t="shared" si="24"/>
        <v>1.6376242561277942E-3</v>
      </c>
      <c r="AR27">
        <f t="shared" si="12"/>
        <v>2.275637978993893E-6</v>
      </c>
      <c r="AS27">
        <f t="shared" si="12"/>
        <v>2.9570958276561481E-9</v>
      </c>
    </row>
    <row r="28" spans="1:45" x14ac:dyDescent="0.25">
      <c r="A28">
        <v>1457</v>
      </c>
      <c r="B28">
        <v>283.87</v>
      </c>
      <c r="C28">
        <f t="shared" si="0"/>
        <v>557.02</v>
      </c>
      <c r="D28">
        <v>3.6696900000000001</v>
      </c>
      <c r="E28">
        <f t="shared" si="13"/>
        <v>0.79934870448827566</v>
      </c>
      <c r="F28">
        <f t="shared" si="1"/>
        <v>0.20065129551172434</v>
      </c>
      <c r="G28">
        <f t="shared" si="14"/>
        <v>5.6745621899620348E-4</v>
      </c>
      <c r="H28">
        <f t="shared" si="15"/>
        <v>-0.38236045165533805</v>
      </c>
      <c r="I28">
        <f t="shared" si="16"/>
        <v>-0.67883616369694122</v>
      </c>
      <c r="J28">
        <f t="shared" si="25"/>
        <v>0.19584356757604757</v>
      </c>
      <c r="K28">
        <f t="shared" si="17"/>
        <v>5.8465684072861923E-4</v>
      </c>
      <c r="L28">
        <f t="shared" si="2"/>
        <v>2.3114247903486814E-5</v>
      </c>
      <c r="M28">
        <f t="shared" si="2"/>
        <v>2.9586138798165308E-10</v>
      </c>
      <c r="Q28">
        <v>744</v>
      </c>
      <c r="R28">
        <v>295.53800000000001</v>
      </c>
      <c r="S28">
        <f t="shared" si="3"/>
        <v>568.68799999999999</v>
      </c>
      <c r="T28">
        <v>2.79711</v>
      </c>
      <c r="U28">
        <f t="shared" si="18"/>
        <v>0.77793012532053241</v>
      </c>
      <c r="V28">
        <f t="shared" si="4"/>
        <v>0.22206987467946759</v>
      </c>
      <c r="W28">
        <f t="shared" si="5"/>
        <v>1.1547742876902578E-3</v>
      </c>
      <c r="X28">
        <f t="shared" si="6"/>
        <v>-0.34581528924995197</v>
      </c>
      <c r="Y28">
        <f t="shared" si="7"/>
        <v>-0.60924274002673362</v>
      </c>
      <c r="Z28">
        <f t="shared" si="19"/>
        <v>0.20743145083627387</v>
      </c>
      <c r="AA28">
        <f t="shared" si="8"/>
        <v>1.1640345585155196E-3</v>
      </c>
      <c r="AB28">
        <f t="shared" si="9"/>
        <v>2.1428345261298242E-4</v>
      </c>
      <c r="AC28">
        <f t="shared" si="9"/>
        <v>8.5752615757195296E-11</v>
      </c>
      <c r="AG28">
        <v>496</v>
      </c>
      <c r="AH28">
        <v>301.87700000000001</v>
      </c>
      <c r="AI28">
        <f t="shared" si="10"/>
        <v>575.02700000000004</v>
      </c>
      <c r="AJ28">
        <v>3.7247699999999999</v>
      </c>
      <c r="AK28">
        <f t="shared" si="20"/>
        <v>0.78551981424736228</v>
      </c>
      <c r="AL28">
        <f t="shared" si="21"/>
        <v>0.21448018575263772</v>
      </c>
      <c r="AM28">
        <f t="shared" si="22"/>
        <v>1.6425759048797964E-3</v>
      </c>
      <c r="AN28">
        <f t="shared" si="23"/>
        <v>-0.33108686594249681</v>
      </c>
      <c r="AO28">
        <f t="shared" si="11"/>
        <v>-0.58164851345362578</v>
      </c>
      <c r="AP28">
        <f t="shared" si="26"/>
        <v>0.21210159699681835</v>
      </c>
      <c r="AQ28">
        <f t="shared" si="24"/>
        <v>1.7318399522288619E-3</v>
      </c>
      <c r="AR28">
        <f t="shared" si="12"/>
        <v>5.657684469310321E-6</v>
      </c>
      <c r="AS28">
        <f t="shared" si="12"/>
        <v>7.9680701491362189E-9</v>
      </c>
    </row>
    <row r="29" spans="1:45" x14ac:dyDescent="0.25">
      <c r="A29">
        <v>1504</v>
      </c>
      <c r="B29">
        <v>291.69900000000001</v>
      </c>
      <c r="C29">
        <f t="shared" si="0"/>
        <v>564.84899999999993</v>
      </c>
      <c r="D29">
        <v>3.54725</v>
      </c>
      <c r="E29">
        <f t="shared" si="13"/>
        <v>0.7726782621954541</v>
      </c>
      <c r="F29">
        <f t="shared" si="1"/>
        <v>0.2273217378045459</v>
      </c>
      <c r="G29">
        <f t="shared" si="14"/>
        <v>5.6031898788501671E-4</v>
      </c>
      <c r="H29">
        <f t="shared" si="15"/>
        <v>-0.29569925567559796</v>
      </c>
      <c r="I29">
        <f t="shared" si="16"/>
        <v>-0.51628588906722728</v>
      </c>
      <c r="J29">
        <f t="shared" si="25"/>
        <v>0.22332243909029267</v>
      </c>
      <c r="K29">
        <f t="shared" si="17"/>
        <v>6.1549977001117227E-4</v>
      </c>
      <c r="L29">
        <f t="shared" si="2"/>
        <v>1.5994390205827495E-5</v>
      </c>
      <c r="M29">
        <f t="shared" si="2"/>
        <v>3.0449187160542488E-9</v>
      </c>
      <c r="Q29">
        <v>768</v>
      </c>
      <c r="R29">
        <v>303.452</v>
      </c>
      <c r="S29">
        <f t="shared" si="3"/>
        <v>576.60199999999998</v>
      </c>
      <c r="T29">
        <v>2.69746</v>
      </c>
      <c r="U29">
        <f t="shared" si="18"/>
        <v>0.75021554241596622</v>
      </c>
      <c r="V29">
        <f t="shared" si="4"/>
        <v>0.24978445758403378</v>
      </c>
      <c r="W29">
        <f t="shared" si="5"/>
        <v>1.1375077178090859E-3</v>
      </c>
      <c r="X29">
        <f t="shared" si="6"/>
        <v>-0.25770981349161093</v>
      </c>
      <c r="Y29">
        <f t="shared" si="7"/>
        <v>-0.4474076353428707</v>
      </c>
      <c r="Z29">
        <f t="shared" si="19"/>
        <v>0.23536828024064635</v>
      </c>
      <c r="AA29">
        <f t="shared" si="8"/>
        <v>1.2178456279642196E-3</v>
      </c>
      <c r="AB29">
        <f t="shared" si="9"/>
        <v>2.0782616919599712E-4</v>
      </c>
      <c r="AC29">
        <f t="shared" si="9"/>
        <v>6.4541798080943433E-9</v>
      </c>
      <c r="AG29">
        <v>512</v>
      </c>
      <c r="AH29">
        <v>309.73099999999999</v>
      </c>
      <c r="AI29">
        <f t="shared" si="10"/>
        <v>582.88099999999997</v>
      </c>
      <c r="AJ29">
        <v>3.6001500000000002</v>
      </c>
      <c r="AK29">
        <f t="shared" si="20"/>
        <v>0.75923859976928554</v>
      </c>
      <c r="AL29">
        <f t="shared" si="21"/>
        <v>0.24076140023071446</v>
      </c>
      <c r="AM29">
        <f t="shared" si="22"/>
        <v>1.6220140495466981E-3</v>
      </c>
      <c r="AN29">
        <f t="shared" si="23"/>
        <v>-0.24369851948709265</v>
      </c>
      <c r="AO29">
        <f t="shared" si="11"/>
        <v>-0.42229715464021467</v>
      </c>
      <c r="AP29">
        <f t="shared" si="26"/>
        <v>0.23981103623248015</v>
      </c>
      <c r="AQ29">
        <f t="shared" si="24"/>
        <v>1.8048404417115897E-3</v>
      </c>
      <c r="AR29">
        <f t="shared" si="12"/>
        <v>9.0319172913990427E-7</v>
      </c>
      <c r="AS29">
        <f t="shared" si="12"/>
        <v>3.3425489672030729E-8</v>
      </c>
    </row>
    <row r="30" spans="1:45" x14ac:dyDescent="0.25">
      <c r="A30">
        <v>1551</v>
      </c>
      <c r="B30">
        <v>299.52699999999999</v>
      </c>
      <c r="C30">
        <f t="shared" si="0"/>
        <v>572.67699999999991</v>
      </c>
      <c r="D30">
        <v>3.4263499999999998</v>
      </c>
      <c r="E30">
        <f t="shared" si="13"/>
        <v>0.74634326976485832</v>
      </c>
      <c r="F30">
        <f t="shared" si="1"/>
        <v>0.25365673023514168</v>
      </c>
      <c r="G30">
        <f t="shared" si="14"/>
        <v>5.6314607293554784E-4</v>
      </c>
      <c r="H30">
        <f t="shared" si="15"/>
        <v>-0.20446634351476689</v>
      </c>
      <c r="I30">
        <f t="shared" si="16"/>
        <v>-0.35270688305972164</v>
      </c>
      <c r="J30">
        <f t="shared" si="25"/>
        <v>0.25225092828081774</v>
      </c>
      <c r="K30">
        <f t="shared" si="17"/>
        <v>6.3848728928368064E-4</v>
      </c>
      <c r="L30">
        <f t="shared" si="2"/>
        <v>1.976279134781002E-6</v>
      </c>
      <c r="M30">
        <f t="shared" si="2"/>
        <v>5.6762988808161538E-9</v>
      </c>
      <c r="Q30">
        <v>792</v>
      </c>
      <c r="R30">
        <v>311.38499999999999</v>
      </c>
      <c r="S30">
        <f t="shared" si="3"/>
        <v>584.53499999999997</v>
      </c>
      <c r="T30">
        <v>2.5992999999999999</v>
      </c>
      <c r="U30">
        <f t="shared" si="18"/>
        <v>0.72291535718854816</v>
      </c>
      <c r="V30">
        <f t="shared" si="4"/>
        <v>0.27708464281145184</v>
      </c>
      <c r="W30">
        <f t="shared" si="5"/>
        <v>1.1545425216515821E-3</v>
      </c>
      <c r="X30">
        <f t="shared" si="6"/>
        <v>-0.16553139175399512</v>
      </c>
      <c r="Y30">
        <f t="shared" si="7"/>
        <v>-0.2845282735117256</v>
      </c>
      <c r="Z30">
        <f t="shared" si="19"/>
        <v>0.2645965753117876</v>
      </c>
      <c r="AA30">
        <f t="shared" si="8"/>
        <v>1.2574199484764394E-3</v>
      </c>
      <c r="AB30">
        <f t="shared" si="9"/>
        <v>1.5595182987617043E-4</v>
      </c>
      <c r="AC30">
        <f t="shared" si="9"/>
        <v>1.0583764950103863E-8</v>
      </c>
      <c r="AG30">
        <v>528</v>
      </c>
      <c r="AH30">
        <v>317.57600000000002</v>
      </c>
      <c r="AI30">
        <f t="shared" si="10"/>
        <v>590.726</v>
      </c>
      <c r="AJ30">
        <v>3.47709</v>
      </c>
      <c r="AK30">
        <f t="shared" si="20"/>
        <v>0.73328637497653837</v>
      </c>
      <c r="AL30">
        <f t="shared" si="21"/>
        <v>0.26671362502346163</v>
      </c>
      <c r="AM30">
        <f t="shared" si="22"/>
        <v>1.6238593442560734E-3</v>
      </c>
      <c r="AN30">
        <f t="shared" si="23"/>
        <v>-0.15262658087404102</v>
      </c>
      <c r="AO30">
        <f t="shared" si="11"/>
        <v>-0.26209122239155996</v>
      </c>
      <c r="AP30">
        <f t="shared" si="26"/>
        <v>0.26868848329986561</v>
      </c>
      <c r="AQ30">
        <f t="shared" si="24"/>
        <v>1.8542000100963516E-3</v>
      </c>
      <c r="AR30">
        <f t="shared" si="12"/>
        <v>3.9000652118812948E-6</v>
      </c>
      <c r="AS30">
        <f t="shared" si="12"/>
        <v>5.3056822339742704E-8</v>
      </c>
    </row>
    <row r="31" spans="1:45" x14ac:dyDescent="0.25">
      <c r="A31">
        <v>1598</v>
      </c>
      <c r="B31">
        <v>307.33</v>
      </c>
      <c r="C31">
        <f t="shared" si="0"/>
        <v>580.48</v>
      </c>
      <c r="D31">
        <v>3.30484</v>
      </c>
      <c r="E31">
        <f t="shared" si="13"/>
        <v>0.71987540433688757</v>
      </c>
      <c r="F31">
        <f t="shared" si="1"/>
        <v>0.28012459566311243</v>
      </c>
      <c r="G31">
        <f t="shared" si="14"/>
        <v>5.7463979576396031E-4</v>
      </c>
      <c r="H31">
        <f t="shared" si="15"/>
        <v>-0.10982608917646242</v>
      </c>
      <c r="I31">
        <f t="shared" si="16"/>
        <v>-0.18812789038064834</v>
      </c>
      <c r="J31">
        <f t="shared" si="25"/>
        <v>0.28225983087715073</v>
      </c>
      <c r="K31">
        <f t="shared" si="17"/>
        <v>6.5129373051376986E-4</v>
      </c>
      <c r="L31">
        <f t="shared" si="2"/>
        <v>4.5592294192691858E-6</v>
      </c>
      <c r="M31">
        <f t="shared" si="2"/>
        <v>5.87582571262806E-9</v>
      </c>
      <c r="Q31">
        <v>816</v>
      </c>
      <c r="R31" s="14">
        <v>319.30399999999997</v>
      </c>
      <c r="S31">
        <f t="shared" si="3"/>
        <v>592.45399999999995</v>
      </c>
      <c r="T31" s="14">
        <v>2.4996700000000001</v>
      </c>
      <c r="U31">
        <f t="shared" si="18"/>
        <v>0.69520633666891019</v>
      </c>
      <c r="V31">
        <f t="shared" si="4"/>
        <v>0.30479366333108981</v>
      </c>
      <c r="W31">
        <f t="shared" si="5"/>
        <v>1.1595254914830617E-3</v>
      </c>
      <c r="X31">
        <f t="shared" si="6"/>
        <v>-7.035759989524748E-2</v>
      </c>
      <c r="Y31">
        <f t="shared" si="7"/>
        <v>-0.12037825781055284</v>
      </c>
      <c r="Z31">
        <f t="shared" si="19"/>
        <v>0.29477465407522213</v>
      </c>
      <c r="AA31">
        <f t="shared" si="8"/>
        <v>1.276581929294842E-3</v>
      </c>
      <c r="AB31">
        <f t="shared" si="9"/>
        <v>1.0038054646916232E-4</v>
      </c>
      <c r="AC31">
        <f t="shared" si="9"/>
        <v>1.3702209633183177E-8</v>
      </c>
      <c r="AG31">
        <v>544</v>
      </c>
      <c r="AH31" s="14">
        <v>325.399</v>
      </c>
      <c r="AI31">
        <f t="shared" si="10"/>
        <v>598.54899999999998</v>
      </c>
      <c r="AJ31" s="14">
        <v>3.3538899999999998</v>
      </c>
      <c r="AK31">
        <f t="shared" si="20"/>
        <v>0.70730462546844119</v>
      </c>
      <c r="AL31">
        <f t="shared" si="21"/>
        <v>0.29269537453155881</v>
      </c>
      <c r="AM31">
        <f t="shared" si="22"/>
        <v>1.6514069581318389E-3</v>
      </c>
      <c r="AN31">
        <f t="shared" si="23"/>
        <v>-5.9063966920381183E-2</v>
      </c>
      <c r="AO31">
        <f t="shared" si="11"/>
        <v>-0.10104456853045896</v>
      </c>
      <c r="AP31">
        <f t="shared" si="26"/>
        <v>0.29835568346140723</v>
      </c>
      <c r="AQ31">
        <f t="shared" si="24"/>
        <v>1.875709273579426E-3</v>
      </c>
      <c r="AR31">
        <f t="shared" si="12"/>
        <v>3.2039097181321803E-5</v>
      </c>
      <c r="AS31">
        <f t="shared" si="12"/>
        <v>5.0311528715148874E-8</v>
      </c>
    </row>
    <row r="32" spans="1:45" x14ac:dyDescent="0.25">
      <c r="A32">
        <v>1645</v>
      </c>
      <c r="B32" s="14">
        <v>315.13799999999998</v>
      </c>
      <c r="C32">
        <f t="shared" si="0"/>
        <v>588.28800000000001</v>
      </c>
      <c r="D32" s="14">
        <v>3.18085</v>
      </c>
      <c r="E32">
        <f t="shared" si="13"/>
        <v>0.69286733393598143</v>
      </c>
      <c r="F32">
        <f t="shared" si="1"/>
        <v>0.30713266606401857</v>
      </c>
      <c r="G32">
        <f t="shared" si="14"/>
        <v>5.9313171273386335E-4</v>
      </c>
      <c r="H32">
        <f t="shared" si="15"/>
        <v>-1.3287590541793071E-2</v>
      </c>
      <c r="I32">
        <f t="shared" si="16"/>
        <v>-2.2766183079751232E-2</v>
      </c>
      <c r="J32">
        <f t="shared" si="25"/>
        <v>0.3128706362112979</v>
      </c>
      <c r="K32">
        <f t="shared" si="17"/>
        <v>6.5520878372420338E-4</v>
      </c>
      <c r="L32">
        <f t="shared" si="2"/>
        <v>3.2924301411068852E-5</v>
      </c>
      <c r="M32">
        <f t="shared" si="2"/>
        <v>3.8535627427397155E-9</v>
      </c>
      <c r="Q32">
        <v>840</v>
      </c>
      <c r="R32">
        <v>327.20600000000002</v>
      </c>
      <c r="S32">
        <f t="shared" si="3"/>
        <v>600.35599999999999</v>
      </c>
      <c r="T32">
        <v>2.39961</v>
      </c>
      <c r="U32">
        <f t="shared" si="18"/>
        <v>0.6673777248733167</v>
      </c>
      <c r="V32">
        <f t="shared" si="4"/>
        <v>0.3326222751266833</v>
      </c>
      <c r="W32">
        <f t="shared" si="5"/>
        <v>1.2041404539276934E-3</v>
      </c>
      <c r="X32">
        <f t="shared" si="6"/>
        <v>2.626655735353689E-2</v>
      </c>
      <c r="Y32">
        <f t="shared" si="7"/>
        <v>4.4960775414111726E-2</v>
      </c>
      <c r="Z32">
        <f t="shared" si="19"/>
        <v>0.32541262037829832</v>
      </c>
      <c r="AA32">
        <f t="shared" si="8"/>
        <v>1.2743488005352594E-3</v>
      </c>
      <c r="AB32">
        <f t="shared" si="9"/>
        <v>5.1979121590910014E-5</v>
      </c>
      <c r="AC32">
        <f t="shared" si="9"/>
        <v>4.929211933368123E-9</v>
      </c>
      <c r="AG32">
        <v>560</v>
      </c>
      <c r="AH32">
        <v>333.221</v>
      </c>
      <c r="AI32">
        <f t="shared" si="10"/>
        <v>606.37099999999998</v>
      </c>
      <c r="AJ32">
        <v>3.2286000000000001</v>
      </c>
      <c r="AK32">
        <f t="shared" si="20"/>
        <v>0.68088211413833177</v>
      </c>
      <c r="AL32">
        <f t="shared" si="21"/>
        <v>0.31911788586166823</v>
      </c>
      <c r="AM32">
        <f t="shared" si="22"/>
        <v>1.697802939396309E-3</v>
      </c>
      <c r="AN32">
        <f t="shared" si="23"/>
        <v>3.5584000773294155E-2</v>
      </c>
      <c r="AO32">
        <f t="shared" si="11"/>
        <v>6.0889325316520818E-2</v>
      </c>
      <c r="AP32">
        <f t="shared" si="26"/>
        <v>0.32836703183867805</v>
      </c>
      <c r="AQ32">
        <f t="shared" si="24"/>
        <v>1.8708381416316098E-3</v>
      </c>
      <c r="AR32">
        <f t="shared" si="12"/>
        <v>8.5546701304036948E-5</v>
      </c>
      <c r="AS32">
        <f t="shared" si="12"/>
        <v>2.9941181212611435E-8</v>
      </c>
    </row>
    <row r="33" spans="1:45" x14ac:dyDescent="0.25">
      <c r="A33">
        <v>1692</v>
      </c>
      <c r="B33">
        <v>322.93799999999999</v>
      </c>
      <c r="C33">
        <f t="shared" si="0"/>
        <v>596.08799999999997</v>
      </c>
      <c r="D33">
        <v>3.05287</v>
      </c>
      <c r="E33">
        <f t="shared" si="13"/>
        <v>0.66499014343748986</v>
      </c>
      <c r="F33">
        <f t="shared" si="1"/>
        <v>0.33500985656251014</v>
      </c>
      <c r="G33">
        <f t="shared" si="14"/>
        <v>6.2872517697668288E-4</v>
      </c>
      <c r="H33">
        <f t="shared" si="15"/>
        <v>8.3831219773002341E-2</v>
      </c>
      <c r="I33">
        <f t="shared" si="16"/>
        <v>0.14346974352860781</v>
      </c>
      <c r="J33">
        <f t="shared" si="25"/>
        <v>0.34366544904633545</v>
      </c>
      <c r="K33">
        <f t="shared" si="17"/>
        <v>6.4899506314696767E-4</v>
      </c>
      <c r="L33">
        <f t="shared" si="2"/>
        <v>7.4919281246053077E-5</v>
      </c>
      <c r="M33">
        <f t="shared" si="2"/>
        <v>4.1086828535630227E-10</v>
      </c>
      <c r="Q33">
        <v>864</v>
      </c>
      <c r="R33">
        <v>335.06400000000002</v>
      </c>
      <c r="S33">
        <f t="shared" si="3"/>
        <v>608.21399999999994</v>
      </c>
      <c r="T33">
        <v>2.2957000000000001</v>
      </c>
      <c r="U33">
        <f t="shared" si="18"/>
        <v>0.63847835397905206</v>
      </c>
      <c r="V33">
        <f t="shared" si="4"/>
        <v>0.36152164602094794</v>
      </c>
      <c r="W33">
        <f t="shared" si="5"/>
        <v>1.2805073636705799E-3</v>
      </c>
      <c r="X33">
        <f t="shared" si="6"/>
        <v>0.12272168966199348</v>
      </c>
      <c r="Y33">
        <f t="shared" si="7"/>
        <v>0.21034817066036962</v>
      </c>
      <c r="Z33">
        <f t="shared" si="19"/>
        <v>0.35599699159114456</v>
      </c>
      <c r="AA33">
        <f t="shared" si="8"/>
        <v>1.2525982495736417E-3</v>
      </c>
      <c r="AB33">
        <f t="shared" si="9"/>
        <v>3.0521806568746079E-5</v>
      </c>
      <c r="AC33">
        <f t="shared" si="9"/>
        <v>7.7891864967591924E-10</v>
      </c>
      <c r="AG33">
        <v>576</v>
      </c>
      <c r="AH33">
        <v>341.03699999999998</v>
      </c>
      <c r="AI33">
        <f t="shared" si="10"/>
        <v>614.1869999999999</v>
      </c>
      <c r="AJ33">
        <v>3.09979</v>
      </c>
      <c r="AK33">
        <f t="shared" si="20"/>
        <v>0.65371726710799083</v>
      </c>
      <c r="AL33">
        <f t="shared" si="21"/>
        <v>0.34628273289200917</v>
      </c>
      <c r="AM33">
        <f t="shared" si="22"/>
        <v>1.790199481630346E-3</v>
      </c>
      <c r="AN33">
        <f t="shared" si="23"/>
        <v>0.12998617198575413</v>
      </c>
      <c r="AO33">
        <f t="shared" si="11"/>
        <v>0.22288832821835705</v>
      </c>
      <c r="AP33">
        <f t="shared" si="26"/>
        <v>0.35830044210478379</v>
      </c>
      <c r="AQ33">
        <f t="shared" si="24"/>
        <v>1.8431081323822623E-3</v>
      </c>
      <c r="AR33">
        <f t="shared" si="12"/>
        <v>1.4442533472280796E-4</v>
      </c>
      <c r="AS33">
        <f t="shared" si="12"/>
        <v>2.799325324388251E-9</v>
      </c>
    </row>
    <row r="34" spans="1:45" x14ac:dyDescent="0.25">
      <c r="A34">
        <v>1739</v>
      </c>
      <c r="B34" s="14">
        <v>330.73399999999998</v>
      </c>
      <c r="C34">
        <f t="shared" si="0"/>
        <v>603.88400000000001</v>
      </c>
      <c r="D34" s="14">
        <v>2.9172099999999999</v>
      </c>
      <c r="E34">
        <f t="shared" si="13"/>
        <v>0.63544006011958576</v>
      </c>
      <c r="F34">
        <f t="shared" si="1"/>
        <v>0.36455993988041424</v>
      </c>
      <c r="G34">
        <f t="shared" si="14"/>
        <v>7.0329533839165253E-4</v>
      </c>
      <c r="H34">
        <f t="shared" si="15"/>
        <v>0.18002899672395978</v>
      </c>
      <c r="I34">
        <f t="shared" si="16"/>
        <v>0.3098246565445355</v>
      </c>
      <c r="J34">
        <f t="shared" si="25"/>
        <v>0.37416821701424291</v>
      </c>
      <c r="K34">
        <f t="shared" si="17"/>
        <v>6.3442078947853464E-4</v>
      </c>
      <c r="L34">
        <f t="shared" si="2"/>
        <v>9.2318989480454853E-5</v>
      </c>
      <c r="M34">
        <f t="shared" si="2"/>
        <v>4.7437034879854679E-9</v>
      </c>
      <c r="Q34">
        <v>888</v>
      </c>
      <c r="R34">
        <v>342.94900000000001</v>
      </c>
      <c r="S34">
        <f t="shared" si="3"/>
        <v>616.09899999999993</v>
      </c>
      <c r="T34">
        <v>2.1852</v>
      </c>
      <c r="U34">
        <f t="shared" si="18"/>
        <v>0.60774617725095814</v>
      </c>
      <c r="V34">
        <f t="shared" si="4"/>
        <v>0.39225382274904186</v>
      </c>
      <c r="W34">
        <f t="shared" si="5"/>
        <v>1.449117156805485E-3</v>
      </c>
      <c r="X34">
        <f t="shared" si="6"/>
        <v>0.21753052837335685</v>
      </c>
      <c r="Y34">
        <f t="shared" si="7"/>
        <v>0.37577065341849059</v>
      </c>
      <c r="Z34">
        <f t="shared" si="19"/>
        <v>0.38605934958091198</v>
      </c>
      <c r="AA34">
        <f t="shared" si="8"/>
        <v>1.218430717877322E-3</v>
      </c>
      <c r="AB34">
        <f t="shared" si="9"/>
        <v>3.8371497830680999E-5</v>
      </c>
      <c r="AC34">
        <f t="shared" si="9"/>
        <v>5.3216233105357098E-8</v>
      </c>
      <c r="AG34">
        <v>592</v>
      </c>
      <c r="AH34">
        <v>348.86</v>
      </c>
      <c r="AI34">
        <f t="shared" si="10"/>
        <v>622.01</v>
      </c>
      <c r="AJ34">
        <v>2.9639700000000002</v>
      </c>
      <c r="AK34">
        <f t="shared" si="20"/>
        <v>0.62507407540190529</v>
      </c>
      <c r="AL34">
        <f t="shared" si="21"/>
        <v>0.37492592459809471</v>
      </c>
      <c r="AM34">
        <f t="shared" si="22"/>
        <v>2.0086032911622032E-3</v>
      </c>
      <c r="AN34">
        <f t="shared" si="23"/>
        <v>0.22298909169557102</v>
      </c>
      <c r="AO34">
        <f t="shared" si="11"/>
        <v>0.38543847362670319</v>
      </c>
      <c r="AP34">
        <f t="shared" si="26"/>
        <v>0.38779017222289996</v>
      </c>
      <c r="AQ34">
        <f t="shared" si="24"/>
        <v>1.7917142931722215E-3</v>
      </c>
      <c r="AR34">
        <f t="shared" si="12"/>
        <v>1.6548886695230773E-4</v>
      </c>
      <c r="AS34">
        <f t="shared" si="12"/>
        <v>4.7040837449098247E-8</v>
      </c>
    </row>
    <row r="35" spans="1:45" x14ac:dyDescent="0.25">
      <c r="A35">
        <v>1786</v>
      </c>
      <c r="B35" s="13">
        <v>338.529</v>
      </c>
      <c r="C35">
        <f t="shared" si="0"/>
        <v>611.67899999999997</v>
      </c>
      <c r="D35" s="13">
        <v>2.76546</v>
      </c>
      <c r="E35">
        <f t="shared" si="13"/>
        <v>0.60238517921517809</v>
      </c>
      <c r="F35">
        <f t="shared" si="1"/>
        <v>0.39761482078482191</v>
      </c>
      <c r="G35">
        <f t="shared" si="14"/>
        <v>8.0873170707969496E-4</v>
      </c>
      <c r="H35">
        <f t="shared" si="15"/>
        <v>0.27406649109775894</v>
      </c>
      <c r="I35">
        <f t="shared" si="16"/>
        <v>0.47691422543340478</v>
      </c>
      <c r="J35">
        <f t="shared" si="25"/>
        <v>0.40398599411973402</v>
      </c>
      <c r="K35">
        <f t="shared" si="17"/>
        <v>6.1072629922867972E-4</v>
      </c>
      <c r="L35">
        <f t="shared" si="2"/>
        <v>4.0591849663495043E-5</v>
      </c>
      <c r="M35">
        <f t="shared" si="2"/>
        <v>3.9206141538246884E-8</v>
      </c>
      <c r="Q35">
        <v>912</v>
      </c>
      <c r="R35" s="13">
        <v>350.827</v>
      </c>
      <c r="S35">
        <f t="shared" si="3"/>
        <v>623.97699999999998</v>
      </c>
      <c r="T35" s="13">
        <v>2.0601500000000001</v>
      </c>
      <c r="U35">
        <f t="shared" si="18"/>
        <v>0.5729673654876265</v>
      </c>
      <c r="V35">
        <f t="shared" si="4"/>
        <v>0.4270326345123735</v>
      </c>
      <c r="W35">
        <f t="shared" si="5"/>
        <v>1.649247131199974E-3</v>
      </c>
      <c r="X35">
        <f t="shared" si="6"/>
        <v>0.30975323541571587</v>
      </c>
      <c r="Y35">
        <f t="shared" si="7"/>
        <v>0.54209420514454232</v>
      </c>
      <c r="Z35">
        <f t="shared" si="19"/>
        <v>0.41530168680996771</v>
      </c>
      <c r="AA35">
        <f t="shared" si="8"/>
        <v>1.1660236188629797E-3</v>
      </c>
      <c r="AB35">
        <f t="shared" si="9"/>
        <v>1.3761513399657973E-4</v>
      </c>
      <c r="AC35">
        <f t="shared" si="9"/>
        <v>2.3350496287530129E-7</v>
      </c>
      <c r="AG35">
        <v>608</v>
      </c>
      <c r="AH35" s="13">
        <v>356.65499999999997</v>
      </c>
      <c r="AI35">
        <f t="shared" si="10"/>
        <v>629.80499999999995</v>
      </c>
      <c r="AJ35" s="13">
        <v>2.8115800000000002</v>
      </c>
      <c r="AK35">
        <f t="shared" si="20"/>
        <v>0.59293642274331004</v>
      </c>
      <c r="AL35">
        <f t="shared" si="21"/>
        <v>0.40706357725668996</v>
      </c>
      <c r="AM35">
        <f t="shared" si="22"/>
        <v>2.2780163187319583E-3</v>
      </c>
      <c r="AN35">
        <f t="shared" si="23"/>
        <v>0.31339868710842844</v>
      </c>
      <c r="AO35">
        <f t="shared" si="11"/>
        <v>0.54882003652392752</v>
      </c>
      <c r="AP35">
        <f t="shared" si="26"/>
        <v>0.41645760091365552</v>
      </c>
      <c r="AQ35">
        <f t="shared" si="24"/>
        <v>1.712290255872551E-3</v>
      </c>
      <c r="AR35">
        <f t="shared" si="12"/>
        <v>8.824768046762872E-5</v>
      </c>
      <c r="AS35">
        <f t="shared" si="12"/>
        <v>3.2004597819840601E-7</v>
      </c>
    </row>
    <row r="36" spans="1:45" x14ac:dyDescent="0.25">
      <c r="A36">
        <v>1833</v>
      </c>
      <c r="B36">
        <v>346.32400000000001</v>
      </c>
      <c r="C36">
        <f t="shared" si="0"/>
        <v>619.47399999999993</v>
      </c>
      <c r="D36">
        <v>2.5909599999999999</v>
      </c>
      <c r="E36">
        <f t="shared" si="13"/>
        <v>0.56437478898243243</v>
      </c>
      <c r="F36">
        <f t="shared" si="1"/>
        <v>0.43562521101756757</v>
      </c>
      <c r="G36">
        <f t="shared" si="14"/>
        <v>7.9538415798863465E-4</v>
      </c>
      <c r="H36">
        <f t="shared" si="15"/>
        <v>0.36459185199404043</v>
      </c>
      <c r="I36">
        <f t="shared" si="16"/>
        <v>0.64478909281985952</v>
      </c>
      <c r="J36">
        <f t="shared" si="25"/>
        <v>0.43269013018348196</v>
      </c>
      <c r="K36">
        <f t="shared" si="17"/>
        <v>5.7872549762106489E-4</v>
      </c>
      <c r="L36">
        <f t="shared" si="2"/>
        <v>8.6146995026166959E-6</v>
      </c>
      <c r="M36">
        <f t="shared" si="2"/>
        <v>4.6940975112269941E-8</v>
      </c>
      <c r="Q36">
        <v>936</v>
      </c>
      <c r="R36">
        <v>358.70400000000001</v>
      </c>
      <c r="S36">
        <f t="shared" si="3"/>
        <v>631.85400000000004</v>
      </c>
      <c r="T36">
        <v>1.9178299999999999</v>
      </c>
      <c r="U36">
        <f t="shared" si="18"/>
        <v>0.53338543433882712</v>
      </c>
      <c r="V36">
        <f t="shared" si="4"/>
        <v>0.46661456566117288</v>
      </c>
      <c r="W36">
        <f t="shared" si="5"/>
        <v>1.4441341869740054E-3</v>
      </c>
      <c r="X36">
        <f t="shared" si="6"/>
        <v>0.39800926263916847</v>
      </c>
      <c r="Y36">
        <f t="shared" si="7"/>
        <v>0.70917632221689464</v>
      </c>
      <c r="Z36">
        <f t="shared" si="19"/>
        <v>0.44328625366267921</v>
      </c>
      <c r="AA36">
        <f t="shared" si="8"/>
        <v>1.0985422142009006E-3</v>
      </c>
      <c r="AB36">
        <f t="shared" si="9"/>
        <v>5.4421014069906356E-4</v>
      </c>
      <c r="AC36">
        <f t="shared" si="9"/>
        <v>1.1943381164520642E-7</v>
      </c>
      <c r="AG36">
        <v>624</v>
      </c>
      <c r="AH36">
        <v>364.44600000000003</v>
      </c>
      <c r="AI36">
        <f t="shared" si="10"/>
        <v>637.596</v>
      </c>
      <c r="AJ36">
        <v>2.6387499999999999</v>
      </c>
      <c r="AK36">
        <f t="shared" si="20"/>
        <v>0.55648816164359871</v>
      </c>
      <c r="AL36">
        <f t="shared" si="21"/>
        <v>0.44351183835640129</v>
      </c>
      <c r="AM36">
        <f t="shared" si="22"/>
        <v>2.0548674656616986E-3</v>
      </c>
      <c r="AN36">
        <f t="shared" si="23"/>
        <v>0.39980055924437563</v>
      </c>
      <c r="AO36">
        <f t="shared" si="11"/>
        <v>0.71267160415287834</v>
      </c>
      <c r="AP36">
        <f t="shared" si="26"/>
        <v>0.44385424500761633</v>
      </c>
      <c r="AQ36">
        <f t="shared" si="24"/>
        <v>1.6131518847533348E-3</v>
      </c>
      <c r="AR36">
        <f t="shared" si="12"/>
        <v>1.1724231479630056E-7</v>
      </c>
      <c r="AS36">
        <f t="shared" si="12"/>
        <v>1.951126544172133E-7</v>
      </c>
    </row>
    <row r="37" spans="1:45" x14ac:dyDescent="0.25">
      <c r="A37">
        <v>1880</v>
      </c>
      <c r="B37">
        <v>354.077</v>
      </c>
      <c r="C37">
        <f t="shared" si="0"/>
        <v>627.22699999999998</v>
      </c>
      <c r="D37">
        <v>2.41934</v>
      </c>
      <c r="E37">
        <f t="shared" si="13"/>
        <v>0.5269917335569666</v>
      </c>
      <c r="F37">
        <f t="shared" si="1"/>
        <v>0.4730082664430334</v>
      </c>
      <c r="G37">
        <f t="shared" si="14"/>
        <v>5.4636894525859632E-4</v>
      </c>
      <c r="H37">
        <f t="shared" si="15"/>
        <v>0.45037387022085074</v>
      </c>
      <c r="I37">
        <f t="shared" si="16"/>
        <v>0.81343739192874143</v>
      </c>
      <c r="J37">
        <f t="shared" si="25"/>
        <v>0.459890228571672</v>
      </c>
      <c r="K37">
        <f t="shared" si="17"/>
        <v>5.3807402840588326E-4</v>
      </c>
      <c r="L37">
        <f t="shared" si="2"/>
        <v>1.7208291759447189E-4</v>
      </c>
      <c r="M37">
        <f t="shared" si="2"/>
        <v>6.8805645593423022E-11</v>
      </c>
      <c r="Q37">
        <v>960</v>
      </c>
      <c r="R37">
        <v>366.58</v>
      </c>
      <c r="S37">
        <f t="shared" si="3"/>
        <v>639.73</v>
      </c>
      <c r="T37">
        <v>1.79321</v>
      </c>
      <c r="U37">
        <f t="shared" si="18"/>
        <v>0.49872621385145094</v>
      </c>
      <c r="V37">
        <f t="shared" si="4"/>
        <v>0.50127378614854901</v>
      </c>
      <c r="W37">
        <f t="shared" si="5"/>
        <v>9.2602120751960248E-4</v>
      </c>
      <c r="X37">
        <f t="shared" si="6"/>
        <v>0.48115763973393777</v>
      </c>
      <c r="Y37">
        <f t="shared" si="7"/>
        <v>0.87699587687495806</v>
      </c>
      <c r="Z37">
        <f t="shared" si="19"/>
        <v>0.46965126680350083</v>
      </c>
      <c r="AA37">
        <f t="shared" si="8"/>
        <v>1.0186729836175626E-3</v>
      </c>
      <c r="AB37">
        <f t="shared" si="9"/>
        <v>9.999837297279459E-4</v>
      </c>
      <c r="AC37">
        <f t="shared" si="9"/>
        <v>8.5843516141065336E-9</v>
      </c>
      <c r="AG37">
        <v>640</v>
      </c>
      <c r="AH37">
        <v>372.26400000000001</v>
      </c>
      <c r="AI37">
        <f t="shared" si="10"/>
        <v>645.41399999999999</v>
      </c>
      <c r="AJ37">
        <v>2.48285</v>
      </c>
      <c r="AK37">
        <f t="shared" si="20"/>
        <v>0.52361028219301153</v>
      </c>
      <c r="AL37">
        <f t="shared" si="21"/>
        <v>0.47638971780698847</v>
      </c>
      <c r="AM37">
        <f t="shared" si="22"/>
        <v>1.382784771151821E-3</v>
      </c>
      <c r="AN37">
        <f t="shared" si="23"/>
        <v>0.48119992620584606</v>
      </c>
      <c r="AO37">
        <f t="shared" si="11"/>
        <v>0.87708448291057284</v>
      </c>
      <c r="AP37">
        <f t="shared" si="26"/>
        <v>0.46966467516366966</v>
      </c>
      <c r="AQ37">
        <f t="shared" si="24"/>
        <v>1.5004386522132795E-3</v>
      </c>
      <c r="AR37">
        <f t="shared" si="12"/>
        <v>4.5226198554456334E-5</v>
      </c>
      <c r="AS37">
        <f t="shared" si="12"/>
        <v>1.3842435728823822E-8</v>
      </c>
    </row>
    <row r="38" spans="1:45" x14ac:dyDescent="0.25">
      <c r="A38">
        <v>1927</v>
      </c>
      <c r="B38">
        <v>361.88099999999997</v>
      </c>
      <c r="C38">
        <f t="shared" si="0"/>
        <v>635.03099999999995</v>
      </c>
      <c r="D38">
        <v>2.30145</v>
      </c>
      <c r="E38">
        <f t="shared" si="13"/>
        <v>0.50131239312981257</v>
      </c>
      <c r="F38">
        <f t="shared" si="1"/>
        <v>0.49868760687018743</v>
      </c>
      <c r="G38">
        <f t="shared" si="14"/>
        <v>3.3419852949866308E-4</v>
      </c>
      <c r="H38">
        <f t="shared" si="15"/>
        <v>0.53013029412444945</v>
      </c>
      <c r="I38">
        <f t="shared" si="16"/>
        <v>0.98229787000538271</v>
      </c>
      <c r="J38">
        <f t="shared" si="25"/>
        <v>0.48517970790674853</v>
      </c>
      <c r="K38">
        <f t="shared" si="17"/>
        <v>4.9503776182838655E-4</v>
      </c>
      <c r="L38">
        <f t="shared" si="2"/>
        <v>1.8246333440647376E-4</v>
      </c>
      <c r="M38">
        <f t="shared" si="2"/>
        <v>2.5869258656414761E-8</v>
      </c>
      <c r="Q38">
        <v>984</v>
      </c>
      <c r="R38">
        <v>374.44200000000001</v>
      </c>
      <c r="S38">
        <f t="shared" si="3"/>
        <v>647.59199999999998</v>
      </c>
      <c r="T38">
        <v>1.7133</v>
      </c>
      <c r="U38">
        <f t="shared" si="18"/>
        <v>0.47650170487098048</v>
      </c>
      <c r="V38">
        <f t="shared" si="4"/>
        <v>0.52349829512901946</v>
      </c>
      <c r="W38">
        <f t="shared" si="5"/>
        <v>6.0734290434366622E-4</v>
      </c>
      <c r="X38">
        <f t="shared" si="6"/>
        <v>0.55826073534842902</v>
      </c>
      <c r="Y38">
        <f t="shared" si="7"/>
        <v>1.0455189367987456</v>
      </c>
      <c r="Z38">
        <f t="shared" si="19"/>
        <v>0.49409941841032234</v>
      </c>
      <c r="AA38">
        <f t="shared" si="8"/>
        <v>9.2876948306108221E-4</v>
      </c>
      <c r="AB38">
        <f t="shared" si="9"/>
        <v>8.6429395232115154E-4</v>
      </c>
      <c r="AC38">
        <f t="shared" si="9"/>
        <v>1.0331504550598322E-7</v>
      </c>
      <c r="AG38">
        <v>656</v>
      </c>
      <c r="AH38">
        <v>380.08499999999998</v>
      </c>
      <c r="AI38">
        <f t="shared" si="10"/>
        <v>653.2349999999999</v>
      </c>
      <c r="AJ38">
        <v>2.3779400000000002</v>
      </c>
      <c r="AK38">
        <f t="shared" si="20"/>
        <v>0.5014857258545824</v>
      </c>
      <c r="AL38">
        <f t="shared" si="21"/>
        <v>0.4985142741454176</v>
      </c>
      <c r="AM38">
        <f t="shared" si="22"/>
        <v>9.1025751878510974E-4</v>
      </c>
      <c r="AN38">
        <f t="shared" si="23"/>
        <v>0.55691180281773645</v>
      </c>
      <c r="AO38">
        <f t="shared" si="11"/>
        <v>1.0424362354678527</v>
      </c>
      <c r="AP38">
        <f t="shared" si="26"/>
        <v>0.49367169359908214</v>
      </c>
      <c r="AQ38">
        <f t="shared" si="24"/>
        <v>1.3732651213359535E-3</v>
      </c>
      <c r="AR38">
        <f t="shared" si="12"/>
        <v>2.3450586347746663E-5</v>
      </c>
      <c r="AS38">
        <f t="shared" si="12"/>
        <v>2.1437604001988007E-7</v>
      </c>
    </row>
    <row r="39" spans="1:45" x14ac:dyDescent="0.25">
      <c r="A39">
        <v>1974</v>
      </c>
      <c r="B39">
        <v>369.66300000000001</v>
      </c>
      <c r="C39">
        <f t="shared" si="0"/>
        <v>642.81299999999999</v>
      </c>
      <c r="D39">
        <v>2.2293400000000001</v>
      </c>
      <c r="E39">
        <f t="shared" si="13"/>
        <v>0.48560506224337546</v>
      </c>
      <c r="F39">
        <f t="shared" si="1"/>
        <v>0.51439493775662459</v>
      </c>
      <c r="G39">
        <f t="shared" si="14"/>
        <v>2.5110076727551789E-4</v>
      </c>
      <c r="H39">
        <f t="shared" si="15"/>
        <v>0.60350763533834428</v>
      </c>
      <c r="I39">
        <f t="shared" si="16"/>
        <v>1.1522782665168101</v>
      </c>
      <c r="J39">
        <f t="shared" si="25"/>
        <v>0.50844648271268267</v>
      </c>
      <c r="K39">
        <f t="shared" si="17"/>
        <v>4.466743747786082E-4</v>
      </c>
      <c r="L39">
        <f t="shared" si="2"/>
        <v>3.538411740979813E-5</v>
      </c>
      <c r="M39">
        <f t="shared" si="2"/>
        <v>3.8249035951772821E-8</v>
      </c>
      <c r="Q39">
        <v>1008</v>
      </c>
      <c r="R39">
        <v>382.32600000000002</v>
      </c>
      <c r="S39">
        <f t="shared" si="3"/>
        <v>655.476</v>
      </c>
      <c r="T39">
        <v>1.66089</v>
      </c>
      <c r="U39">
        <f t="shared" si="18"/>
        <v>0.46192547516673249</v>
      </c>
      <c r="V39">
        <f t="shared" si="4"/>
        <v>0.53807452483326745</v>
      </c>
      <c r="W39">
        <f t="shared" si="5"/>
        <v>4.8485455290477042E-4</v>
      </c>
      <c r="X39">
        <f t="shared" si="6"/>
        <v>0.62855905817424063</v>
      </c>
      <c r="Y39">
        <f t="shared" si="7"/>
        <v>1.2145519824751307</v>
      </c>
      <c r="Z39">
        <f t="shared" si="19"/>
        <v>0.51638988600378832</v>
      </c>
      <c r="AA39">
        <f t="shared" si="8"/>
        <v>8.3501728370925646E-4</v>
      </c>
      <c r="AB39">
        <f t="shared" si="9"/>
        <v>4.7022356116495405E-4</v>
      </c>
      <c r="AC39">
        <f t="shared" si="9"/>
        <v>1.2261393804445496E-7</v>
      </c>
      <c r="AG39">
        <v>672</v>
      </c>
      <c r="AH39">
        <v>387.89100000000002</v>
      </c>
      <c r="AI39">
        <f t="shared" si="10"/>
        <v>661.04099999999994</v>
      </c>
      <c r="AJ39">
        <v>2.3088799999999998</v>
      </c>
      <c r="AK39">
        <f t="shared" si="20"/>
        <v>0.4869216055540207</v>
      </c>
      <c r="AL39">
        <f t="shared" si="21"/>
        <v>0.51307839444597936</v>
      </c>
      <c r="AM39">
        <f t="shared" si="22"/>
        <v>7.1070207664193641E-4</v>
      </c>
      <c r="AN39">
        <f t="shared" si="23"/>
        <v>0.62620652491026041</v>
      </c>
      <c r="AO39">
        <f t="shared" si="11"/>
        <v>1.2085962948835007</v>
      </c>
      <c r="AP39">
        <f t="shared" si="26"/>
        <v>0.5156439355404574</v>
      </c>
      <c r="AQ39">
        <f t="shared" si="24"/>
        <v>1.2355258974324577E-3</v>
      </c>
      <c r="AR39">
        <f t="shared" si="12"/>
        <v>6.5820011074555849E-6</v>
      </c>
      <c r="AS39">
        <f t="shared" si="12"/>
        <v>2.7544004286916118E-7</v>
      </c>
    </row>
    <row r="40" spans="1:45" x14ac:dyDescent="0.25">
      <c r="A40">
        <v>2021</v>
      </c>
      <c r="B40">
        <v>377.42700000000002</v>
      </c>
      <c r="C40">
        <f t="shared" si="0"/>
        <v>650.577</v>
      </c>
      <c r="D40">
        <v>2.17516</v>
      </c>
      <c r="E40">
        <f t="shared" si="13"/>
        <v>0.47380332618142612</v>
      </c>
      <c r="F40">
        <f t="shared" si="1"/>
        <v>0.52619667381857393</v>
      </c>
      <c r="G40">
        <f t="shared" si="14"/>
        <v>2.3469440485109218E-4</v>
      </c>
      <c r="H40">
        <f t="shared" si="15"/>
        <v>0.6697162774600649</v>
      </c>
      <c r="I40">
        <f t="shared" si="16"/>
        <v>1.3228256646802865</v>
      </c>
      <c r="J40">
        <f t="shared" si="25"/>
        <v>0.5294401783272773</v>
      </c>
      <c r="K40">
        <f t="shared" si="17"/>
        <v>3.9612334642921378E-4</v>
      </c>
      <c r="L40">
        <f t="shared" si="2"/>
        <v>1.0520321497979059E-5</v>
      </c>
      <c r="M40">
        <f t="shared" si="2"/>
        <v>2.6059303179032595E-8</v>
      </c>
      <c r="Q40">
        <v>1032</v>
      </c>
      <c r="R40">
        <v>390.18099999999998</v>
      </c>
      <c r="S40">
        <f t="shared" si="3"/>
        <v>663.3309999999999</v>
      </c>
      <c r="T40">
        <v>1.6190500000000001</v>
      </c>
      <c r="U40">
        <f t="shared" si="18"/>
        <v>0.45028896589701806</v>
      </c>
      <c r="V40">
        <f t="shared" si="4"/>
        <v>0.54971103410298194</v>
      </c>
      <c r="W40">
        <f t="shared" si="5"/>
        <v>4.6017146978605722E-4</v>
      </c>
      <c r="X40">
        <f t="shared" si="6"/>
        <v>0.69176130119137591</v>
      </c>
      <c r="Y40">
        <f t="shared" si="7"/>
        <v>1.384425770683998</v>
      </c>
      <c r="Z40">
        <f t="shared" si="19"/>
        <v>0.53643030081281051</v>
      </c>
      <c r="AA40">
        <f t="shared" si="8"/>
        <v>7.3662876918635591E-4</v>
      </c>
      <c r="AB40">
        <f t="shared" si="9"/>
        <v>1.7637787672466769E-4</v>
      </c>
      <c r="AC40">
        <f t="shared" si="9"/>
        <v>7.6428638391706389E-8</v>
      </c>
      <c r="AG40">
        <v>688</v>
      </c>
      <c r="AH40">
        <v>395.69900000000001</v>
      </c>
      <c r="AI40">
        <f t="shared" si="10"/>
        <v>668.84899999999993</v>
      </c>
      <c r="AJ40">
        <v>2.2549600000000001</v>
      </c>
      <c r="AK40">
        <f t="shared" si="20"/>
        <v>0.47555037232774966</v>
      </c>
      <c r="AL40">
        <f t="shared" si="21"/>
        <v>0.52444962767225034</v>
      </c>
      <c r="AM40">
        <f t="shared" si="22"/>
        <v>6.5257529329641739E-4</v>
      </c>
      <c r="AN40">
        <f t="shared" si="23"/>
        <v>0.68855094942852757</v>
      </c>
      <c r="AO40">
        <f t="shared" si="11"/>
        <v>1.3752791631243437</v>
      </c>
      <c r="AP40">
        <f t="shared" si="26"/>
        <v>0.53541234989937669</v>
      </c>
      <c r="AQ40">
        <f t="shared" si="24"/>
        <v>1.0948617589269956E-3</v>
      </c>
      <c r="AR40">
        <f t="shared" si="12"/>
        <v>1.2018127862913019E-4</v>
      </c>
      <c r="AS40">
        <f t="shared" si="12"/>
        <v>1.9561731767998864E-7</v>
      </c>
    </row>
    <row r="41" spans="1:45" x14ac:dyDescent="0.25">
      <c r="A41">
        <v>2068</v>
      </c>
      <c r="B41">
        <v>385.15699999999998</v>
      </c>
      <c r="C41">
        <f t="shared" si="0"/>
        <v>658.30700000000002</v>
      </c>
      <c r="D41">
        <v>2.12452</v>
      </c>
      <c r="E41">
        <f t="shared" si="13"/>
        <v>0.46277268915342479</v>
      </c>
      <c r="F41">
        <f t="shared" si="1"/>
        <v>0.53722731084657527</v>
      </c>
      <c r="G41">
        <f t="shared" si="14"/>
        <v>2.3446267656826032E-4</v>
      </c>
      <c r="H41">
        <f t="shared" si="15"/>
        <v>0.72843195572745878</v>
      </c>
      <c r="I41">
        <f t="shared" si="16"/>
        <v>1.4937365579040978</v>
      </c>
      <c r="J41">
        <f t="shared" si="25"/>
        <v>0.54805797560945035</v>
      </c>
      <c r="K41">
        <f t="shared" si="17"/>
        <v>3.4509737714112171E-4</v>
      </c>
      <c r="L41">
        <f t="shared" si="2"/>
        <v>1.1730329920578405E-4</v>
      </c>
      <c r="M41">
        <f t="shared" si="2"/>
        <v>1.2240036970846695E-8</v>
      </c>
      <c r="Q41">
        <v>1056</v>
      </c>
      <c r="R41">
        <v>398.03199999999998</v>
      </c>
      <c r="S41">
        <f t="shared" si="3"/>
        <v>671.18200000000002</v>
      </c>
      <c r="T41">
        <v>1.57934</v>
      </c>
      <c r="U41">
        <f t="shared" si="18"/>
        <v>0.43924485062215274</v>
      </c>
      <c r="V41">
        <f t="shared" si="4"/>
        <v>0.56075514937784732</v>
      </c>
      <c r="W41">
        <f t="shared" si="5"/>
        <v>4.6283677923079453E-4</v>
      </c>
      <c r="X41">
        <f t="shared" si="6"/>
        <v>0.74751654289933067</v>
      </c>
      <c r="Y41">
        <f t="shared" si="7"/>
        <v>1.5546510480930489</v>
      </c>
      <c r="Z41">
        <f t="shared" si="19"/>
        <v>0.55410939127328307</v>
      </c>
      <c r="AA41">
        <f t="shared" si="8"/>
        <v>6.3974711654569375E-4</v>
      </c>
      <c r="AB41">
        <f t="shared" si="9"/>
        <v>4.416610078438138E-5</v>
      </c>
      <c r="AC41">
        <f t="shared" si="9"/>
        <v>3.1297267448871427E-8</v>
      </c>
      <c r="AG41" s="11">
        <v>704</v>
      </c>
      <c r="AH41">
        <v>403.49200000000002</v>
      </c>
      <c r="AI41">
        <f t="shared" si="10"/>
        <v>676.64200000000005</v>
      </c>
      <c r="AJ41">
        <v>2.2054499999999999</v>
      </c>
      <c r="AK41">
        <f t="shared" si="20"/>
        <v>0.46510916763500704</v>
      </c>
      <c r="AL41">
        <f t="shared" si="21"/>
        <v>0.53489083236499302</v>
      </c>
      <c r="AM41">
        <f t="shared" si="22"/>
        <v>6.5626588271516795E-4</v>
      </c>
      <c r="AN41">
        <f t="shared" si="23"/>
        <v>0.74379748568422965</v>
      </c>
      <c r="AO41">
        <f t="shared" si="11"/>
        <v>1.5425365295969318</v>
      </c>
      <c r="AP41">
        <f t="shared" si="26"/>
        <v>0.55293013804220859</v>
      </c>
      <c r="AQ41">
        <f t="shared" si="24"/>
        <v>9.5414165892521467E-4</v>
      </c>
      <c r="AR41">
        <f t="shared" si="12"/>
        <v>3.2541654931602179E-4</v>
      </c>
      <c r="AS41">
        <f t="shared" si="12"/>
        <v>8.8729978052737834E-8</v>
      </c>
    </row>
    <row r="42" spans="1:45" x14ac:dyDescent="0.25">
      <c r="A42">
        <v>2115</v>
      </c>
      <c r="B42">
        <v>392.892</v>
      </c>
      <c r="C42">
        <f t="shared" si="0"/>
        <v>666.04199999999992</v>
      </c>
      <c r="D42">
        <v>2.0739299999999998</v>
      </c>
      <c r="E42">
        <f t="shared" si="13"/>
        <v>0.45175294335471644</v>
      </c>
      <c r="F42">
        <f t="shared" si="1"/>
        <v>0.5482470566452835</v>
      </c>
      <c r="G42">
        <f t="shared" si="14"/>
        <v>2.2357144727521019E-4</v>
      </c>
      <c r="H42">
        <f t="shared" si="15"/>
        <v>0.77958427166589961</v>
      </c>
      <c r="I42">
        <f t="shared" si="16"/>
        <v>1.6647054084927928</v>
      </c>
      <c r="J42">
        <f t="shared" si="25"/>
        <v>0.56427755233508303</v>
      </c>
      <c r="K42">
        <f t="shared" si="17"/>
        <v>2.9642804876226522E-4</v>
      </c>
      <c r="L42">
        <f t="shared" si="2"/>
        <v>2.5697679206068127E-4</v>
      </c>
      <c r="M42">
        <f t="shared" si="2"/>
        <v>5.3080843802435503E-9</v>
      </c>
      <c r="Q42">
        <v>1080</v>
      </c>
      <c r="R42">
        <v>405.86799999999999</v>
      </c>
      <c r="S42">
        <f t="shared" si="3"/>
        <v>679.01800000000003</v>
      </c>
      <c r="T42">
        <v>1.5394000000000001</v>
      </c>
      <c r="U42">
        <f t="shared" si="18"/>
        <v>0.42813676792061367</v>
      </c>
      <c r="V42">
        <f t="shared" si="4"/>
        <v>0.57186323207938639</v>
      </c>
      <c r="W42">
        <f t="shared" si="5"/>
        <v>4.5194377541314207E-4</v>
      </c>
      <c r="X42">
        <f t="shared" si="6"/>
        <v>0.79593883728564796</v>
      </c>
      <c r="Y42">
        <f t="shared" si="7"/>
        <v>1.7252960512137998</v>
      </c>
      <c r="Z42">
        <f t="shared" si="19"/>
        <v>0.56946332207037975</v>
      </c>
      <c r="AA42">
        <f t="shared" si="8"/>
        <v>5.4633903233942298E-4</v>
      </c>
      <c r="AB42">
        <f t="shared" si="9"/>
        <v>5.7595680513302219E-6</v>
      </c>
      <c r="AC42">
        <f t="shared" si="9"/>
        <v>8.9104645301785854E-9</v>
      </c>
      <c r="AG42">
        <v>720</v>
      </c>
      <c r="AH42">
        <v>411.279</v>
      </c>
      <c r="AI42">
        <f t="shared" si="10"/>
        <v>684.42899999999997</v>
      </c>
      <c r="AJ42">
        <v>2.1556600000000001</v>
      </c>
      <c r="AK42">
        <f t="shared" si="20"/>
        <v>0.45460891351156424</v>
      </c>
      <c r="AL42">
        <f t="shared" si="21"/>
        <v>0.54539108648843571</v>
      </c>
      <c r="AM42">
        <f t="shared" si="22"/>
        <v>6.55079621830576E-4</v>
      </c>
      <c r="AN42">
        <f t="shared" si="23"/>
        <v>0.79194330986987682</v>
      </c>
      <c r="AO42">
        <f t="shared" si="11"/>
        <v>1.7101779892086619</v>
      </c>
      <c r="AP42">
        <f t="shared" si="26"/>
        <v>0.56819640458501197</v>
      </c>
      <c r="AQ42">
        <f t="shared" si="24"/>
        <v>8.1864683029524664E-4</v>
      </c>
      <c r="AR42">
        <f t="shared" si="12"/>
        <v>5.2008253348602895E-4</v>
      </c>
      <c r="AS42">
        <f t="shared" si="12"/>
        <v>2.6754231684925022E-8</v>
      </c>
    </row>
    <row r="43" spans="1:45" x14ac:dyDescent="0.25">
      <c r="A43">
        <v>2162</v>
      </c>
      <c r="B43">
        <v>400.62299999999999</v>
      </c>
      <c r="C43">
        <f t="shared" si="0"/>
        <v>673.77299999999991</v>
      </c>
      <c r="D43">
        <v>2.02569</v>
      </c>
      <c r="E43">
        <f t="shared" si="13"/>
        <v>0.44124508533278156</v>
      </c>
      <c r="F43">
        <f t="shared" si="1"/>
        <v>0.55875491466721838</v>
      </c>
      <c r="G43">
        <f t="shared" si="14"/>
        <v>2.2092974485094308E-4</v>
      </c>
      <c r="H43">
        <f t="shared" si="15"/>
        <v>0.82352254013063597</v>
      </c>
      <c r="I43">
        <f t="shared" si="16"/>
        <v>1.8360655999790676</v>
      </c>
      <c r="J43">
        <f t="shared" si="25"/>
        <v>0.57820967062690953</v>
      </c>
      <c r="K43">
        <f t="shared" si="17"/>
        <v>2.5052364419524814E-4</v>
      </c>
      <c r="L43">
        <f t="shared" si="2"/>
        <v>3.7848752945113831E-4</v>
      </c>
      <c r="M43">
        <f t="shared" si="2"/>
        <v>8.7579887840085989E-10</v>
      </c>
      <c r="Q43">
        <v>1104</v>
      </c>
      <c r="R43">
        <v>413.70800000000003</v>
      </c>
      <c r="S43">
        <f t="shared" si="3"/>
        <v>686.85799999999995</v>
      </c>
      <c r="T43">
        <v>1.5004</v>
      </c>
      <c r="U43">
        <f t="shared" si="18"/>
        <v>0.41729011731069815</v>
      </c>
      <c r="V43">
        <f t="shared" si="4"/>
        <v>0.58270988268930179</v>
      </c>
      <c r="W43">
        <f t="shared" si="5"/>
        <v>4.4093488857616103E-4</v>
      </c>
      <c r="X43">
        <f t="shared" si="6"/>
        <v>0.83729109784997635</v>
      </c>
      <c r="Y43">
        <f t="shared" si="7"/>
        <v>1.8962411018929095</v>
      </c>
      <c r="Z43">
        <f t="shared" si="19"/>
        <v>0.58257545884652595</v>
      </c>
      <c r="AA43">
        <f t="shared" si="8"/>
        <v>4.5947777838550012E-4</v>
      </c>
      <c r="AB43">
        <f t="shared" si="9"/>
        <v>1.8069769506624757E-8</v>
      </c>
      <c r="AC43">
        <f t="shared" si="9"/>
        <v>3.4383876248129129E-10</v>
      </c>
      <c r="AG43">
        <v>736</v>
      </c>
      <c r="AH43">
        <v>419.03699999999998</v>
      </c>
      <c r="AI43">
        <f t="shared" si="10"/>
        <v>692.1869999999999</v>
      </c>
      <c r="AJ43">
        <v>2.1059600000000001</v>
      </c>
      <c r="AK43">
        <f t="shared" si="20"/>
        <v>0.44412763956227502</v>
      </c>
      <c r="AL43">
        <f t="shared" si="21"/>
        <v>0.55587236043772492</v>
      </c>
      <c r="AM43">
        <f t="shared" si="22"/>
        <v>6.4572134151871102E-4</v>
      </c>
      <c r="AN43">
        <f t="shared" si="23"/>
        <v>0.83325208828117758</v>
      </c>
      <c r="AO43">
        <f t="shared" si="11"/>
        <v>1.8782047598820182</v>
      </c>
      <c r="AP43">
        <f t="shared" si="26"/>
        <v>0.58129475386973595</v>
      </c>
      <c r="AQ43">
        <f t="shared" si="24"/>
        <v>6.90404252097E-4</v>
      </c>
      <c r="AR43">
        <f t="shared" si="12"/>
        <v>6.4629808781195737E-4</v>
      </c>
      <c r="AS43">
        <f t="shared" si="12"/>
        <v>1.9965624977473688E-9</v>
      </c>
    </row>
    <row r="44" spans="1:45" x14ac:dyDescent="0.25">
      <c r="A44">
        <v>2209</v>
      </c>
      <c r="B44">
        <v>408.346</v>
      </c>
      <c r="C44">
        <f t="shared" si="0"/>
        <v>681.49599999999998</v>
      </c>
      <c r="D44">
        <v>1.9780199999999999</v>
      </c>
      <c r="E44">
        <f t="shared" si="13"/>
        <v>0.43086138732478735</v>
      </c>
      <c r="F44">
        <f t="shared" si="1"/>
        <v>0.56913861267521271</v>
      </c>
      <c r="G44">
        <f t="shared" si="14"/>
        <v>2.1022389818415227E-4</v>
      </c>
      <c r="H44">
        <f t="shared" si="15"/>
        <v>0.8606565940144606</v>
      </c>
      <c r="I44">
        <f t="shared" si="16"/>
        <v>2.007832005532487</v>
      </c>
      <c r="J44">
        <f t="shared" si="25"/>
        <v>0.58998428190408625</v>
      </c>
      <c r="K44">
        <f t="shared" si="17"/>
        <v>2.0821248176989301E-4</v>
      </c>
      <c r="L44">
        <f t="shared" si="2"/>
        <v>4.3454192559960525E-4</v>
      </c>
      <c r="M44">
        <f t="shared" si="2"/>
        <v>4.0457959915515525E-12</v>
      </c>
      <c r="Q44">
        <v>1128</v>
      </c>
      <c r="R44">
        <v>421.53699999999998</v>
      </c>
      <c r="S44">
        <f t="shared" si="3"/>
        <v>694.6869999999999</v>
      </c>
      <c r="T44">
        <v>1.46235</v>
      </c>
      <c r="U44">
        <f t="shared" si="18"/>
        <v>0.40670767998487034</v>
      </c>
      <c r="V44">
        <f t="shared" si="4"/>
        <v>0.59329232001512966</v>
      </c>
      <c r="W44">
        <f t="shared" si="5"/>
        <v>4.1277531487734126E-4</v>
      </c>
      <c r="X44">
        <f t="shared" si="6"/>
        <v>0.87206885248697508</v>
      </c>
      <c r="Y44">
        <f t="shared" si="7"/>
        <v>2.0676436214222256</v>
      </c>
      <c r="Z44">
        <f t="shared" si="19"/>
        <v>0.59360292552777794</v>
      </c>
      <c r="AA44">
        <f t="shared" si="8"/>
        <v>3.7988010854222146E-4</v>
      </c>
      <c r="AB44">
        <f t="shared" si="9"/>
        <v>9.6475784487498663E-8</v>
      </c>
      <c r="AC44">
        <f t="shared" si="9"/>
        <v>1.0820945998301055E-9</v>
      </c>
      <c r="AG44">
        <v>752</v>
      </c>
      <c r="AH44">
        <v>426.798</v>
      </c>
      <c r="AI44">
        <f t="shared" si="10"/>
        <v>699.94799999999998</v>
      </c>
      <c r="AJ44">
        <v>2.0569700000000002</v>
      </c>
      <c r="AK44">
        <f t="shared" si="20"/>
        <v>0.4337960980979757</v>
      </c>
      <c r="AL44">
        <f t="shared" si="21"/>
        <v>0.5662039019020243</v>
      </c>
      <c r="AM44">
        <f t="shared" si="22"/>
        <v>6.2410503206595386E-4</v>
      </c>
      <c r="AN44">
        <f t="shared" si="23"/>
        <v>0.86808976822896289</v>
      </c>
      <c r="AO44">
        <f t="shared" si="11"/>
        <v>2.0463366901406745</v>
      </c>
      <c r="AP44">
        <f t="shared" si="26"/>
        <v>0.59234122190328797</v>
      </c>
      <c r="AQ44">
        <f t="shared" si="24"/>
        <v>5.7401443168321041E-4</v>
      </c>
      <c r="AR44">
        <f t="shared" si="12"/>
        <v>6.8315949684845812E-4</v>
      </c>
      <c r="AS44">
        <f t="shared" si="12"/>
        <v>2.5090682467036974E-9</v>
      </c>
    </row>
    <row r="45" spans="1:45" x14ac:dyDescent="0.25">
      <c r="A45">
        <v>2256</v>
      </c>
      <c r="B45">
        <v>416.06400000000002</v>
      </c>
      <c r="C45">
        <f t="shared" si="0"/>
        <v>689.21399999999994</v>
      </c>
      <c r="D45">
        <v>1.93266</v>
      </c>
      <c r="E45">
        <f t="shared" si="13"/>
        <v>0.42098086411013214</v>
      </c>
      <c r="F45">
        <f t="shared" si="1"/>
        <v>0.57901913588986786</v>
      </c>
      <c r="G45">
        <f t="shared" si="14"/>
        <v>1.9340042485063298E-4</v>
      </c>
      <c r="H45">
        <f t="shared" si="15"/>
        <v>0.89151904431197493</v>
      </c>
      <c r="I45">
        <f t="shared" si="16"/>
        <v>2.1799456015110827</v>
      </c>
      <c r="J45">
        <f t="shared" si="25"/>
        <v>0.59977026854727122</v>
      </c>
      <c r="K45">
        <f t="shared" si="17"/>
        <v>1.702177518025787E-4</v>
      </c>
      <c r="L45">
        <f t="shared" si="2"/>
        <v>4.3060950656515222E-4</v>
      </c>
      <c r="M45">
        <f t="shared" si="2"/>
        <v>5.3743632965298248E-10</v>
      </c>
      <c r="Q45">
        <v>1152</v>
      </c>
      <c r="R45">
        <v>429.36799999999999</v>
      </c>
      <c r="S45">
        <f t="shared" si="3"/>
        <v>702.51800000000003</v>
      </c>
      <c r="T45">
        <v>1.4267300000000001</v>
      </c>
      <c r="U45">
        <f t="shared" si="18"/>
        <v>0.39680107242781415</v>
      </c>
      <c r="V45">
        <f t="shared" si="4"/>
        <v>0.60319892757218585</v>
      </c>
      <c r="W45">
        <f t="shared" si="5"/>
        <v>3.8415220910117492E-4</v>
      </c>
      <c r="X45">
        <f t="shared" si="6"/>
        <v>0.90082188000612873</v>
      </c>
      <c r="Y45">
        <f t="shared" si="7"/>
        <v>2.2393794418840094</v>
      </c>
      <c r="Z45">
        <f t="shared" si="19"/>
        <v>0.60272004813279123</v>
      </c>
      <c r="AA45">
        <f t="shared" si="8"/>
        <v>3.0910209019893421E-4</v>
      </c>
      <c r="AB45">
        <f t="shared" si="9"/>
        <v>2.2932551747490498E-7</v>
      </c>
      <c r="AC45">
        <f t="shared" si="9"/>
        <v>5.6325203472404684E-9</v>
      </c>
      <c r="AG45">
        <v>768</v>
      </c>
      <c r="AH45">
        <v>434.56700000000001</v>
      </c>
      <c r="AI45">
        <f t="shared" si="10"/>
        <v>707.71699999999998</v>
      </c>
      <c r="AJ45">
        <v>2.00962</v>
      </c>
      <c r="AK45">
        <f t="shared" si="20"/>
        <v>0.42381041758492044</v>
      </c>
      <c r="AL45">
        <f t="shared" si="21"/>
        <v>0.57618958241507956</v>
      </c>
      <c r="AM45">
        <f t="shared" si="22"/>
        <v>5.6545102166059846E-4</v>
      </c>
      <c r="AN45">
        <f t="shared" si="23"/>
        <v>0.89705443783470551</v>
      </c>
      <c r="AO45">
        <f t="shared" si="11"/>
        <v>2.214797292835847</v>
      </c>
      <c r="AP45">
        <f t="shared" si="26"/>
        <v>0.6015254528102193</v>
      </c>
      <c r="AQ45">
        <f t="shared" si="24"/>
        <v>4.7014339464144134E-4</v>
      </c>
      <c r="AR45">
        <f t="shared" si="12"/>
        <v>6.4190632867931817E-4</v>
      </c>
      <c r="AS45">
        <f t="shared" si="12"/>
        <v>9.0835437680227681E-9</v>
      </c>
    </row>
    <row r="46" spans="1:45" x14ac:dyDescent="0.25">
      <c r="A46">
        <v>2303</v>
      </c>
      <c r="B46">
        <v>423.81</v>
      </c>
      <c r="C46">
        <f t="shared" si="0"/>
        <v>696.96</v>
      </c>
      <c r="D46">
        <v>1.89093</v>
      </c>
      <c r="E46">
        <f t="shared" si="13"/>
        <v>0.41189104414215233</v>
      </c>
      <c r="F46">
        <f t="shared" si="1"/>
        <v>0.58810895585784762</v>
      </c>
      <c r="G46">
        <f t="shared" si="14"/>
        <v>1.7574272969892422E-4</v>
      </c>
      <c r="H46">
        <f t="shared" si="15"/>
        <v>0.9167496974414423</v>
      </c>
      <c r="I46">
        <f t="shared" si="16"/>
        <v>2.3524023028500367</v>
      </c>
      <c r="J46">
        <f t="shared" si="25"/>
        <v>0.60777050288199241</v>
      </c>
      <c r="K46">
        <f t="shared" si="17"/>
        <v>1.3714696003174645E-4</v>
      </c>
      <c r="L46">
        <f t="shared" si="2"/>
        <v>3.8657643138265721E-4</v>
      </c>
      <c r="M46">
        <f t="shared" si="2"/>
        <v>1.4896334362018401E-9</v>
      </c>
      <c r="Q46">
        <v>1176</v>
      </c>
      <c r="R46">
        <v>437.19799999999998</v>
      </c>
      <c r="S46">
        <f t="shared" si="3"/>
        <v>710.34799999999996</v>
      </c>
      <c r="T46">
        <v>1.39358</v>
      </c>
      <c r="U46">
        <f t="shared" si="18"/>
        <v>0.38758141940938595</v>
      </c>
      <c r="V46">
        <f t="shared" si="4"/>
        <v>0.61241858059061405</v>
      </c>
      <c r="W46">
        <f t="shared" si="5"/>
        <v>3.3374309568970823E-4</v>
      </c>
      <c r="X46">
        <f t="shared" si="6"/>
        <v>0.92421773755661707</v>
      </c>
      <c r="Y46">
        <f t="shared" si="7"/>
        <v>2.4115332083256802</v>
      </c>
      <c r="Z46">
        <f t="shared" si="19"/>
        <v>0.61013849829756561</v>
      </c>
      <c r="AA46">
        <f t="shared" si="8"/>
        <v>2.4735580230932146E-4</v>
      </c>
      <c r="AB46">
        <f t="shared" si="9"/>
        <v>5.1987752630730115E-6</v>
      </c>
      <c r="AC46">
        <f t="shared" si="9"/>
        <v>7.4627644575890154E-9</v>
      </c>
      <c r="AG46">
        <v>784</v>
      </c>
      <c r="AH46">
        <v>442.32799999999997</v>
      </c>
      <c r="AI46">
        <f t="shared" si="10"/>
        <v>715.47799999999995</v>
      </c>
      <c r="AJ46">
        <v>1.96672</v>
      </c>
      <c r="AK46">
        <f t="shared" si="20"/>
        <v>0.41476320123835092</v>
      </c>
      <c r="AL46">
        <f t="shared" si="21"/>
        <v>0.58523679876164914</v>
      </c>
      <c r="AM46">
        <f t="shared" si="22"/>
        <v>5.1905504039613526E-4</v>
      </c>
      <c r="AN46">
        <f t="shared" si="23"/>
        <v>0.92077779275660243</v>
      </c>
      <c r="AO46">
        <f t="shared" si="11"/>
        <v>2.3837337836139949</v>
      </c>
      <c r="AP46">
        <f t="shared" si="26"/>
        <v>0.6090477471244824</v>
      </c>
      <c r="AQ46">
        <f t="shared" si="24"/>
        <v>3.7867444730410051E-4</v>
      </c>
      <c r="AR46">
        <f t="shared" si="12"/>
        <v>5.6696126193751199E-4</v>
      </c>
      <c r="AS46">
        <f t="shared" si="12"/>
        <v>1.9706710916871435E-8</v>
      </c>
    </row>
    <row r="47" spans="1:45" x14ac:dyDescent="0.25">
      <c r="A47">
        <v>2350</v>
      </c>
      <c r="B47">
        <v>431.52199999999999</v>
      </c>
      <c r="C47">
        <f t="shared" si="0"/>
        <v>704.67200000000003</v>
      </c>
      <c r="D47">
        <v>1.85301</v>
      </c>
      <c r="E47">
        <f t="shared" si="13"/>
        <v>0.403631135846303</v>
      </c>
      <c r="F47">
        <f t="shared" si="1"/>
        <v>0.59636886415369705</v>
      </c>
      <c r="G47">
        <f t="shared" si="14"/>
        <v>1.6545399394123173E-4</v>
      </c>
      <c r="H47">
        <f t="shared" si="15"/>
        <v>0.93707840781199891</v>
      </c>
      <c r="I47">
        <f t="shared" si="16"/>
        <v>2.5255933592271655</v>
      </c>
      <c r="J47">
        <f t="shared" si="25"/>
        <v>0.61421641000348448</v>
      </c>
      <c r="K47">
        <f t="shared" si="17"/>
        <v>1.0828022308007134E-4</v>
      </c>
      <c r="L47">
        <f t="shared" si="2"/>
        <v>3.1853489286026444E-4</v>
      </c>
      <c r="M47">
        <f t="shared" si="2"/>
        <v>3.2688400744844726E-9</v>
      </c>
      <c r="Q47">
        <v>1200</v>
      </c>
      <c r="R47">
        <v>445.01600000000002</v>
      </c>
      <c r="S47">
        <f t="shared" si="3"/>
        <v>718.16599999999994</v>
      </c>
      <c r="T47">
        <v>1.3647800000000001</v>
      </c>
      <c r="U47">
        <f t="shared" si="18"/>
        <v>0.37957158511283301</v>
      </c>
      <c r="V47">
        <f t="shared" si="4"/>
        <v>0.62042841488716705</v>
      </c>
      <c r="W47">
        <f t="shared" si="5"/>
        <v>2.9411110307655158E-4</v>
      </c>
      <c r="X47">
        <f t="shared" si="6"/>
        <v>0.94294003448897079</v>
      </c>
      <c r="Y47">
        <f t="shared" si="7"/>
        <v>2.5840941626609375</v>
      </c>
      <c r="Z47">
        <f t="shared" si="19"/>
        <v>0.61607503755298931</v>
      </c>
      <c r="AA47">
        <f t="shared" si="8"/>
        <v>1.9451844721003544E-4</v>
      </c>
      <c r="AB47">
        <f t="shared" si="9"/>
        <v>1.8951894213732421E-5</v>
      </c>
      <c r="AC47">
        <f t="shared" si="9"/>
        <v>9.9186971025463121E-9</v>
      </c>
      <c r="AG47">
        <v>800</v>
      </c>
      <c r="AH47">
        <v>450.09199999999998</v>
      </c>
      <c r="AI47">
        <f t="shared" si="10"/>
        <v>723.24199999999996</v>
      </c>
      <c r="AJ47">
        <v>1.9273400000000001</v>
      </c>
      <c r="AK47">
        <f t="shared" si="20"/>
        <v>0.40645832059201276</v>
      </c>
      <c r="AL47">
        <f t="shared" si="21"/>
        <v>0.5935416794079873</v>
      </c>
      <c r="AM47">
        <f t="shared" si="22"/>
        <v>4.3733484612350909E-4</v>
      </c>
      <c r="AN47">
        <f t="shared" si="23"/>
        <v>0.93988564031043131</v>
      </c>
      <c r="AO47">
        <f t="shared" si="11"/>
        <v>2.5530194358035745</v>
      </c>
      <c r="AP47">
        <f t="shared" si="26"/>
        <v>0.61510653828134798</v>
      </c>
      <c r="AQ47">
        <f t="shared" si="24"/>
        <v>3.0024174344899597E-4</v>
      </c>
      <c r="AR47">
        <f t="shared" si="12"/>
        <v>4.6504313822796293E-4</v>
      </c>
      <c r="AS47">
        <f t="shared" si="12"/>
        <v>1.8794518800924595E-8</v>
      </c>
    </row>
    <row r="48" spans="1:45" x14ac:dyDescent="0.25">
      <c r="A48">
        <v>2397</v>
      </c>
      <c r="B48">
        <v>439.22500000000002</v>
      </c>
      <c r="C48">
        <f t="shared" si="0"/>
        <v>712.375</v>
      </c>
      <c r="D48">
        <v>1.81731</v>
      </c>
      <c r="E48">
        <f t="shared" si="13"/>
        <v>0.39585479813106506</v>
      </c>
      <c r="F48">
        <f t="shared" si="1"/>
        <v>0.60414520186893494</v>
      </c>
      <c r="G48">
        <f t="shared" si="14"/>
        <v>1.5961444121389344E-4</v>
      </c>
      <c r="H48">
        <f t="shared" si="15"/>
        <v>0.95312832458262575</v>
      </c>
      <c r="I48">
        <f t="shared" si="16"/>
        <v>2.698916782600095</v>
      </c>
      <c r="J48">
        <f t="shared" si="25"/>
        <v>0.6193055804882478</v>
      </c>
      <c r="K48">
        <f t="shared" si="17"/>
        <v>8.4103159171244874E-5</v>
      </c>
      <c r="L48">
        <f t="shared" si="2"/>
        <v>2.298370798809183E-4</v>
      </c>
      <c r="M48">
        <f t="shared" si="2"/>
        <v>5.7019537157244202E-9</v>
      </c>
      <c r="Q48">
        <v>1224</v>
      </c>
      <c r="R48">
        <v>452.82100000000003</v>
      </c>
      <c r="S48">
        <f t="shared" si="3"/>
        <v>725.971</v>
      </c>
      <c r="T48">
        <v>1.3393999999999999</v>
      </c>
      <c r="U48">
        <f t="shared" si="18"/>
        <v>0.37251291863899566</v>
      </c>
      <c r="V48">
        <f t="shared" si="4"/>
        <v>0.62748708136100428</v>
      </c>
      <c r="W48">
        <f t="shared" si="5"/>
        <v>2.859992917229881E-4</v>
      </c>
      <c r="X48">
        <f t="shared" si="6"/>
        <v>0.9576630856302274</v>
      </c>
      <c r="Y48">
        <f t="shared" si="7"/>
        <v>2.7569140339386133</v>
      </c>
      <c r="Z48">
        <f t="shared" si="19"/>
        <v>0.62074348028603021</v>
      </c>
      <c r="AA48">
        <f t="shared" si="8"/>
        <v>1.5038406966572964E-4</v>
      </c>
      <c r="AB48">
        <f t="shared" si="9"/>
        <v>4.5476155458391436E-5</v>
      </c>
      <c r="AC48">
        <f t="shared" si="9"/>
        <v>1.8391488453639522E-8</v>
      </c>
      <c r="AG48">
        <v>816</v>
      </c>
      <c r="AH48">
        <v>457.875</v>
      </c>
      <c r="AI48">
        <f t="shared" si="10"/>
        <v>731.02499999999998</v>
      </c>
      <c r="AJ48">
        <v>1.8941600000000001</v>
      </c>
      <c r="AK48">
        <f t="shared" si="20"/>
        <v>0.39946096305403656</v>
      </c>
      <c r="AL48">
        <f t="shared" si="21"/>
        <v>0.60053903694596344</v>
      </c>
      <c r="AM48">
        <f t="shared" si="22"/>
        <v>3.902798310342695E-4</v>
      </c>
      <c r="AN48">
        <f t="shared" si="23"/>
        <v>0.95503578710264947</v>
      </c>
      <c r="AO48">
        <f t="shared" si="11"/>
        <v>2.7227088990817405</v>
      </c>
      <c r="AP48">
        <f t="shared" si="26"/>
        <v>0.61991040617653193</v>
      </c>
      <c r="AQ48">
        <f t="shared" si="24"/>
        <v>2.3446865420044812E-4</v>
      </c>
      <c r="AR48">
        <f t="shared" si="12"/>
        <v>3.7524994586701527E-4</v>
      </c>
      <c r="AS48">
        <f t="shared" si="12"/>
        <v>2.4277122826340355E-8</v>
      </c>
    </row>
    <row r="49" spans="1:45" x14ac:dyDescent="0.25">
      <c r="A49">
        <v>2444</v>
      </c>
      <c r="B49">
        <v>446.94099999999997</v>
      </c>
      <c r="C49">
        <f t="shared" si="0"/>
        <v>720.09099999999989</v>
      </c>
      <c r="D49">
        <v>1.78287</v>
      </c>
      <c r="E49">
        <f t="shared" si="13"/>
        <v>0.38835291939401201</v>
      </c>
      <c r="F49">
        <f t="shared" si="1"/>
        <v>0.61164708060598794</v>
      </c>
      <c r="G49">
        <f t="shared" si="14"/>
        <v>1.5609217131486665E-4</v>
      </c>
      <c r="H49">
        <f t="shared" si="15"/>
        <v>0.9655945780354569</v>
      </c>
      <c r="I49">
        <f t="shared" si="16"/>
        <v>2.8723985705736617</v>
      </c>
      <c r="J49">
        <f t="shared" si="25"/>
        <v>0.62325842896929629</v>
      </c>
      <c r="K49">
        <f t="shared" si="17"/>
        <v>6.4337950545541317E-5</v>
      </c>
      <c r="L49">
        <f t="shared" si="2"/>
        <v>1.3482341081410347E-4</v>
      </c>
      <c r="M49">
        <f t="shared" si="2"/>
        <v>8.4188370289860929E-9</v>
      </c>
      <c r="Q49">
        <v>1248</v>
      </c>
      <c r="R49">
        <v>460.63299999999998</v>
      </c>
      <c r="S49">
        <f t="shared" si="3"/>
        <v>733.7829999999999</v>
      </c>
      <c r="T49">
        <v>1.3147200000000001</v>
      </c>
      <c r="U49">
        <f t="shared" si="18"/>
        <v>0.365648935637644</v>
      </c>
      <c r="V49">
        <f t="shared" si="4"/>
        <v>0.634351064362356</v>
      </c>
      <c r="W49">
        <f t="shared" si="5"/>
        <v>2.7302039355727353E-4</v>
      </c>
      <c r="X49">
        <f t="shared" si="6"/>
        <v>0.96904561710873593</v>
      </c>
      <c r="Y49">
        <f t="shared" si="7"/>
        <v>2.9299011298339468</v>
      </c>
      <c r="Z49">
        <f t="shared" si="19"/>
        <v>0.62435269795800774</v>
      </c>
      <c r="AA49">
        <f t="shared" si="8"/>
        <v>1.1446714965173016E-4</v>
      </c>
      <c r="AB49">
        <f t="shared" si="9"/>
        <v>9.9967330755599911E-5</v>
      </c>
      <c r="AC49">
        <f t="shared" si="9"/>
        <v>2.5139131152970722E-8</v>
      </c>
      <c r="AG49">
        <v>832</v>
      </c>
      <c r="AH49">
        <v>465.625</v>
      </c>
      <c r="AI49">
        <f t="shared" si="10"/>
        <v>738.77499999999998</v>
      </c>
      <c r="AJ49">
        <v>1.8645499999999999</v>
      </c>
      <c r="AK49">
        <f t="shared" si="20"/>
        <v>0.39321648575748819</v>
      </c>
      <c r="AL49">
        <f t="shared" si="21"/>
        <v>0.60678351424251176</v>
      </c>
      <c r="AM49">
        <f t="shared" si="22"/>
        <v>3.6167776303885901E-4</v>
      </c>
      <c r="AN49">
        <f t="shared" si="23"/>
        <v>0.96686703511135297</v>
      </c>
      <c r="AO49">
        <f t="shared" si="11"/>
        <v>2.8930004790685739</v>
      </c>
      <c r="AP49">
        <f t="shared" si="26"/>
        <v>0.62366190464373905</v>
      </c>
      <c r="AQ49">
        <f t="shared" si="24"/>
        <v>1.7961431587492388E-4</v>
      </c>
      <c r="AR49">
        <f t="shared" si="12"/>
        <v>2.848800625362417E-4</v>
      </c>
      <c r="AS49">
        <f t="shared" si="12"/>
        <v>3.3147098793214999E-8</v>
      </c>
    </row>
    <row r="50" spans="1:45" x14ac:dyDescent="0.25">
      <c r="A50">
        <v>2491</v>
      </c>
      <c r="B50">
        <v>454.625</v>
      </c>
      <c r="C50">
        <f t="shared" si="0"/>
        <v>727.77499999999998</v>
      </c>
      <c r="D50">
        <v>1.74919</v>
      </c>
      <c r="E50">
        <f t="shared" si="13"/>
        <v>0.38101658734221333</v>
      </c>
      <c r="F50">
        <f t="shared" si="1"/>
        <v>0.61898341265778667</v>
      </c>
      <c r="G50">
        <f t="shared" si="14"/>
        <v>1.5924367596136294E-4</v>
      </c>
      <c r="H50">
        <f t="shared" si="15"/>
        <v>0.97513111870812474</v>
      </c>
      <c r="I50">
        <f t="shared" si="16"/>
        <v>3.0463083365231629</v>
      </c>
      <c r="J50">
        <f t="shared" si="25"/>
        <v>0.62628231264493672</v>
      </c>
      <c r="K50">
        <f t="shared" si="17"/>
        <v>4.8278860941533045E-5</v>
      </c>
      <c r="L50">
        <f t="shared" si="2"/>
        <v>5.3273941022419055E-5</v>
      </c>
      <c r="M50">
        <f t="shared" si="2"/>
        <v>1.2313190172385067E-8</v>
      </c>
      <c r="Q50">
        <v>1272</v>
      </c>
      <c r="R50">
        <v>468.42500000000001</v>
      </c>
      <c r="S50">
        <f t="shared" si="3"/>
        <v>741.57500000000005</v>
      </c>
      <c r="T50">
        <v>1.2911600000000001</v>
      </c>
      <c r="U50">
        <f t="shared" si="18"/>
        <v>0.35909644619226944</v>
      </c>
      <c r="V50">
        <f t="shared" si="4"/>
        <v>0.64090355380773056</v>
      </c>
      <c r="W50">
        <f t="shared" si="5"/>
        <v>2.6780565768712755E-4</v>
      </c>
      <c r="X50">
        <f t="shared" si="6"/>
        <v>0.97770960616729818</v>
      </c>
      <c r="Y50">
        <f t="shared" si="7"/>
        <v>3.103238937771799</v>
      </c>
      <c r="Z50">
        <f t="shared" si="19"/>
        <v>0.62709990954964923</v>
      </c>
      <c r="AA50">
        <f t="shared" si="8"/>
        <v>8.5567552791894212E-5</v>
      </c>
      <c r="AB50">
        <f t="shared" si="9"/>
        <v>1.9054059480366189E-4</v>
      </c>
      <c r="AC50">
        <f t="shared" si="9"/>
        <v>3.3210726875806065E-8</v>
      </c>
      <c r="AG50">
        <v>848</v>
      </c>
      <c r="AH50">
        <v>473.38099999999997</v>
      </c>
      <c r="AI50">
        <f t="shared" si="10"/>
        <v>746.53099999999995</v>
      </c>
      <c r="AJ50">
        <v>1.83711</v>
      </c>
      <c r="AK50">
        <f t="shared" si="20"/>
        <v>0.38742964154886655</v>
      </c>
      <c r="AL50">
        <f t="shared" si="21"/>
        <v>0.6125703584511335</v>
      </c>
      <c r="AM50">
        <f t="shared" si="22"/>
        <v>3.5416477743636238E-4</v>
      </c>
      <c r="AN50">
        <f t="shared" si="23"/>
        <v>0.97593034263225154</v>
      </c>
      <c r="AO50">
        <f t="shared" si="11"/>
        <v>3.0633839256731856</v>
      </c>
      <c r="AP50">
        <f t="shared" si="26"/>
        <v>0.62653573369773785</v>
      </c>
      <c r="AQ50">
        <f t="shared" si="24"/>
        <v>1.3555563113585889E-4</v>
      </c>
      <c r="AR50">
        <f t="shared" si="12"/>
        <v>1.9503170577846952E-4</v>
      </c>
      <c r="AS50">
        <f t="shared" si="12"/>
        <v>4.7789958846234936E-8</v>
      </c>
    </row>
    <row r="51" spans="1:45" x14ac:dyDescent="0.25">
      <c r="A51">
        <v>2538</v>
      </c>
      <c r="B51">
        <v>462.29700000000003</v>
      </c>
      <c r="C51">
        <f t="shared" si="0"/>
        <v>735.447</v>
      </c>
      <c r="D51">
        <v>1.7148300000000001</v>
      </c>
      <c r="E51">
        <f t="shared" si="13"/>
        <v>0.37353213457202922</v>
      </c>
      <c r="F51">
        <f t="shared" si="1"/>
        <v>0.62646786542797073</v>
      </c>
      <c r="G51">
        <f t="shared" si="14"/>
        <v>1.5530429515324496E-4</v>
      </c>
      <c r="H51">
        <f t="shared" si="15"/>
        <v>0.98228728885490468</v>
      </c>
      <c r="I51">
        <f t="shared" si="16"/>
        <v>3.2202053093145202</v>
      </c>
      <c r="J51">
        <f t="shared" si="25"/>
        <v>0.62855141910918877</v>
      </c>
      <c r="K51">
        <f t="shared" si="17"/>
        <v>3.5645794788142481E-5</v>
      </c>
      <c r="L51">
        <f t="shared" si="2"/>
        <v>4.341195942517255E-6</v>
      </c>
      <c r="M51">
        <f t="shared" si="2"/>
        <v>1.4318156709625232E-8</v>
      </c>
      <c r="Q51">
        <v>1296</v>
      </c>
      <c r="R51">
        <v>476.221</v>
      </c>
      <c r="S51">
        <f t="shared" si="3"/>
        <v>749.37099999999998</v>
      </c>
      <c r="T51">
        <v>1.2680499999999999</v>
      </c>
      <c r="U51">
        <f t="shared" si="18"/>
        <v>0.35266911040777843</v>
      </c>
      <c r="V51">
        <f t="shared" si="4"/>
        <v>0.64733088959222163</v>
      </c>
      <c r="W51">
        <f t="shared" si="5"/>
        <v>2.618956237009501E-4</v>
      </c>
      <c r="X51">
        <f t="shared" si="6"/>
        <v>0.98418619218706482</v>
      </c>
      <c r="Y51">
        <f t="shared" si="7"/>
        <v>3.2766821395393051</v>
      </c>
      <c r="Z51">
        <f t="shared" si="19"/>
        <v>0.6291535308166547</v>
      </c>
      <c r="AA51">
        <f t="shared" si="8"/>
        <v>6.2967137365934568E-5</v>
      </c>
      <c r="AB51">
        <f t="shared" si="9"/>
        <v>3.3041637205567976E-4</v>
      </c>
      <c r="AC51">
        <f t="shared" si="9"/>
        <v>3.9572542675540452E-8</v>
      </c>
      <c r="AG51">
        <v>864</v>
      </c>
      <c r="AH51">
        <v>481.125</v>
      </c>
      <c r="AI51">
        <f t="shared" si="10"/>
        <v>754.27499999999998</v>
      </c>
      <c r="AJ51">
        <v>1.8102400000000001</v>
      </c>
      <c r="AK51">
        <f t="shared" si="20"/>
        <v>0.3817630051098847</v>
      </c>
      <c r="AL51">
        <f t="shared" si="21"/>
        <v>0.6182369948901153</v>
      </c>
      <c r="AM51">
        <f t="shared" si="22"/>
        <v>3.3254846798361215E-4</v>
      </c>
      <c r="AN51">
        <f t="shared" si="23"/>
        <v>0.98277045649059969</v>
      </c>
      <c r="AO51">
        <f t="shared" si="11"/>
        <v>3.2340517928479326</v>
      </c>
      <c r="AP51">
        <f t="shared" si="26"/>
        <v>0.62870462379591163</v>
      </c>
      <c r="AQ51">
        <f t="shared" si="24"/>
        <v>1.0059075239079158E-4</v>
      </c>
      <c r="AR51">
        <f t="shared" si="12"/>
        <v>1.0957125490946295E-4</v>
      </c>
      <c r="AS51">
        <f t="shared" si="12"/>
        <v>5.3804381823039835E-8</v>
      </c>
    </row>
    <row r="52" spans="1:45" x14ac:dyDescent="0.25">
      <c r="A52">
        <v>2585</v>
      </c>
      <c r="B52">
        <v>469.97399999999999</v>
      </c>
      <c r="C52">
        <f t="shared" si="0"/>
        <v>743.12400000000002</v>
      </c>
      <c r="D52">
        <v>1.6813199999999999</v>
      </c>
      <c r="E52">
        <f t="shared" si="13"/>
        <v>0.36623283269982682</v>
      </c>
      <c r="F52">
        <f t="shared" si="1"/>
        <v>0.63376716730017324</v>
      </c>
      <c r="G52">
        <f t="shared" si="14"/>
        <v>1.5442372767848295E-4</v>
      </c>
      <c r="H52">
        <f t="shared" si="15"/>
        <v>0.98757091335528513</v>
      </c>
      <c r="I52">
        <f t="shared" si="16"/>
        <v>3.3941240695042754</v>
      </c>
      <c r="J52">
        <f t="shared" si="25"/>
        <v>0.63022677146423145</v>
      </c>
      <c r="K52">
        <f t="shared" si="17"/>
        <v>2.5916003678339175E-5</v>
      </c>
      <c r="L52">
        <f t="shared" si="2"/>
        <v>1.2534402675153964E-5</v>
      </c>
      <c r="M52">
        <f t="shared" si="2"/>
        <v>1.6514235127697129E-8</v>
      </c>
      <c r="Q52">
        <v>1320</v>
      </c>
      <c r="R52">
        <v>484.00400000000002</v>
      </c>
      <c r="S52">
        <f t="shared" si="3"/>
        <v>757.154</v>
      </c>
      <c r="T52">
        <v>1.2454499999999999</v>
      </c>
      <c r="U52">
        <f t="shared" si="18"/>
        <v>0.34638361543895557</v>
      </c>
      <c r="V52">
        <f t="shared" si="4"/>
        <v>0.65361638456104443</v>
      </c>
      <c r="W52">
        <f t="shared" si="5"/>
        <v>2.5505852556008402E-4</v>
      </c>
      <c r="X52">
        <f t="shared" si="6"/>
        <v>0.98895215858744512</v>
      </c>
      <c r="Y52">
        <f t="shared" si="7"/>
        <v>3.4503907401658749</v>
      </c>
      <c r="Z52">
        <f t="shared" si="19"/>
        <v>0.63066474211343715</v>
      </c>
      <c r="AA52">
        <f t="shared" si="8"/>
        <v>4.553221687917562E-5</v>
      </c>
      <c r="AB52">
        <f t="shared" si="9"/>
        <v>5.267778910428082E-4</v>
      </c>
      <c r="AC52">
        <f t="shared" si="9"/>
        <v>4.3901274029447304E-8</v>
      </c>
      <c r="AG52">
        <v>880</v>
      </c>
      <c r="AH52">
        <v>488.86599999999999</v>
      </c>
      <c r="AI52">
        <f t="shared" si="10"/>
        <v>762.01599999999996</v>
      </c>
      <c r="AJ52">
        <v>1.78501</v>
      </c>
      <c r="AK52">
        <f t="shared" si="20"/>
        <v>0.37644222962214691</v>
      </c>
      <c r="AL52">
        <f t="shared" si="21"/>
        <v>0.62355777037785309</v>
      </c>
      <c r="AM52">
        <f t="shared" si="22"/>
        <v>3.1739069001368581E-4</v>
      </c>
      <c r="AN52">
        <f t="shared" si="23"/>
        <v>0.98784624857451775</v>
      </c>
      <c r="AO52">
        <f t="shared" si="11"/>
        <v>3.4048815477565304</v>
      </c>
      <c r="AP52">
        <f t="shared" si="26"/>
        <v>0.63031407583416432</v>
      </c>
      <c r="AQ52">
        <f t="shared" si="24"/>
        <v>7.3464068276010944E-5</v>
      </c>
      <c r="AR52">
        <f t="shared" si="12"/>
        <v>4.5647663418980882E-5</v>
      </c>
      <c r="AS52">
        <f t="shared" si="12"/>
        <v>5.9500196792354707E-8</v>
      </c>
    </row>
    <row r="53" spans="1:45" x14ac:dyDescent="0.25">
      <c r="A53">
        <v>2632</v>
      </c>
      <c r="B53">
        <v>477.65899999999999</v>
      </c>
      <c r="C53">
        <f t="shared" si="0"/>
        <v>750.80899999999997</v>
      </c>
      <c r="D53">
        <v>1.6479999999999999</v>
      </c>
      <c r="E53">
        <f t="shared" si="13"/>
        <v>0.35897491749893812</v>
      </c>
      <c r="F53">
        <f t="shared" si="1"/>
        <v>0.64102508250106194</v>
      </c>
      <c r="G53">
        <f t="shared" si="14"/>
        <v>1.635538220220185E-4</v>
      </c>
      <c r="H53">
        <f t="shared" si="15"/>
        <v>0.99141233231650228</v>
      </c>
      <c r="I53">
        <f t="shared" si="16"/>
        <v>3.5682776032779842</v>
      </c>
      <c r="J53">
        <f t="shared" si="25"/>
        <v>0.63144482363711341</v>
      </c>
      <c r="K53">
        <f t="shared" si="17"/>
        <v>1.8537650447135629E-5</v>
      </c>
      <c r="L53">
        <f t="shared" si="2"/>
        <v>9.1781359900264411E-5</v>
      </c>
      <c r="M53">
        <f t="shared" si="2"/>
        <v>2.1029690018235866E-8</v>
      </c>
      <c r="Q53">
        <v>1344</v>
      </c>
      <c r="R53">
        <v>491.78399999999999</v>
      </c>
      <c r="S53">
        <f t="shared" si="3"/>
        <v>764.93399999999997</v>
      </c>
      <c r="T53">
        <v>1.2234400000000001</v>
      </c>
      <c r="U53">
        <f t="shared" si="18"/>
        <v>0.34026221082551356</v>
      </c>
      <c r="V53">
        <f t="shared" si="4"/>
        <v>0.65973778917448644</v>
      </c>
      <c r="W53">
        <f t="shared" si="5"/>
        <v>2.5192968403799548E-4</v>
      </c>
      <c r="X53">
        <f t="shared" si="6"/>
        <v>0.99239848034922162</v>
      </c>
      <c r="Y53">
        <f t="shared" si="7"/>
        <v>3.6242293897704592</v>
      </c>
      <c r="Z53">
        <f t="shared" si="19"/>
        <v>0.63175751531853741</v>
      </c>
      <c r="AA53">
        <f t="shared" si="8"/>
        <v>3.2388836462422881E-5</v>
      </c>
      <c r="AB53">
        <f t="shared" si="9"/>
        <v>7.8289572505390497E-4</v>
      </c>
      <c r="AC53">
        <f t="shared" si="9"/>
        <v>4.8198183754200804E-8</v>
      </c>
      <c r="AG53">
        <v>896</v>
      </c>
      <c r="AH53">
        <v>496.59399999999999</v>
      </c>
      <c r="AI53">
        <f t="shared" si="10"/>
        <v>769.74399999999991</v>
      </c>
      <c r="AJ53">
        <v>1.7609300000000001</v>
      </c>
      <c r="AK53">
        <f t="shared" si="20"/>
        <v>0.37136397858192793</v>
      </c>
      <c r="AL53">
        <f t="shared" si="21"/>
        <v>0.62863602141807207</v>
      </c>
      <c r="AM53">
        <f t="shared" si="22"/>
        <v>3.1172299912058526E-4</v>
      </c>
      <c r="AN53">
        <f t="shared" si="23"/>
        <v>0.99155323283843044</v>
      </c>
      <c r="AO53">
        <f t="shared" si="11"/>
        <v>3.5759081614096813</v>
      </c>
      <c r="AP53">
        <f t="shared" si="26"/>
        <v>0.63148950092658052</v>
      </c>
      <c r="AQ53">
        <f t="shared" si="24"/>
        <v>5.2761734660270876E-5</v>
      </c>
      <c r="AR53">
        <f t="shared" si="12"/>
        <v>8.1423453054776227E-6</v>
      </c>
      <c r="AS53">
        <f t="shared" si="12"/>
        <v>6.7060936490884882E-8</v>
      </c>
    </row>
    <row r="54" spans="1:45" x14ac:dyDescent="0.25">
      <c r="A54">
        <v>2679</v>
      </c>
      <c r="B54">
        <v>485.34100000000001</v>
      </c>
      <c r="C54">
        <f t="shared" si="0"/>
        <v>758.49099999999999</v>
      </c>
      <c r="D54">
        <v>1.6127100000000001</v>
      </c>
      <c r="E54">
        <f t="shared" si="13"/>
        <v>0.35128788786390325</v>
      </c>
      <c r="F54">
        <f t="shared" si="1"/>
        <v>0.64871211213609681</v>
      </c>
      <c r="G54">
        <f t="shared" si="14"/>
        <v>1.7092278141603951E-4</v>
      </c>
      <c r="H54">
        <f t="shared" si="15"/>
        <v>0.99416008937071043</v>
      </c>
      <c r="I54">
        <f t="shared" si="16"/>
        <v>3.7427913477193488</v>
      </c>
      <c r="J54">
        <f t="shared" si="25"/>
        <v>0.63231609320812876</v>
      </c>
      <c r="K54">
        <f t="shared" si="17"/>
        <v>1.3028270210281401E-5</v>
      </c>
      <c r="L54">
        <f t="shared" si="2"/>
        <v>2.6882943668628652E-4</v>
      </c>
      <c r="M54">
        <f t="shared" si="2"/>
        <v>2.4930676668905276E-8</v>
      </c>
      <c r="Q54">
        <v>1368</v>
      </c>
      <c r="R54">
        <v>499.55900000000003</v>
      </c>
      <c r="S54">
        <f t="shared" si="3"/>
        <v>772.70900000000006</v>
      </c>
      <c r="T54">
        <v>1.2017</v>
      </c>
      <c r="U54">
        <f t="shared" si="18"/>
        <v>0.33421589840860166</v>
      </c>
      <c r="V54">
        <f t="shared" si="4"/>
        <v>0.66578410159139834</v>
      </c>
      <c r="W54">
        <f t="shared" si="5"/>
        <v>2.5598558971478186E-4</v>
      </c>
      <c r="X54">
        <f t="shared" si="6"/>
        <v>0.99484998303434802</v>
      </c>
      <c r="Y54">
        <f t="shared" si="7"/>
        <v>3.7982441058478162</v>
      </c>
      <c r="Z54">
        <f t="shared" si="19"/>
        <v>0.63253484739363552</v>
      </c>
      <c r="AA54">
        <f t="shared" si="8"/>
        <v>2.265518199156486E-5</v>
      </c>
      <c r="AB54">
        <f t="shared" si="9"/>
        <v>1.105512904707448E-3</v>
      </c>
      <c r="AC54">
        <f t="shared" si="9"/>
        <v>5.4443079168282684E-8</v>
      </c>
      <c r="AG54">
        <v>912</v>
      </c>
      <c r="AH54">
        <v>504.30799999999999</v>
      </c>
      <c r="AI54">
        <f t="shared" si="10"/>
        <v>777.45799999999997</v>
      </c>
      <c r="AJ54">
        <v>1.7372799999999999</v>
      </c>
      <c r="AK54">
        <f t="shared" si="20"/>
        <v>0.36637641059599857</v>
      </c>
      <c r="AL54">
        <f t="shared" si="21"/>
        <v>0.63362358940400143</v>
      </c>
      <c r="AM54">
        <f t="shared" si="22"/>
        <v>6.9476270767982612E-4</v>
      </c>
      <c r="AN54">
        <f t="shared" si="23"/>
        <v>0.99421558090480089</v>
      </c>
      <c r="AO54">
        <f t="shared" si="11"/>
        <v>3.7470266886782224</v>
      </c>
      <c r="AP54">
        <f t="shared" si="26"/>
        <v>0.63233368868114481</v>
      </c>
      <c r="AQ54">
        <f t="shared" si="24"/>
        <v>3.727707822723324E-5</v>
      </c>
      <c r="AR54">
        <f t="shared" si="12"/>
        <v>1.6638438748260267E-6</v>
      </c>
      <c r="AS54">
        <f t="shared" si="12"/>
        <v>4.3228735293667226E-7</v>
      </c>
    </row>
    <row r="55" spans="1:45" x14ac:dyDescent="0.25">
      <c r="A55">
        <v>2726</v>
      </c>
      <c r="B55">
        <v>493.02699999999999</v>
      </c>
      <c r="C55">
        <f t="shared" si="0"/>
        <v>766.17699999999991</v>
      </c>
      <c r="D55">
        <v>1.5758300000000001</v>
      </c>
      <c r="E55">
        <f t="shared" si="13"/>
        <v>0.34325451713734934</v>
      </c>
      <c r="F55">
        <f t="shared" si="1"/>
        <v>0.65674548286265066</v>
      </c>
      <c r="G55">
        <f t="shared" si="14"/>
        <v>1.7217411414332729E-4</v>
      </c>
      <c r="H55">
        <f t="shared" si="15"/>
        <v>0.9960912144330003</v>
      </c>
      <c r="I55">
        <f t="shared" si="16"/>
        <v>3.9175811185870626</v>
      </c>
      <c r="J55">
        <f t="shared" si="25"/>
        <v>0.63292842190801202</v>
      </c>
      <c r="K55">
        <f t="shared" si="17"/>
        <v>9.0023538544988669E-6</v>
      </c>
      <c r="L55">
        <f t="shared" si="2"/>
        <v>5.6725239251697278E-4</v>
      </c>
      <c r="M55">
        <f t="shared" si="2"/>
        <v>2.6625023355754879E-8</v>
      </c>
      <c r="Q55">
        <v>1392</v>
      </c>
      <c r="R55">
        <v>507.339</v>
      </c>
      <c r="S55">
        <f t="shared" si="3"/>
        <v>780.48900000000003</v>
      </c>
      <c r="T55">
        <v>1.17961</v>
      </c>
      <c r="U55">
        <f t="shared" si="18"/>
        <v>0.32807224425544695</v>
      </c>
      <c r="V55">
        <f t="shared" si="4"/>
        <v>0.6719277557445531</v>
      </c>
      <c r="W55">
        <f t="shared" si="5"/>
        <v>4.8270672108085709E-4</v>
      </c>
      <c r="X55">
        <f t="shared" si="6"/>
        <v>0.99656474792097161</v>
      </c>
      <c r="Y55">
        <f t="shared" si="7"/>
        <v>3.972424919723994</v>
      </c>
      <c r="Z55">
        <f t="shared" si="19"/>
        <v>0.63307857176143312</v>
      </c>
      <c r="AA55">
        <f t="shared" si="8"/>
        <v>1.5590496066805321E-5</v>
      </c>
      <c r="AB55">
        <f t="shared" si="9"/>
        <v>1.5092590961543063E-3</v>
      </c>
      <c r="AC55">
        <f t="shared" si="9"/>
        <v>2.1819756767137824E-7</v>
      </c>
    </row>
    <row r="56" spans="1:45" x14ac:dyDescent="0.25">
      <c r="A56">
        <v>2773</v>
      </c>
      <c r="B56">
        <v>500.70800000000003</v>
      </c>
      <c r="C56">
        <f t="shared" si="0"/>
        <v>773.85799999999995</v>
      </c>
      <c r="D56">
        <v>1.53868</v>
      </c>
      <c r="E56">
        <f t="shared" si="13"/>
        <v>0.33516233377261295</v>
      </c>
      <c r="F56">
        <f t="shared" si="1"/>
        <v>0.66483766622738705</v>
      </c>
      <c r="G56">
        <f t="shared" si="14"/>
        <v>2.397539366128334E-4</v>
      </c>
      <c r="H56">
        <f t="shared" si="15"/>
        <v>0.99742559504281469</v>
      </c>
      <c r="I56">
        <f t="shared" si="16"/>
        <v>4.0926860633674025</v>
      </c>
      <c r="J56">
        <f t="shared" si="25"/>
        <v>0.63335153253917342</v>
      </c>
      <c r="K56">
        <f t="shared" si="17"/>
        <v>6.1109736904262343E-6</v>
      </c>
      <c r="L56">
        <f t="shared" si="2"/>
        <v>9.9137661463206093E-4</v>
      </c>
      <c r="M56">
        <f t="shared" si="2"/>
        <v>5.4589034123161334E-8</v>
      </c>
      <c r="R56" s="20"/>
      <c r="S56" s="20"/>
      <c r="T56" s="20"/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7">R87+273.15</f>
        <v>1072.087</v>
      </c>
      <c r="T87">
        <v>1.9611799999999999</v>
      </c>
      <c r="U87">
        <f t="shared" ref="U87:U88" si="28">T87/$T$11</f>
        <v>0.54544190367061784</v>
      </c>
      <c r="V87">
        <f t="shared" ref="V87:V88" si="29">1-U87</f>
        <v>0.45455809632938216</v>
      </c>
      <c r="W87">
        <f t="shared" ref="W87:W88" si="30">(V88-V87)/(Q88-Q87)</f>
        <v>1.7834396675919101E-4</v>
      </c>
      <c r="X87">
        <f t="shared" ref="X87:X88" si="31">1-(2*(($B$3-Z87)/$B$3))</f>
        <v>-1</v>
      </c>
      <c r="Y87">
        <f t="shared" ref="Y87:Y88" si="32">IF(X87&gt;0.999999,3.5,IF(X87&lt;-0.999999,-3.5,SIGN(X87)*SQRT(GAMMAINV(ABS(X87),$B$6,$B$7))))</f>
        <v>-3.5</v>
      </c>
      <c r="Z87">
        <f t="shared" ref="Z87:Z88" si="33">Z86+AA86*(Q87-Q86)</f>
        <v>0</v>
      </c>
      <c r="AA87">
        <f t="shared" ref="AA87:AA88" si="34">$B$1*EXP((-$B$2-($B$4*Y87))/($B$5*S87))*($B$3-Z87)</f>
        <v>299185546.90073067</v>
      </c>
      <c r="AB87">
        <f t="shared" ref="AB87:AC88" si="35">(Z87-V87)^2</f>
        <v>0.20662306293859187</v>
      </c>
      <c r="AC87">
        <f t="shared" si="35"/>
        <v>8.9511991474182592E+16</v>
      </c>
    </row>
    <row r="88" spans="17:29" x14ac:dyDescent="0.25">
      <c r="Q88">
        <v>1536</v>
      </c>
      <c r="R88">
        <v>806.75400000000002</v>
      </c>
      <c r="S88">
        <f t="shared" si="27"/>
        <v>1079.904</v>
      </c>
      <c r="T88">
        <v>1.95092</v>
      </c>
      <c r="U88">
        <f t="shared" si="28"/>
        <v>0.54258840020247079</v>
      </c>
      <c r="V88">
        <f t="shared" si="29"/>
        <v>0.45741159979752921</v>
      </c>
      <c r="W88">
        <f t="shared" si="30"/>
        <v>2.9779401028484973E-4</v>
      </c>
      <c r="X88">
        <f t="shared" si="31"/>
        <v>15096851294.849728</v>
      </c>
      <c r="Y88">
        <f t="shared" si="32"/>
        <v>3.5</v>
      </c>
      <c r="Z88">
        <f t="shared" si="33"/>
        <v>4786968750.4116907</v>
      </c>
      <c r="AA88">
        <f t="shared" si="34"/>
        <v>-23677003659655.805</v>
      </c>
      <c r="AB88">
        <f t="shared" si="35"/>
        <v>2.2915069813038834E+19</v>
      </c>
      <c r="AC88">
        <f t="shared" si="35"/>
        <v>5.6060050229935436E+26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topLeftCell="O16" workbookViewId="0">
      <selection activeCell="AG11" sqref="AG11:AJ54"/>
    </sheetView>
  </sheetViews>
  <sheetFormatPr defaultRowHeight="15" x14ac:dyDescent="0.25"/>
  <cols>
    <col min="7" max="7" width="19.42578125" customWidth="1"/>
    <col min="11" max="11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3.7962453628968774E+30</v>
      </c>
      <c r="C1" s="2" t="s">
        <v>1</v>
      </c>
      <c r="F1" t="s">
        <v>2</v>
      </c>
      <c r="G1">
        <f>N11+AD11+AT11</f>
        <v>5.2985274328106007E-2</v>
      </c>
    </row>
    <row r="2" spans="1:46" x14ac:dyDescent="0.25">
      <c r="A2" s="3" t="s">
        <v>3</v>
      </c>
      <c r="B2" s="4">
        <v>376542.61320210434</v>
      </c>
      <c r="C2" s="5" t="s">
        <v>4</v>
      </c>
    </row>
    <row r="3" spans="1:46" x14ac:dyDescent="0.25">
      <c r="A3" s="3" t="s">
        <v>5</v>
      </c>
      <c r="B3" s="4">
        <v>0.6391429173103127</v>
      </c>
      <c r="C3" s="5"/>
      <c r="H3">
        <f>B1*EXP(-B2/(B5*C11))</f>
        <v>1.3467703202738056E-16</v>
      </c>
    </row>
    <row r="4" spans="1:46" x14ac:dyDescent="0.25">
      <c r="A4" s="3" t="s">
        <v>6</v>
      </c>
      <c r="B4" s="4">
        <v>27017.482878336774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0.50404057103491851</v>
      </c>
    </row>
    <row r="7" spans="1:46" x14ac:dyDescent="0.25">
      <c r="A7" s="9" t="s">
        <v>9</v>
      </c>
      <c r="B7" s="10">
        <v>3.3288100415979431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150.30000000000001</v>
      </c>
      <c r="C11">
        <f t="shared" ref="C11:C56" si="0">B11+273.15</f>
        <v>423.45</v>
      </c>
      <c r="D11">
        <v>4.4104999999999999</v>
      </c>
      <c r="E11">
        <f>D11/$D$11</f>
        <v>1</v>
      </c>
      <c r="F11">
        <f t="shared" ref="F11:F56" si="1">1-E11</f>
        <v>0</v>
      </c>
      <c r="G11">
        <f>(F12-F11)/(A12-A11)</f>
        <v>3.0150487111269233E-5</v>
      </c>
      <c r="H11">
        <f>1-(2*(($B$3-J11)/$B$3))</f>
        <v>-1</v>
      </c>
      <c r="I11">
        <f>IF(H11&gt;0.999999,3.5,IF(H11&lt;-0.999999,-3.5,SIGN(H11)*SQRT(GAMMAINV(ABS(H11),$B$6,$B$7))))</f>
        <v>-3.5</v>
      </c>
      <c r="J11">
        <v>0</v>
      </c>
      <c r="K11">
        <f>$B$1*EXP((-$B$2-($B$4*I11))/($B$5*C11))*($B$3-J11)</f>
        <v>3.980161107343455E-5</v>
      </c>
      <c r="L11">
        <f t="shared" ref="L11:M56" si="2">(J11-F11)^2</f>
        <v>0</v>
      </c>
      <c r="M11">
        <f t="shared" si="2"/>
        <v>9.3144193733081565E-11</v>
      </c>
      <c r="N11">
        <f>SUM(L11:L62)+1000*SUM(M11:M63)</f>
        <v>2.7868499483331206E-2</v>
      </c>
      <c r="Q11">
        <v>336</v>
      </c>
      <c r="R11">
        <v>160.46100000000001</v>
      </c>
      <c r="S11">
        <f t="shared" ref="S11:S55" si="3">R11+273.15</f>
        <v>433.61099999999999</v>
      </c>
      <c r="T11">
        <v>5.3549699999999998</v>
      </c>
      <c r="U11">
        <f>T11/$T$11</f>
        <v>1</v>
      </c>
      <c r="V11">
        <f t="shared" ref="V11:V55" si="4">1-U11</f>
        <v>0</v>
      </c>
      <c r="W11">
        <f t="shared" ref="W11:W55" si="5">(V12-V11)/(Q12-Q11)</f>
        <v>6.61379366582171E-5</v>
      </c>
      <c r="X11">
        <f t="shared" ref="X11:X55" si="6">1-(2*(($B$3-Z11)/$B$3))</f>
        <v>-1</v>
      </c>
      <c r="Y11">
        <f t="shared" ref="Y11:Y55" si="7">IF(X11&gt;0.999999,3.5,IF(X11&lt;-0.999999,-3.5,SIGN(X11)*SQRT(GAMMAINV(ABS(X11),$B$6,$B$7))))</f>
        <v>-3.5</v>
      </c>
      <c r="Z11">
        <v>0</v>
      </c>
      <c r="AA11">
        <f t="shared" ref="AA11:AA55" si="8">$B$1*EXP((-$B$2-($B$4*Y11))/($B$5*S11))*($B$3-Z11)</f>
        <v>2.6003648308859246E-4</v>
      </c>
      <c r="AB11">
        <f t="shared" ref="AB11:AC55" si="9">(Z11-V11)^2</f>
        <v>0</v>
      </c>
      <c r="AC11">
        <f t="shared" si="9"/>
        <v>3.759664630781243E-8</v>
      </c>
      <c r="AD11">
        <f>SUM(AB11:AB62)+1000*SUM(AC11:AC63)</f>
        <v>1.0370339282877257E-2</v>
      </c>
      <c r="AG11">
        <v>224</v>
      </c>
      <c r="AH11">
        <v>167.857</v>
      </c>
      <c r="AI11">
        <f t="shared" ref="AI11:AI54" si="10">AH11+273.15</f>
        <v>441.00699999999995</v>
      </c>
      <c r="AJ11">
        <v>5.4891300000000003</v>
      </c>
      <c r="AK11">
        <f>AJ11/$AJ$11</f>
        <v>1</v>
      </c>
      <c r="AL11">
        <f>1-AK11</f>
        <v>0</v>
      </c>
      <c r="AM11">
        <f>(AL12-AL11)/(AG12-AG11)</f>
        <v>1.0714357284305476E-4</v>
      </c>
      <c r="AN11">
        <f>1-(2*(($B$3-AP11)/$B$3))</f>
        <v>-1</v>
      </c>
      <c r="AO11">
        <f t="shared" ref="AO11:AO54" si="11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9.654591165907903E-4</v>
      </c>
      <c r="AR11">
        <f t="shared" ref="AR11:AS54" si="12">(AP11-AL11)^2</f>
        <v>0</v>
      </c>
      <c r="AS11">
        <f t="shared" si="12"/>
        <v>7.3670557263897091E-7</v>
      </c>
      <c r="AT11">
        <f>SUM(AR11:AR62)+1000*SUM(AS11:AS63)</f>
        <v>1.4746435561897545E-2</v>
      </c>
    </row>
    <row r="12" spans="1:46" x14ac:dyDescent="0.25">
      <c r="A12">
        <v>705</v>
      </c>
      <c r="B12">
        <v>158.20599999999999</v>
      </c>
      <c r="C12">
        <f t="shared" si="0"/>
        <v>431.35599999999999</v>
      </c>
      <c r="D12">
        <v>4.4042500000000002</v>
      </c>
      <c r="E12">
        <f t="shared" ref="E12:E56" si="13">D12/$D$11</f>
        <v>0.99858292710577035</v>
      </c>
      <c r="F12">
        <f t="shared" si="1"/>
        <v>1.417072894229654E-3</v>
      </c>
      <c r="G12">
        <f t="shared" ref="G12:G56" si="14">(F13-F12)/(A13-A12)</f>
        <v>3.7290122459218402E-5</v>
      </c>
      <c r="H12">
        <f t="shared" ref="H12:H56" si="15">1-(2*(($B$3-J12)/$B$3))</f>
        <v>-0.99414629914597596</v>
      </c>
      <c r="I12">
        <f t="shared" ref="I12:I56" si="16">IF(H12&gt;0.999999,3.5,IF(H12&lt;-0.999999,-3.5,SIGN(H12)*SQRT(GAMMAINV(ABS(H12),$B$6,$B$7))))</f>
        <v>-3.5613402728736943</v>
      </c>
      <c r="J12">
        <f>J11+K11*(A12-A11)</f>
        <v>1.8706757204514238E-3</v>
      </c>
      <c r="K12">
        <f t="shared" ref="K12:K56" si="17">$B$1*EXP((-$B$2-($B$4*I12))/($B$5*C12))*($B$3-J12)</f>
        <v>2.7344392071195303E-4</v>
      </c>
      <c r="L12">
        <f t="shared" si="2"/>
        <v>2.0575552395637712E-7</v>
      </c>
      <c r="M12">
        <f t="shared" si="2"/>
        <v>5.5768616429193286E-8</v>
      </c>
      <c r="Q12">
        <v>360</v>
      </c>
      <c r="R12">
        <v>168.43600000000001</v>
      </c>
      <c r="S12">
        <f t="shared" si="3"/>
        <v>441.58600000000001</v>
      </c>
      <c r="T12">
        <v>5.3464700000000001</v>
      </c>
      <c r="U12">
        <f t="shared" ref="U12:U55" si="18">T12/$T$11</f>
        <v>0.99841268952020279</v>
      </c>
      <c r="V12">
        <f t="shared" si="4"/>
        <v>1.5873104797972104E-3</v>
      </c>
      <c r="W12">
        <f t="shared" si="5"/>
        <v>7.7342481221496603E-5</v>
      </c>
      <c r="X12">
        <f t="shared" si="6"/>
        <v>-0.98047111084203342</v>
      </c>
      <c r="Y12">
        <f t="shared" si="7"/>
        <v>-3.0190553348534608</v>
      </c>
      <c r="Z12">
        <f t="shared" ref="Z12:Z55" si="19">Z11+AA11*(Q12-Q11)</f>
        <v>6.2408755941262186E-3</v>
      </c>
      <c r="AA12">
        <f t="shared" si="8"/>
        <v>3.0702750216380093E-5</v>
      </c>
      <c r="AB12">
        <f t="shared" si="9"/>
        <v>2.1655668273299953E-5</v>
      </c>
      <c r="AC12">
        <f t="shared" si="9"/>
        <v>2.1752645082296265E-9</v>
      </c>
      <c r="AG12">
        <v>240</v>
      </c>
      <c r="AH12">
        <v>175.821</v>
      </c>
      <c r="AI12">
        <f t="shared" si="10"/>
        <v>448.971</v>
      </c>
      <c r="AJ12">
        <v>5.4797200000000004</v>
      </c>
      <c r="AK12">
        <f t="shared" ref="AK12:AK54" si="20">AJ12/$AJ$11</f>
        <v>0.99828570283451112</v>
      </c>
      <c r="AL12">
        <f t="shared" ref="AL12:AL54" si="21">1-AK12</f>
        <v>1.7142971654888761E-3</v>
      </c>
      <c r="AM12">
        <f t="shared" ref="AM12:AM54" si="22">(AL13-AL12)/(AG13-AG12)</f>
        <v>1.1796040538300523E-4</v>
      </c>
      <c r="AN12">
        <f t="shared" ref="AN12:AN54" si="23">1-(2*(($B$3-AP12)/$B$3))</f>
        <v>-0.95166231073807639</v>
      </c>
      <c r="AO12">
        <f t="shared" si="11"/>
        <v>-2.5537404460069864</v>
      </c>
      <c r="AP12">
        <f>AP11+AQ11*(AG12-AG11)</f>
        <v>1.5447345865452645E-2</v>
      </c>
      <c r="AQ12">
        <f t="shared" ref="AQ12:AQ54" si="24">$B$1*EXP((-$B$2-($B$4*AO12))/($B$5*AI12))*($B$3-AP12)</f>
        <v>3.9092389943486612E-6</v>
      </c>
      <c r="AR12">
        <f t="shared" si="12"/>
        <v>1.8859662659557655E-4</v>
      </c>
      <c r="AS12">
        <f t="shared" si="12"/>
        <v>1.3007668554613025E-8</v>
      </c>
    </row>
    <row r="13" spans="1:46" x14ac:dyDescent="0.25">
      <c r="A13">
        <v>752</v>
      </c>
      <c r="B13">
        <v>166.089</v>
      </c>
      <c r="C13">
        <f t="shared" si="0"/>
        <v>439.23899999999998</v>
      </c>
      <c r="D13">
        <v>4.3965199999999998</v>
      </c>
      <c r="E13">
        <f t="shared" si="13"/>
        <v>0.99683029135018708</v>
      </c>
      <c r="F13">
        <f t="shared" si="1"/>
        <v>3.169708649812919E-3</v>
      </c>
      <c r="G13">
        <f t="shared" si="14"/>
        <v>3.8640864281802108E-5</v>
      </c>
      <c r="H13">
        <f t="shared" si="15"/>
        <v>-0.95393036644802476</v>
      </c>
      <c r="I13">
        <f t="shared" si="16"/>
        <v>-2.580001284390387</v>
      </c>
      <c r="J13">
        <f t="shared" ref="J13:J56" si="25">J12+K12*(A13-A12)</f>
        <v>1.4722539993913215E-2</v>
      </c>
      <c r="K13">
        <f t="shared" si="17"/>
        <v>7.6588752959956742E-7</v>
      </c>
      <c r="L13">
        <f t="shared" si="2"/>
        <v>1.3346791206522626E-4</v>
      </c>
      <c r="M13">
        <f t="shared" si="2"/>
        <v>1.4345138639798828E-9</v>
      </c>
      <c r="Q13">
        <v>384</v>
      </c>
      <c r="R13">
        <v>176.40799999999999</v>
      </c>
      <c r="S13">
        <f t="shared" si="3"/>
        <v>449.55799999999999</v>
      </c>
      <c r="T13">
        <v>5.3365299999999998</v>
      </c>
      <c r="U13">
        <f t="shared" si="18"/>
        <v>0.99655646997088687</v>
      </c>
      <c r="V13">
        <f t="shared" si="4"/>
        <v>3.4435300291131288E-3</v>
      </c>
      <c r="W13">
        <f t="shared" si="5"/>
        <v>8.5745889643944653E-5</v>
      </c>
      <c r="X13">
        <f t="shared" si="6"/>
        <v>-0.9781653166753892</v>
      </c>
      <c r="Y13">
        <f t="shared" si="7"/>
        <v>-2.9648426088802622</v>
      </c>
      <c r="Z13">
        <f t="shared" si="19"/>
        <v>6.9777415993193407E-3</v>
      </c>
      <c r="AA13">
        <f t="shared" si="8"/>
        <v>8.6148324885176246E-5</v>
      </c>
      <c r="AB13">
        <f t="shared" si="9"/>
        <v>1.2490651422979458E-5</v>
      </c>
      <c r="AC13">
        <f t="shared" si="9"/>
        <v>1.6195412338512992E-13</v>
      </c>
      <c r="AG13">
        <v>256</v>
      </c>
      <c r="AH13">
        <v>183.77</v>
      </c>
      <c r="AI13">
        <f t="shared" si="10"/>
        <v>456.91999999999996</v>
      </c>
      <c r="AJ13">
        <v>5.46936</v>
      </c>
      <c r="AK13">
        <f t="shared" si="20"/>
        <v>0.99639833634838304</v>
      </c>
      <c r="AL13">
        <f t="shared" si="21"/>
        <v>3.6016636516169598E-3</v>
      </c>
      <c r="AM13">
        <f t="shared" si="22"/>
        <v>1.3925248627742054E-4</v>
      </c>
      <c r="AN13">
        <f t="shared" si="23"/>
        <v>-0.95146658667631945</v>
      </c>
      <c r="AO13">
        <f t="shared" si="11"/>
        <v>-2.5515231178864766</v>
      </c>
      <c r="AP13">
        <f t="shared" ref="AP13:AP54" si="26">AP12+AQ12*(AG13-AG12)</f>
        <v>1.5509893689362224E-2</v>
      </c>
      <c r="AQ13">
        <f t="shared" si="24"/>
        <v>1.6132459157730646E-5</v>
      </c>
      <c r="AR13">
        <f t="shared" si="12"/>
        <v>1.4180594263185858E-4</v>
      </c>
      <c r="AS13">
        <f t="shared" si="12"/>
        <v>1.5158541077953176E-8</v>
      </c>
    </row>
    <row r="14" spans="1:46" x14ac:dyDescent="0.25">
      <c r="A14">
        <v>799</v>
      </c>
      <c r="B14">
        <v>173.971</v>
      </c>
      <c r="C14">
        <f t="shared" si="0"/>
        <v>447.12099999999998</v>
      </c>
      <c r="D14">
        <v>4.3885100000000001</v>
      </c>
      <c r="E14">
        <f t="shared" si="13"/>
        <v>0.99501417072894238</v>
      </c>
      <c r="F14">
        <f t="shared" si="1"/>
        <v>4.985829271057618E-3</v>
      </c>
      <c r="G14">
        <f t="shared" si="14"/>
        <v>4.5780499629753638E-5</v>
      </c>
      <c r="H14">
        <f t="shared" si="15"/>
        <v>-0.9538177258697873</v>
      </c>
      <c r="I14">
        <f t="shared" si="16"/>
        <v>-2.5786716747230152</v>
      </c>
      <c r="J14">
        <f t="shared" si="25"/>
        <v>1.4758536707804396E-2</v>
      </c>
      <c r="K14">
        <f t="shared" si="17"/>
        <v>3.3358994522223057E-6</v>
      </c>
      <c r="L14">
        <f t="shared" si="2"/>
        <v>9.5505810644245782E-5</v>
      </c>
      <c r="M14">
        <f t="shared" si="2"/>
        <v>1.801544084230493E-9</v>
      </c>
      <c r="Q14">
        <v>408</v>
      </c>
      <c r="R14">
        <v>184.374</v>
      </c>
      <c r="S14">
        <f t="shared" si="3"/>
        <v>457.524</v>
      </c>
      <c r="T14">
        <v>5.3255100000000004</v>
      </c>
      <c r="U14">
        <f t="shared" si="18"/>
        <v>0.9944985686194322</v>
      </c>
      <c r="V14">
        <f t="shared" si="4"/>
        <v>5.5014313805678006E-3</v>
      </c>
      <c r="W14">
        <f t="shared" si="5"/>
        <v>1.108004962368329E-4</v>
      </c>
      <c r="X14">
        <f t="shared" si="6"/>
        <v>-0.9716955280217181</v>
      </c>
      <c r="Y14">
        <f t="shared" si="7"/>
        <v>-2.8356618336097417</v>
      </c>
      <c r="Z14">
        <f t="shared" si="19"/>
        <v>9.0453013965635706E-3</v>
      </c>
      <c r="AA14">
        <f t="shared" si="8"/>
        <v>1.3648085313586555E-4</v>
      </c>
      <c r="AB14">
        <f t="shared" si="9"/>
        <v>1.2559014690273859E-5</v>
      </c>
      <c r="AC14">
        <f t="shared" si="9"/>
        <v>6.5948073046169388E-10</v>
      </c>
      <c r="AG14">
        <v>272</v>
      </c>
      <c r="AH14">
        <v>191.67400000000001</v>
      </c>
      <c r="AI14">
        <f t="shared" si="10"/>
        <v>464.82399999999996</v>
      </c>
      <c r="AJ14">
        <v>5.4571300000000003</v>
      </c>
      <c r="AK14">
        <f t="shared" si="20"/>
        <v>0.99417029656794431</v>
      </c>
      <c r="AL14">
        <f t="shared" si="21"/>
        <v>5.8297034320556884E-3</v>
      </c>
      <c r="AM14">
        <f t="shared" si="22"/>
        <v>1.7671288528419565E-4</v>
      </c>
      <c r="AN14">
        <f t="shared" si="23"/>
        <v>-0.95065888204709514</v>
      </c>
      <c r="AO14">
        <f t="shared" si="11"/>
        <v>-2.5424514271033023</v>
      </c>
      <c r="AP14">
        <f t="shared" si="26"/>
        <v>1.5768013035885913E-2</v>
      </c>
      <c r="AQ14">
        <f t="shared" si="24"/>
        <v>5.9973571756661869E-5</v>
      </c>
      <c r="AR14">
        <f t="shared" si="12"/>
        <v>9.8769997781584083E-5</v>
      </c>
      <c r="AS14">
        <f t="shared" si="12"/>
        <v>1.362806732287983E-8</v>
      </c>
    </row>
    <row r="15" spans="1:46" x14ac:dyDescent="0.25">
      <c r="A15">
        <v>846</v>
      </c>
      <c r="B15">
        <v>181.86500000000001</v>
      </c>
      <c r="C15">
        <f t="shared" si="0"/>
        <v>455.01499999999999</v>
      </c>
      <c r="D15">
        <v>4.3790199999999997</v>
      </c>
      <c r="E15">
        <f t="shared" si="13"/>
        <v>0.99286248724634396</v>
      </c>
      <c r="F15">
        <f t="shared" si="1"/>
        <v>7.137512753656039E-3</v>
      </c>
      <c r="G15">
        <f t="shared" si="14"/>
        <v>6.1217549030722707E-5</v>
      </c>
      <c r="H15">
        <f t="shared" si="15"/>
        <v>-0.95332710860717484</v>
      </c>
      <c r="I15">
        <f t="shared" si="16"/>
        <v>-2.5729120796348961</v>
      </c>
      <c r="J15">
        <f t="shared" si="25"/>
        <v>1.4915323982058843E-2</v>
      </c>
      <c r="K15">
        <f t="shared" si="17"/>
        <v>1.3403695377408652E-5</v>
      </c>
      <c r="L15">
        <f t="shared" si="2"/>
        <v>6.0494347504668738E-5</v>
      </c>
      <c r="M15">
        <f t="shared" si="2"/>
        <v>2.2861646011805341E-9</v>
      </c>
      <c r="Q15">
        <v>432</v>
      </c>
      <c r="R15">
        <v>192.33699999999999</v>
      </c>
      <c r="S15">
        <f t="shared" si="3"/>
        <v>465.48699999999997</v>
      </c>
      <c r="T15">
        <v>5.3112700000000004</v>
      </c>
      <c r="U15">
        <f t="shared" si="18"/>
        <v>0.99183935670974821</v>
      </c>
      <c r="V15">
        <f t="shared" si="4"/>
        <v>8.16064329025179E-3</v>
      </c>
      <c r="W15">
        <f t="shared" si="5"/>
        <v>1.5180601696492454E-4</v>
      </c>
      <c r="X15">
        <f t="shared" si="6"/>
        <v>-0.9614457376022445</v>
      </c>
      <c r="Y15">
        <f t="shared" si="7"/>
        <v>-2.6756179817728394</v>
      </c>
      <c r="Z15">
        <f t="shared" si="19"/>
        <v>1.2320841871824344E-2</v>
      </c>
      <c r="AA15">
        <f t="shared" si="8"/>
        <v>1.711493810370333E-4</v>
      </c>
      <c r="AB15">
        <f t="shared" si="9"/>
        <v>1.7307252238118293E-5</v>
      </c>
      <c r="AC15">
        <f t="shared" si="9"/>
        <v>3.7416573362614791E-10</v>
      </c>
      <c r="AG15">
        <v>288</v>
      </c>
      <c r="AH15">
        <v>199.57400000000001</v>
      </c>
      <c r="AI15">
        <f t="shared" si="10"/>
        <v>472.72399999999999</v>
      </c>
      <c r="AJ15">
        <v>5.4416099999999998</v>
      </c>
      <c r="AK15">
        <f t="shared" si="20"/>
        <v>0.99134289040339718</v>
      </c>
      <c r="AL15">
        <f t="shared" si="21"/>
        <v>8.6571095966028189E-3</v>
      </c>
      <c r="AM15">
        <f t="shared" si="22"/>
        <v>2.4799011865268145E-4</v>
      </c>
      <c r="AN15">
        <f t="shared" si="23"/>
        <v>-0.94765618226863335</v>
      </c>
      <c r="AO15">
        <f t="shared" si="11"/>
        <v>-2.5097826341029288</v>
      </c>
      <c r="AP15">
        <f t="shared" si="26"/>
        <v>1.6727590183992502E-2</v>
      </c>
      <c r="AQ15">
        <f t="shared" si="24"/>
        <v>1.8109990891373225E-4</v>
      </c>
      <c r="AR15">
        <f t="shared" si="12"/>
        <v>6.5132656911433723E-5</v>
      </c>
      <c r="AS15">
        <f t="shared" si="12"/>
        <v>4.4743001589206141E-9</v>
      </c>
    </row>
    <row r="16" spans="1:46" x14ac:dyDescent="0.25">
      <c r="A16">
        <v>893</v>
      </c>
      <c r="B16">
        <v>189.727</v>
      </c>
      <c r="C16">
        <f t="shared" si="0"/>
        <v>462.87699999999995</v>
      </c>
      <c r="D16">
        <v>4.3663299999999996</v>
      </c>
      <c r="E16">
        <f t="shared" si="13"/>
        <v>0.98998526244189999</v>
      </c>
      <c r="F16">
        <f t="shared" si="1"/>
        <v>1.0014737558100006E-2</v>
      </c>
      <c r="G16">
        <f t="shared" si="14"/>
        <v>9.0354979775053579E-5</v>
      </c>
      <c r="H16">
        <f t="shared" si="15"/>
        <v>-0.95135580088967919</v>
      </c>
      <c r="I16">
        <f t="shared" si="16"/>
        <v>-2.5502713685574125</v>
      </c>
      <c r="J16">
        <f t="shared" si="25"/>
        <v>1.554529766479705E-2</v>
      </c>
      <c r="K16">
        <f t="shared" si="17"/>
        <v>4.5335253025639427E-5</v>
      </c>
      <c r="L16">
        <f t="shared" si="2"/>
        <v>3.0587095093788818E-5</v>
      </c>
      <c r="M16">
        <f t="shared" si="2"/>
        <v>2.026775796591916E-9</v>
      </c>
      <c r="Q16">
        <v>456</v>
      </c>
      <c r="R16">
        <v>200.29499999999999</v>
      </c>
      <c r="S16">
        <f t="shared" si="3"/>
        <v>473.44499999999994</v>
      </c>
      <c r="T16">
        <v>5.29176</v>
      </c>
      <c r="U16">
        <f t="shared" si="18"/>
        <v>0.98819601230259002</v>
      </c>
      <c r="V16">
        <f t="shared" si="4"/>
        <v>1.1803987697409979E-2</v>
      </c>
      <c r="W16">
        <f t="shared" si="5"/>
        <v>2.1996699639151759E-4</v>
      </c>
      <c r="X16">
        <f t="shared" si="6"/>
        <v>-0.94859232083538259</v>
      </c>
      <c r="Y16">
        <f t="shared" si="7"/>
        <v>-2.5197954613351921</v>
      </c>
      <c r="Z16">
        <f t="shared" si="19"/>
        <v>1.6428427016713144E-2</v>
      </c>
      <c r="AA16">
        <f t="shared" si="8"/>
        <v>2.1873997506020035E-4</v>
      </c>
      <c r="AB16">
        <f t="shared" si="9"/>
        <v>2.1385439017917119E-5</v>
      </c>
      <c r="AC16">
        <f t="shared" si="9"/>
        <v>1.5055813475075318E-12</v>
      </c>
      <c r="AG16">
        <v>304</v>
      </c>
      <c r="AH16">
        <v>207.459</v>
      </c>
      <c r="AI16">
        <f t="shared" si="10"/>
        <v>480.60899999999998</v>
      </c>
      <c r="AJ16">
        <v>5.4198300000000001</v>
      </c>
      <c r="AK16">
        <f t="shared" si="20"/>
        <v>0.98737504850495428</v>
      </c>
      <c r="AL16">
        <f t="shared" si="21"/>
        <v>1.2624951495045722E-2</v>
      </c>
      <c r="AM16">
        <f t="shared" si="22"/>
        <v>3.4124260128654688E-4</v>
      </c>
      <c r="AN16">
        <f t="shared" si="23"/>
        <v>-0.93858904418686095</v>
      </c>
      <c r="AO16">
        <f t="shared" si="11"/>
        <v>-2.4198216624729825</v>
      </c>
      <c r="AP16">
        <f t="shared" si="26"/>
        <v>1.9625188726612217E-2</v>
      </c>
      <c r="AQ16">
        <f t="shared" si="24"/>
        <v>3.5598463897584343E-4</v>
      </c>
      <c r="AR16">
        <f t="shared" si="12"/>
        <v>4.9003321298209743E-5</v>
      </c>
      <c r="AS16">
        <f t="shared" si="12"/>
        <v>2.1732767523263999E-10</v>
      </c>
    </row>
    <row r="17" spans="1:45" x14ac:dyDescent="0.25">
      <c r="A17">
        <v>940</v>
      </c>
      <c r="B17">
        <v>197.62700000000001</v>
      </c>
      <c r="C17">
        <f t="shared" si="0"/>
        <v>470.77699999999999</v>
      </c>
      <c r="D17">
        <v>4.3475999999999999</v>
      </c>
      <c r="E17">
        <f t="shared" si="13"/>
        <v>0.98573857839247248</v>
      </c>
      <c r="F17">
        <f t="shared" si="1"/>
        <v>1.4261421607527525E-2</v>
      </c>
      <c r="G17">
        <f t="shared" si="14"/>
        <v>1.2706621288173544E-4</v>
      </c>
      <c r="H17">
        <f t="shared" si="15"/>
        <v>-0.9446882564813901</v>
      </c>
      <c r="I17">
        <f t="shared" si="16"/>
        <v>-2.4789974354898461</v>
      </c>
      <c r="J17">
        <f t="shared" si="25"/>
        <v>1.7676054557002104E-2</v>
      </c>
      <c r="K17">
        <f t="shared" si="17"/>
        <v>1.0565150787743143E-4</v>
      </c>
      <c r="L17">
        <f t="shared" si="2"/>
        <v>1.1659718179637467E-5</v>
      </c>
      <c r="M17">
        <f t="shared" si="2"/>
        <v>4.5858959042136317E-10</v>
      </c>
      <c r="Q17">
        <v>480</v>
      </c>
      <c r="R17">
        <v>208.25</v>
      </c>
      <c r="S17">
        <f t="shared" si="3"/>
        <v>481.4</v>
      </c>
      <c r="T17">
        <v>5.26349</v>
      </c>
      <c r="U17">
        <f t="shared" si="18"/>
        <v>0.9829168043891936</v>
      </c>
      <c r="V17">
        <f t="shared" si="4"/>
        <v>1.7083195610806401E-2</v>
      </c>
      <c r="W17">
        <f t="shared" si="5"/>
        <v>2.9427491346045259E-4</v>
      </c>
      <c r="X17">
        <f t="shared" si="6"/>
        <v>-0.93216482313725479</v>
      </c>
      <c r="Y17">
        <f t="shared" si="7"/>
        <v>-2.3625401793434229</v>
      </c>
      <c r="Z17">
        <f t="shared" si="19"/>
        <v>2.1678186418157951E-2</v>
      </c>
      <c r="AA17">
        <f t="shared" si="8"/>
        <v>2.7392423860873801E-4</v>
      </c>
      <c r="AB17">
        <f t="shared" si="9"/>
        <v>2.1113940519645254E-5</v>
      </c>
      <c r="AC17">
        <f t="shared" si="9"/>
        <v>4.141499669202084E-10</v>
      </c>
      <c r="AG17">
        <v>320</v>
      </c>
      <c r="AH17">
        <v>215.38499999999999</v>
      </c>
      <c r="AI17">
        <f t="shared" si="10"/>
        <v>488.53499999999997</v>
      </c>
      <c r="AJ17">
        <v>5.3898599999999997</v>
      </c>
      <c r="AK17">
        <f t="shared" si="20"/>
        <v>0.98191516688436953</v>
      </c>
      <c r="AL17">
        <f t="shared" si="21"/>
        <v>1.8084833115630472E-2</v>
      </c>
      <c r="AM17">
        <f t="shared" si="22"/>
        <v>4.5157429319400005E-4</v>
      </c>
      <c r="AN17">
        <f t="shared" si="23"/>
        <v>-0.92076594368976794</v>
      </c>
      <c r="AO17">
        <f t="shared" si="11"/>
        <v>-2.271052370445994</v>
      </c>
      <c r="AP17">
        <f t="shared" si="26"/>
        <v>2.532094295022571E-2</v>
      </c>
      <c r="AQ17">
        <f t="shared" si="24"/>
        <v>4.6381536683222482E-4</v>
      </c>
      <c r="AR17">
        <f t="shared" si="12"/>
        <v>5.2361285538325917E-5</v>
      </c>
      <c r="AS17">
        <f t="shared" si="12"/>
        <v>1.4984388381644143E-10</v>
      </c>
    </row>
    <row r="18" spans="1:45" x14ac:dyDescent="0.25">
      <c r="A18">
        <v>987</v>
      </c>
      <c r="B18">
        <v>205.50800000000001</v>
      </c>
      <c r="C18">
        <f t="shared" si="0"/>
        <v>478.65800000000002</v>
      </c>
      <c r="D18">
        <v>4.3212599999999997</v>
      </c>
      <c r="E18">
        <f t="shared" si="13"/>
        <v>0.97976646638703091</v>
      </c>
      <c r="F18">
        <f t="shared" si="1"/>
        <v>2.023353361296909E-2</v>
      </c>
      <c r="G18">
        <f t="shared" si="14"/>
        <v>1.7019346964569282E-4</v>
      </c>
      <c r="H18">
        <f t="shared" si="15"/>
        <v>-0.9291498824002502</v>
      </c>
      <c r="I18">
        <f t="shared" si="16"/>
        <v>-2.3371861440468367</v>
      </c>
      <c r="J18">
        <f t="shared" si="25"/>
        <v>2.2641675427241381E-2</v>
      </c>
      <c r="K18">
        <f t="shared" si="17"/>
        <v>1.4716861876412337E-4</v>
      </c>
      <c r="L18">
        <f t="shared" si="2"/>
        <v>5.7991469976466413E-6</v>
      </c>
      <c r="M18">
        <f t="shared" si="2"/>
        <v>5.3014375811850975E-10</v>
      </c>
      <c r="Q18">
        <v>504</v>
      </c>
      <c r="R18">
        <v>216.20500000000001</v>
      </c>
      <c r="S18">
        <f t="shared" si="3"/>
        <v>489.35500000000002</v>
      </c>
      <c r="T18">
        <v>5.22567</v>
      </c>
      <c r="U18">
        <f t="shared" si="18"/>
        <v>0.97585420646614274</v>
      </c>
      <c r="V18">
        <f t="shared" si="4"/>
        <v>2.4145793533857263E-2</v>
      </c>
      <c r="W18">
        <f t="shared" si="5"/>
        <v>3.7379605612481343E-4</v>
      </c>
      <c r="X18">
        <f t="shared" si="6"/>
        <v>-0.91159295556724218</v>
      </c>
      <c r="Y18">
        <f t="shared" si="7"/>
        <v>-2.2049210035453086</v>
      </c>
      <c r="Z18">
        <f t="shared" si="19"/>
        <v>2.8252368144767663E-2</v>
      </c>
      <c r="AA18">
        <f t="shared" si="8"/>
        <v>3.3885609982020523E-4</v>
      </c>
      <c r="AB18">
        <f t="shared" si="9"/>
        <v>1.6863955034973906E-5</v>
      </c>
      <c r="AC18">
        <f t="shared" si="9"/>
        <v>1.2208005465679304E-9</v>
      </c>
      <c r="AG18">
        <v>336</v>
      </c>
      <c r="AH18">
        <v>223.28100000000001</v>
      </c>
      <c r="AI18">
        <f t="shared" si="10"/>
        <v>496.43099999999998</v>
      </c>
      <c r="AJ18">
        <v>5.3502000000000001</v>
      </c>
      <c r="AK18">
        <f t="shared" si="20"/>
        <v>0.97468997819326553</v>
      </c>
      <c r="AL18">
        <f t="shared" si="21"/>
        <v>2.5310021806734473E-2</v>
      </c>
      <c r="AM18">
        <f t="shared" si="22"/>
        <v>5.8763866040702217E-4</v>
      </c>
      <c r="AN18">
        <f t="shared" si="23"/>
        <v>-0.89754407681672044</v>
      </c>
      <c r="AO18">
        <f t="shared" si="11"/>
        <v>-2.1136273530694463</v>
      </c>
      <c r="AP18">
        <f t="shared" si="26"/>
        <v>3.2741988819541309E-2</v>
      </c>
      <c r="AQ18">
        <f t="shared" si="24"/>
        <v>5.6176351477126919E-4</v>
      </c>
      <c r="AR18">
        <f t="shared" si="12"/>
        <v>5.5234133679448973E-5</v>
      </c>
      <c r="AS18">
        <f t="shared" si="12"/>
        <v>6.6952316167142689E-10</v>
      </c>
    </row>
    <row r="19" spans="1:45" x14ac:dyDescent="0.25">
      <c r="A19">
        <v>1034</v>
      </c>
      <c r="B19">
        <v>213.38200000000001</v>
      </c>
      <c r="C19">
        <f t="shared" si="0"/>
        <v>486.53199999999998</v>
      </c>
      <c r="D19">
        <v>4.2859800000000003</v>
      </c>
      <c r="E19">
        <f t="shared" si="13"/>
        <v>0.97176737331368335</v>
      </c>
      <c r="F19">
        <f t="shared" si="1"/>
        <v>2.8232626686316653E-2</v>
      </c>
      <c r="G19">
        <f t="shared" si="14"/>
        <v>2.1028155730883985E-4</v>
      </c>
      <c r="H19">
        <f t="shared" si="15"/>
        <v>-0.90750550554938236</v>
      </c>
      <c r="I19">
        <f t="shared" si="16"/>
        <v>-2.1772264482078145</v>
      </c>
      <c r="J19">
        <f t="shared" si="25"/>
        <v>2.9558600509155181E-2</v>
      </c>
      <c r="K19">
        <f t="shared" si="17"/>
        <v>1.7882528283297915E-4</v>
      </c>
      <c r="L19">
        <f t="shared" si="2"/>
        <v>1.758206578853019E-6</v>
      </c>
      <c r="M19">
        <f t="shared" si="2"/>
        <v>9.8949720390068566E-10</v>
      </c>
      <c r="Q19">
        <v>528</v>
      </c>
      <c r="R19">
        <v>224.13900000000001</v>
      </c>
      <c r="S19">
        <f t="shared" si="3"/>
        <v>497.28899999999999</v>
      </c>
      <c r="T19">
        <v>5.1776299999999997</v>
      </c>
      <c r="U19">
        <f t="shared" si="18"/>
        <v>0.96688310111914721</v>
      </c>
      <c r="V19">
        <f t="shared" si="4"/>
        <v>3.3116898880852785E-2</v>
      </c>
      <c r="W19">
        <f t="shared" si="5"/>
        <v>4.8218446290703804E-4</v>
      </c>
      <c r="X19">
        <f t="shared" si="6"/>
        <v>-0.88614466794509683</v>
      </c>
      <c r="Y19">
        <f t="shared" si="7"/>
        <v>-2.0466205298088429</v>
      </c>
      <c r="Z19">
        <f t="shared" si="19"/>
        <v>3.638491454045259E-2</v>
      </c>
      <c r="AA19">
        <f t="shared" si="8"/>
        <v>4.1187534266930642E-4</v>
      </c>
      <c r="AB19">
        <f t="shared" si="9"/>
        <v>1.0679926351389545E-5</v>
      </c>
      <c r="AC19">
        <f t="shared" si="9"/>
        <v>4.9433723886038016E-9</v>
      </c>
      <c r="AG19">
        <v>352</v>
      </c>
      <c r="AH19">
        <v>231.17699999999999</v>
      </c>
      <c r="AI19">
        <f t="shared" si="10"/>
        <v>504.327</v>
      </c>
      <c r="AJ19">
        <v>5.2985899999999999</v>
      </c>
      <c r="AK19">
        <f t="shared" si="20"/>
        <v>0.96528775962675317</v>
      </c>
      <c r="AL19">
        <f t="shared" si="21"/>
        <v>3.4712240373246828E-2</v>
      </c>
      <c r="AM19">
        <f t="shared" si="22"/>
        <v>7.5592580244956964E-4</v>
      </c>
      <c r="AN19">
        <f t="shared" si="23"/>
        <v>-0.86941823518441308</v>
      </c>
      <c r="AO19">
        <f t="shared" si="11"/>
        <v>-1.9572702953525303</v>
      </c>
      <c r="AP19">
        <f t="shared" si="26"/>
        <v>4.1730205055881618E-2</v>
      </c>
      <c r="AQ19">
        <f t="shared" si="24"/>
        <v>6.7885456253601452E-4</v>
      </c>
      <c r="AR19">
        <f t="shared" si="12"/>
        <v>4.9251828286709233E-5</v>
      </c>
      <c r="AS19">
        <f t="shared" si="12"/>
        <v>5.9399760218127722E-9</v>
      </c>
    </row>
    <row r="20" spans="1:45" x14ac:dyDescent="0.25">
      <c r="A20">
        <v>1081</v>
      </c>
      <c r="B20">
        <v>221.25200000000001</v>
      </c>
      <c r="C20">
        <f t="shared" si="0"/>
        <v>494.40199999999999</v>
      </c>
      <c r="D20">
        <v>4.2423900000000003</v>
      </c>
      <c r="E20">
        <f t="shared" si="13"/>
        <v>0.96188414012016787</v>
      </c>
      <c r="F20">
        <f t="shared" si="1"/>
        <v>3.8115859879832126E-2</v>
      </c>
      <c r="G20">
        <f t="shared" si="14"/>
        <v>2.7034132763448948E-4</v>
      </c>
      <c r="H20">
        <f t="shared" si="15"/>
        <v>-0.88120532114455563</v>
      </c>
      <c r="I20">
        <f t="shared" si="16"/>
        <v>-2.0192222932521036</v>
      </c>
      <c r="J20">
        <f t="shared" si="25"/>
        <v>3.7963388802305202E-2</v>
      </c>
      <c r="K20">
        <f t="shared" si="17"/>
        <v>2.1795603027796611E-4</v>
      </c>
      <c r="L20">
        <f t="shared" si="2"/>
        <v>2.3247429482221155E-8</v>
      </c>
      <c r="M20">
        <f t="shared" si="2"/>
        <v>2.7442193791313739E-9</v>
      </c>
      <c r="Q20">
        <v>552</v>
      </c>
      <c r="R20">
        <v>232.06899999999999</v>
      </c>
      <c r="S20">
        <f t="shared" si="3"/>
        <v>505.21899999999994</v>
      </c>
      <c r="T20">
        <v>5.1156600000000001</v>
      </c>
      <c r="U20">
        <f t="shared" si="18"/>
        <v>0.9553106740093783</v>
      </c>
      <c r="V20">
        <f t="shared" si="4"/>
        <v>4.4689325990621698E-2</v>
      </c>
      <c r="W20">
        <f t="shared" si="5"/>
        <v>5.9998779949592407E-4</v>
      </c>
      <c r="X20">
        <f t="shared" si="6"/>
        <v>-0.85521259326714483</v>
      </c>
      <c r="Y20">
        <f t="shared" si="7"/>
        <v>-1.8881229874534609</v>
      </c>
      <c r="Z20">
        <f t="shared" si="19"/>
        <v>4.6269922764515942E-2</v>
      </c>
      <c r="AA20">
        <f t="shared" si="8"/>
        <v>4.9487300731518595E-4</v>
      </c>
      <c r="AB20">
        <f t="shared" si="9"/>
        <v>2.4982861616448915E-6</v>
      </c>
      <c r="AC20">
        <f t="shared" si="9"/>
        <v>1.1049119535199763E-8</v>
      </c>
      <c r="AG20">
        <v>368</v>
      </c>
      <c r="AH20">
        <v>239.03399999999999</v>
      </c>
      <c r="AI20">
        <f t="shared" si="10"/>
        <v>512.18399999999997</v>
      </c>
      <c r="AJ20">
        <v>5.2321999999999997</v>
      </c>
      <c r="AK20">
        <f t="shared" si="20"/>
        <v>0.95319294678756006</v>
      </c>
      <c r="AL20">
        <f t="shared" si="21"/>
        <v>4.6807053212439942E-2</v>
      </c>
      <c r="AM20">
        <f t="shared" si="22"/>
        <v>9.1874759752456209E-4</v>
      </c>
      <c r="AN20">
        <f t="shared" si="23"/>
        <v>-0.83542999028205234</v>
      </c>
      <c r="AO20">
        <f t="shared" si="11"/>
        <v>-1.8000024192880419</v>
      </c>
      <c r="AP20">
        <f t="shared" si="26"/>
        <v>5.2591878056457847E-2</v>
      </c>
      <c r="AQ20">
        <f t="shared" si="24"/>
        <v>8.0301924940404969E-4</v>
      </c>
      <c r="AR20">
        <f t="shared" si="12"/>
        <v>3.3464198475966778E-5</v>
      </c>
      <c r="AS20">
        <f t="shared" si="12"/>
        <v>1.3393050558702506E-8</v>
      </c>
    </row>
    <row r="21" spans="1:45" x14ac:dyDescent="0.25">
      <c r="A21">
        <v>1128</v>
      </c>
      <c r="B21">
        <v>229.09299999999999</v>
      </c>
      <c r="C21">
        <f t="shared" si="0"/>
        <v>502.24299999999994</v>
      </c>
      <c r="D21">
        <v>4.18635</v>
      </c>
      <c r="E21">
        <f t="shared" si="13"/>
        <v>0.94917809772134687</v>
      </c>
      <c r="F21">
        <f t="shared" si="1"/>
        <v>5.082190227865313E-2</v>
      </c>
      <c r="G21">
        <f t="shared" si="14"/>
        <v>3.1129774932644013E-4</v>
      </c>
      <c r="H21">
        <f t="shared" si="15"/>
        <v>-0.84915010111278666</v>
      </c>
      <c r="I21">
        <f t="shared" si="16"/>
        <v>-1.8601933942563893</v>
      </c>
      <c r="J21">
        <f t="shared" si="25"/>
        <v>4.8207322225369609E-2</v>
      </c>
      <c r="K21">
        <f t="shared" si="17"/>
        <v>2.6010793049651435E-4</v>
      </c>
      <c r="L21">
        <f t="shared" si="2"/>
        <v>6.8360288550280635E-6</v>
      </c>
      <c r="M21">
        <f t="shared" si="2"/>
        <v>2.6203975518406239E-9</v>
      </c>
      <c r="Q21">
        <v>576</v>
      </c>
      <c r="R21">
        <v>239.99199999999999</v>
      </c>
      <c r="S21">
        <f t="shared" si="3"/>
        <v>513.14199999999994</v>
      </c>
      <c r="T21">
        <v>5.0385499999999999</v>
      </c>
      <c r="U21">
        <f t="shared" si="18"/>
        <v>0.94091096682147612</v>
      </c>
      <c r="V21">
        <f t="shared" si="4"/>
        <v>5.9089033178523875E-2</v>
      </c>
      <c r="W21">
        <f t="shared" si="5"/>
        <v>6.8409969305772056E-4</v>
      </c>
      <c r="X21">
        <f t="shared" si="6"/>
        <v>-0.81804734632817877</v>
      </c>
      <c r="Y21">
        <f t="shared" si="7"/>
        <v>-1.728941035013974</v>
      </c>
      <c r="Z21">
        <f t="shared" si="19"/>
        <v>5.8146874940080404E-2</v>
      </c>
      <c r="AA21">
        <f t="shared" si="8"/>
        <v>5.8558252166790654E-4</v>
      </c>
      <c r="AB21">
        <f t="shared" si="9"/>
        <v>8.876621462669059E-7</v>
      </c>
      <c r="AC21">
        <f t="shared" si="9"/>
        <v>9.7056330586499905E-9</v>
      </c>
      <c r="AG21">
        <v>384</v>
      </c>
      <c r="AH21">
        <v>246.89500000000001</v>
      </c>
      <c r="AI21">
        <f t="shared" si="10"/>
        <v>520.04499999999996</v>
      </c>
      <c r="AJ21">
        <v>5.15151</v>
      </c>
      <c r="AK21">
        <f t="shared" si="20"/>
        <v>0.93849298522716706</v>
      </c>
      <c r="AL21">
        <f t="shared" si="21"/>
        <v>6.1507014772832935E-2</v>
      </c>
      <c r="AM21">
        <f t="shared" si="22"/>
        <v>1.0376188940688161E-3</v>
      </c>
      <c r="AN21">
        <f t="shared" si="23"/>
        <v>-0.79522518587137658</v>
      </c>
      <c r="AO21">
        <f t="shared" si="11"/>
        <v>-1.6429076264634568</v>
      </c>
      <c r="AP21">
        <f t="shared" si="26"/>
        <v>6.5440186046922644E-2</v>
      </c>
      <c r="AQ21">
        <f t="shared" si="24"/>
        <v>9.4255388762583508E-4</v>
      </c>
      <c r="AR21">
        <f t="shared" si="12"/>
        <v>1.5469836271324461E-5</v>
      </c>
      <c r="AS21">
        <f t="shared" si="12"/>
        <v>9.0373554500040185E-9</v>
      </c>
    </row>
    <row r="22" spans="1:45" x14ac:dyDescent="0.25">
      <c r="A22">
        <v>1175</v>
      </c>
      <c r="B22">
        <v>236.93700000000001</v>
      </c>
      <c r="C22">
        <f t="shared" si="0"/>
        <v>510.08699999999999</v>
      </c>
      <c r="D22">
        <v>4.1218199999999996</v>
      </c>
      <c r="E22">
        <f t="shared" si="13"/>
        <v>0.93454710350300418</v>
      </c>
      <c r="F22">
        <f t="shared" si="1"/>
        <v>6.5452896496995816E-2</v>
      </c>
      <c r="G22">
        <f t="shared" si="14"/>
        <v>3.4622407359613408E-4</v>
      </c>
      <c r="H22">
        <f t="shared" si="15"/>
        <v>-0.81089551860162445</v>
      </c>
      <c r="I22">
        <f t="shared" si="16"/>
        <v>-1.7011668460640748</v>
      </c>
      <c r="J22">
        <f t="shared" si="25"/>
        <v>6.0432394958705782E-2</v>
      </c>
      <c r="K22">
        <f t="shared" si="17"/>
        <v>3.0756650089751135E-4</v>
      </c>
      <c r="L22">
        <f t="shared" si="2"/>
        <v>2.52054356959726E-5</v>
      </c>
      <c r="M22">
        <f t="shared" si="2"/>
        <v>1.4944079269493015E-9</v>
      </c>
      <c r="Q22">
        <v>600</v>
      </c>
      <c r="R22">
        <v>247.898</v>
      </c>
      <c r="S22">
        <f t="shared" si="3"/>
        <v>521.048</v>
      </c>
      <c r="T22">
        <v>4.9506300000000003</v>
      </c>
      <c r="U22">
        <f t="shared" si="18"/>
        <v>0.92449257418809083</v>
      </c>
      <c r="V22">
        <f t="shared" si="4"/>
        <v>7.5507425811909168E-2</v>
      </c>
      <c r="W22">
        <f t="shared" si="5"/>
        <v>7.587966568128971E-4</v>
      </c>
      <c r="X22">
        <f t="shared" si="6"/>
        <v>-0.77406976278810702</v>
      </c>
      <c r="Y22">
        <f t="shared" si="7"/>
        <v>-1.5691818831822735</v>
      </c>
      <c r="Z22">
        <f t="shared" si="19"/>
        <v>7.2200855460110153E-2</v>
      </c>
      <c r="AA22">
        <f t="shared" si="8"/>
        <v>6.8185190095298195E-4</v>
      </c>
      <c r="AB22">
        <f t="shared" si="9"/>
        <v>1.0933407491396263E-5</v>
      </c>
      <c r="AC22">
        <f t="shared" si="9"/>
        <v>5.9204954543419465E-9</v>
      </c>
      <c r="AG22">
        <v>400</v>
      </c>
      <c r="AH22">
        <v>254.761</v>
      </c>
      <c r="AI22">
        <f t="shared" si="10"/>
        <v>527.91099999999994</v>
      </c>
      <c r="AJ22">
        <v>5.0603800000000003</v>
      </c>
      <c r="AK22">
        <f t="shared" si="20"/>
        <v>0.92189108292206601</v>
      </c>
      <c r="AL22">
        <f t="shared" si="21"/>
        <v>7.8108917077933993E-2</v>
      </c>
      <c r="AM22">
        <f t="shared" si="22"/>
        <v>1.1435099915651503E-3</v>
      </c>
      <c r="AN22">
        <f t="shared" si="23"/>
        <v>-0.74803429383903519</v>
      </c>
      <c r="AO22">
        <f t="shared" si="11"/>
        <v>-1.4849160565670325</v>
      </c>
      <c r="AP22">
        <f t="shared" si="26"/>
        <v>8.0521048248936009E-2</v>
      </c>
      <c r="AQ22">
        <f t="shared" si="24"/>
        <v>1.0901731759247789E-3</v>
      </c>
      <c r="AR22">
        <f t="shared" si="12"/>
        <v>5.8183767861195574E-6</v>
      </c>
      <c r="AS22">
        <f t="shared" si="12"/>
        <v>2.8448159026549669E-9</v>
      </c>
    </row>
    <row r="23" spans="1:45" x14ac:dyDescent="0.25">
      <c r="A23">
        <v>1222</v>
      </c>
      <c r="B23">
        <v>244.779</v>
      </c>
      <c r="C23">
        <f t="shared" si="0"/>
        <v>517.92899999999997</v>
      </c>
      <c r="D23">
        <v>4.0500499999999997</v>
      </c>
      <c r="E23">
        <f t="shared" si="13"/>
        <v>0.91827457204398588</v>
      </c>
      <c r="F23">
        <f t="shared" si="1"/>
        <v>8.1725427956014118E-2</v>
      </c>
      <c r="G23">
        <f t="shared" si="14"/>
        <v>3.771464131774505E-4</v>
      </c>
      <c r="H23">
        <f t="shared" si="15"/>
        <v>-0.76566111123928904</v>
      </c>
      <c r="I23">
        <f t="shared" si="16"/>
        <v>-1.5412499732693907</v>
      </c>
      <c r="J23">
        <f t="shared" si="25"/>
        <v>7.4888020500888816E-2</v>
      </c>
      <c r="K23">
        <f t="shared" si="17"/>
        <v>3.5791598514729739E-4</v>
      </c>
      <c r="L23">
        <f t="shared" si="2"/>
        <v>4.6750140707403063E-5</v>
      </c>
      <c r="M23">
        <f t="shared" si="2"/>
        <v>3.6980936222289857E-10</v>
      </c>
      <c r="Q23">
        <v>624</v>
      </c>
      <c r="R23">
        <v>255.82300000000001</v>
      </c>
      <c r="S23">
        <f t="shared" si="3"/>
        <v>528.97299999999996</v>
      </c>
      <c r="T23">
        <v>4.85311</v>
      </c>
      <c r="U23">
        <f t="shared" si="18"/>
        <v>0.9062814544245813</v>
      </c>
      <c r="V23">
        <f t="shared" si="4"/>
        <v>9.3718545575418699E-2</v>
      </c>
      <c r="W23">
        <f t="shared" si="5"/>
        <v>8.2703544557672737E-4</v>
      </c>
      <c r="X23">
        <f t="shared" si="6"/>
        <v>-0.72286229359878207</v>
      </c>
      <c r="Y23">
        <f t="shared" si="7"/>
        <v>-1.4090341675281302</v>
      </c>
      <c r="Z23">
        <f t="shared" si="19"/>
        <v>8.8565301082981718E-2</v>
      </c>
      <c r="AA23">
        <f t="shared" si="8"/>
        <v>7.8627846025921308E-4</v>
      </c>
      <c r="AB23">
        <f t="shared" si="9"/>
        <v>2.6555928798832081E-5</v>
      </c>
      <c r="AC23">
        <f t="shared" si="9"/>
        <v>1.6611318521720758E-9</v>
      </c>
      <c r="AG23">
        <v>416</v>
      </c>
      <c r="AH23">
        <v>262.62</v>
      </c>
      <c r="AI23">
        <f t="shared" si="10"/>
        <v>535.77</v>
      </c>
      <c r="AJ23">
        <v>4.9599500000000001</v>
      </c>
      <c r="AK23">
        <f t="shared" si="20"/>
        <v>0.9035949230570236</v>
      </c>
      <c r="AL23">
        <f t="shared" si="21"/>
        <v>9.6405076942976398E-2</v>
      </c>
      <c r="AM23">
        <f t="shared" si="22"/>
        <v>1.2578268323031189E-3</v>
      </c>
      <c r="AN23">
        <f t="shared" si="23"/>
        <v>-0.69345253961041831</v>
      </c>
      <c r="AO23">
        <f t="shared" si="11"/>
        <v>-1.3260953865466842</v>
      </c>
      <c r="AP23">
        <f t="shared" si="26"/>
        <v>9.7963819063732471E-2</v>
      </c>
      <c r="AQ23">
        <f t="shared" si="24"/>
        <v>1.240691413861038E-3</v>
      </c>
      <c r="AR23">
        <f t="shared" si="12"/>
        <v>2.429676999019142E-6</v>
      </c>
      <c r="AS23">
        <f t="shared" si="12"/>
        <v>2.93622565185204E-10</v>
      </c>
    </row>
    <row r="24" spans="1:45" x14ac:dyDescent="0.25">
      <c r="A24">
        <v>1269</v>
      </c>
      <c r="B24">
        <v>252.59299999999999</v>
      </c>
      <c r="C24">
        <f t="shared" si="0"/>
        <v>525.74299999999994</v>
      </c>
      <c r="D24">
        <v>3.97187</v>
      </c>
      <c r="E24">
        <f t="shared" si="13"/>
        <v>0.90054869062464571</v>
      </c>
      <c r="F24">
        <f t="shared" si="1"/>
        <v>9.9451309375354291E-2</v>
      </c>
      <c r="G24">
        <f t="shared" si="14"/>
        <v>4.0734514106809794E-4</v>
      </c>
      <c r="H24">
        <f t="shared" si="15"/>
        <v>-0.71302170666694487</v>
      </c>
      <c r="I24">
        <f t="shared" si="16"/>
        <v>-1.3806513756655845</v>
      </c>
      <c r="J24">
        <f t="shared" si="25"/>
        <v>9.1710071802811793E-2</v>
      </c>
      <c r="K24">
        <f t="shared" si="17"/>
        <v>4.0883489193026116E-4</v>
      </c>
      <c r="L24">
        <f t="shared" si="2"/>
        <v>5.992675915454366E-5</v>
      </c>
      <c r="M24">
        <f t="shared" si="2"/>
        <v>2.2193576313160456E-12</v>
      </c>
      <c r="Q24">
        <v>648</v>
      </c>
      <c r="R24">
        <v>263.73500000000001</v>
      </c>
      <c r="S24">
        <f t="shared" si="3"/>
        <v>536.88499999999999</v>
      </c>
      <c r="T24">
        <v>4.7468199999999996</v>
      </c>
      <c r="U24">
        <f t="shared" si="18"/>
        <v>0.88643260373073984</v>
      </c>
      <c r="V24">
        <f t="shared" si="4"/>
        <v>0.11356739626926016</v>
      </c>
      <c r="W24">
        <f t="shared" si="5"/>
        <v>9.0772372829975301E-4</v>
      </c>
      <c r="X24">
        <f t="shared" si="6"/>
        <v>-0.66381232985785799</v>
      </c>
      <c r="Y24">
        <f t="shared" si="7"/>
        <v>-1.2476748319777928</v>
      </c>
      <c r="Z24">
        <f t="shared" si="19"/>
        <v>0.10743598412920283</v>
      </c>
      <c r="AA24">
        <f t="shared" si="8"/>
        <v>8.8887679299219169E-4</v>
      </c>
      <c r="AB24">
        <f t="shared" si="9"/>
        <v>3.7594214831242401E-5</v>
      </c>
      <c r="AC24">
        <f t="shared" si="9"/>
        <v>3.5520697048740134E-10</v>
      </c>
      <c r="AG24">
        <v>432</v>
      </c>
      <c r="AH24">
        <v>270.49099999999999</v>
      </c>
      <c r="AI24">
        <f t="shared" si="10"/>
        <v>543.64099999999996</v>
      </c>
      <c r="AJ24">
        <v>4.8494799999999998</v>
      </c>
      <c r="AK24">
        <f t="shared" si="20"/>
        <v>0.8834696937401737</v>
      </c>
      <c r="AL24">
        <f t="shared" si="21"/>
        <v>0.1165303062598263</v>
      </c>
      <c r="AM24">
        <f t="shared" si="22"/>
        <v>1.3878565455727951E-3</v>
      </c>
      <c r="AN24">
        <f t="shared" si="23"/>
        <v>-0.6313347813308916</v>
      </c>
      <c r="AO24">
        <f t="shared" si="11"/>
        <v>-1.1666851279026615</v>
      </c>
      <c r="AP24">
        <f t="shared" si="26"/>
        <v>0.11781488168550908</v>
      </c>
      <c r="AQ24">
        <f t="shared" si="24"/>
        <v>1.3949475906350516E-3</v>
      </c>
      <c r="AR24">
        <f t="shared" si="12"/>
        <v>1.6501340242680873E-6</v>
      </c>
      <c r="AS24">
        <f t="shared" si="12"/>
        <v>5.0282920074952695E-11</v>
      </c>
    </row>
    <row r="25" spans="1:45" x14ac:dyDescent="0.25">
      <c r="A25">
        <v>1316</v>
      </c>
      <c r="B25">
        <v>260.428</v>
      </c>
      <c r="C25">
        <f t="shared" si="0"/>
        <v>533.57799999999997</v>
      </c>
      <c r="D25">
        <v>3.8874300000000002</v>
      </c>
      <c r="E25">
        <f t="shared" si="13"/>
        <v>0.88140346899444511</v>
      </c>
      <c r="F25">
        <f t="shared" si="1"/>
        <v>0.11859653100555489</v>
      </c>
      <c r="G25">
        <f t="shared" si="14"/>
        <v>4.4892869289196339E-4</v>
      </c>
      <c r="H25">
        <f t="shared" si="15"/>
        <v>-0.65289355879796673</v>
      </c>
      <c r="I25">
        <f t="shared" si="16"/>
        <v>-1.2199154386977751</v>
      </c>
      <c r="J25">
        <f t="shared" si="25"/>
        <v>0.11092531172353406</v>
      </c>
      <c r="K25">
        <f t="shared" si="17"/>
        <v>4.632601168520183E-4</v>
      </c>
      <c r="L25">
        <f t="shared" si="2"/>
        <v>5.884760527284818E-5</v>
      </c>
      <c r="M25">
        <f t="shared" si="2"/>
        <v>2.0538971272283598E-10</v>
      </c>
      <c r="Q25">
        <v>672</v>
      </c>
      <c r="R25">
        <v>271.65300000000002</v>
      </c>
      <c r="S25">
        <f t="shared" si="3"/>
        <v>544.803</v>
      </c>
      <c r="T25">
        <v>4.6301600000000001</v>
      </c>
      <c r="U25">
        <f t="shared" si="18"/>
        <v>0.86464723425154577</v>
      </c>
      <c r="V25">
        <f t="shared" si="4"/>
        <v>0.13535276574845423</v>
      </c>
      <c r="W25">
        <f t="shared" si="5"/>
        <v>1.0052966372049398E-3</v>
      </c>
      <c r="X25">
        <f t="shared" si="6"/>
        <v>-0.59705717243050871</v>
      </c>
      <c r="Y25">
        <f t="shared" si="7"/>
        <v>-1.0858724598151355</v>
      </c>
      <c r="Z25">
        <f t="shared" si="19"/>
        <v>0.12876902716101543</v>
      </c>
      <c r="AA25">
        <f t="shared" si="8"/>
        <v>9.924325569129679E-4</v>
      </c>
      <c r="AB25">
        <f t="shared" si="9"/>
        <v>4.3345613787730615E-5</v>
      </c>
      <c r="AC25">
        <f t="shared" si="9"/>
        <v>1.6548456175829916E-10</v>
      </c>
      <c r="AG25">
        <v>448</v>
      </c>
      <c r="AH25">
        <v>278.33499999999998</v>
      </c>
      <c r="AI25">
        <f t="shared" si="10"/>
        <v>551.4849999999999</v>
      </c>
      <c r="AJ25">
        <v>4.7275900000000002</v>
      </c>
      <c r="AK25">
        <f t="shared" si="20"/>
        <v>0.86126398901100898</v>
      </c>
      <c r="AL25">
        <f t="shared" si="21"/>
        <v>0.13873601098899102</v>
      </c>
      <c r="AM25">
        <f t="shared" si="22"/>
        <v>1.5276783388260065E-3</v>
      </c>
      <c r="AN25">
        <f t="shared" si="23"/>
        <v>-0.56149387143209828</v>
      </c>
      <c r="AO25">
        <f t="shared" si="11"/>
        <v>-1.0062559723777402</v>
      </c>
      <c r="AP25">
        <f t="shared" si="26"/>
        <v>0.14013404313566991</v>
      </c>
      <c r="AQ25">
        <f t="shared" si="24"/>
        <v>1.5365116295740497E-3</v>
      </c>
      <c r="AR25">
        <f t="shared" si="12"/>
        <v>1.9544938831475705E-6</v>
      </c>
      <c r="AS25">
        <f t="shared" si="12"/>
        <v>7.8027025439466257E-11</v>
      </c>
    </row>
    <row r="26" spans="1:45" x14ac:dyDescent="0.25">
      <c r="A26">
        <v>1363</v>
      </c>
      <c r="B26">
        <v>268.25200000000001</v>
      </c>
      <c r="C26">
        <f t="shared" si="0"/>
        <v>541.40200000000004</v>
      </c>
      <c r="D26">
        <v>3.7943699999999998</v>
      </c>
      <c r="E26">
        <f t="shared" si="13"/>
        <v>0.86030382042852283</v>
      </c>
      <c r="F26">
        <f t="shared" si="1"/>
        <v>0.13969617957147717</v>
      </c>
      <c r="G26">
        <f t="shared" si="14"/>
        <v>4.9094641173022589E-4</v>
      </c>
      <c r="H26">
        <f t="shared" si="15"/>
        <v>-0.58476098655990616</v>
      </c>
      <c r="I26">
        <f t="shared" si="16"/>
        <v>-1.057895687084432</v>
      </c>
      <c r="J26">
        <f t="shared" si="25"/>
        <v>0.13269853721557892</v>
      </c>
      <c r="K26">
        <f t="shared" si="17"/>
        <v>5.1438708692200447E-4</v>
      </c>
      <c r="L26">
        <f t="shared" si="2"/>
        <v>4.8966998541061264E-5</v>
      </c>
      <c r="M26">
        <f t="shared" si="2"/>
        <v>5.4946525344646374E-10</v>
      </c>
      <c r="Q26">
        <v>696</v>
      </c>
      <c r="R26">
        <v>279.57600000000002</v>
      </c>
      <c r="S26">
        <f t="shared" si="3"/>
        <v>552.726</v>
      </c>
      <c r="T26">
        <v>4.5009600000000001</v>
      </c>
      <c r="U26">
        <f t="shared" si="18"/>
        <v>0.84052011495862722</v>
      </c>
      <c r="V26">
        <f t="shared" si="4"/>
        <v>0.15947988504137278</v>
      </c>
      <c r="W26">
        <f t="shared" si="5"/>
        <v>1.1007686940045086E-3</v>
      </c>
      <c r="X26">
        <f t="shared" si="6"/>
        <v>-0.52252491768490228</v>
      </c>
      <c r="Y26">
        <f t="shared" si="7"/>
        <v>-0.92314298523643346</v>
      </c>
      <c r="Z26">
        <f t="shared" si="19"/>
        <v>0.15258740852692665</v>
      </c>
      <c r="AA26">
        <f t="shared" si="8"/>
        <v>1.0905381773036731E-3</v>
      </c>
      <c r="AB26">
        <f t="shared" si="9"/>
        <v>4.7506232502191513E-5</v>
      </c>
      <c r="AC26">
        <f t="shared" si="9"/>
        <v>1.0466347196607425E-10</v>
      </c>
      <c r="AG26">
        <v>464</v>
      </c>
      <c r="AH26">
        <v>286.173</v>
      </c>
      <c r="AI26">
        <f t="shared" si="10"/>
        <v>559.32299999999998</v>
      </c>
      <c r="AJ26">
        <v>4.5934200000000001</v>
      </c>
      <c r="AK26">
        <f t="shared" si="20"/>
        <v>0.83682113558979287</v>
      </c>
      <c r="AL26">
        <f t="shared" si="21"/>
        <v>0.16317886441020713</v>
      </c>
      <c r="AM26">
        <f t="shared" si="22"/>
        <v>1.69539617389277E-3</v>
      </c>
      <c r="AN26">
        <f t="shared" si="23"/>
        <v>-0.48456526780572395</v>
      </c>
      <c r="AO26">
        <f t="shared" si="11"/>
        <v>-0.8456598273540602</v>
      </c>
      <c r="AP26">
        <f t="shared" si="26"/>
        <v>0.16471822920885471</v>
      </c>
      <c r="AQ26">
        <f t="shared" si="24"/>
        <v>1.6714352691775082E-3</v>
      </c>
      <c r="AR26">
        <f t="shared" si="12"/>
        <v>2.3696439833153048E-6</v>
      </c>
      <c r="AS26">
        <f t="shared" si="12"/>
        <v>5.7412495477385815E-10</v>
      </c>
    </row>
    <row r="27" spans="1:45" x14ac:dyDescent="0.25">
      <c r="A27">
        <v>1410</v>
      </c>
      <c r="B27">
        <v>276.101</v>
      </c>
      <c r="C27">
        <f t="shared" si="0"/>
        <v>549.25099999999998</v>
      </c>
      <c r="D27">
        <v>3.6926000000000001</v>
      </c>
      <c r="E27">
        <f t="shared" si="13"/>
        <v>0.83722933907720221</v>
      </c>
      <c r="F27">
        <f t="shared" si="1"/>
        <v>0.16277066092279779</v>
      </c>
      <c r="G27">
        <f t="shared" si="14"/>
        <v>5.4883534698386646E-4</v>
      </c>
      <c r="H27">
        <f t="shared" si="15"/>
        <v>-0.50910907075029566</v>
      </c>
      <c r="I27">
        <f t="shared" si="16"/>
        <v>-0.89539744412552857</v>
      </c>
      <c r="J27">
        <f t="shared" si="25"/>
        <v>0.15687473030091315</v>
      </c>
      <c r="K27">
        <f t="shared" si="17"/>
        <v>5.6529193405629498E-4</v>
      </c>
      <c r="L27">
        <f t="shared" si="2"/>
        <v>3.4761997898077099E-5</v>
      </c>
      <c r="M27">
        <f t="shared" si="2"/>
        <v>2.7081925807242145E-10</v>
      </c>
      <c r="Q27">
        <v>720</v>
      </c>
      <c r="R27">
        <v>287.47399999999999</v>
      </c>
      <c r="S27">
        <f t="shared" si="3"/>
        <v>560.62400000000002</v>
      </c>
      <c r="T27">
        <v>4.3594900000000001</v>
      </c>
      <c r="U27">
        <f t="shared" si="18"/>
        <v>0.81410166630251901</v>
      </c>
      <c r="V27">
        <f t="shared" si="4"/>
        <v>0.18589833369748099</v>
      </c>
      <c r="W27">
        <f t="shared" si="5"/>
        <v>1.2426151158020787E-3</v>
      </c>
      <c r="X27">
        <f t="shared" si="6"/>
        <v>-0.44062487452888655</v>
      </c>
      <c r="Y27">
        <f t="shared" si="7"/>
        <v>-0.75954038151972081</v>
      </c>
      <c r="Z27">
        <f t="shared" si="19"/>
        <v>0.17876032478221482</v>
      </c>
      <c r="AA27">
        <f t="shared" si="8"/>
        <v>1.1746336788856025E-3</v>
      </c>
      <c r="AB27">
        <f t="shared" si="9"/>
        <v>5.0951171274419317E-5</v>
      </c>
      <c r="AC27">
        <f t="shared" si="9"/>
        <v>4.62147576522884E-9</v>
      </c>
      <c r="AG27" s="11">
        <v>480</v>
      </c>
      <c r="AH27">
        <v>294.00299999999999</v>
      </c>
      <c r="AI27">
        <f t="shared" si="10"/>
        <v>567.15300000000002</v>
      </c>
      <c r="AJ27">
        <v>4.4445199999999998</v>
      </c>
      <c r="AK27">
        <f t="shared" si="20"/>
        <v>0.80969479680750855</v>
      </c>
      <c r="AL27">
        <f t="shared" si="21"/>
        <v>0.19030520319249145</v>
      </c>
      <c r="AM27">
        <f t="shared" si="22"/>
        <v>1.8812179707895366E-3</v>
      </c>
      <c r="AN27">
        <f t="shared" si="23"/>
        <v>-0.4008814356531849</v>
      </c>
      <c r="AO27">
        <f t="shared" si="11"/>
        <v>-0.68440755558699062</v>
      </c>
      <c r="AP27">
        <f t="shared" si="26"/>
        <v>0.19146119351569485</v>
      </c>
      <c r="AQ27">
        <f t="shared" si="24"/>
        <v>1.7892529683865681E-3</v>
      </c>
      <c r="AR27">
        <f t="shared" si="12"/>
        <v>1.3363136273399107E-6</v>
      </c>
      <c r="AS27">
        <f t="shared" si="12"/>
        <v>8.4575616669780033E-9</v>
      </c>
    </row>
    <row r="28" spans="1:45" x14ac:dyDescent="0.25">
      <c r="A28">
        <v>1457</v>
      </c>
      <c r="B28" s="13">
        <v>283.92200000000003</v>
      </c>
      <c r="C28">
        <f t="shared" si="0"/>
        <v>557.072</v>
      </c>
      <c r="D28" s="13">
        <v>3.57883</v>
      </c>
      <c r="E28">
        <f t="shared" si="13"/>
        <v>0.81143407776896048</v>
      </c>
      <c r="F28">
        <f t="shared" si="1"/>
        <v>0.18856592223103952</v>
      </c>
      <c r="G28">
        <f t="shared" si="14"/>
        <v>6.0223788975534702E-4</v>
      </c>
      <c r="H28">
        <f t="shared" si="15"/>
        <v>-0.42597047942410438</v>
      </c>
      <c r="I28">
        <f t="shared" si="16"/>
        <v>-0.73155737458955028</v>
      </c>
      <c r="J28">
        <f t="shared" si="25"/>
        <v>0.183443451201559</v>
      </c>
      <c r="K28">
        <f t="shared" si="17"/>
        <v>6.0681242001292188E-4</v>
      </c>
      <c r="L28">
        <f t="shared" si="2"/>
        <v>2.6239709447867204E-5</v>
      </c>
      <c r="M28">
        <f t="shared" si="2"/>
        <v>2.0926327077467876E-11</v>
      </c>
      <c r="Q28">
        <v>744</v>
      </c>
      <c r="R28" s="13">
        <v>295.37099999999998</v>
      </c>
      <c r="S28">
        <f t="shared" si="3"/>
        <v>568.52099999999996</v>
      </c>
      <c r="T28" s="13">
        <v>4.1997900000000001</v>
      </c>
      <c r="U28">
        <f t="shared" si="18"/>
        <v>0.78427890352326912</v>
      </c>
      <c r="V28">
        <f t="shared" si="4"/>
        <v>0.21572109647673088</v>
      </c>
      <c r="W28">
        <f t="shared" si="5"/>
        <v>1.2944361344072268E-3</v>
      </c>
      <c r="X28">
        <f t="shared" si="6"/>
        <v>-0.35240921092772926</v>
      </c>
      <c r="Y28">
        <f t="shared" si="7"/>
        <v>-0.59570276447964843</v>
      </c>
      <c r="Z28">
        <f t="shared" si="19"/>
        <v>0.20695153307546926</v>
      </c>
      <c r="AA28">
        <f t="shared" si="8"/>
        <v>1.2489053273933104E-3</v>
      </c>
      <c r="AB28">
        <f t="shared" si="9"/>
        <v>7.6905242248747195E-5</v>
      </c>
      <c r="AC28">
        <f t="shared" si="9"/>
        <v>2.0730543873385008E-9</v>
      </c>
      <c r="AG28">
        <v>496</v>
      </c>
      <c r="AH28" s="13">
        <v>301.834</v>
      </c>
      <c r="AI28">
        <f t="shared" si="10"/>
        <v>574.98399999999992</v>
      </c>
      <c r="AJ28" s="13">
        <v>4.2793000000000001</v>
      </c>
      <c r="AK28">
        <f t="shared" si="20"/>
        <v>0.77959530927487597</v>
      </c>
      <c r="AL28">
        <f t="shared" si="21"/>
        <v>0.22040469072512403</v>
      </c>
      <c r="AM28">
        <f t="shared" si="22"/>
        <v>1.9222080730461888E-3</v>
      </c>
      <c r="AN28">
        <f t="shared" si="23"/>
        <v>-0.31129881893684952</v>
      </c>
      <c r="AO28">
        <f t="shared" si="11"/>
        <v>-0.52255499632795888</v>
      </c>
      <c r="AP28">
        <f t="shared" si="26"/>
        <v>0.22008924100987995</v>
      </c>
      <c r="AQ28">
        <f t="shared" si="24"/>
        <v>1.8873133962905072E-3</v>
      </c>
      <c r="AR28">
        <f t="shared" si="12"/>
        <v>9.9508522847572171E-8</v>
      </c>
      <c r="AS28">
        <f t="shared" si="12"/>
        <v>1.2176384658835059E-9</v>
      </c>
    </row>
    <row r="29" spans="1:45" x14ac:dyDescent="0.25">
      <c r="A29">
        <v>1504</v>
      </c>
      <c r="B29">
        <v>291.72699999999998</v>
      </c>
      <c r="C29">
        <f t="shared" si="0"/>
        <v>564.87699999999995</v>
      </c>
      <c r="D29">
        <v>3.4539900000000001</v>
      </c>
      <c r="E29">
        <f t="shared" si="13"/>
        <v>0.78312889695045917</v>
      </c>
      <c r="F29">
        <f t="shared" si="1"/>
        <v>0.21687110304954083</v>
      </c>
      <c r="G29">
        <f t="shared" si="14"/>
        <v>5.7218388420283419E-4</v>
      </c>
      <c r="H29">
        <f t="shared" si="15"/>
        <v>-0.33672538895004278</v>
      </c>
      <c r="I29">
        <f t="shared" si="16"/>
        <v>-0.56759211229047013</v>
      </c>
      <c r="J29">
        <f t="shared" si="25"/>
        <v>0.21196363494216633</v>
      </c>
      <c r="K29">
        <f t="shared" si="17"/>
        <v>6.4207419942334618E-4</v>
      </c>
      <c r="L29">
        <f t="shared" si="2"/>
        <v>2.408324322489782E-5</v>
      </c>
      <c r="M29">
        <f t="shared" si="2"/>
        <v>4.8846561616225295E-9</v>
      </c>
      <c r="Q29">
        <v>768</v>
      </c>
      <c r="R29">
        <v>303.262</v>
      </c>
      <c r="S29">
        <f t="shared" si="3"/>
        <v>576.41200000000003</v>
      </c>
      <c r="T29">
        <v>4.0334300000000001</v>
      </c>
      <c r="U29">
        <f t="shared" si="18"/>
        <v>0.75321243629749568</v>
      </c>
      <c r="V29">
        <f t="shared" si="4"/>
        <v>0.24678756370250432</v>
      </c>
      <c r="W29">
        <f t="shared" si="5"/>
        <v>1.1964741788158216E-3</v>
      </c>
      <c r="X29">
        <f t="shared" si="6"/>
        <v>-0.25861570388684063</v>
      </c>
      <c r="Y29">
        <f t="shared" si="7"/>
        <v>-0.43106182970332946</v>
      </c>
      <c r="Z29">
        <f t="shared" si="19"/>
        <v>0.23692526093290872</v>
      </c>
      <c r="AA29">
        <f t="shared" si="8"/>
        <v>1.3049438485555169E-3</v>
      </c>
      <c r="AB29">
        <f t="shared" si="9"/>
        <v>9.7265015919173028E-5</v>
      </c>
      <c r="AC29">
        <f t="shared" si="9"/>
        <v>1.1765669253438564E-8</v>
      </c>
      <c r="AG29">
        <v>512</v>
      </c>
      <c r="AH29">
        <v>309.66699999999997</v>
      </c>
      <c r="AI29">
        <f t="shared" si="10"/>
        <v>582.81700000000001</v>
      </c>
      <c r="AJ29">
        <v>4.1104799999999999</v>
      </c>
      <c r="AK29">
        <f t="shared" si="20"/>
        <v>0.74883998010613695</v>
      </c>
      <c r="AL29">
        <f t="shared" si="21"/>
        <v>0.25116001989386305</v>
      </c>
      <c r="AM29">
        <f t="shared" si="22"/>
        <v>1.7834110323493857E-3</v>
      </c>
      <c r="AN29">
        <f t="shared" si="23"/>
        <v>-0.21680660593470802</v>
      </c>
      <c r="AO29">
        <f t="shared" si="11"/>
        <v>-0.35988178833699802</v>
      </c>
      <c r="AP29">
        <f t="shared" si="26"/>
        <v>0.25028625535052806</v>
      </c>
      <c r="AQ29">
        <f t="shared" si="24"/>
        <v>1.9586982866337567E-3</v>
      </c>
      <c r="AR29">
        <f t="shared" si="12"/>
        <v>7.6346447718939876E-7</v>
      </c>
      <c r="AS29">
        <f t="shared" si="12"/>
        <v>3.0725621514553743E-8</v>
      </c>
    </row>
    <row r="30" spans="1:45" x14ac:dyDescent="0.25">
      <c r="A30">
        <v>1551</v>
      </c>
      <c r="B30">
        <v>299.54899999999998</v>
      </c>
      <c r="C30">
        <f t="shared" si="0"/>
        <v>572.69899999999996</v>
      </c>
      <c r="D30">
        <v>3.3353799999999998</v>
      </c>
      <c r="E30">
        <f t="shared" si="13"/>
        <v>0.75623625439292597</v>
      </c>
      <c r="F30">
        <f t="shared" si="1"/>
        <v>0.24376374560707403</v>
      </c>
      <c r="G30">
        <f t="shared" si="14"/>
        <v>5.4270876800285568E-4</v>
      </c>
      <c r="H30">
        <f t="shared" si="15"/>
        <v>-0.24229427955156169</v>
      </c>
      <c r="I30">
        <f t="shared" si="16"/>
        <v>-0.4031425270878482</v>
      </c>
      <c r="J30">
        <f t="shared" si="25"/>
        <v>0.2421411223150636</v>
      </c>
      <c r="K30">
        <f t="shared" si="17"/>
        <v>6.7101056048139826E-4</v>
      </c>
      <c r="L30">
        <f t="shared" si="2"/>
        <v>2.632906347774776E-6</v>
      </c>
      <c r="M30">
        <f t="shared" si="2"/>
        <v>1.6461349953207005E-8</v>
      </c>
      <c r="Q30">
        <v>792</v>
      </c>
      <c r="R30">
        <v>311.15199999999999</v>
      </c>
      <c r="S30">
        <f t="shared" si="3"/>
        <v>584.30199999999991</v>
      </c>
      <c r="T30">
        <v>3.8796599999999999</v>
      </c>
      <c r="U30">
        <f t="shared" si="18"/>
        <v>0.72449705600591596</v>
      </c>
      <c r="V30">
        <f t="shared" si="4"/>
        <v>0.27550294399408404</v>
      </c>
      <c r="W30">
        <f t="shared" si="5"/>
        <v>1.1590478876009845E-3</v>
      </c>
      <c r="X30">
        <f t="shared" si="6"/>
        <v>-0.16061367173688001</v>
      </c>
      <c r="Y30">
        <f t="shared" si="7"/>
        <v>-0.2656923767048408</v>
      </c>
      <c r="Z30">
        <f t="shared" si="19"/>
        <v>0.26824391329824115</v>
      </c>
      <c r="AA30">
        <f t="shared" si="8"/>
        <v>1.3411875370179314E-3</v>
      </c>
      <c r="AB30">
        <f t="shared" si="9"/>
        <v>5.2693526643189207E-5</v>
      </c>
      <c r="AC30">
        <f t="shared" si="9"/>
        <v>3.3174851889728311E-8</v>
      </c>
      <c r="AG30">
        <v>528</v>
      </c>
      <c r="AH30">
        <v>317.50200000000001</v>
      </c>
      <c r="AI30">
        <f t="shared" si="10"/>
        <v>590.65200000000004</v>
      </c>
      <c r="AJ30">
        <v>3.9538500000000001</v>
      </c>
      <c r="AK30">
        <f t="shared" si="20"/>
        <v>0.72030540358854678</v>
      </c>
      <c r="AL30">
        <f t="shared" si="21"/>
        <v>0.27969459641145322</v>
      </c>
      <c r="AM30">
        <f t="shared" si="22"/>
        <v>1.7410545933508534E-3</v>
      </c>
      <c r="AN30">
        <f t="shared" si="23"/>
        <v>-0.1187403621029719</v>
      </c>
      <c r="AO30">
        <f t="shared" si="11"/>
        <v>-0.19627352571046383</v>
      </c>
      <c r="AP30">
        <f t="shared" si="26"/>
        <v>0.28162542793666817</v>
      </c>
      <c r="AQ30">
        <f t="shared" si="24"/>
        <v>1.998327873594931E-3</v>
      </c>
      <c r="AR30">
        <f t="shared" si="12"/>
        <v>3.7281103787638857E-6</v>
      </c>
      <c r="AS30">
        <f t="shared" si="12"/>
        <v>6.6189540727547712E-8</v>
      </c>
    </row>
    <row r="31" spans="1:45" x14ac:dyDescent="0.25">
      <c r="A31">
        <v>1598</v>
      </c>
      <c r="B31">
        <v>307.37299999999999</v>
      </c>
      <c r="C31">
        <f t="shared" si="0"/>
        <v>580.52299999999991</v>
      </c>
      <c r="D31">
        <v>3.22288</v>
      </c>
      <c r="E31">
        <f t="shared" si="13"/>
        <v>0.73072894229679175</v>
      </c>
      <c r="F31">
        <f t="shared" si="1"/>
        <v>0.26927105770320825</v>
      </c>
      <c r="G31">
        <f t="shared" si="14"/>
        <v>5.5062025582085195E-4</v>
      </c>
      <c r="H31">
        <f t="shared" si="15"/>
        <v>-0.14360744288803695</v>
      </c>
      <c r="I31">
        <f t="shared" si="16"/>
        <v>-0.23743772787470896</v>
      </c>
      <c r="J31">
        <f t="shared" si="25"/>
        <v>0.27367861865768933</v>
      </c>
      <c r="K31">
        <f t="shared" si="17"/>
        <v>6.8775469151541725E-4</v>
      </c>
      <c r="L31">
        <f t="shared" si="2"/>
        <v>1.9426593567466188E-5</v>
      </c>
      <c r="M31">
        <f t="shared" si="2"/>
        <v>1.8805853453266864E-8</v>
      </c>
      <c r="Q31">
        <v>816</v>
      </c>
      <c r="R31">
        <v>319.03899999999999</v>
      </c>
      <c r="S31">
        <f t="shared" si="3"/>
        <v>592.18899999999996</v>
      </c>
      <c r="T31">
        <v>3.7307000000000001</v>
      </c>
      <c r="U31">
        <f t="shared" si="18"/>
        <v>0.69667990670349234</v>
      </c>
      <c r="V31">
        <f t="shared" si="4"/>
        <v>0.30332009329650766</v>
      </c>
      <c r="W31">
        <f t="shared" si="5"/>
        <v>1.202387688446438E-3</v>
      </c>
      <c r="X31">
        <f t="shared" si="6"/>
        <v>-5.9889717777135587E-2</v>
      </c>
      <c r="Y31">
        <f t="shared" si="7"/>
        <v>-9.9256125928042921E-2</v>
      </c>
      <c r="Z31">
        <f t="shared" si="19"/>
        <v>0.30043241418667149</v>
      </c>
      <c r="AA31">
        <f t="shared" si="8"/>
        <v>1.3526987050230153E-3</v>
      </c>
      <c r="AB31">
        <f t="shared" si="9"/>
        <v>8.3386906413842266E-6</v>
      </c>
      <c r="AC31">
        <f t="shared" si="9"/>
        <v>2.2593401704284104E-8</v>
      </c>
      <c r="AG31">
        <v>544</v>
      </c>
      <c r="AH31">
        <v>325.31299999999999</v>
      </c>
      <c r="AI31">
        <f t="shared" si="10"/>
        <v>598.46299999999997</v>
      </c>
      <c r="AJ31">
        <v>3.8009400000000002</v>
      </c>
      <c r="AK31">
        <f t="shared" si="20"/>
        <v>0.69244853009493312</v>
      </c>
      <c r="AL31">
        <f t="shared" si="21"/>
        <v>0.30755146990506688</v>
      </c>
      <c r="AM31">
        <f t="shared" si="22"/>
        <v>1.7825001411881369E-3</v>
      </c>
      <c r="AN31">
        <f t="shared" si="23"/>
        <v>-1.8689981784056675E-2</v>
      </c>
      <c r="AO31">
        <f t="shared" si="11"/>
        <v>-3.1238009621713934E-2</v>
      </c>
      <c r="AP31">
        <f t="shared" si="26"/>
        <v>0.31359867391418705</v>
      </c>
      <c r="AQ31">
        <f t="shared" si="24"/>
        <v>1.9920812558577015E-3</v>
      </c>
      <c r="AR31">
        <f t="shared" si="12"/>
        <v>3.6568676327919145E-5</v>
      </c>
      <c r="AS31">
        <f t="shared" si="12"/>
        <v>4.3924243626137169E-8</v>
      </c>
    </row>
    <row r="32" spans="1:45" x14ac:dyDescent="0.25">
      <c r="A32">
        <v>1645</v>
      </c>
      <c r="B32">
        <v>315.18799999999999</v>
      </c>
      <c r="C32">
        <f t="shared" si="0"/>
        <v>588.33799999999997</v>
      </c>
      <c r="D32">
        <v>3.1087400000000001</v>
      </c>
      <c r="E32">
        <f t="shared" si="13"/>
        <v>0.70484979027321171</v>
      </c>
      <c r="F32">
        <f t="shared" si="1"/>
        <v>0.29515020972678829</v>
      </c>
      <c r="G32">
        <f t="shared" si="14"/>
        <v>5.915766775128026E-4</v>
      </c>
      <c r="H32">
        <f t="shared" si="15"/>
        <v>-4.2458014095945185E-2</v>
      </c>
      <c r="I32">
        <f t="shared" si="16"/>
        <v>-7.0526264459377486E-2</v>
      </c>
      <c r="J32">
        <f t="shared" si="25"/>
        <v>0.30600308915891394</v>
      </c>
      <c r="K32">
        <f t="shared" si="17"/>
        <v>6.9059398451499273E-4</v>
      </c>
      <c r="L32">
        <f t="shared" si="2"/>
        <v>1.1778499196825599E-4</v>
      </c>
      <c r="M32">
        <f t="shared" si="2"/>
        <v>9.8044270859659695E-9</v>
      </c>
      <c r="Q32">
        <v>840</v>
      </c>
      <c r="R32">
        <v>327.09300000000002</v>
      </c>
      <c r="S32">
        <f t="shared" si="3"/>
        <v>600.24299999999994</v>
      </c>
      <c r="T32">
        <v>3.5761699999999998</v>
      </c>
      <c r="U32">
        <f t="shared" si="18"/>
        <v>0.66782260218077782</v>
      </c>
      <c r="V32">
        <f t="shared" si="4"/>
        <v>0.33217739781922218</v>
      </c>
      <c r="W32">
        <f t="shared" si="5"/>
        <v>1.2939692783837525E-3</v>
      </c>
      <c r="X32">
        <f t="shared" si="6"/>
        <v>4.1698731507956999E-2</v>
      </c>
      <c r="Y32">
        <f t="shared" si="7"/>
        <v>6.9273842865156796E-2</v>
      </c>
      <c r="Z32">
        <f t="shared" si="19"/>
        <v>0.33289718310722388</v>
      </c>
      <c r="AA32">
        <f t="shared" si="8"/>
        <v>1.360466174445209E-3</v>
      </c>
      <c r="AB32">
        <f t="shared" si="9"/>
        <v>5.1809086082369936E-7</v>
      </c>
      <c r="AC32">
        <f t="shared" si="9"/>
        <v>4.4218371858081442E-9</v>
      </c>
      <c r="AG32">
        <v>560</v>
      </c>
      <c r="AH32">
        <v>333.12299999999999</v>
      </c>
      <c r="AI32">
        <f t="shared" si="10"/>
        <v>606.27299999999991</v>
      </c>
      <c r="AJ32">
        <v>3.64439</v>
      </c>
      <c r="AK32">
        <f t="shared" si="20"/>
        <v>0.66392852783592293</v>
      </c>
      <c r="AL32">
        <f t="shared" si="21"/>
        <v>0.33607147216407707</v>
      </c>
      <c r="AM32">
        <f t="shared" si="22"/>
        <v>1.9068367846999459E-3</v>
      </c>
      <c r="AN32">
        <f t="shared" si="23"/>
        <v>8.1047648816168882E-2</v>
      </c>
      <c r="AO32">
        <f t="shared" si="11"/>
        <v>0.13410486728314105</v>
      </c>
      <c r="AP32">
        <f t="shared" si="26"/>
        <v>0.3454719740079103</v>
      </c>
      <c r="AQ32">
        <f t="shared" si="24"/>
        <v>1.9593079937833425E-3</v>
      </c>
      <c r="AR32">
        <f t="shared" si="12"/>
        <v>8.836943491591198E-5</v>
      </c>
      <c r="AS32">
        <f t="shared" si="12"/>
        <v>2.753227782673516E-9</v>
      </c>
    </row>
    <row r="33" spans="1:45" x14ac:dyDescent="0.25">
      <c r="A33">
        <v>1692</v>
      </c>
      <c r="B33">
        <v>322.97500000000002</v>
      </c>
      <c r="C33">
        <f t="shared" si="0"/>
        <v>596.125</v>
      </c>
      <c r="D33">
        <v>2.98611</v>
      </c>
      <c r="E33">
        <f t="shared" si="13"/>
        <v>0.67704568643010998</v>
      </c>
      <c r="F33">
        <f t="shared" si="1"/>
        <v>0.32295431356989002</v>
      </c>
      <c r="G33">
        <f t="shared" si="14"/>
        <v>6.4396616391734481E-4</v>
      </c>
      <c r="H33">
        <f t="shared" si="15"/>
        <v>5.9108995075638493E-2</v>
      </c>
      <c r="I33">
        <f t="shared" si="16"/>
        <v>9.7970047749583511E-2</v>
      </c>
      <c r="J33">
        <f t="shared" si="25"/>
        <v>0.33846100643111859</v>
      </c>
      <c r="K33">
        <f t="shared" si="17"/>
        <v>6.765459759021414E-4</v>
      </c>
      <c r="L33">
        <f t="shared" si="2"/>
        <v>2.404575234924773E-4</v>
      </c>
      <c r="M33">
        <f t="shared" si="2"/>
        <v>1.0614441489646959E-9</v>
      </c>
      <c r="Q33">
        <v>864</v>
      </c>
      <c r="R33">
        <v>335.07</v>
      </c>
      <c r="S33">
        <f t="shared" si="3"/>
        <v>608.22</v>
      </c>
      <c r="T33">
        <v>3.4098700000000002</v>
      </c>
      <c r="U33">
        <f t="shared" si="18"/>
        <v>0.63676733949956776</v>
      </c>
      <c r="V33">
        <f t="shared" si="4"/>
        <v>0.36323266050043224</v>
      </c>
      <c r="W33">
        <f t="shared" si="5"/>
        <v>1.4426629218588828E-3</v>
      </c>
      <c r="X33">
        <f t="shared" si="6"/>
        <v>0.14387052220569352</v>
      </c>
      <c r="Y33">
        <f t="shared" si="7"/>
        <v>0.23787411319305724</v>
      </c>
      <c r="Z33">
        <f t="shared" si="19"/>
        <v>0.36554837129390888</v>
      </c>
      <c r="AA33">
        <f t="shared" si="8"/>
        <v>1.3348094702141187E-3</v>
      </c>
      <c r="AB33">
        <f t="shared" si="9"/>
        <v>5.3625164790242286E-6</v>
      </c>
      <c r="AC33">
        <f t="shared" si="9"/>
        <v>1.163236703168947E-8</v>
      </c>
      <c r="AG33">
        <v>576</v>
      </c>
      <c r="AH33">
        <v>340.91500000000002</v>
      </c>
      <c r="AI33">
        <f t="shared" si="10"/>
        <v>614.06500000000005</v>
      </c>
      <c r="AJ33">
        <v>3.4769199999999998</v>
      </c>
      <c r="AK33">
        <f t="shared" si="20"/>
        <v>0.6334191392807238</v>
      </c>
      <c r="AL33">
        <f t="shared" si="21"/>
        <v>0.3665808607192762</v>
      </c>
      <c r="AM33">
        <f t="shared" si="22"/>
        <v>2.1009704634432011E-3</v>
      </c>
      <c r="AN33">
        <f t="shared" si="23"/>
        <v>0.17914441888586874</v>
      </c>
      <c r="AO33">
        <f t="shared" si="11"/>
        <v>0.29659831931834291</v>
      </c>
      <c r="AP33">
        <f t="shared" si="26"/>
        <v>0.37682090190844375</v>
      </c>
      <c r="AQ33">
        <f t="shared" si="24"/>
        <v>1.9286610445356331E-3</v>
      </c>
      <c r="AR33">
        <f t="shared" si="12"/>
        <v>1.0485844355584793E-4</v>
      </c>
      <c r="AS33">
        <f t="shared" si="12"/>
        <v>2.9690535844263743E-8</v>
      </c>
    </row>
    <row r="34" spans="1:45" x14ac:dyDescent="0.25">
      <c r="A34">
        <v>1739</v>
      </c>
      <c r="B34">
        <v>330.74900000000002</v>
      </c>
      <c r="C34">
        <f t="shared" si="0"/>
        <v>603.899</v>
      </c>
      <c r="D34">
        <v>2.8526199999999999</v>
      </c>
      <c r="E34">
        <f t="shared" si="13"/>
        <v>0.64677927672599478</v>
      </c>
      <c r="F34">
        <f t="shared" si="1"/>
        <v>0.35322072327400522</v>
      </c>
      <c r="G34">
        <f t="shared" si="14"/>
        <v>7.3586484863249503E-4</v>
      </c>
      <c r="H34">
        <f t="shared" si="15"/>
        <v>0.15860993612091789</v>
      </c>
      <c r="I34">
        <f t="shared" si="16"/>
        <v>0.26235826130445472</v>
      </c>
      <c r="J34">
        <f t="shared" si="25"/>
        <v>0.37025866729851925</v>
      </c>
      <c r="K34">
        <f t="shared" si="17"/>
        <v>6.6883233426190901E-4</v>
      </c>
      <c r="L34">
        <f t="shared" si="2"/>
        <v>2.9029153658247331E-4</v>
      </c>
      <c r="M34">
        <f t="shared" si="2"/>
        <v>4.4933579828428208E-9</v>
      </c>
      <c r="Q34">
        <v>888</v>
      </c>
      <c r="R34">
        <v>342.97899999999998</v>
      </c>
      <c r="S34">
        <f t="shared" si="3"/>
        <v>616.12899999999991</v>
      </c>
      <c r="T34">
        <v>3.2244600000000001</v>
      </c>
      <c r="U34">
        <f t="shared" si="18"/>
        <v>0.60214342937495458</v>
      </c>
      <c r="V34">
        <f t="shared" si="4"/>
        <v>0.39785657062504542</v>
      </c>
      <c r="W34">
        <f t="shared" si="5"/>
        <v>1.6490132842325311E-3</v>
      </c>
      <c r="X34">
        <f t="shared" si="6"/>
        <v>0.24411547968704261</v>
      </c>
      <c r="Y34">
        <f t="shared" si="7"/>
        <v>0.40624902968010879</v>
      </c>
      <c r="Z34">
        <f t="shared" si="19"/>
        <v>0.39758379857904774</v>
      </c>
      <c r="AA34">
        <f t="shared" si="8"/>
        <v>1.2819358933598465E-3</v>
      </c>
      <c r="AB34">
        <f t="shared" si="9"/>
        <v>7.4404589077761729E-8</v>
      </c>
      <c r="AC34">
        <f t="shared" si="9"/>
        <v>1.3474581088989769E-7</v>
      </c>
      <c r="AG34">
        <v>592</v>
      </c>
      <c r="AH34">
        <v>348.726</v>
      </c>
      <c r="AI34">
        <f t="shared" si="10"/>
        <v>621.87599999999998</v>
      </c>
      <c r="AJ34">
        <v>3.2924000000000002</v>
      </c>
      <c r="AK34">
        <f t="shared" si="20"/>
        <v>0.59980361186563258</v>
      </c>
      <c r="AL34">
        <f t="shared" si="21"/>
        <v>0.40019638813436742</v>
      </c>
      <c r="AM34">
        <f t="shared" si="22"/>
        <v>2.4442625698425785E-3</v>
      </c>
      <c r="AN34">
        <f t="shared" si="23"/>
        <v>0.27570678663432602</v>
      </c>
      <c r="AO34">
        <f t="shared" si="11"/>
        <v>0.46050007840131185</v>
      </c>
      <c r="AP34">
        <f t="shared" si="26"/>
        <v>0.40767947862101389</v>
      </c>
      <c r="AQ34">
        <f t="shared" si="24"/>
        <v>1.8613504103259196E-3</v>
      </c>
      <c r="AR34">
        <f t="shared" si="12"/>
        <v>5.5996643231338917E-5</v>
      </c>
      <c r="AS34">
        <f t="shared" si="12"/>
        <v>3.3978658571237477E-7</v>
      </c>
    </row>
    <row r="35" spans="1:45" x14ac:dyDescent="0.25">
      <c r="A35">
        <v>1786</v>
      </c>
      <c r="B35" s="13">
        <v>338.54300000000001</v>
      </c>
      <c r="C35">
        <f t="shared" si="0"/>
        <v>611.69299999999998</v>
      </c>
      <c r="D35" s="13">
        <v>2.7000799999999998</v>
      </c>
      <c r="E35">
        <f t="shared" si="13"/>
        <v>0.61219362884026751</v>
      </c>
      <c r="F35">
        <f t="shared" si="1"/>
        <v>0.38780637115973249</v>
      </c>
      <c r="G35">
        <f t="shared" si="14"/>
        <v>8.1830834058954996E-4</v>
      </c>
      <c r="H35">
        <f t="shared" si="15"/>
        <v>0.25697641679036576</v>
      </c>
      <c r="I35">
        <f t="shared" si="16"/>
        <v>0.42824943687517936</v>
      </c>
      <c r="J35">
        <f t="shared" si="25"/>
        <v>0.40169378700882896</v>
      </c>
      <c r="K35">
        <f t="shared" si="17"/>
        <v>6.4772852307589236E-4</v>
      </c>
      <c r="L35">
        <f t="shared" si="2"/>
        <v>1.9286031896573592E-4</v>
      </c>
      <c r="M35">
        <f t="shared" si="2"/>
        <v>2.9097474142992725E-8</v>
      </c>
      <c r="Q35">
        <v>912</v>
      </c>
      <c r="R35" s="13">
        <v>350.858</v>
      </c>
      <c r="S35">
        <f t="shared" si="3"/>
        <v>624.00800000000004</v>
      </c>
      <c r="T35" s="13">
        <v>3.0125299999999999</v>
      </c>
      <c r="U35">
        <f t="shared" si="18"/>
        <v>0.56256711055337383</v>
      </c>
      <c r="V35">
        <f t="shared" si="4"/>
        <v>0.43743288944662617</v>
      </c>
      <c r="W35">
        <f t="shared" si="5"/>
        <v>1.797084453009699E-3</v>
      </c>
      <c r="X35">
        <f t="shared" si="6"/>
        <v>0.34038960119373152</v>
      </c>
      <c r="Y35">
        <f t="shared" si="7"/>
        <v>0.574136017125919</v>
      </c>
      <c r="Z35">
        <f t="shared" si="19"/>
        <v>0.42835026001968407</v>
      </c>
      <c r="AA35">
        <f t="shared" si="8"/>
        <v>1.2129115112157764E-3</v>
      </c>
      <c r="AB35">
        <f t="shared" si="9"/>
        <v>8.2494157307154607E-5</v>
      </c>
      <c r="AC35">
        <f t="shared" si="9"/>
        <v>3.4125802592416563E-7</v>
      </c>
      <c r="AG35">
        <v>608</v>
      </c>
      <c r="AH35" s="13">
        <v>356.51799999999997</v>
      </c>
      <c r="AI35">
        <f t="shared" si="10"/>
        <v>629.66799999999989</v>
      </c>
      <c r="AJ35" s="13">
        <v>3.0777299999999999</v>
      </c>
      <c r="AK35">
        <f t="shared" si="20"/>
        <v>0.56069541074815132</v>
      </c>
      <c r="AL35">
        <f t="shared" si="21"/>
        <v>0.43930458925184868</v>
      </c>
      <c r="AM35">
        <f t="shared" si="22"/>
        <v>2.6910002131485325E-3</v>
      </c>
      <c r="AN35">
        <f t="shared" si="23"/>
        <v>0.36889910953620164</v>
      </c>
      <c r="AO35">
        <f t="shared" si="11"/>
        <v>0.62555488080737465</v>
      </c>
      <c r="AP35">
        <f t="shared" si="26"/>
        <v>0.43746108518622862</v>
      </c>
      <c r="AQ35">
        <f t="shared" si="24"/>
        <v>1.7555057623039388E-3</v>
      </c>
      <c r="AR35">
        <f t="shared" si="12"/>
        <v>3.3985072399576934E-6</v>
      </c>
      <c r="AS35">
        <f t="shared" si="12"/>
        <v>8.7514986756102787E-7</v>
      </c>
    </row>
    <row r="36" spans="1:45" x14ac:dyDescent="0.25">
      <c r="A36">
        <v>1833</v>
      </c>
      <c r="B36">
        <v>346.33</v>
      </c>
      <c r="C36">
        <f t="shared" si="0"/>
        <v>619.48</v>
      </c>
      <c r="D36">
        <v>2.5304500000000001</v>
      </c>
      <c r="E36">
        <f t="shared" si="13"/>
        <v>0.57373313683255867</v>
      </c>
      <c r="F36">
        <f t="shared" si="1"/>
        <v>0.42626686316744133</v>
      </c>
      <c r="G36">
        <f t="shared" si="14"/>
        <v>7.487451367264291E-4</v>
      </c>
      <c r="H36">
        <f t="shared" si="15"/>
        <v>0.35223911863702129</v>
      </c>
      <c r="I36">
        <f t="shared" si="16"/>
        <v>0.5953964633681641</v>
      </c>
      <c r="J36">
        <f t="shared" si="25"/>
        <v>0.43213702759339589</v>
      </c>
      <c r="K36">
        <f t="shared" si="17"/>
        <v>6.1324249770408634E-4</v>
      </c>
      <c r="L36">
        <f t="shared" si="2"/>
        <v>3.4458830387742435E-5</v>
      </c>
      <c r="M36">
        <f t="shared" si="2"/>
        <v>1.8360965182019327E-8</v>
      </c>
      <c r="Q36">
        <v>936</v>
      </c>
      <c r="R36">
        <v>358.73500000000001</v>
      </c>
      <c r="S36">
        <f t="shared" si="3"/>
        <v>631.88499999999999</v>
      </c>
      <c r="T36">
        <v>2.7815699999999999</v>
      </c>
      <c r="U36">
        <f t="shared" si="18"/>
        <v>0.51943708368114105</v>
      </c>
      <c r="V36">
        <f t="shared" si="4"/>
        <v>0.48056291631885895</v>
      </c>
      <c r="W36">
        <f t="shared" si="5"/>
        <v>1.5272416714441582E-3</v>
      </c>
      <c r="X36">
        <f t="shared" si="6"/>
        <v>0.43147995197687383</v>
      </c>
      <c r="Y36">
        <f t="shared" si="7"/>
        <v>0.74203783437983006</v>
      </c>
      <c r="Z36">
        <f t="shared" si="19"/>
        <v>0.45746013628886273</v>
      </c>
      <c r="AA36">
        <f t="shared" si="8"/>
        <v>1.130850497877892E-3</v>
      </c>
      <c r="AB36">
        <f t="shared" si="9"/>
        <v>5.3373844511439203E-4</v>
      </c>
      <c r="AC36">
        <f t="shared" si="9"/>
        <v>1.5712596248124182E-7</v>
      </c>
      <c r="AG36">
        <v>624</v>
      </c>
      <c r="AH36">
        <v>364.30599999999998</v>
      </c>
      <c r="AI36">
        <f t="shared" si="10"/>
        <v>637.4559999999999</v>
      </c>
      <c r="AJ36">
        <v>2.8413900000000001</v>
      </c>
      <c r="AK36">
        <f t="shared" si="20"/>
        <v>0.5176394073377748</v>
      </c>
      <c r="AL36">
        <f t="shared" si="21"/>
        <v>0.4823605926622252</v>
      </c>
      <c r="AM36">
        <f t="shared" si="22"/>
        <v>2.4214902908111097E-3</v>
      </c>
      <c r="AN36">
        <f t="shared" si="23"/>
        <v>0.45679210321925889</v>
      </c>
      <c r="AO36">
        <f t="shared" si="11"/>
        <v>0.79082318852562938</v>
      </c>
      <c r="AP36">
        <f t="shared" si="26"/>
        <v>0.46554917738309165</v>
      </c>
      <c r="AQ36">
        <f t="shared" si="24"/>
        <v>1.6298260862622272E-3</v>
      </c>
      <c r="AR36">
        <f t="shared" si="12"/>
        <v>2.8262368368748485E-4</v>
      </c>
      <c r="AS36">
        <f t="shared" si="12"/>
        <v>6.2673221276401486E-7</v>
      </c>
    </row>
    <row r="37" spans="1:45" x14ac:dyDescent="0.25">
      <c r="A37">
        <v>1880</v>
      </c>
      <c r="B37">
        <v>354.10300000000001</v>
      </c>
      <c r="C37">
        <f t="shared" si="0"/>
        <v>627.25299999999993</v>
      </c>
      <c r="D37">
        <v>2.3752399999999998</v>
      </c>
      <c r="E37">
        <f t="shared" si="13"/>
        <v>0.5385421154064165</v>
      </c>
      <c r="F37">
        <f t="shared" si="1"/>
        <v>0.4614578845935835</v>
      </c>
      <c r="G37">
        <f t="shared" si="14"/>
        <v>4.8216658988342598E-4</v>
      </c>
      <c r="H37">
        <f t="shared" si="15"/>
        <v>0.4424298932242906</v>
      </c>
      <c r="I37">
        <f t="shared" si="16"/>
        <v>0.76301111067659766</v>
      </c>
      <c r="J37">
        <f t="shared" si="25"/>
        <v>0.46095942498548798</v>
      </c>
      <c r="K37">
        <f t="shared" si="17"/>
        <v>5.6972369556453854E-4</v>
      </c>
      <c r="L37">
        <f t="shared" si="2"/>
        <v>2.4846198090274439E-7</v>
      </c>
      <c r="M37">
        <f t="shared" si="2"/>
        <v>7.6662467552535124E-9</v>
      </c>
      <c r="Q37">
        <v>960</v>
      </c>
      <c r="R37">
        <v>366.59100000000001</v>
      </c>
      <c r="S37">
        <f t="shared" si="3"/>
        <v>639.74099999999999</v>
      </c>
      <c r="T37">
        <v>2.5852900000000001</v>
      </c>
      <c r="U37">
        <f t="shared" si="18"/>
        <v>0.48278328356648126</v>
      </c>
      <c r="V37">
        <f t="shared" si="4"/>
        <v>0.51721671643351874</v>
      </c>
      <c r="W37">
        <f t="shared" si="5"/>
        <v>9.3721346711559317E-4</v>
      </c>
      <c r="X37">
        <f t="shared" si="6"/>
        <v>0.51640747354993177</v>
      </c>
      <c r="Y37">
        <f t="shared" si="7"/>
        <v>0.91044003768281079</v>
      </c>
      <c r="Z37">
        <f t="shared" si="19"/>
        <v>0.48460054823793214</v>
      </c>
      <c r="AA37">
        <f t="shared" si="8"/>
        <v>1.0333266903838193E-3</v>
      </c>
      <c r="AB37">
        <f t="shared" si="9"/>
        <v>1.063814427762795E-3</v>
      </c>
      <c r="AC37">
        <f t="shared" si="9"/>
        <v>9.237751687007891E-9</v>
      </c>
      <c r="AG37">
        <v>640</v>
      </c>
      <c r="AH37">
        <v>372.08600000000001</v>
      </c>
      <c r="AI37">
        <f t="shared" si="10"/>
        <v>645.23599999999999</v>
      </c>
      <c r="AJ37">
        <v>2.6287199999999999</v>
      </c>
      <c r="AK37">
        <f t="shared" si="20"/>
        <v>0.47889556268479699</v>
      </c>
      <c r="AL37">
        <f t="shared" si="21"/>
        <v>0.52110443731520295</v>
      </c>
      <c r="AM37">
        <f t="shared" si="22"/>
        <v>1.5900743833722336E-3</v>
      </c>
      <c r="AN37">
        <f t="shared" si="23"/>
        <v>0.5383926863562376</v>
      </c>
      <c r="AO37">
        <f t="shared" si="11"/>
        <v>0.95651237918703291</v>
      </c>
      <c r="AP37">
        <f t="shared" si="26"/>
        <v>0.49162639476328729</v>
      </c>
      <c r="AQ37">
        <f t="shared" si="24"/>
        <v>1.4866256466034074E-3</v>
      </c>
      <c r="AR37">
        <f t="shared" si="12"/>
        <v>8.6895499269255046E-4</v>
      </c>
      <c r="AS37">
        <f t="shared" si="12"/>
        <v>1.0701641139065893E-8</v>
      </c>
    </row>
    <row r="38" spans="1:45" x14ac:dyDescent="0.25">
      <c r="A38">
        <v>1927</v>
      </c>
      <c r="B38">
        <v>361.887</v>
      </c>
      <c r="C38">
        <f t="shared" si="0"/>
        <v>635.03700000000003</v>
      </c>
      <c r="D38">
        <v>2.27529</v>
      </c>
      <c r="E38">
        <f t="shared" si="13"/>
        <v>0.51588028568189548</v>
      </c>
      <c r="F38">
        <f t="shared" si="1"/>
        <v>0.48411971431810452</v>
      </c>
      <c r="G38">
        <f t="shared" si="14"/>
        <v>2.9180847445771287E-4</v>
      </c>
      <c r="H38">
        <f t="shared" si="15"/>
        <v>0.52622027239087288</v>
      </c>
      <c r="I38">
        <f t="shared" si="16"/>
        <v>0.93085924958882882</v>
      </c>
      <c r="J38">
        <f t="shared" si="25"/>
        <v>0.48773643867702127</v>
      </c>
      <c r="K38">
        <f t="shared" si="17"/>
        <v>5.2159151383480182E-4</v>
      </c>
      <c r="L38">
        <f t="shared" si="2"/>
        <v>1.3080695088381742E-5</v>
      </c>
      <c r="M38">
        <f t="shared" si="2"/>
        <v>5.2800245185372808E-8</v>
      </c>
      <c r="Q38">
        <v>984</v>
      </c>
      <c r="R38">
        <v>374.45299999999997</v>
      </c>
      <c r="S38">
        <f t="shared" si="3"/>
        <v>647.60299999999995</v>
      </c>
      <c r="T38">
        <v>2.4648400000000001</v>
      </c>
      <c r="U38">
        <f t="shared" si="18"/>
        <v>0.46029016035570697</v>
      </c>
      <c r="V38">
        <f t="shared" si="4"/>
        <v>0.53970983964429298</v>
      </c>
      <c r="W38">
        <f t="shared" si="5"/>
        <v>5.7742309169488604E-4</v>
      </c>
      <c r="X38">
        <f t="shared" si="6"/>
        <v>0.59401090119511679</v>
      </c>
      <c r="Y38">
        <f t="shared" si="7"/>
        <v>1.0788947993697573</v>
      </c>
      <c r="Z38">
        <f t="shared" si="19"/>
        <v>0.50940038880714378</v>
      </c>
      <c r="AA38">
        <f t="shared" si="8"/>
        <v>9.3069038215139079E-4</v>
      </c>
      <c r="AB38">
        <f t="shared" si="9"/>
        <v>9.1866281004956431E-4</v>
      </c>
      <c r="AC38">
        <f t="shared" si="9"/>
        <v>1.2479777850648051E-7</v>
      </c>
      <c r="AG38">
        <v>656</v>
      </c>
      <c r="AH38">
        <v>379.892</v>
      </c>
      <c r="AI38">
        <f t="shared" si="10"/>
        <v>653.04199999999992</v>
      </c>
      <c r="AJ38">
        <v>2.4890699999999999</v>
      </c>
      <c r="AK38">
        <f t="shared" si="20"/>
        <v>0.45345437255084137</v>
      </c>
      <c r="AL38">
        <f t="shared" si="21"/>
        <v>0.54654562744915869</v>
      </c>
      <c r="AM38">
        <f t="shared" si="22"/>
        <v>9.4926245142672172E-4</v>
      </c>
      <c r="AN38">
        <f t="shared" si="23"/>
        <v>0.61282364600999562</v>
      </c>
      <c r="AO38">
        <f t="shared" si="11"/>
        <v>1.1225018673183325</v>
      </c>
      <c r="AP38">
        <f t="shared" si="26"/>
        <v>0.51541240510894182</v>
      </c>
      <c r="AQ38">
        <f t="shared" si="24"/>
        <v>1.3381522080667615E-3</v>
      </c>
      <c r="AR38">
        <f t="shared" si="12"/>
        <v>9.692775332853788E-4</v>
      </c>
      <c r="AS38">
        <f t="shared" si="12"/>
        <v>1.5123524281954937E-7</v>
      </c>
    </row>
    <row r="39" spans="1:45" x14ac:dyDescent="0.25">
      <c r="A39">
        <v>1974</v>
      </c>
      <c r="B39">
        <v>369.64400000000001</v>
      </c>
      <c r="C39">
        <f t="shared" si="0"/>
        <v>642.79399999999998</v>
      </c>
      <c r="D39">
        <v>2.2147999999999999</v>
      </c>
      <c r="E39">
        <f t="shared" si="13"/>
        <v>0.50216528738238297</v>
      </c>
      <c r="F39">
        <f t="shared" si="1"/>
        <v>0.49783471261761703</v>
      </c>
      <c r="G39">
        <f t="shared" si="14"/>
        <v>2.2644221840048019E-4</v>
      </c>
      <c r="H39">
        <f t="shared" si="15"/>
        <v>0.60293175736953963</v>
      </c>
      <c r="I39">
        <f t="shared" si="16"/>
        <v>1.0994180421159905</v>
      </c>
      <c r="J39">
        <f t="shared" si="25"/>
        <v>0.51225123982725695</v>
      </c>
      <c r="K39">
        <f t="shared" si="17"/>
        <v>4.6695728809242003E-4</v>
      </c>
      <c r="L39">
        <f t="shared" si="2"/>
        <v>2.0783625678628842E-4</v>
      </c>
      <c r="M39">
        <f t="shared" si="2"/>
        <v>5.7847498748918674E-8</v>
      </c>
      <c r="Q39">
        <v>1008</v>
      </c>
      <c r="R39">
        <v>382.32499999999999</v>
      </c>
      <c r="S39">
        <f t="shared" si="3"/>
        <v>655.47499999999991</v>
      </c>
      <c r="T39">
        <v>2.3906299999999998</v>
      </c>
      <c r="U39">
        <f t="shared" si="18"/>
        <v>0.44643200615502981</v>
      </c>
      <c r="V39">
        <f t="shared" si="4"/>
        <v>0.55356799384497024</v>
      </c>
      <c r="W39">
        <f t="shared" si="5"/>
        <v>4.5199444005599349E-4</v>
      </c>
      <c r="X39">
        <f t="shared" si="6"/>
        <v>0.66390628317206724</v>
      </c>
      <c r="Y39">
        <f t="shared" si="7"/>
        <v>1.2479161782374173</v>
      </c>
      <c r="Z39">
        <f t="shared" si="19"/>
        <v>0.53173695797877718</v>
      </c>
      <c r="AA39">
        <f t="shared" si="8"/>
        <v>8.2381630043847369E-4</v>
      </c>
      <c r="AB39">
        <f t="shared" si="9"/>
        <v>4.7659412699100777E-4</v>
      </c>
      <c r="AC39">
        <f t="shared" si="9"/>
        <v>1.3825149585828859E-7</v>
      </c>
      <c r="AG39">
        <v>672</v>
      </c>
      <c r="AH39">
        <v>387.71199999999999</v>
      </c>
      <c r="AI39">
        <f t="shared" si="10"/>
        <v>660.86199999999997</v>
      </c>
      <c r="AJ39">
        <v>2.4056999999999999</v>
      </c>
      <c r="AK39">
        <f t="shared" si="20"/>
        <v>0.43826617332801371</v>
      </c>
      <c r="AL39">
        <f t="shared" si="21"/>
        <v>0.56173382667198624</v>
      </c>
      <c r="AM39">
        <f t="shared" si="22"/>
        <v>6.9751490673385791E-4</v>
      </c>
      <c r="AN39">
        <f t="shared" si="23"/>
        <v>0.67982097868535118</v>
      </c>
      <c r="AO39">
        <f t="shared" si="11"/>
        <v>1.2894427518667768</v>
      </c>
      <c r="AP39">
        <f t="shared" si="26"/>
        <v>0.53682284043800998</v>
      </c>
      <c r="AQ39">
        <f t="shared" si="24"/>
        <v>1.1819249025207445E-3</v>
      </c>
      <c r="AR39">
        <f t="shared" si="12"/>
        <v>6.2055723514935429E-4</v>
      </c>
      <c r="AS39">
        <f t="shared" si="12"/>
        <v>2.3465304401825153E-7</v>
      </c>
    </row>
    <row r="40" spans="1:45" x14ac:dyDescent="0.25">
      <c r="A40">
        <v>2021</v>
      </c>
      <c r="B40">
        <v>377.38</v>
      </c>
      <c r="C40">
        <f t="shared" si="0"/>
        <v>650.53</v>
      </c>
      <c r="D40">
        <v>2.1678600000000001</v>
      </c>
      <c r="E40">
        <f t="shared" si="13"/>
        <v>0.49152250311756041</v>
      </c>
      <c r="F40">
        <f t="shared" si="1"/>
        <v>0.50847749688243959</v>
      </c>
      <c r="G40">
        <f t="shared" si="14"/>
        <v>2.1414081965908269E-4</v>
      </c>
      <c r="H40">
        <f t="shared" si="15"/>
        <v>0.67160807981930604</v>
      </c>
      <c r="I40">
        <f t="shared" si="16"/>
        <v>1.2678499852269443</v>
      </c>
      <c r="J40">
        <f t="shared" si="25"/>
        <v>0.53419823236760067</v>
      </c>
      <c r="K40">
        <f t="shared" si="17"/>
        <v>4.1113967221223746E-4</v>
      </c>
      <c r="L40">
        <f t="shared" si="2"/>
        <v>6.6155623389762403E-4</v>
      </c>
      <c r="M40">
        <f t="shared" si="2"/>
        <v>3.8808547907259615E-8</v>
      </c>
      <c r="Q40">
        <v>1032</v>
      </c>
      <c r="R40">
        <v>390.19299999999998</v>
      </c>
      <c r="S40">
        <f t="shared" si="3"/>
        <v>663.34299999999996</v>
      </c>
      <c r="T40">
        <v>2.3325399999999998</v>
      </c>
      <c r="U40">
        <f t="shared" si="18"/>
        <v>0.43558413959368586</v>
      </c>
      <c r="V40">
        <f t="shared" si="4"/>
        <v>0.56441586040631408</v>
      </c>
      <c r="W40">
        <f t="shared" si="5"/>
        <v>4.2655078677689601E-4</v>
      </c>
      <c r="X40">
        <f t="shared" si="6"/>
        <v>0.7257753602596384</v>
      </c>
      <c r="Y40">
        <f t="shared" si="7"/>
        <v>1.4175671699687484</v>
      </c>
      <c r="Z40">
        <f t="shared" si="19"/>
        <v>0.55150854918930059</v>
      </c>
      <c r="AA40">
        <f t="shared" si="8"/>
        <v>7.1503765106694652E-4</v>
      </c>
      <c r="AB40">
        <f t="shared" si="9"/>
        <v>1.6659868285284239E-4</v>
      </c>
      <c r="AC40">
        <f t="shared" si="9"/>
        <v>8.3224670867906023E-8</v>
      </c>
      <c r="AG40">
        <v>688</v>
      </c>
      <c r="AH40">
        <v>395.51100000000002</v>
      </c>
      <c r="AI40">
        <f t="shared" si="10"/>
        <v>668.66100000000006</v>
      </c>
      <c r="AJ40">
        <v>2.3444400000000001</v>
      </c>
      <c r="AK40">
        <f t="shared" si="20"/>
        <v>0.42710593482027204</v>
      </c>
      <c r="AL40">
        <f t="shared" si="21"/>
        <v>0.57289406517972796</v>
      </c>
      <c r="AM40">
        <f t="shared" si="22"/>
        <v>6.3842084264719573E-4</v>
      </c>
      <c r="AN40">
        <f t="shared" si="23"/>
        <v>0.73899647113988309</v>
      </c>
      <c r="AO40">
        <f t="shared" si="11"/>
        <v>1.4570941481039901</v>
      </c>
      <c r="AP40">
        <f t="shared" si="26"/>
        <v>0.55573363887834193</v>
      </c>
      <c r="AQ40">
        <f t="shared" si="24"/>
        <v>1.0215386282156668E-3</v>
      </c>
      <c r="AR40">
        <f t="shared" si="12"/>
        <v>2.9448023084530155E-4</v>
      </c>
      <c r="AS40">
        <f t="shared" si="12"/>
        <v>1.4677923761888897E-7</v>
      </c>
    </row>
    <row r="41" spans="1:45" x14ac:dyDescent="0.25">
      <c r="A41">
        <v>2068</v>
      </c>
      <c r="B41">
        <v>385.10899999999998</v>
      </c>
      <c r="C41">
        <f t="shared" si="0"/>
        <v>658.25900000000001</v>
      </c>
      <c r="D41">
        <v>2.1234700000000002</v>
      </c>
      <c r="E41">
        <f t="shared" si="13"/>
        <v>0.48145788459358357</v>
      </c>
      <c r="F41">
        <f t="shared" si="1"/>
        <v>0.51854211540641648</v>
      </c>
      <c r="G41">
        <f t="shared" si="14"/>
        <v>2.0849664847185197E-4</v>
      </c>
      <c r="H41">
        <f t="shared" si="15"/>
        <v>0.73207519623606598</v>
      </c>
      <c r="I41">
        <f t="shared" si="16"/>
        <v>1.436234663205687</v>
      </c>
      <c r="J41">
        <f t="shared" si="25"/>
        <v>0.55352179696157577</v>
      </c>
      <c r="K41">
        <f t="shared" si="17"/>
        <v>3.5637451568510948E-4</v>
      </c>
      <c r="L41">
        <f t="shared" si="2"/>
        <v>1.2235781217003511E-3</v>
      </c>
      <c r="M41">
        <f t="shared" si="2"/>
        <v>2.186786361154182E-8</v>
      </c>
      <c r="Q41">
        <v>1056</v>
      </c>
      <c r="R41">
        <v>398.06900000000002</v>
      </c>
      <c r="S41">
        <f t="shared" si="3"/>
        <v>671.21900000000005</v>
      </c>
      <c r="T41">
        <v>2.27772</v>
      </c>
      <c r="U41">
        <f t="shared" si="18"/>
        <v>0.42534692071104041</v>
      </c>
      <c r="V41">
        <f t="shared" si="4"/>
        <v>0.57465307928895959</v>
      </c>
      <c r="W41">
        <f t="shared" si="5"/>
        <v>4.2281593858913463E-4</v>
      </c>
      <c r="X41">
        <f t="shared" si="6"/>
        <v>0.77947509833332151</v>
      </c>
      <c r="Y41">
        <f t="shared" si="7"/>
        <v>1.5875306685330961</v>
      </c>
      <c r="Z41">
        <f t="shared" si="19"/>
        <v>0.56866945281490733</v>
      </c>
      <c r="AA41">
        <f t="shared" si="8"/>
        <v>6.1042871472254752E-4</v>
      </c>
      <c r="AB41">
        <f t="shared" si="9"/>
        <v>3.5803785780979099E-5</v>
      </c>
      <c r="AC41">
        <f t="shared" si="9"/>
        <v>3.5198553768486103E-8</v>
      </c>
      <c r="AG41" s="11">
        <v>704</v>
      </c>
      <c r="AH41">
        <v>403.31599999999997</v>
      </c>
      <c r="AI41">
        <f t="shared" si="10"/>
        <v>676.46599999999989</v>
      </c>
      <c r="AJ41">
        <v>2.28837</v>
      </c>
      <c r="AK41">
        <f t="shared" si="20"/>
        <v>0.41689120133791691</v>
      </c>
      <c r="AL41">
        <f t="shared" si="21"/>
        <v>0.58310879866208309</v>
      </c>
      <c r="AM41">
        <f t="shared" si="22"/>
        <v>6.2179707895422542E-4</v>
      </c>
      <c r="AN41">
        <f t="shared" si="23"/>
        <v>0.79014189607937335</v>
      </c>
      <c r="AO41">
        <f t="shared" si="11"/>
        <v>1.6247086673073883</v>
      </c>
      <c r="AP41">
        <f t="shared" si="26"/>
        <v>0.57207825692979264</v>
      </c>
      <c r="AQ41">
        <f t="shared" si="24"/>
        <v>8.7041130197027796E-4</v>
      </c>
      <c r="AR41">
        <f t="shared" si="12"/>
        <v>1.2167285090780132E-4</v>
      </c>
      <c r="AS41">
        <f t="shared" si="12"/>
        <v>6.180903188587551E-8</v>
      </c>
    </row>
    <row r="42" spans="1:45" x14ac:dyDescent="0.25">
      <c r="A42">
        <v>2115</v>
      </c>
      <c r="B42">
        <v>392.84500000000003</v>
      </c>
      <c r="C42">
        <f t="shared" si="0"/>
        <v>665.995</v>
      </c>
      <c r="D42">
        <v>2.0802499999999999</v>
      </c>
      <c r="E42">
        <f t="shared" si="13"/>
        <v>0.47165854211540642</v>
      </c>
      <c r="F42">
        <f t="shared" si="1"/>
        <v>0.52834145788459352</v>
      </c>
      <c r="G42">
        <f t="shared" si="14"/>
        <v>2.0068164221261211E-4</v>
      </c>
      <c r="H42">
        <f t="shared" si="15"/>
        <v>0.78448789387711004</v>
      </c>
      <c r="I42">
        <f t="shared" si="16"/>
        <v>1.6048371564931614</v>
      </c>
      <c r="J42">
        <f t="shared" si="25"/>
        <v>0.5702713991987759</v>
      </c>
      <c r="K42">
        <f t="shared" si="17"/>
        <v>3.040439820095288E-4</v>
      </c>
      <c r="L42">
        <f t="shared" si="2"/>
        <v>1.7581199786107777E-3</v>
      </c>
      <c r="M42">
        <f t="shared" si="2"/>
        <v>1.0683773288293269E-8</v>
      </c>
      <c r="Q42">
        <v>1080</v>
      </c>
      <c r="R42">
        <v>405.90899999999999</v>
      </c>
      <c r="S42">
        <f t="shared" si="3"/>
        <v>679.05899999999997</v>
      </c>
      <c r="T42">
        <v>2.2233800000000001</v>
      </c>
      <c r="U42">
        <f t="shared" si="18"/>
        <v>0.41519933818490118</v>
      </c>
      <c r="V42">
        <f t="shared" si="4"/>
        <v>0.58480066181509882</v>
      </c>
      <c r="W42">
        <f t="shared" si="5"/>
        <v>4.1970356509934043E-4</v>
      </c>
      <c r="X42">
        <f t="shared" si="6"/>
        <v>0.82531864523514276</v>
      </c>
      <c r="Y42">
        <f t="shared" si="7"/>
        <v>1.7580217110140481</v>
      </c>
      <c r="Z42">
        <f t="shared" si="19"/>
        <v>0.58331974196824843</v>
      </c>
      <c r="AA42">
        <f t="shared" si="8"/>
        <v>5.0927360302710284E-4</v>
      </c>
      <c r="AB42">
        <f t="shared" si="9"/>
        <v>2.19312359279539E-6</v>
      </c>
      <c r="AC42">
        <f t="shared" si="9"/>
        <v>8.0227916943807965E-9</v>
      </c>
      <c r="AG42">
        <v>720</v>
      </c>
      <c r="AH42">
        <v>411.10399999999998</v>
      </c>
      <c r="AI42">
        <f t="shared" si="10"/>
        <v>684.25399999999991</v>
      </c>
      <c r="AJ42">
        <v>2.2337600000000002</v>
      </c>
      <c r="AK42">
        <f t="shared" si="20"/>
        <v>0.40694244807464935</v>
      </c>
      <c r="AL42">
        <f t="shared" si="21"/>
        <v>0.5930575519253507</v>
      </c>
      <c r="AM42">
        <f t="shared" si="22"/>
        <v>6.2179707895422542E-4</v>
      </c>
      <c r="AN42">
        <f t="shared" si="23"/>
        <v>0.83372082171350614</v>
      </c>
      <c r="AO42">
        <f t="shared" si="11"/>
        <v>1.7927728390166067</v>
      </c>
      <c r="AP42">
        <f t="shared" si="26"/>
        <v>0.58600483776131707</v>
      </c>
      <c r="AQ42">
        <f t="shared" si="24"/>
        <v>7.2697408713345195E-4</v>
      </c>
      <c r="AR42">
        <f t="shared" si="12"/>
        <v>4.974077707956066E-5</v>
      </c>
      <c r="AS42">
        <f t="shared" si="12"/>
        <v>1.1062203049533084E-8</v>
      </c>
    </row>
    <row r="43" spans="1:45" x14ac:dyDescent="0.25">
      <c r="A43">
        <v>2162</v>
      </c>
      <c r="B43">
        <v>400.57499999999999</v>
      </c>
      <c r="C43">
        <f t="shared" si="0"/>
        <v>673.72499999999991</v>
      </c>
      <c r="D43">
        <v>2.0386500000000001</v>
      </c>
      <c r="E43">
        <f t="shared" si="13"/>
        <v>0.46222650493141371</v>
      </c>
      <c r="F43">
        <f t="shared" si="1"/>
        <v>0.53777349506858629</v>
      </c>
      <c r="G43">
        <f t="shared" si="14"/>
        <v>1.9195006114518804E-4</v>
      </c>
      <c r="H43">
        <f t="shared" si="15"/>
        <v>0.82920423749109951</v>
      </c>
      <c r="I43">
        <f t="shared" si="16"/>
        <v>1.7739331663269224</v>
      </c>
      <c r="J43">
        <f t="shared" si="25"/>
        <v>0.5845614663532237</v>
      </c>
      <c r="K43">
        <f t="shared" si="17"/>
        <v>2.5444782211485366E-4</v>
      </c>
      <c r="L43">
        <f t="shared" si="2"/>
        <v>2.1891142569320549E-3</v>
      </c>
      <c r="M43">
        <f t="shared" si="2"/>
        <v>3.9059701262214599E-9</v>
      </c>
      <c r="Q43">
        <v>1104</v>
      </c>
      <c r="R43">
        <v>413.74900000000002</v>
      </c>
      <c r="S43">
        <f t="shared" si="3"/>
        <v>686.899</v>
      </c>
      <c r="T43">
        <v>2.1694399999999998</v>
      </c>
      <c r="U43">
        <f t="shared" si="18"/>
        <v>0.40512645262251701</v>
      </c>
      <c r="V43">
        <f t="shared" si="4"/>
        <v>0.59487354737748299</v>
      </c>
      <c r="W43">
        <f t="shared" si="5"/>
        <v>4.0390826963861148E-4</v>
      </c>
      <c r="X43">
        <f t="shared" si="6"/>
        <v>0.86356538517896131</v>
      </c>
      <c r="Y43">
        <f t="shared" si="7"/>
        <v>1.9281108457905378</v>
      </c>
      <c r="Z43">
        <f t="shared" si="19"/>
        <v>0.59554230844089895</v>
      </c>
      <c r="AA43">
        <f t="shared" si="8"/>
        <v>4.1924510706883839E-4</v>
      </c>
      <c r="AB43">
        <f t="shared" si="9"/>
        <v>4.4724135994124147E-7</v>
      </c>
      <c r="AC43">
        <f t="shared" si="9"/>
        <v>2.3521858236120905E-10</v>
      </c>
      <c r="AG43">
        <v>736</v>
      </c>
      <c r="AH43">
        <v>418.87700000000001</v>
      </c>
      <c r="AI43">
        <f t="shared" si="10"/>
        <v>692.02700000000004</v>
      </c>
      <c r="AJ43">
        <v>2.1791499999999999</v>
      </c>
      <c r="AK43">
        <f t="shared" si="20"/>
        <v>0.39699369481138175</v>
      </c>
      <c r="AL43">
        <f t="shared" si="21"/>
        <v>0.60300630518861831</v>
      </c>
      <c r="AM43">
        <f t="shared" si="22"/>
        <v>6.0551489944671993E-4</v>
      </c>
      <c r="AN43">
        <f t="shared" si="23"/>
        <v>0.87011826922988988</v>
      </c>
      <c r="AO43">
        <f t="shared" si="11"/>
        <v>1.9608252947498275</v>
      </c>
      <c r="AP43">
        <f t="shared" si="26"/>
        <v>0.59763642315545229</v>
      </c>
      <c r="AQ43">
        <f t="shared" si="24"/>
        <v>5.9692195151559064E-4</v>
      </c>
      <c r="AR43">
        <f t="shared" si="12"/>
        <v>2.8835633050119206E-5</v>
      </c>
      <c r="AS43">
        <f t="shared" si="12"/>
        <v>7.3838754147099162E-11</v>
      </c>
    </row>
    <row r="44" spans="1:45" x14ac:dyDescent="0.25">
      <c r="A44">
        <v>2209</v>
      </c>
      <c r="B44">
        <v>408.3</v>
      </c>
      <c r="C44">
        <f t="shared" si="0"/>
        <v>681.45</v>
      </c>
      <c r="D44">
        <v>1.9988600000000001</v>
      </c>
      <c r="E44">
        <f t="shared" si="13"/>
        <v>0.45320485205758987</v>
      </c>
      <c r="F44">
        <f t="shared" si="1"/>
        <v>0.54679514794241013</v>
      </c>
      <c r="G44">
        <f t="shared" si="14"/>
        <v>1.8312199851900748E-4</v>
      </c>
      <c r="H44">
        <f t="shared" si="15"/>
        <v>0.86662637678265286</v>
      </c>
      <c r="I44">
        <f t="shared" si="16"/>
        <v>1.9432375742329224</v>
      </c>
      <c r="J44">
        <f t="shared" si="25"/>
        <v>0.59652051399262185</v>
      </c>
      <c r="K44">
        <f t="shared" si="17"/>
        <v>2.0923719976975901E-4</v>
      </c>
      <c r="L44">
        <f t="shared" si="2"/>
        <v>2.4726120288275479E-3</v>
      </c>
      <c r="M44">
        <f t="shared" si="2"/>
        <v>6.8200373636725409E-10</v>
      </c>
      <c r="Q44">
        <v>1128</v>
      </c>
      <c r="R44">
        <v>421.56799999999998</v>
      </c>
      <c r="S44">
        <f t="shared" si="3"/>
        <v>694.71799999999996</v>
      </c>
      <c r="T44">
        <v>2.1175299999999999</v>
      </c>
      <c r="U44">
        <f t="shared" si="18"/>
        <v>0.39543265415119039</v>
      </c>
      <c r="V44">
        <f t="shared" si="4"/>
        <v>0.60456734584880967</v>
      </c>
      <c r="W44">
        <f t="shared" si="5"/>
        <v>3.9177001302839282E-4</v>
      </c>
      <c r="X44">
        <f t="shared" si="6"/>
        <v>0.89505093339404684</v>
      </c>
      <c r="Y44">
        <f t="shared" si="7"/>
        <v>2.098485584653687</v>
      </c>
      <c r="Z44">
        <f t="shared" si="19"/>
        <v>0.60560419101055107</v>
      </c>
      <c r="AA44">
        <f t="shared" si="8"/>
        <v>3.3828327103691062E-4</v>
      </c>
      <c r="AB44">
        <f t="shared" si="9"/>
        <v>1.0750478894265635E-6</v>
      </c>
      <c r="AC44">
        <f t="shared" si="9"/>
        <v>2.8608315688633849E-9</v>
      </c>
      <c r="AG44">
        <v>752</v>
      </c>
      <c r="AH44">
        <v>426.62599999999998</v>
      </c>
      <c r="AI44">
        <f t="shared" si="10"/>
        <v>699.77599999999995</v>
      </c>
      <c r="AJ44">
        <v>2.1259700000000001</v>
      </c>
      <c r="AK44">
        <f t="shared" si="20"/>
        <v>0.38730545642023417</v>
      </c>
      <c r="AL44">
        <f t="shared" si="21"/>
        <v>0.61269454357976583</v>
      </c>
      <c r="AM44">
        <f t="shared" si="22"/>
        <v>5.9822777015665352E-4</v>
      </c>
      <c r="AN44">
        <f t="shared" si="23"/>
        <v>0.90000439005069643</v>
      </c>
      <c r="AO44">
        <f t="shared" si="11"/>
        <v>2.1288598226472497</v>
      </c>
      <c r="AP44">
        <f t="shared" si="26"/>
        <v>0.60718717437970171</v>
      </c>
      <c r="AQ44">
        <f t="shared" si="24"/>
        <v>4.8137326237433824E-4</v>
      </c>
      <c r="AR44">
        <f t="shared" si="12"/>
        <v>3.0331115505814862E-5</v>
      </c>
      <c r="AS44">
        <f t="shared" si="12"/>
        <v>1.3654975989047182E-8</v>
      </c>
    </row>
    <row r="45" spans="1:45" x14ac:dyDescent="0.25">
      <c r="A45">
        <v>2256</v>
      </c>
      <c r="B45">
        <v>416.02</v>
      </c>
      <c r="C45">
        <f t="shared" si="0"/>
        <v>689.17</v>
      </c>
      <c r="D45">
        <v>1.9609000000000001</v>
      </c>
      <c r="E45">
        <f t="shared" si="13"/>
        <v>0.44459811812719652</v>
      </c>
      <c r="F45">
        <f t="shared" si="1"/>
        <v>0.55540188187280348</v>
      </c>
      <c r="G45">
        <f t="shared" si="14"/>
        <v>1.6975930263129574E-4</v>
      </c>
      <c r="H45">
        <f t="shared" si="15"/>
        <v>0.89739930134407453</v>
      </c>
      <c r="I45">
        <f t="shared" si="16"/>
        <v>2.1127401156133221</v>
      </c>
      <c r="J45">
        <f t="shared" si="25"/>
        <v>0.60635466238180047</v>
      </c>
      <c r="K45">
        <f t="shared" si="17"/>
        <v>1.6905154857397786E-4</v>
      </c>
      <c r="L45">
        <f t="shared" si="2"/>
        <v>2.596185841598023E-3</v>
      </c>
      <c r="M45">
        <f t="shared" si="2"/>
        <v>5.0091580564992151E-13</v>
      </c>
      <c r="Q45">
        <v>1152</v>
      </c>
      <c r="R45">
        <v>429.392</v>
      </c>
      <c r="S45">
        <f t="shared" si="3"/>
        <v>702.54199999999992</v>
      </c>
      <c r="T45">
        <v>2.06718</v>
      </c>
      <c r="U45">
        <f t="shared" si="18"/>
        <v>0.38603017383850891</v>
      </c>
      <c r="V45">
        <f t="shared" si="4"/>
        <v>0.61396982616149109</v>
      </c>
      <c r="W45">
        <f t="shared" si="5"/>
        <v>3.4967516157886902E-4</v>
      </c>
      <c r="X45">
        <f t="shared" si="6"/>
        <v>0.92045620124572525</v>
      </c>
      <c r="Y45">
        <f t="shared" si="7"/>
        <v>2.2687205068599385</v>
      </c>
      <c r="Z45">
        <f t="shared" si="19"/>
        <v>0.61372298951543691</v>
      </c>
      <c r="AA45">
        <f t="shared" si="8"/>
        <v>2.689783173724867E-4</v>
      </c>
      <c r="AB45">
        <f t="shared" si="9"/>
        <v>6.0928329835277841E-8</v>
      </c>
      <c r="AC45">
        <f t="shared" si="9"/>
        <v>6.5119806648691393E-9</v>
      </c>
      <c r="AG45">
        <v>768</v>
      </c>
      <c r="AH45">
        <v>434.37799999999999</v>
      </c>
      <c r="AI45">
        <f t="shared" si="10"/>
        <v>707.52800000000002</v>
      </c>
      <c r="AJ45">
        <v>2.0734300000000001</v>
      </c>
      <c r="AK45">
        <f t="shared" si="20"/>
        <v>0.37773381209772772</v>
      </c>
      <c r="AL45">
        <f t="shared" si="21"/>
        <v>0.62226618790227228</v>
      </c>
      <c r="AM45">
        <f t="shared" si="22"/>
        <v>5.3947529025547003E-4</v>
      </c>
      <c r="AN45">
        <f t="shared" si="23"/>
        <v>0.92410532894680886</v>
      </c>
      <c r="AO45">
        <f t="shared" si="11"/>
        <v>2.2966757629273364</v>
      </c>
      <c r="AP45">
        <f t="shared" si="26"/>
        <v>0.61488914657769111</v>
      </c>
      <c r="AQ45">
        <f t="shared" si="24"/>
        <v>3.8280376913913126E-4</v>
      </c>
      <c r="AR45">
        <f t="shared" si="12"/>
        <v>5.4420738704578278E-5</v>
      </c>
      <c r="AS45">
        <f t="shared" si="12"/>
        <v>2.4545965528907382E-8</v>
      </c>
    </row>
    <row r="46" spans="1:45" x14ac:dyDescent="0.25">
      <c r="A46">
        <v>2303</v>
      </c>
      <c r="B46">
        <v>423.721</v>
      </c>
      <c r="C46">
        <f t="shared" si="0"/>
        <v>696.87099999999998</v>
      </c>
      <c r="D46">
        <v>1.92571</v>
      </c>
      <c r="E46">
        <f t="shared" si="13"/>
        <v>0.43661943090352567</v>
      </c>
      <c r="F46">
        <f t="shared" si="1"/>
        <v>0.56338056909647438</v>
      </c>
      <c r="G46">
        <f t="shared" si="14"/>
        <v>1.5427401245094369E-4</v>
      </c>
      <c r="H46">
        <f t="shared" si="15"/>
        <v>0.92226204351890284</v>
      </c>
      <c r="I46">
        <f t="shared" si="16"/>
        <v>2.2824211289694851</v>
      </c>
      <c r="J46">
        <f t="shared" si="25"/>
        <v>0.61430008516477741</v>
      </c>
      <c r="K46">
        <f t="shared" si="17"/>
        <v>1.3399017229046424E-4</v>
      </c>
      <c r="L46">
        <f t="shared" si="2"/>
        <v>2.5927971166301703E-3</v>
      </c>
      <c r="M46">
        <f t="shared" si="2"/>
        <v>4.114341716558788E-10</v>
      </c>
      <c r="Q46">
        <v>1176</v>
      </c>
      <c r="R46">
        <v>437.21300000000002</v>
      </c>
      <c r="S46">
        <f t="shared" si="3"/>
        <v>710.36300000000006</v>
      </c>
      <c r="T46">
        <v>2.02224</v>
      </c>
      <c r="U46">
        <f t="shared" si="18"/>
        <v>0.37763796996061605</v>
      </c>
      <c r="V46">
        <f t="shared" si="4"/>
        <v>0.62236203003938395</v>
      </c>
      <c r="W46">
        <f t="shared" si="5"/>
        <v>3.253986483584409E-4</v>
      </c>
      <c r="X46">
        <f t="shared" si="6"/>
        <v>0.94065662729161226</v>
      </c>
      <c r="Y46">
        <f t="shared" si="7"/>
        <v>2.439311987382935</v>
      </c>
      <c r="Z46">
        <f t="shared" si="19"/>
        <v>0.62017846913237662</v>
      </c>
      <c r="AA46">
        <f t="shared" si="8"/>
        <v>2.0988819232307791E-4</v>
      </c>
      <c r="AB46">
        <f t="shared" si="9"/>
        <v>4.7679382346106795E-6</v>
      </c>
      <c r="AC46">
        <f t="shared" si="9"/>
        <v>1.3342665453497527E-8</v>
      </c>
      <c r="AG46">
        <v>784</v>
      </c>
      <c r="AH46">
        <v>442.12200000000001</v>
      </c>
      <c r="AI46">
        <f t="shared" si="10"/>
        <v>715.27199999999993</v>
      </c>
      <c r="AJ46">
        <v>2.0260500000000001</v>
      </c>
      <c r="AK46">
        <f t="shared" si="20"/>
        <v>0.3691022074536402</v>
      </c>
      <c r="AL46">
        <f t="shared" si="21"/>
        <v>0.6308977925463598</v>
      </c>
      <c r="AM46">
        <f t="shared" si="22"/>
        <v>4.9746043544241642E-4</v>
      </c>
      <c r="AN46">
        <f t="shared" si="23"/>
        <v>0.94327118415803801</v>
      </c>
      <c r="AO46">
        <f t="shared" si="11"/>
        <v>2.4647821233648357</v>
      </c>
      <c r="AP46">
        <f t="shared" si="26"/>
        <v>0.62101400688391717</v>
      </c>
      <c r="AQ46">
        <f t="shared" si="24"/>
        <v>2.9885348902808768E-4</v>
      </c>
      <c r="AR46">
        <f t="shared" si="12"/>
        <v>9.7689219021106582E-5</v>
      </c>
      <c r="AS46">
        <f t="shared" si="12"/>
        <v>3.9444719164024046E-8</v>
      </c>
    </row>
    <row r="47" spans="1:45" x14ac:dyDescent="0.25">
      <c r="A47">
        <v>2350</v>
      </c>
      <c r="B47">
        <v>431.41800000000001</v>
      </c>
      <c r="C47">
        <f t="shared" si="0"/>
        <v>704.56799999999998</v>
      </c>
      <c r="D47">
        <v>1.8937299999999999</v>
      </c>
      <c r="E47">
        <f t="shared" si="13"/>
        <v>0.42936855231833126</v>
      </c>
      <c r="F47">
        <f t="shared" si="1"/>
        <v>0.57063144768166874</v>
      </c>
      <c r="G47">
        <f t="shared" si="14"/>
        <v>1.4723085866175337E-4</v>
      </c>
      <c r="H47">
        <f t="shared" si="15"/>
        <v>0.94196824044948457</v>
      </c>
      <c r="I47">
        <f t="shared" si="16"/>
        <v>2.4519700901700965</v>
      </c>
      <c r="J47">
        <f t="shared" si="25"/>
        <v>0.62059762326242918</v>
      </c>
      <c r="K47">
        <f t="shared" si="17"/>
        <v>1.045506811549008E-4</v>
      </c>
      <c r="L47">
        <f t="shared" si="2"/>
        <v>2.496618702167381E-3</v>
      </c>
      <c r="M47">
        <f t="shared" si="2"/>
        <v>1.8215975520164437E-9</v>
      </c>
      <c r="Q47">
        <v>1200</v>
      </c>
      <c r="R47">
        <v>445.04500000000002</v>
      </c>
      <c r="S47">
        <f t="shared" si="3"/>
        <v>718.19499999999994</v>
      </c>
      <c r="T47">
        <v>1.9804200000000001</v>
      </c>
      <c r="U47">
        <f t="shared" si="18"/>
        <v>0.36982840240001347</v>
      </c>
      <c r="V47">
        <f t="shared" si="4"/>
        <v>0.63017159759998653</v>
      </c>
      <c r="W47">
        <f t="shared" si="5"/>
        <v>2.8952854388851479E-4</v>
      </c>
      <c r="X47">
        <f t="shared" si="6"/>
        <v>0.95641935102467746</v>
      </c>
      <c r="Y47">
        <f t="shared" si="7"/>
        <v>2.6101043106025323</v>
      </c>
      <c r="Z47">
        <f t="shared" si="19"/>
        <v>0.62521578574813053</v>
      </c>
      <c r="AA47">
        <f t="shared" si="8"/>
        <v>1.6109900327891614E-4</v>
      </c>
      <c r="AB47">
        <f t="shared" si="9"/>
        <v>2.4560071110996464E-5</v>
      </c>
      <c r="AC47">
        <f t="shared" si="9"/>
        <v>1.6494146901192547E-8</v>
      </c>
      <c r="AG47">
        <v>800</v>
      </c>
      <c r="AH47">
        <v>449.88099999999997</v>
      </c>
      <c r="AI47">
        <f t="shared" si="10"/>
        <v>723.03099999999995</v>
      </c>
      <c r="AJ47">
        <v>1.9823599999999999</v>
      </c>
      <c r="AK47">
        <f t="shared" si="20"/>
        <v>0.36114284048656159</v>
      </c>
      <c r="AL47">
        <f t="shared" si="21"/>
        <v>0.63885715951343847</v>
      </c>
      <c r="AM47">
        <f t="shared" si="22"/>
        <v>4.3403963833976711E-4</v>
      </c>
      <c r="AN47">
        <f t="shared" si="23"/>
        <v>0.95823389654972646</v>
      </c>
      <c r="AO47">
        <f t="shared" si="11"/>
        <v>2.6329792694499399</v>
      </c>
      <c r="AP47">
        <f t="shared" si="26"/>
        <v>0.62579566270836662</v>
      </c>
      <c r="AQ47">
        <f t="shared" si="24"/>
        <v>2.2985683188647246E-4</v>
      </c>
      <c r="AR47">
        <f t="shared" si="12"/>
        <v>1.706026987889021E-4</v>
      </c>
      <c r="AS47">
        <f t="shared" si="12"/>
        <v>4.1690618451143581E-8</v>
      </c>
    </row>
    <row r="48" spans="1:45" x14ac:dyDescent="0.25">
      <c r="A48">
        <v>2397</v>
      </c>
      <c r="B48">
        <v>439.11</v>
      </c>
      <c r="C48">
        <f t="shared" si="0"/>
        <v>712.26</v>
      </c>
      <c r="D48">
        <v>1.86321</v>
      </c>
      <c r="E48">
        <f t="shared" si="13"/>
        <v>0.42244870196122891</v>
      </c>
      <c r="F48">
        <f t="shared" si="1"/>
        <v>0.57755129803877114</v>
      </c>
      <c r="G48">
        <f t="shared" si="14"/>
        <v>1.4028418643131482E-4</v>
      </c>
      <c r="H48">
        <f t="shared" si="15"/>
        <v>0.95734471378962349</v>
      </c>
      <c r="I48">
        <f t="shared" si="16"/>
        <v>2.6216670414248568</v>
      </c>
      <c r="J48">
        <f t="shared" si="25"/>
        <v>0.62551150527670951</v>
      </c>
      <c r="K48">
        <f t="shared" si="17"/>
        <v>8.0152359752736106E-5</v>
      </c>
      <c r="L48">
        <f t="shared" si="2"/>
        <v>2.300181478305996E-3</v>
      </c>
      <c r="M48">
        <f t="shared" si="2"/>
        <v>3.6158365797026305E-9</v>
      </c>
      <c r="Q48">
        <v>1224</v>
      </c>
      <c r="R48">
        <v>452.86900000000003</v>
      </c>
      <c r="S48">
        <f t="shared" si="3"/>
        <v>726.01900000000001</v>
      </c>
      <c r="T48">
        <v>1.9432100000000001</v>
      </c>
      <c r="U48">
        <f t="shared" si="18"/>
        <v>0.36287971734668917</v>
      </c>
      <c r="V48">
        <f t="shared" si="4"/>
        <v>0.63712028265331089</v>
      </c>
      <c r="W48">
        <f t="shared" si="5"/>
        <v>2.6268432253899926E-4</v>
      </c>
      <c r="X48">
        <f t="shared" si="6"/>
        <v>0.96851797865232847</v>
      </c>
      <c r="Y48">
        <f t="shared" si="7"/>
        <v>2.7813621303846343</v>
      </c>
      <c r="Z48">
        <f t="shared" si="19"/>
        <v>0.62908216182682453</v>
      </c>
      <c r="AA48">
        <f t="shared" si="8"/>
        <v>1.2116252235673304E-4</v>
      </c>
      <c r="AB48">
        <f t="shared" si="9"/>
        <v>6.4611386421193785E-5</v>
      </c>
      <c r="AC48">
        <f t="shared" si="9"/>
        <v>2.0028419926829291E-8</v>
      </c>
      <c r="AG48">
        <v>816</v>
      </c>
      <c r="AH48">
        <v>457.64499999999998</v>
      </c>
      <c r="AI48">
        <f t="shared" si="10"/>
        <v>730.79499999999996</v>
      </c>
      <c r="AJ48">
        <v>1.94424</v>
      </c>
      <c r="AK48">
        <f t="shared" si="20"/>
        <v>0.3541982062731252</v>
      </c>
      <c r="AL48">
        <f t="shared" si="21"/>
        <v>0.64580179372687474</v>
      </c>
      <c r="AM48">
        <f t="shared" si="22"/>
        <v>3.8769805051074024E-4</v>
      </c>
      <c r="AN48">
        <f t="shared" si="23"/>
        <v>0.96974214990145036</v>
      </c>
      <c r="AO48">
        <f t="shared" si="11"/>
        <v>2.801698070031732</v>
      </c>
      <c r="AP48">
        <f t="shared" si="26"/>
        <v>0.62947337201855014</v>
      </c>
      <c r="AQ48">
        <f t="shared" si="24"/>
        <v>1.7348467281491859E-4</v>
      </c>
      <c r="AR48">
        <f t="shared" si="12"/>
        <v>2.6661735548488613E-4</v>
      </c>
      <c r="AS48">
        <f t="shared" si="12"/>
        <v>4.5887371183852745E-8</v>
      </c>
    </row>
    <row r="49" spans="1:45" x14ac:dyDescent="0.25">
      <c r="A49">
        <v>2444</v>
      </c>
      <c r="B49">
        <v>446.798</v>
      </c>
      <c r="C49">
        <f t="shared" si="0"/>
        <v>719.94799999999998</v>
      </c>
      <c r="D49">
        <v>1.83413</v>
      </c>
      <c r="E49">
        <f t="shared" si="13"/>
        <v>0.41585534519895706</v>
      </c>
      <c r="F49">
        <f t="shared" si="1"/>
        <v>0.58414465480104294</v>
      </c>
      <c r="G49">
        <f t="shared" si="14"/>
        <v>1.4689317320610803E-4</v>
      </c>
      <c r="H49">
        <f t="shared" si="15"/>
        <v>0.96913287824032834</v>
      </c>
      <c r="I49">
        <f t="shared" si="16"/>
        <v>2.7914902972483469</v>
      </c>
      <c r="J49">
        <f t="shared" si="25"/>
        <v>0.6292786661850881</v>
      </c>
      <c r="K49">
        <f t="shared" si="17"/>
        <v>6.038116251251308E-5</v>
      </c>
      <c r="L49">
        <f t="shared" si="2"/>
        <v>2.0370789836151181E-3</v>
      </c>
      <c r="M49">
        <f t="shared" si="2"/>
        <v>7.4843279942486874E-9</v>
      </c>
      <c r="Q49">
        <v>1248</v>
      </c>
      <c r="R49">
        <v>460.67700000000002</v>
      </c>
      <c r="S49">
        <f t="shared" si="3"/>
        <v>733.827</v>
      </c>
      <c r="T49">
        <v>1.9094500000000001</v>
      </c>
      <c r="U49">
        <f t="shared" si="18"/>
        <v>0.35657529360575319</v>
      </c>
      <c r="V49">
        <f t="shared" si="4"/>
        <v>0.64342470639424687</v>
      </c>
      <c r="W49">
        <f t="shared" si="5"/>
        <v>2.5326939273235632E-4</v>
      </c>
      <c r="X49">
        <f t="shared" si="6"/>
        <v>0.97761735363656166</v>
      </c>
      <c r="Y49">
        <f t="shared" si="7"/>
        <v>2.9526963010684457</v>
      </c>
      <c r="Z49">
        <f t="shared" si="19"/>
        <v>0.63199006236338617</v>
      </c>
      <c r="AA49">
        <f t="shared" si="8"/>
        <v>8.9432489388802967E-5</v>
      </c>
      <c r="AB49">
        <f t="shared" si="9"/>
        <v>1.3075108411249816E-4</v>
      </c>
      <c r="AC49">
        <f t="shared" si="9"/>
        <v>2.6842530897204846E-8</v>
      </c>
      <c r="AG49">
        <v>832</v>
      </c>
      <c r="AH49">
        <v>465.416</v>
      </c>
      <c r="AI49">
        <f t="shared" si="10"/>
        <v>738.56600000000003</v>
      </c>
      <c r="AJ49">
        <v>1.9101900000000001</v>
      </c>
      <c r="AK49">
        <f t="shared" si="20"/>
        <v>0.34799503746495347</v>
      </c>
      <c r="AL49">
        <f t="shared" si="21"/>
        <v>0.65200496253504658</v>
      </c>
      <c r="AM49">
        <f t="shared" si="22"/>
        <v>3.560445826569919E-4</v>
      </c>
      <c r="AN49">
        <f t="shared" si="23"/>
        <v>0.9784280155814451</v>
      </c>
      <c r="AO49">
        <f t="shared" si="11"/>
        <v>2.9707599866234466</v>
      </c>
      <c r="AP49">
        <f t="shared" si="26"/>
        <v>0.6322491267835888</v>
      </c>
      <c r="AQ49">
        <f t="shared" si="24"/>
        <v>1.2864095959491128E-4</v>
      </c>
      <c r="AR49">
        <f t="shared" si="12"/>
        <v>3.9029304623857758E-4</v>
      </c>
      <c r="AS49">
        <f t="shared" si="12"/>
        <v>5.1712407781760847E-8</v>
      </c>
    </row>
    <row r="50" spans="1:45" x14ac:dyDescent="0.25">
      <c r="A50">
        <v>2491</v>
      </c>
      <c r="B50">
        <v>454.47500000000002</v>
      </c>
      <c r="C50">
        <f t="shared" si="0"/>
        <v>727.625</v>
      </c>
      <c r="D50">
        <v>1.8036799999999999</v>
      </c>
      <c r="E50">
        <f t="shared" si="13"/>
        <v>0.40895136605827004</v>
      </c>
      <c r="F50">
        <f t="shared" si="1"/>
        <v>0.59104863394173002</v>
      </c>
      <c r="G50">
        <f t="shared" si="14"/>
        <v>1.4182789137141147E-4</v>
      </c>
      <c r="H50">
        <f t="shared" si="15"/>
        <v>0.97801325400990069</v>
      </c>
      <c r="I50">
        <f t="shared" si="16"/>
        <v>2.9614456008288683</v>
      </c>
      <c r="J50">
        <f t="shared" si="25"/>
        <v>0.63211658082317623</v>
      </c>
      <c r="K50">
        <f t="shared" si="17"/>
        <v>4.4658853987908619E-5</v>
      </c>
      <c r="L50">
        <f t="shared" si="2"/>
        <v>1.6865762610572879E-3</v>
      </c>
      <c r="M50">
        <f t="shared" si="2"/>
        <v>9.4418218260365741E-9</v>
      </c>
      <c r="Q50">
        <v>1272</v>
      </c>
      <c r="R50">
        <v>468.48</v>
      </c>
      <c r="S50">
        <f t="shared" si="3"/>
        <v>741.63</v>
      </c>
      <c r="T50">
        <v>1.8769</v>
      </c>
      <c r="U50">
        <f t="shared" si="18"/>
        <v>0.35049682818017658</v>
      </c>
      <c r="V50">
        <f t="shared" si="4"/>
        <v>0.64950317181982342</v>
      </c>
      <c r="W50">
        <f t="shared" si="5"/>
        <v>2.4229827618082086E-4</v>
      </c>
      <c r="X50">
        <f t="shared" si="6"/>
        <v>0.98433378492978107</v>
      </c>
      <c r="Y50">
        <f t="shared" si="7"/>
        <v>3.1239071402181575</v>
      </c>
      <c r="Z50">
        <f t="shared" si="19"/>
        <v>0.63413644210871745</v>
      </c>
      <c r="AA50">
        <f t="shared" si="8"/>
        <v>6.4938045776358867E-5</v>
      </c>
      <c r="AB50">
        <f t="shared" si="9"/>
        <v>2.3613638201418712E-4</v>
      </c>
      <c r="AC50">
        <f t="shared" si="9"/>
        <v>3.145665132912385E-8</v>
      </c>
      <c r="AG50">
        <v>848</v>
      </c>
      <c r="AH50">
        <v>473.16</v>
      </c>
      <c r="AI50">
        <f t="shared" si="10"/>
        <v>746.31</v>
      </c>
      <c r="AJ50">
        <v>1.8789199999999999</v>
      </c>
      <c r="AK50">
        <f t="shared" si="20"/>
        <v>0.34229832414244149</v>
      </c>
      <c r="AL50">
        <f t="shared" si="21"/>
        <v>0.65770167585755845</v>
      </c>
      <c r="AM50">
        <f t="shared" si="22"/>
        <v>3.3441091757710484E-4</v>
      </c>
      <c r="AN50">
        <f t="shared" si="23"/>
        <v>0.98486868885740109</v>
      </c>
      <c r="AO50">
        <f t="shared" si="11"/>
        <v>3.1401795638470165</v>
      </c>
      <c r="AP50">
        <f t="shared" si="26"/>
        <v>0.63430738213710736</v>
      </c>
      <c r="AQ50">
        <f t="shared" si="24"/>
        <v>9.3375270509067342E-5</v>
      </c>
      <c r="AR50">
        <f t="shared" si="12"/>
        <v>5.4729297867873766E-4</v>
      </c>
      <c r="AS50">
        <f t="shared" si="12"/>
        <v>5.8098183157507541E-8</v>
      </c>
    </row>
    <row r="51" spans="1:45" x14ac:dyDescent="0.25">
      <c r="A51">
        <v>2538</v>
      </c>
      <c r="B51">
        <v>462.16399999999999</v>
      </c>
      <c r="C51">
        <f t="shared" si="0"/>
        <v>735.31399999999996</v>
      </c>
      <c r="D51">
        <v>1.7742800000000001</v>
      </c>
      <c r="E51">
        <f t="shared" si="13"/>
        <v>0.40228545516381364</v>
      </c>
      <c r="F51">
        <f t="shared" si="1"/>
        <v>0.59771454483618636</v>
      </c>
      <c r="G51">
        <f t="shared" si="14"/>
        <v>1.4370928176715583E-4</v>
      </c>
      <c r="H51">
        <f t="shared" si="15"/>
        <v>0.98458131908762903</v>
      </c>
      <c r="I51">
        <f t="shared" si="16"/>
        <v>3.131375627640796</v>
      </c>
      <c r="J51">
        <f t="shared" si="25"/>
        <v>0.63421554696060789</v>
      </c>
      <c r="K51">
        <f t="shared" si="17"/>
        <v>3.2536964684838273E-5</v>
      </c>
      <c r="L51">
        <f t="shared" si="2"/>
        <v>1.3323231560870253E-3</v>
      </c>
      <c r="M51">
        <f t="shared" si="2"/>
        <v>1.2359284085451355E-8</v>
      </c>
      <c r="Q51">
        <v>1296</v>
      </c>
      <c r="R51">
        <v>476.262</v>
      </c>
      <c r="S51">
        <f t="shared" si="3"/>
        <v>749.41200000000003</v>
      </c>
      <c r="T51">
        <v>1.8457600000000001</v>
      </c>
      <c r="U51">
        <f t="shared" si="18"/>
        <v>0.34468166955183693</v>
      </c>
      <c r="V51">
        <f t="shared" si="4"/>
        <v>0.65531833044816312</v>
      </c>
      <c r="W51">
        <f t="shared" si="5"/>
        <v>2.2774793011601235E-4</v>
      </c>
      <c r="X51">
        <f t="shared" si="6"/>
        <v>0.98921066944628733</v>
      </c>
      <c r="Y51">
        <f t="shared" si="7"/>
        <v>3.2951952022099689</v>
      </c>
      <c r="Z51">
        <f t="shared" si="19"/>
        <v>0.63569495520735009</v>
      </c>
      <c r="AA51">
        <f t="shared" si="8"/>
        <v>4.6248105564090145E-5</v>
      </c>
      <c r="AB51">
        <f t="shared" si="9"/>
        <v>3.85076855841754E-4</v>
      </c>
      <c r="AC51">
        <f t="shared" si="9"/>
        <v>3.2942186312378549E-8</v>
      </c>
      <c r="AG51">
        <v>864</v>
      </c>
      <c r="AH51">
        <v>480.89</v>
      </c>
      <c r="AI51">
        <f t="shared" si="10"/>
        <v>754.04</v>
      </c>
      <c r="AJ51">
        <v>1.84955</v>
      </c>
      <c r="AK51">
        <f t="shared" si="20"/>
        <v>0.33694774946120787</v>
      </c>
      <c r="AL51">
        <f t="shared" si="21"/>
        <v>0.66305225053879213</v>
      </c>
      <c r="AM51">
        <f t="shared" si="22"/>
        <v>3.0753962831997494E-4</v>
      </c>
      <c r="AN51">
        <f t="shared" si="23"/>
        <v>0.98954371313657874</v>
      </c>
      <c r="AO51">
        <f t="shared" si="11"/>
        <v>3.3092672833058212</v>
      </c>
      <c r="AP51">
        <f t="shared" si="26"/>
        <v>0.63580138646525242</v>
      </c>
      <c r="AQ51">
        <f t="shared" si="24"/>
        <v>6.67291207387181E-5</v>
      </c>
      <c r="AR51">
        <f t="shared" si="12"/>
        <v>7.426095927545376E-4</v>
      </c>
      <c r="AS51">
        <f t="shared" si="12"/>
        <v>5.7989700561542566E-8</v>
      </c>
    </row>
    <row r="52" spans="1:45" x14ac:dyDescent="0.25">
      <c r="A52">
        <v>2585</v>
      </c>
      <c r="B52">
        <v>469.82499999999999</v>
      </c>
      <c r="C52">
        <f t="shared" si="0"/>
        <v>742.97499999999991</v>
      </c>
      <c r="D52">
        <v>1.7444900000000001</v>
      </c>
      <c r="E52">
        <f t="shared" si="13"/>
        <v>0.39553111892075732</v>
      </c>
      <c r="F52">
        <f t="shared" si="1"/>
        <v>0.60446888107924268</v>
      </c>
      <c r="G52">
        <f t="shared" si="14"/>
        <v>1.4091131656322959E-4</v>
      </c>
      <c r="H52">
        <f t="shared" si="15"/>
        <v>0.98936659417640838</v>
      </c>
      <c r="I52">
        <f t="shared" si="16"/>
        <v>3.3017346649600636</v>
      </c>
      <c r="J52">
        <f t="shared" si="25"/>
        <v>0.63574478430079528</v>
      </c>
      <c r="K52">
        <f t="shared" si="17"/>
        <v>2.3184262596753885E-5</v>
      </c>
      <c r="L52">
        <f t="shared" si="2"/>
        <v>9.7818212232392461E-4</v>
      </c>
      <c r="M52">
        <f t="shared" si="2"/>
        <v>1.3859659235625483E-8</v>
      </c>
      <c r="Q52">
        <v>1320</v>
      </c>
      <c r="R52">
        <v>484.041</v>
      </c>
      <c r="S52">
        <f t="shared" si="3"/>
        <v>757.19100000000003</v>
      </c>
      <c r="T52">
        <v>1.8164899999999999</v>
      </c>
      <c r="U52">
        <f t="shared" si="18"/>
        <v>0.33921571922905264</v>
      </c>
      <c r="V52">
        <f t="shared" si="4"/>
        <v>0.66078428077094742</v>
      </c>
      <c r="W52">
        <f t="shared" si="5"/>
        <v>2.2704764608080333E-4</v>
      </c>
      <c r="X52">
        <f t="shared" si="6"/>
        <v>0.99268392872359923</v>
      </c>
      <c r="Y52">
        <f t="shared" si="7"/>
        <v>3.4662345438086306</v>
      </c>
      <c r="Z52">
        <f t="shared" si="19"/>
        <v>0.63680490974088821</v>
      </c>
      <c r="AA52">
        <f t="shared" si="8"/>
        <v>3.2432273239860775E-5</v>
      </c>
      <c r="AB52">
        <f t="shared" si="9"/>
        <v>5.7501023499724262E-4</v>
      </c>
      <c r="AC52">
        <f t="shared" si="9"/>
        <v>3.7875143346019083E-8</v>
      </c>
      <c r="AG52">
        <v>880</v>
      </c>
      <c r="AH52">
        <v>488.63499999999999</v>
      </c>
      <c r="AI52">
        <f t="shared" si="10"/>
        <v>761.78499999999997</v>
      </c>
      <c r="AJ52">
        <v>1.82254</v>
      </c>
      <c r="AK52">
        <f t="shared" si="20"/>
        <v>0.33202711540808832</v>
      </c>
      <c r="AL52">
        <f t="shared" si="21"/>
        <v>0.66797288459191173</v>
      </c>
      <c r="AM52">
        <f t="shared" si="22"/>
        <v>2.9137131020762208E-4</v>
      </c>
      <c r="AN52">
        <f t="shared" si="23"/>
        <v>0.99288464331949478</v>
      </c>
      <c r="AO52">
        <f t="shared" si="11"/>
        <v>3.478215962864172</v>
      </c>
      <c r="AP52">
        <f t="shared" si="26"/>
        <v>0.63686905239707192</v>
      </c>
      <c r="AQ52">
        <f t="shared" si="24"/>
        <v>4.7023411973388224E-5</v>
      </c>
      <c r="AR52">
        <f t="shared" si="12"/>
        <v>9.6744837720475342E-4</v>
      </c>
      <c r="AS52">
        <f t="shared" si="12"/>
        <v>5.970589537148751E-8</v>
      </c>
    </row>
    <row r="53" spans="1:45" x14ac:dyDescent="0.25">
      <c r="A53">
        <v>2632</v>
      </c>
      <c r="B53">
        <v>477.51100000000002</v>
      </c>
      <c r="C53">
        <f t="shared" si="0"/>
        <v>750.66100000000006</v>
      </c>
      <c r="D53">
        <v>1.7152799999999999</v>
      </c>
      <c r="E53">
        <f t="shared" si="13"/>
        <v>0.38890828704228547</v>
      </c>
      <c r="F53">
        <f t="shared" si="1"/>
        <v>0.61109171295771447</v>
      </c>
      <c r="G53">
        <f t="shared" si="14"/>
        <v>1.5123484335013095E-4</v>
      </c>
      <c r="H53">
        <f t="shared" si="15"/>
        <v>0.99277634906075563</v>
      </c>
      <c r="I53">
        <f t="shared" si="16"/>
        <v>3.4717143340546075</v>
      </c>
      <c r="J53">
        <f t="shared" si="25"/>
        <v>0.63683444464284267</v>
      </c>
      <c r="K53">
        <f t="shared" si="17"/>
        <v>1.6329857487734853E-5</v>
      </c>
      <c r="L53">
        <f t="shared" si="2"/>
        <v>6.6268823461250307E-4</v>
      </c>
      <c r="M53">
        <f t="shared" si="2"/>
        <v>1.8199355210533289E-8</v>
      </c>
      <c r="Q53">
        <v>1344</v>
      </c>
      <c r="R53">
        <v>491.82100000000003</v>
      </c>
      <c r="S53">
        <f t="shared" si="3"/>
        <v>764.971</v>
      </c>
      <c r="T53">
        <v>1.78731</v>
      </c>
      <c r="U53">
        <f t="shared" si="18"/>
        <v>0.3337665757231133</v>
      </c>
      <c r="V53">
        <f t="shared" si="4"/>
        <v>0.6662334242768867</v>
      </c>
      <c r="W53">
        <f t="shared" si="5"/>
        <v>2.1771052561141147E-4</v>
      </c>
      <c r="X53">
        <f t="shared" si="6"/>
        <v>0.99511961106216684</v>
      </c>
      <c r="Y53">
        <f t="shared" si="7"/>
        <v>3.6373597071237351</v>
      </c>
      <c r="Z53">
        <f t="shared" si="19"/>
        <v>0.63758328429864486</v>
      </c>
      <c r="AA53">
        <f t="shared" si="8"/>
        <v>2.2353268028940894E-5</v>
      </c>
      <c r="AB53">
        <f t="shared" si="9"/>
        <v>8.2083052077285132E-4</v>
      </c>
      <c r="AC53">
        <f t="shared" si="9"/>
        <v>3.8164458090143758E-8</v>
      </c>
      <c r="AG53">
        <v>896</v>
      </c>
      <c r="AH53">
        <v>496.37700000000001</v>
      </c>
      <c r="AI53">
        <f t="shared" si="10"/>
        <v>769.52700000000004</v>
      </c>
      <c r="AJ53">
        <v>1.79695</v>
      </c>
      <c r="AK53">
        <f t="shared" si="20"/>
        <v>0.32736517444476626</v>
      </c>
      <c r="AL53">
        <f t="shared" si="21"/>
        <v>0.67263482555523368</v>
      </c>
      <c r="AM53">
        <f t="shared" si="22"/>
        <v>2.8533665626429006E-4</v>
      </c>
      <c r="AN53">
        <f t="shared" si="23"/>
        <v>0.9952389668086461</v>
      </c>
      <c r="AO53">
        <f t="shared" si="11"/>
        <v>3.6476078299115477</v>
      </c>
      <c r="AP53">
        <f t="shared" si="26"/>
        <v>0.6376214269886461</v>
      </c>
      <c r="AQ53">
        <f t="shared" si="24"/>
        <v>3.2490331968491381E-5</v>
      </c>
      <c r="AR53">
        <f t="shared" si="12"/>
        <v>1.2259380791827174E-3</v>
      </c>
      <c r="AS53">
        <f t="shared" si="12"/>
        <v>6.3931263709896202E-8</v>
      </c>
    </row>
    <row r="54" spans="1:45" x14ac:dyDescent="0.25">
      <c r="A54">
        <v>2679</v>
      </c>
      <c r="B54">
        <v>485.209</v>
      </c>
      <c r="C54">
        <f t="shared" si="0"/>
        <v>758.35899999999992</v>
      </c>
      <c r="D54">
        <v>1.6839299999999999</v>
      </c>
      <c r="E54">
        <f t="shared" si="13"/>
        <v>0.38180024940482937</v>
      </c>
      <c r="F54">
        <f t="shared" si="1"/>
        <v>0.61819975059517063</v>
      </c>
      <c r="G54">
        <f t="shared" si="14"/>
        <v>1.6025586909382213E-4</v>
      </c>
      <c r="H54">
        <f t="shared" si="15"/>
        <v>0.99517801316791143</v>
      </c>
      <c r="I54">
        <f t="shared" si="16"/>
        <v>3.6423455462863714</v>
      </c>
      <c r="J54">
        <f t="shared" si="25"/>
        <v>0.63760194794476621</v>
      </c>
      <c r="K54">
        <f t="shared" si="17"/>
        <v>1.1275692126325373E-5</v>
      </c>
      <c r="L54">
        <f t="shared" si="2"/>
        <v>3.7644526199265391E-4</v>
      </c>
      <c r="M54">
        <f t="shared" si="2"/>
        <v>2.2195093129266652E-8</v>
      </c>
      <c r="Q54">
        <v>1368</v>
      </c>
      <c r="R54">
        <v>499.59800000000001</v>
      </c>
      <c r="S54">
        <f t="shared" si="3"/>
        <v>772.74800000000005</v>
      </c>
      <c r="T54">
        <v>1.7593300000000001</v>
      </c>
      <c r="U54">
        <f t="shared" si="18"/>
        <v>0.32854152310843948</v>
      </c>
      <c r="V54">
        <f t="shared" si="4"/>
        <v>0.67145847689156057</v>
      </c>
      <c r="W54">
        <f t="shared" si="5"/>
        <v>2.1234168134150652E-4</v>
      </c>
      <c r="X54">
        <f t="shared" si="6"/>
        <v>0.9967983543233836</v>
      </c>
      <c r="Y54">
        <f t="shared" si="7"/>
        <v>3.8086655991851099</v>
      </c>
      <c r="Z54">
        <f t="shared" si="19"/>
        <v>0.63811976273133941</v>
      </c>
      <c r="AA54">
        <f t="shared" si="8"/>
        <v>1.5125349750484896E-5</v>
      </c>
      <c r="AB54">
        <f t="shared" si="9"/>
        <v>1.111469861856931E-3</v>
      </c>
      <c r="AC54">
        <f t="shared" si="9"/>
        <v>3.8894281446219793E-8</v>
      </c>
      <c r="AG54">
        <v>912</v>
      </c>
      <c r="AH54">
        <v>504.08699999999999</v>
      </c>
      <c r="AI54">
        <f t="shared" si="10"/>
        <v>777.23699999999997</v>
      </c>
      <c r="AJ54">
        <v>1.77189</v>
      </c>
      <c r="AK54">
        <f t="shared" si="20"/>
        <v>0.32279978794453762</v>
      </c>
      <c r="AL54">
        <f t="shared" si="21"/>
        <v>0.67720021205546233</v>
      </c>
      <c r="AM54">
        <f t="shared" si="22"/>
        <v>7.4254409216607711E-4</v>
      </c>
      <c r="AN54">
        <f t="shared" si="23"/>
        <v>0.99686566186359082</v>
      </c>
      <c r="AO54">
        <f t="shared" si="11"/>
        <v>3.8171273716722327</v>
      </c>
      <c r="AP54">
        <f t="shared" si="26"/>
        <v>0.63814127230014195</v>
      </c>
      <c r="AQ54">
        <f t="shared" si="24"/>
        <v>2.1993665284259832E-5</v>
      </c>
      <c r="AR54">
        <f t="shared" si="12"/>
        <v>1.5256007748097465E-3</v>
      </c>
      <c r="AS54">
        <f t="shared" si="12"/>
        <v>5.1919291767956911E-7</v>
      </c>
    </row>
    <row r="55" spans="1:45" x14ac:dyDescent="0.25">
      <c r="A55">
        <v>2726</v>
      </c>
      <c r="B55">
        <v>492.89699999999999</v>
      </c>
      <c r="C55">
        <f t="shared" si="0"/>
        <v>766.04700000000003</v>
      </c>
      <c r="D55">
        <v>1.6507099999999999</v>
      </c>
      <c r="E55">
        <f t="shared" si="13"/>
        <v>0.37426822355741979</v>
      </c>
      <c r="F55">
        <f t="shared" si="1"/>
        <v>0.62573177644258027</v>
      </c>
      <c r="G55">
        <f t="shared" si="14"/>
        <v>1.6189605559267293E-4</v>
      </c>
      <c r="H55">
        <f t="shared" si="15"/>
        <v>0.99683635128160775</v>
      </c>
      <c r="I55">
        <f t="shared" si="16"/>
        <v>3.8134223417734736</v>
      </c>
      <c r="J55">
        <f t="shared" si="25"/>
        <v>0.63813190547470355</v>
      </c>
      <c r="K55">
        <f t="shared" si="17"/>
        <v>7.6252475029801069E-6</v>
      </c>
      <c r="L55">
        <f t="shared" si="2"/>
        <v>1.5376320001330679E-4</v>
      </c>
      <c r="M55">
        <f t="shared" si="2"/>
        <v>2.3799482228646831E-8</v>
      </c>
      <c r="Q55">
        <v>1392</v>
      </c>
      <c r="R55">
        <v>507.38299999999998</v>
      </c>
      <c r="S55">
        <f t="shared" si="3"/>
        <v>780.5329999999999</v>
      </c>
      <c r="T55">
        <v>1.73204</v>
      </c>
      <c r="U55">
        <f t="shared" si="18"/>
        <v>0.32344532275624327</v>
      </c>
      <c r="V55">
        <f t="shared" si="4"/>
        <v>0.67655467724375673</v>
      </c>
      <c r="W55">
        <f t="shared" si="5"/>
        <v>4.8603065893948043E-4</v>
      </c>
      <c r="X55">
        <f t="shared" si="6"/>
        <v>0.99793427677258861</v>
      </c>
      <c r="Y55">
        <f t="shared" si="7"/>
        <v>3.9800689827239832</v>
      </c>
      <c r="Z55">
        <f t="shared" si="19"/>
        <v>0.63848277112535101</v>
      </c>
      <c r="AA55">
        <f t="shared" si="8"/>
        <v>1.0063236697710087E-5</v>
      </c>
      <c r="AB55">
        <f t="shared" si="9"/>
        <v>1.4494700354886988E-3</v>
      </c>
      <c r="AC55">
        <f t="shared" si="9"/>
        <v>2.265449870354757E-7</v>
      </c>
    </row>
    <row r="56" spans="1:45" x14ac:dyDescent="0.25">
      <c r="A56">
        <v>2773</v>
      </c>
      <c r="B56">
        <v>500.565</v>
      </c>
      <c r="C56">
        <f t="shared" si="0"/>
        <v>773.71499999999992</v>
      </c>
      <c r="D56">
        <v>1.6171500000000001</v>
      </c>
      <c r="E56">
        <f t="shared" si="13"/>
        <v>0.36665910894456416</v>
      </c>
      <c r="F56">
        <f t="shared" si="1"/>
        <v>0.6333408910554359</v>
      </c>
      <c r="G56">
        <f t="shared" si="14"/>
        <v>2.2839556114512654E-4</v>
      </c>
      <c r="H56">
        <f t="shared" si="15"/>
        <v>0.99795781135863804</v>
      </c>
      <c r="I56">
        <f t="shared" si="16"/>
        <v>3.9844664870964706</v>
      </c>
      <c r="J56">
        <f t="shared" si="25"/>
        <v>0.63849029210734365</v>
      </c>
      <c r="K56">
        <f t="shared" si="17"/>
        <v>5.061314479238482E-6</v>
      </c>
      <c r="L56">
        <f t="shared" si="2"/>
        <v>2.6516331193388681E-5</v>
      </c>
      <c r="M56">
        <f t="shared" si="2"/>
        <v>4.9878185733819729E-8</v>
      </c>
      <c r="R56" s="20"/>
      <c r="S56" s="20"/>
      <c r="T56" s="20"/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7">R87+273.15</f>
        <v>1072.087</v>
      </c>
      <c r="T87">
        <v>1.9611799999999999</v>
      </c>
      <c r="U87">
        <f t="shared" ref="U87:U88" si="28">T87/$T$11</f>
        <v>0.36623547844338999</v>
      </c>
      <c r="V87">
        <f t="shared" ref="V87:V88" si="29">1-U87</f>
        <v>0.63376452155661001</v>
      </c>
      <c r="W87">
        <f t="shared" ref="W87:W88" si="30">(V88-V87)/(Q88-Q87)</f>
        <v>1.1974857001999933E-4</v>
      </c>
      <c r="X87">
        <f t="shared" ref="X87:X88" si="31">1-(2*(($B$3-Z87)/$B$3))</f>
        <v>-1</v>
      </c>
      <c r="Y87">
        <f t="shared" ref="Y87:Y88" si="32">IF(X87&gt;0.999999,3.5,IF(X87&lt;-0.999999,-3.5,SIGN(X87)*SQRT(GAMMAINV(ABS(X87),$B$6,$B$7))))</f>
        <v>-3.5</v>
      </c>
      <c r="Z87">
        <f t="shared" ref="Z87:Z88" si="33">Z86+AA86*(Q87-Q86)</f>
        <v>0</v>
      </c>
      <c r="AA87">
        <f t="shared" ref="AA87:AA88" si="34">$B$1*EXP((-$B$2-($B$4*Y87))/($B$5*S87))*($B$3-Z87)</f>
        <v>4.4222920599233152E+16</v>
      </c>
      <c r="AB87">
        <f t="shared" ref="AB87:AC88" si="35">(Z87-V87)^2</f>
        <v>0.40165746878387881</v>
      </c>
      <c r="AC87">
        <f t="shared" si="35"/>
        <v>1.9556667063260799E+33</v>
      </c>
    </row>
    <row r="88" spans="17:29" x14ac:dyDescent="0.25">
      <c r="Q88">
        <v>1536</v>
      </c>
      <c r="R88">
        <v>806.75400000000002</v>
      </c>
      <c r="S88">
        <f t="shared" si="27"/>
        <v>1079.904</v>
      </c>
      <c r="T88">
        <v>1.95092</v>
      </c>
      <c r="U88">
        <f t="shared" si="28"/>
        <v>0.36431950132307001</v>
      </c>
      <c r="V88">
        <f t="shared" si="29"/>
        <v>0.63568049867692999</v>
      </c>
      <c r="W88">
        <f t="shared" si="30"/>
        <v>4.1385449132612628E-4</v>
      </c>
      <c r="X88">
        <f t="shared" si="31"/>
        <v>2.2141111492414364E+18</v>
      </c>
      <c r="Y88">
        <f t="shared" si="32"/>
        <v>3.5</v>
      </c>
      <c r="Z88">
        <f t="shared" si="33"/>
        <v>7.0756672958773043E+17</v>
      </c>
      <c r="AA88">
        <f t="shared" si="34"/>
        <v>-4.3766898140838011E+25</v>
      </c>
      <c r="AB88">
        <f t="shared" si="35"/>
        <v>5.0065067681947647E+35</v>
      </c>
      <c r="AC88">
        <f t="shared" si="35"/>
        <v>1.9155413728704897E+51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topLeftCell="P16" workbookViewId="0">
      <selection activeCell="AG11" sqref="AG11:AJ54"/>
    </sheetView>
  </sheetViews>
  <sheetFormatPr defaultRowHeight="15" x14ac:dyDescent="0.25"/>
  <cols>
    <col min="7" max="7" width="19.42578125" customWidth="1"/>
    <col min="11" max="11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6.3447647176245414E+17</v>
      </c>
      <c r="C1" s="2" t="s">
        <v>1</v>
      </c>
      <c r="F1" t="s">
        <v>2</v>
      </c>
      <c r="G1">
        <f>N11+AD11+AT11</f>
        <v>6.0967732153010032E-2</v>
      </c>
    </row>
    <row r="2" spans="1:46" x14ac:dyDescent="0.25">
      <c r="A2" s="3" t="s">
        <v>3</v>
      </c>
      <c r="B2" s="4">
        <v>231242.37384867336</v>
      </c>
      <c r="C2" s="5" t="s">
        <v>4</v>
      </c>
    </row>
    <row r="3" spans="1:46" x14ac:dyDescent="0.25">
      <c r="A3" s="3" t="s">
        <v>5</v>
      </c>
      <c r="B3" s="4">
        <v>0.67665824230200677</v>
      </c>
      <c r="C3" s="5"/>
      <c r="H3">
        <f>B1*EXP(-B2/(B5*C11))</f>
        <v>1.9090265670872186E-11</v>
      </c>
    </row>
    <row r="4" spans="1:46" x14ac:dyDescent="0.25">
      <c r="A4" s="3" t="s">
        <v>6</v>
      </c>
      <c r="B4" s="4">
        <v>12285.95424277957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0.45570156042244875</v>
      </c>
    </row>
    <row r="7" spans="1:46" x14ac:dyDescent="0.25">
      <c r="A7" s="9" t="s">
        <v>9</v>
      </c>
      <c r="B7" s="10">
        <v>2.2667108713361959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150.364</v>
      </c>
      <c r="C11">
        <f t="shared" ref="C11:C56" si="0">273.15+B11</f>
        <v>423.51400000000001</v>
      </c>
      <c r="D11">
        <v>7.8641100000000002</v>
      </c>
      <c r="E11">
        <f>D11/$D$11</f>
        <v>1</v>
      </c>
      <c r="F11">
        <f t="shared" ref="F11:F56" si="1">1-E11</f>
        <v>0</v>
      </c>
      <c r="G11">
        <f>(F12-F11)/(A12-A11)</f>
        <v>8.3600917142654237E-6</v>
      </c>
      <c r="H11">
        <f>1-(2*(($B$3-J11)/$B$3))</f>
        <v>-1</v>
      </c>
      <c r="I11">
        <f>IF(H11&gt;0.999999,3.5,IF(H11&lt;-0.999999,-3.5,SIGN(H11)*SQRT(GAMMAINV(ABS(H11),$B$6,$B$7))))</f>
        <v>-3.5</v>
      </c>
      <c r="J11">
        <v>0</v>
      </c>
      <c r="K11">
        <f>$B$1*EXP((-$B$2-($B$4*I11))/($B$5*C11))*($B$3-J11)</f>
        <v>2.5997787628274495E-6</v>
      </c>
      <c r="L11">
        <f t="shared" ref="L11:M56" si="2">(J11-F11)^2</f>
        <v>0</v>
      </c>
      <c r="M11">
        <f t="shared" si="2"/>
        <v>3.3181205298504066E-11</v>
      </c>
      <c r="N11">
        <f>SUM(L11:L62)+1000*SUM(M11:M63)</f>
        <v>8.6268381749783109E-3</v>
      </c>
      <c r="Q11">
        <v>336</v>
      </c>
      <c r="R11">
        <v>167.785</v>
      </c>
      <c r="S11">
        <f t="shared" ref="S11:S54" si="3">273.15+R11</f>
        <v>440.93499999999995</v>
      </c>
      <c r="T11">
        <v>4.9812700000000003</v>
      </c>
      <c r="U11">
        <f>T11/$T$11</f>
        <v>1</v>
      </c>
      <c r="V11">
        <f t="shared" ref="V11:V55" si="4">1-U11</f>
        <v>0</v>
      </c>
      <c r="W11">
        <f t="shared" ref="W11:W55" si="5">(V12-V11)/(Q12-Q11)</f>
        <v>3.2120322728946639E-5</v>
      </c>
      <c r="X11">
        <f t="shared" ref="X11:X55" si="6">1-(2*(($B$3-Z11)/$B$3))</f>
        <v>-1</v>
      </c>
      <c r="Y11">
        <f t="shared" ref="Y11:Y55" si="7">IF(X11&gt;0.999999,3.5,IF(X11&lt;-0.999999,-3.5,SIGN(X11)*SQRT(GAMMAINV(ABS(X11),$B$6,$B$7))))</f>
        <v>-3.5</v>
      </c>
      <c r="Z11">
        <v>0</v>
      </c>
      <c r="AA11">
        <f t="shared" ref="AA11:AA55" si="8">$B$1*EXP((-$B$2-($B$4*Y11))/($B$5*S11))*($B$3-Z11)</f>
        <v>2.1490948616894027E-5</v>
      </c>
      <c r="AB11">
        <f t="shared" ref="AB11:AC55" si="9">(Z11-V11)^2</f>
        <v>0</v>
      </c>
      <c r="AC11">
        <f t="shared" si="9"/>
        <v>1.1298359401397426E-10</v>
      </c>
      <c r="AD11">
        <f>SUM(AB11:AB62)+1000*SUM(AC11:AC63)</f>
        <v>3.4593090236819911E-2</v>
      </c>
      <c r="AG11">
        <v>224</v>
      </c>
      <c r="AH11">
        <v>167.785</v>
      </c>
      <c r="AI11">
        <f t="shared" ref="AI11:AI54" si="10">273.15+AH11</f>
        <v>440.93499999999995</v>
      </c>
      <c r="AJ11">
        <v>4.9812700000000003</v>
      </c>
      <c r="AK11">
        <f>AJ11/$AJ$11</f>
        <v>1</v>
      </c>
      <c r="AL11">
        <f>1-AK11</f>
        <v>0</v>
      </c>
      <c r="AM11">
        <f>(AL12-AL11)/(AG12-AG11)</f>
        <v>4.8180484093419962E-5</v>
      </c>
      <c r="AN11">
        <f>1-(2*(($B$3-AP11)/$B$3))</f>
        <v>-1</v>
      </c>
      <c r="AO11">
        <f t="shared" ref="AO11:AO54" si="11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2.1490948616894027E-5</v>
      </c>
      <c r="AR11">
        <f t="shared" ref="AR11:AS54" si="12">(AP11-AL11)^2</f>
        <v>0</v>
      </c>
      <c r="AS11">
        <f t="shared" si="12"/>
        <v>7.1233130395273649E-10</v>
      </c>
      <c r="AT11">
        <f>SUM(AR11:AR62)+1000*SUM(AS11:AS63)</f>
        <v>1.7747803741211807E-2</v>
      </c>
    </row>
    <row r="12" spans="1:46" x14ac:dyDescent="0.25">
      <c r="A12">
        <v>705</v>
      </c>
      <c r="B12">
        <v>158.25299999999999</v>
      </c>
      <c r="C12">
        <f t="shared" si="0"/>
        <v>431.40299999999996</v>
      </c>
      <c r="D12">
        <v>7.8610199999999999</v>
      </c>
      <c r="E12">
        <f t="shared" ref="E12:E56" si="13">D12/$D$11</f>
        <v>0.99960707568942953</v>
      </c>
      <c r="F12">
        <f t="shared" si="1"/>
        <v>3.9292431057047494E-4</v>
      </c>
      <c r="G12">
        <f t="shared" ref="G12:G56" si="14">(F13-F12)/(A13-A12)</f>
        <v>1.1065623013377704E-5</v>
      </c>
      <c r="H12">
        <f t="shared" ref="H12:H56" si="15">1-(2*(($B$3-J12)/$B$3))</f>
        <v>-0.99963884397110969</v>
      </c>
      <c r="I12">
        <f t="shared" ref="I12:I56" si="16">IF(H12&gt;0.999999,3.5,IF(H12&lt;-0.999999,-3.5,SIGN(H12)*SQRT(GAMMAINV(ABS(H12),$B$6,$B$7))))</f>
        <v>-3.7471625257134806</v>
      </c>
      <c r="J12">
        <f>J11+K11*(A12-A11)</f>
        <v>1.2218960185289012E-4</v>
      </c>
      <c r="K12">
        <f t="shared" ref="K12:K56" si="17">$B$1*EXP((-$B$2-($B$4*I12))/($B$5*C12))*($B$3-J12)</f>
        <v>1.6111273534243374E-5</v>
      </c>
      <c r="L12">
        <f t="shared" si="2"/>
        <v>7.3297282504395509E-8</v>
      </c>
      <c r="M12">
        <f t="shared" si="2"/>
        <v>2.5458589178712008E-11</v>
      </c>
      <c r="Q12">
        <v>360</v>
      </c>
      <c r="R12">
        <v>175.90100000000001</v>
      </c>
      <c r="S12">
        <f t="shared" si="3"/>
        <v>449.05099999999999</v>
      </c>
      <c r="T12">
        <v>4.97743</v>
      </c>
      <c r="U12">
        <f t="shared" ref="U12:U55" si="18">T12/$T$11</f>
        <v>0.99922911225450528</v>
      </c>
      <c r="V12">
        <f t="shared" si="4"/>
        <v>7.7088774549471939E-4</v>
      </c>
      <c r="W12">
        <f t="shared" si="5"/>
        <v>3.7222769829115911E-5</v>
      </c>
      <c r="X12">
        <f t="shared" si="6"/>
        <v>-0.99847549993612517</v>
      </c>
      <c r="Y12">
        <f t="shared" si="7"/>
        <v>-3.3219713909100159</v>
      </c>
      <c r="Z12">
        <f t="shared" ref="Z12:Z55" si="19">Z11+AA11*(Q12-Q11)</f>
        <v>5.1578276680545659E-4</v>
      </c>
      <c r="AA12">
        <f t="shared" si="8"/>
        <v>3.0237200201910414E-5</v>
      </c>
      <c r="AB12">
        <f t="shared" si="9"/>
        <v>6.5078550152049222E-8</v>
      </c>
      <c r="AC12">
        <f t="shared" si="9"/>
        <v>4.8798183016535942E-11</v>
      </c>
      <c r="AG12">
        <v>240</v>
      </c>
      <c r="AH12">
        <v>175.90100000000001</v>
      </c>
      <c r="AI12">
        <f t="shared" si="10"/>
        <v>449.05099999999999</v>
      </c>
      <c r="AJ12">
        <v>4.97743</v>
      </c>
      <c r="AK12">
        <f t="shared" ref="AK12:AK54" si="20">AJ12/$AJ$11</f>
        <v>0.99922911225450528</v>
      </c>
      <c r="AL12">
        <f t="shared" ref="AL12:AL54" si="21">1-AK12</f>
        <v>7.7088774549471939E-4</v>
      </c>
      <c r="AM12">
        <f t="shared" ref="AM12:AM54" si="22">(AL13-AL12)/(AG13-AG12)</f>
        <v>5.5834154743673869E-5</v>
      </c>
      <c r="AN12">
        <f t="shared" ref="AN12:AN54" si="23">1-(2*(($B$3-AP12)/$B$3))</f>
        <v>-0.99898366662408344</v>
      </c>
      <c r="AO12">
        <f t="shared" si="11"/>
        <v>-3.4462242351896712</v>
      </c>
      <c r="AP12">
        <f>AP11+AQ11*(AG12-AG11)</f>
        <v>3.4385517787030443E-4</v>
      </c>
      <c r="AQ12">
        <f t="shared" ref="AQ12:AQ54" si="24">$B$1*EXP((-$B$2-($B$4*AO12))/($B$5*AI12))*($B$3-AP12)</f>
        <v>4.5523108781738477E-5</v>
      </c>
      <c r="AR12">
        <f t="shared" si="12"/>
        <v>1.8235681381190054E-7</v>
      </c>
      <c r="AS12">
        <f t="shared" si="12"/>
        <v>1.0631766882914416E-10</v>
      </c>
    </row>
    <row r="13" spans="1:46" x14ac:dyDescent="0.25">
      <c r="A13">
        <v>752</v>
      </c>
      <c r="B13">
        <v>166.149</v>
      </c>
      <c r="C13">
        <f t="shared" si="0"/>
        <v>439.29899999999998</v>
      </c>
      <c r="D13">
        <v>7.8569300000000002</v>
      </c>
      <c r="E13">
        <f t="shared" si="13"/>
        <v>0.99908699140780077</v>
      </c>
      <c r="F13">
        <f t="shared" si="1"/>
        <v>9.1300859219922703E-4</v>
      </c>
      <c r="G13">
        <f t="shared" si="14"/>
        <v>1.3554711808565536E-5</v>
      </c>
      <c r="H13">
        <f t="shared" si="15"/>
        <v>-0.99740069830533495</v>
      </c>
      <c r="I13">
        <f t="shared" si="16"/>
        <v>-3.1522082853044715</v>
      </c>
      <c r="J13">
        <f t="shared" ref="J13:J56" si="25">J12+K12*(A13-A12)</f>
        <v>8.7941945796232864E-4</v>
      </c>
      <c r="K13">
        <f t="shared" si="17"/>
        <v>5.5023629361518961E-6</v>
      </c>
      <c r="L13">
        <f t="shared" si="2"/>
        <v>1.1282299387843796E-9</v>
      </c>
      <c r="M13">
        <f t="shared" si="2"/>
        <v>6.4840322363061239E-11</v>
      </c>
      <c r="Q13">
        <v>384</v>
      </c>
      <c r="R13">
        <v>183.92099999999999</v>
      </c>
      <c r="S13">
        <f t="shared" si="3"/>
        <v>457.07099999999997</v>
      </c>
      <c r="T13">
        <v>4.9729799999999997</v>
      </c>
      <c r="U13">
        <f t="shared" si="18"/>
        <v>0.9983357657786065</v>
      </c>
      <c r="V13">
        <f t="shared" si="4"/>
        <v>1.6642342213935013E-3</v>
      </c>
      <c r="W13">
        <f t="shared" si="5"/>
        <v>4.0401343432495497E-5</v>
      </c>
      <c r="X13">
        <f t="shared" si="6"/>
        <v>-0.99633056839024725</v>
      </c>
      <c r="Y13">
        <f t="shared" si="7"/>
        <v>-3.0383277900814796</v>
      </c>
      <c r="Z13">
        <f t="shared" si="19"/>
        <v>1.2414755716513065E-3</v>
      </c>
      <c r="AA13">
        <f t="shared" si="8"/>
        <v>2.9545991896632574E-5</v>
      </c>
      <c r="AB13">
        <f t="shared" si="9"/>
        <v>1.7872487593184374E-7</v>
      </c>
      <c r="AC13">
        <f t="shared" si="9"/>
        <v>1.1783865696716152E-10</v>
      </c>
      <c r="AG13">
        <v>256</v>
      </c>
      <c r="AH13">
        <v>183.92099999999999</v>
      </c>
      <c r="AI13">
        <f t="shared" si="10"/>
        <v>457.07099999999997</v>
      </c>
      <c r="AJ13">
        <v>4.9729799999999997</v>
      </c>
      <c r="AK13">
        <f t="shared" si="20"/>
        <v>0.9983357657786065</v>
      </c>
      <c r="AL13">
        <f t="shared" si="21"/>
        <v>1.6642342213935013E-3</v>
      </c>
      <c r="AM13">
        <f t="shared" si="22"/>
        <v>6.0602015148743249E-5</v>
      </c>
      <c r="AN13">
        <f t="shared" si="23"/>
        <v>-0.99683082285459079</v>
      </c>
      <c r="AO13">
        <f t="shared" si="11"/>
        <v>-3.087161603455383</v>
      </c>
      <c r="AP13">
        <f t="shared" ref="AP13:AP54" si="26">AP12+AQ12*(AG13-AG12)</f>
        <v>1.0722249183781202E-3</v>
      </c>
      <c r="AQ13">
        <f t="shared" si="24"/>
        <v>3.4607894645759719E-5</v>
      </c>
      <c r="AR13">
        <f t="shared" si="12"/>
        <v>3.5047501485675733E-7</v>
      </c>
      <c r="AS13">
        <f t="shared" si="12"/>
        <v>6.7569430072362866E-10</v>
      </c>
    </row>
    <row r="14" spans="1:46" x14ac:dyDescent="0.25">
      <c r="A14">
        <v>799</v>
      </c>
      <c r="B14">
        <v>174.03800000000001</v>
      </c>
      <c r="C14">
        <f t="shared" si="0"/>
        <v>447.18799999999999</v>
      </c>
      <c r="D14">
        <v>7.8519199999999998</v>
      </c>
      <c r="E14">
        <f t="shared" si="13"/>
        <v>0.99844991995279819</v>
      </c>
      <c r="F14">
        <f t="shared" si="1"/>
        <v>1.5500800472018073E-3</v>
      </c>
      <c r="G14">
        <f t="shared" si="14"/>
        <v>1.699073655843995E-5</v>
      </c>
      <c r="H14">
        <f t="shared" si="15"/>
        <v>-0.99663632112988121</v>
      </c>
      <c r="I14">
        <f t="shared" si="16"/>
        <v>-3.0673933248835388</v>
      </c>
      <c r="J14">
        <f t="shared" si="25"/>
        <v>1.1380305159614677E-3</v>
      </c>
      <c r="K14">
        <f t="shared" si="17"/>
        <v>1.0531784903922683E-5</v>
      </c>
      <c r="L14">
        <f t="shared" si="2"/>
        <v>1.6978481619538353E-7</v>
      </c>
      <c r="M14">
        <f t="shared" si="2"/>
        <v>4.1718056475391349E-11</v>
      </c>
      <c r="Q14">
        <v>408</v>
      </c>
      <c r="R14">
        <v>191.875</v>
      </c>
      <c r="S14">
        <f t="shared" si="3"/>
        <v>465.02499999999998</v>
      </c>
      <c r="T14">
        <v>4.9681499999999996</v>
      </c>
      <c r="U14">
        <f t="shared" si="18"/>
        <v>0.99736613353622661</v>
      </c>
      <c r="V14">
        <f t="shared" si="4"/>
        <v>2.6338664637733933E-3</v>
      </c>
      <c r="W14">
        <f t="shared" si="5"/>
        <v>4.7260370681904508E-5</v>
      </c>
      <c r="X14">
        <f t="shared" si="6"/>
        <v>-0.99423466897991353</v>
      </c>
      <c r="Y14">
        <f t="shared" si="7"/>
        <v>-2.8835393664295692</v>
      </c>
      <c r="Z14">
        <f t="shared" si="19"/>
        <v>1.9505793771704882E-3</v>
      </c>
      <c r="AA14">
        <f t="shared" si="8"/>
        <v>4.3199717719560166E-5</v>
      </c>
      <c r="AB14">
        <f t="shared" si="9"/>
        <v>4.6688124271828586E-7</v>
      </c>
      <c r="AC14">
        <f t="shared" si="9"/>
        <v>1.648890248059588E-11</v>
      </c>
      <c r="AG14">
        <v>272</v>
      </c>
      <c r="AH14">
        <v>191.875</v>
      </c>
      <c r="AI14">
        <f t="shared" si="10"/>
        <v>465.02499999999998</v>
      </c>
      <c r="AJ14">
        <v>4.9681499999999996</v>
      </c>
      <c r="AK14">
        <f t="shared" si="20"/>
        <v>0.99736613353622661</v>
      </c>
      <c r="AL14">
        <f t="shared" si="21"/>
        <v>2.6338664637733933E-3</v>
      </c>
      <c r="AM14">
        <f t="shared" si="22"/>
        <v>7.0890556022856765E-5</v>
      </c>
      <c r="AN14">
        <f t="shared" si="23"/>
        <v>-0.99519417297813817</v>
      </c>
      <c r="AO14">
        <f t="shared" si="11"/>
        <v>-2.9467010720911424</v>
      </c>
      <c r="AP14">
        <f t="shared" si="26"/>
        <v>1.6259512327102756E-3</v>
      </c>
      <c r="AQ14">
        <f t="shared" si="24"/>
        <v>5.2827316189195927E-5</v>
      </c>
      <c r="AR14">
        <f t="shared" si="12"/>
        <v>1.0158931130090179E-6</v>
      </c>
      <c r="AS14">
        <f t="shared" si="12"/>
        <v>3.2628063328835163E-10</v>
      </c>
    </row>
    <row r="15" spans="1:46" x14ac:dyDescent="0.25">
      <c r="A15">
        <v>846</v>
      </c>
      <c r="B15">
        <v>181.91300000000001</v>
      </c>
      <c r="C15">
        <f t="shared" si="0"/>
        <v>455.06299999999999</v>
      </c>
      <c r="D15">
        <v>7.8456400000000004</v>
      </c>
      <c r="E15">
        <f t="shared" si="13"/>
        <v>0.99765135533455152</v>
      </c>
      <c r="F15">
        <f t="shared" si="1"/>
        <v>2.3486446654484849E-3</v>
      </c>
      <c r="G15">
        <f t="shared" si="14"/>
        <v>2.0724369751218155E-5</v>
      </c>
      <c r="H15">
        <f t="shared" si="15"/>
        <v>-0.99517326678563678</v>
      </c>
      <c r="I15">
        <f t="shared" si="16"/>
        <v>-2.9452078027816988</v>
      </c>
      <c r="J15">
        <f t="shared" si="25"/>
        <v>1.6330244064458339E-3</v>
      </c>
      <c r="K15">
        <f t="shared" si="17"/>
        <v>1.7423296215746277E-5</v>
      </c>
      <c r="L15">
        <f t="shared" si="2"/>
        <v>5.1211235509502139E-7</v>
      </c>
      <c r="M15">
        <f t="shared" si="2"/>
        <v>1.0897086486592807E-11</v>
      </c>
      <c r="Q15">
        <v>432</v>
      </c>
      <c r="R15">
        <v>199.786</v>
      </c>
      <c r="S15">
        <f t="shared" si="3"/>
        <v>472.93599999999998</v>
      </c>
      <c r="T15">
        <v>4.9625000000000004</v>
      </c>
      <c r="U15">
        <f t="shared" si="18"/>
        <v>0.9962318846398609</v>
      </c>
      <c r="V15">
        <f t="shared" si="4"/>
        <v>3.7681153601391015E-3</v>
      </c>
      <c r="W15">
        <f t="shared" si="5"/>
        <v>6.1145718528277104E-5</v>
      </c>
      <c r="X15">
        <f t="shared" si="6"/>
        <v>-0.99117021735440081</v>
      </c>
      <c r="Y15">
        <f t="shared" si="7"/>
        <v>-2.7310500095032144</v>
      </c>
      <c r="Z15">
        <f t="shared" si="19"/>
        <v>2.9873726024399324E-3</v>
      </c>
      <c r="AA15">
        <f t="shared" si="8"/>
        <v>6.2491612494409556E-5</v>
      </c>
      <c r="AB15">
        <f t="shared" si="9"/>
        <v>6.0955925369970348E-7</v>
      </c>
      <c r="AC15">
        <f t="shared" si="9"/>
        <v>1.8114305680717414E-12</v>
      </c>
      <c r="AG15">
        <v>288</v>
      </c>
      <c r="AH15">
        <v>199.786</v>
      </c>
      <c r="AI15">
        <f t="shared" si="10"/>
        <v>472.93599999999998</v>
      </c>
      <c r="AJ15">
        <v>4.9625000000000004</v>
      </c>
      <c r="AK15">
        <f t="shared" si="20"/>
        <v>0.9962318846398609</v>
      </c>
      <c r="AL15">
        <f t="shared" si="21"/>
        <v>3.7681153601391015E-3</v>
      </c>
      <c r="AM15">
        <f t="shared" si="22"/>
        <v>9.1718577792415656E-5</v>
      </c>
      <c r="AN15">
        <f t="shared" si="23"/>
        <v>-0.99269590426230425</v>
      </c>
      <c r="AO15">
        <f t="shared" si="11"/>
        <v>-2.7997352834692961</v>
      </c>
      <c r="AP15">
        <f t="shared" si="26"/>
        <v>2.4711882917374103E-3</v>
      </c>
      <c r="AQ15">
        <f t="shared" si="24"/>
        <v>7.7510492243818103E-5</v>
      </c>
      <c r="AR15">
        <f t="shared" si="12"/>
        <v>1.6820198207530051E-6</v>
      </c>
      <c r="AS15">
        <f t="shared" si="12"/>
        <v>2.0186969495626666E-10</v>
      </c>
    </row>
    <row r="16" spans="1:46" x14ac:dyDescent="0.25">
      <c r="A16">
        <v>893</v>
      </c>
      <c r="B16">
        <v>189.79599999999999</v>
      </c>
      <c r="C16">
        <f t="shared" si="0"/>
        <v>462.94599999999997</v>
      </c>
      <c r="D16">
        <v>7.8379799999999999</v>
      </c>
      <c r="E16">
        <f t="shared" si="13"/>
        <v>0.99667730995624426</v>
      </c>
      <c r="F16">
        <f t="shared" si="1"/>
        <v>3.3226900437557383E-3</v>
      </c>
      <c r="G16">
        <f t="shared" si="14"/>
        <v>2.6974147052174162E-5</v>
      </c>
      <c r="H16">
        <f t="shared" si="15"/>
        <v>-0.9927528575718092</v>
      </c>
      <c r="I16">
        <f t="shared" si="16"/>
        <v>-2.8025405953031486</v>
      </c>
      <c r="J16">
        <f t="shared" si="25"/>
        <v>2.4519193285859088E-3</v>
      </c>
      <c r="K16">
        <f t="shared" si="17"/>
        <v>2.6551597737386782E-5</v>
      </c>
      <c r="L16">
        <f t="shared" si="2"/>
        <v>7.5824163839737635E-7</v>
      </c>
      <c r="M16">
        <f t="shared" si="2"/>
        <v>1.7854792342728396E-13</v>
      </c>
      <c r="Q16">
        <v>456</v>
      </c>
      <c r="R16">
        <v>207.69499999999999</v>
      </c>
      <c r="S16">
        <f t="shared" si="3"/>
        <v>480.84499999999997</v>
      </c>
      <c r="T16">
        <v>4.95519</v>
      </c>
      <c r="U16">
        <f t="shared" si="18"/>
        <v>0.99476438739518225</v>
      </c>
      <c r="V16">
        <f t="shared" si="4"/>
        <v>5.235612604817752E-3</v>
      </c>
      <c r="W16">
        <f t="shared" si="5"/>
        <v>7.1852492771251608E-5</v>
      </c>
      <c r="X16">
        <f t="shared" si="6"/>
        <v>-0.98673725960378356</v>
      </c>
      <c r="Y16">
        <f t="shared" si="7"/>
        <v>-2.5788907954615099</v>
      </c>
      <c r="Z16">
        <f t="shared" si="19"/>
        <v>4.4871713023057619E-3</v>
      </c>
      <c r="AA16">
        <f t="shared" si="8"/>
        <v>8.931307456420189E-5</v>
      </c>
      <c r="AB16">
        <f t="shared" si="9"/>
        <v>5.6016438330584435E-7</v>
      </c>
      <c r="AC16">
        <f t="shared" si="9"/>
        <v>3.0487191654830685E-10</v>
      </c>
      <c r="AG16">
        <v>304</v>
      </c>
      <c r="AH16">
        <v>207.69499999999999</v>
      </c>
      <c r="AI16">
        <f t="shared" si="10"/>
        <v>480.84499999999997</v>
      </c>
      <c r="AJ16">
        <v>4.95519</v>
      </c>
      <c r="AK16">
        <f t="shared" si="20"/>
        <v>0.99476438739518225</v>
      </c>
      <c r="AL16">
        <f t="shared" si="21"/>
        <v>5.235612604817752E-3</v>
      </c>
      <c r="AM16">
        <f t="shared" si="22"/>
        <v>1.0777873915687741E-4</v>
      </c>
      <c r="AN16">
        <f t="shared" si="23"/>
        <v>-0.9890303378112637</v>
      </c>
      <c r="AO16">
        <f t="shared" si="11"/>
        <v>-2.6507468154036511</v>
      </c>
      <c r="AP16">
        <f t="shared" si="26"/>
        <v>3.7113561676385002E-3</v>
      </c>
      <c r="AQ16">
        <f t="shared" si="24"/>
        <v>1.1151184672486391E-4</v>
      </c>
      <c r="AR16">
        <f t="shared" si="12"/>
        <v>2.3233576862823865E-6</v>
      </c>
      <c r="AS16">
        <f t="shared" si="12"/>
        <v>1.3936092114158082E-11</v>
      </c>
    </row>
    <row r="17" spans="1:45" x14ac:dyDescent="0.25">
      <c r="A17">
        <v>940</v>
      </c>
      <c r="B17">
        <v>197.66399999999999</v>
      </c>
      <c r="C17">
        <f t="shared" si="0"/>
        <v>470.81399999999996</v>
      </c>
      <c r="D17">
        <v>7.8280099999999999</v>
      </c>
      <c r="E17">
        <f t="shared" si="13"/>
        <v>0.99540952504479208</v>
      </c>
      <c r="F17">
        <f t="shared" si="1"/>
        <v>4.5904749552079238E-3</v>
      </c>
      <c r="G17">
        <f t="shared" si="14"/>
        <v>3.5388349392419518E-5</v>
      </c>
      <c r="H17">
        <f t="shared" si="15"/>
        <v>-0.9890643630981093</v>
      </c>
      <c r="I17">
        <f t="shared" si="16"/>
        <v>-2.6519099968496462</v>
      </c>
      <c r="J17">
        <f t="shared" si="25"/>
        <v>3.6998444222430876E-3</v>
      </c>
      <c r="K17">
        <f t="shared" si="17"/>
        <v>3.8821513777392205E-5</v>
      </c>
      <c r="L17">
        <f t="shared" si="2"/>
        <v>7.9322274624922823E-7</v>
      </c>
      <c r="M17">
        <f t="shared" si="2"/>
        <v>1.1786617694244894E-11</v>
      </c>
      <c r="Q17">
        <v>480</v>
      </c>
      <c r="R17">
        <v>215.59899999999999</v>
      </c>
      <c r="S17">
        <f t="shared" si="3"/>
        <v>488.74899999999997</v>
      </c>
      <c r="T17">
        <v>4.9466000000000001</v>
      </c>
      <c r="U17">
        <f t="shared" si="18"/>
        <v>0.99303992756867221</v>
      </c>
      <c r="V17">
        <f t="shared" si="4"/>
        <v>6.9600724313277906E-3</v>
      </c>
      <c r="W17">
        <f t="shared" si="5"/>
        <v>8.7076187397996011E-5</v>
      </c>
      <c r="X17">
        <f t="shared" si="6"/>
        <v>-0.98040167198942596</v>
      </c>
      <c r="Y17">
        <f t="shared" si="7"/>
        <v>-2.4259237360962853</v>
      </c>
      <c r="Z17">
        <f t="shared" si="19"/>
        <v>6.6306850918466075E-3</v>
      </c>
      <c r="AA17">
        <f t="shared" si="8"/>
        <v>1.2567745459276321E-4</v>
      </c>
      <c r="AB17">
        <f t="shared" si="9"/>
        <v>1.0849601941049221E-7</v>
      </c>
      <c r="AC17">
        <f t="shared" si="9"/>
        <v>1.4900578290418103E-9</v>
      </c>
      <c r="AG17">
        <v>320</v>
      </c>
      <c r="AH17">
        <v>215.59899999999999</v>
      </c>
      <c r="AI17">
        <f t="shared" si="10"/>
        <v>488.74899999999997</v>
      </c>
      <c r="AJ17">
        <v>4.9466000000000001</v>
      </c>
      <c r="AK17">
        <f t="shared" si="20"/>
        <v>0.99303992756867221</v>
      </c>
      <c r="AL17">
        <f t="shared" si="21"/>
        <v>6.9600724313277906E-3</v>
      </c>
      <c r="AM17">
        <f t="shared" si="22"/>
        <v>1.3061428109699402E-4</v>
      </c>
      <c r="AN17">
        <f t="shared" si="23"/>
        <v>-0.98375680551369515</v>
      </c>
      <c r="AO17">
        <f t="shared" si="11"/>
        <v>-2.5003840512169755</v>
      </c>
      <c r="AP17">
        <f t="shared" si="26"/>
        <v>5.4955457152363225E-3</v>
      </c>
      <c r="AQ17">
        <f t="shared" si="24"/>
        <v>1.5767623781322453E-4</v>
      </c>
      <c r="AR17">
        <f t="shared" si="12"/>
        <v>2.1448385021456595E-6</v>
      </c>
      <c r="AS17">
        <f t="shared" si="12"/>
        <v>7.3234950131113339E-10</v>
      </c>
    </row>
    <row r="18" spans="1:45" x14ac:dyDescent="0.25">
      <c r="A18">
        <v>987</v>
      </c>
      <c r="B18">
        <v>205.53</v>
      </c>
      <c r="C18">
        <f t="shared" si="0"/>
        <v>478.67999999999995</v>
      </c>
      <c r="D18">
        <v>7.8149300000000004</v>
      </c>
      <c r="E18">
        <f t="shared" si="13"/>
        <v>0.99374627262334836</v>
      </c>
      <c r="F18">
        <f t="shared" si="1"/>
        <v>6.253727376651641E-3</v>
      </c>
      <c r="G18">
        <f t="shared" si="14"/>
        <v>4.6995078665622512E-5</v>
      </c>
      <c r="H18">
        <f t="shared" si="15"/>
        <v>-0.9836713566039299</v>
      </c>
      <c r="I18">
        <f t="shared" si="16"/>
        <v>-2.4983267137971539</v>
      </c>
      <c r="J18">
        <f t="shared" si="25"/>
        <v>5.5244555697805215E-3</v>
      </c>
      <c r="K18">
        <f t="shared" si="17"/>
        <v>5.548551511981156E-5</v>
      </c>
      <c r="L18">
        <f t="shared" si="2"/>
        <v>5.3183736829706744E-7</v>
      </c>
      <c r="M18">
        <f t="shared" si="2"/>
        <v>7.208751118262231E-11</v>
      </c>
      <c r="Q18">
        <v>504</v>
      </c>
      <c r="R18">
        <v>223.482</v>
      </c>
      <c r="S18">
        <f t="shared" si="3"/>
        <v>496.63199999999995</v>
      </c>
      <c r="T18">
        <v>4.9361899999999999</v>
      </c>
      <c r="U18">
        <f t="shared" si="18"/>
        <v>0.99095009907112031</v>
      </c>
      <c r="V18">
        <f t="shared" si="4"/>
        <v>9.049900928879695E-3</v>
      </c>
      <c r="W18">
        <f t="shared" si="5"/>
        <v>1.1116642944469328E-4</v>
      </c>
      <c r="X18">
        <f t="shared" si="6"/>
        <v>-0.97148651003125663</v>
      </c>
      <c r="Y18">
        <f t="shared" si="7"/>
        <v>-2.271758477399854</v>
      </c>
      <c r="Z18">
        <f t="shared" si="19"/>
        <v>9.6469440020729245E-3</v>
      </c>
      <c r="AA18">
        <f t="shared" si="8"/>
        <v>1.7370368413853905E-4</v>
      </c>
      <c r="AB18">
        <f t="shared" si="9"/>
        <v>3.5646043124801599E-7</v>
      </c>
      <c r="AC18">
        <f t="shared" si="9"/>
        <v>3.9109082246429346E-9</v>
      </c>
      <c r="AG18">
        <v>336</v>
      </c>
      <c r="AH18">
        <v>223.482</v>
      </c>
      <c r="AI18">
        <f t="shared" si="10"/>
        <v>496.63199999999995</v>
      </c>
      <c r="AJ18">
        <v>4.9361899999999999</v>
      </c>
      <c r="AK18">
        <f t="shared" si="20"/>
        <v>0.99095009907112031</v>
      </c>
      <c r="AL18">
        <f t="shared" si="21"/>
        <v>9.049900928879695E-3</v>
      </c>
      <c r="AM18">
        <f t="shared" si="22"/>
        <v>1.6674964416703991E-4</v>
      </c>
      <c r="AN18">
        <f t="shared" si="23"/>
        <v>-0.97630010241811505</v>
      </c>
      <c r="AO18">
        <f t="shared" si="11"/>
        <v>-2.3487444508988298</v>
      </c>
      <c r="AP18">
        <f t="shared" si="26"/>
        <v>8.0183655202479154E-3</v>
      </c>
      <c r="AQ18">
        <f t="shared" si="24"/>
        <v>2.1895440288113304E-4</v>
      </c>
      <c r="AR18">
        <f t="shared" si="12"/>
        <v>1.0640652992611323E-6</v>
      </c>
      <c r="AS18">
        <f t="shared" si="12"/>
        <v>2.7253368323966824E-9</v>
      </c>
    </row>
    <row r="19" spans="1:45" x14ac:dyDescent="0.25">
      <c r="A19">
        <v>1034</v>
      </c>
      <c r="B19">
        <v>213.39699999999999</v>
      </c>
      <c r="C19">
        <f t="shared" si="0"/>
        <v>486.54699999999997</v>
      </c>
      <c r="D19">
        <v>7.7975599999999998</v>
      </c>
      <c r="E19">
        <f t="shared" si="13"/>
        <v>0.9915375039260641</v>
      </c>
      <c r="F19">
        <f t="shared" si="1"/>
        <v>8.462496073935899E-3</v>
      </c>
      <c r="G19">
        <f t="shared" si="14"/>
        <v>5.8791195129762351E-5</v>
      </c>
      <c r="H19">
        <f t="shared" si="15"/>
        <v>-0.97596342061024632</v>
      </c>
      <c r="I19">
        <f t="shared" si="16"/>
        <v>-2.342938582930199</v>
      </c>
      <c r="J19">
        <f t="shared" si="25"/>
        <v>8.1322747804116642E-3</v>
      </c>
      <c r="K19">
        <f t="shared" si="17"/>
        <v>7.7872784596275498E-5</v>
      </c>
      <c r="L19">
        <f t="shared" si="2"/>
        <v>1.0904610269681881E-7</v>
      </c>
      <c r="M19">
        <f t="shared" si="2"/>
        <v>3.6410705656854549E-10</v>
      </c>
      <c r="Q19">
        <v>528</v>
      </c>
      <c r="R19">
        <v>231.35300000000001</v>
      </c>
      <c r="S19">
        <f t="shared" si="3"/>
        <v>504.50299999999999</v>
      </c>
      <c r="T19">
        <v>4.9229000000000003</v>
      </c>
      <c r="U19">
        <f t="shared" si="18"/>
        <v>0.98828210476444767</v>
      </c>
      <c r="V19">
        <f t="shared" si="4"/>
        <v>1.1717895235552334E-2</v>
      </c>
      <c r="W19">
        <f t="shared" si="5"/>
        <v>1.3676231161933081E-4</v>
      </c>
      <c r="X19">
        <f t="shared" si="6"/>
        <v>-0.95916451893234589</v>
      </c>
      <c r="Y19">
        <f t="shared" si="7"/>
        <v>-2.1163728389031364</v>
      </c>
      <c r="Z19">
        <f t="shared" si="19"/>
        <v>1.3815832421397861E-2</v>
      </c>
      <c r="AA19">
        <f t="shared" si="8"/>
        <v>2.3609454538389249E-4</v>
      </c>
      <c r="AB19">
        <f t="shared" si="9"/>
        <v>4.4013404357534518E-6</v>
      </c>
      <c r="AC19">
        <f t="shared" si="9"/>
        <v>9.8668926646575276E-9</v>
      </c>
      <c r="AG19">
        <v>352</v>
      </c>
      <c r="AH19">
        <v>231.35300000000001</v>
      </c>
      <c r="AI19">
        <f t="shared" si="10"/>
        <v>504.50299999999999</v>
      </c>
      <c r="AJ19">
        <v>4.9229000000000003</v>
      </c>
      <c r="AK19">
        <f t="shared" si="20"/>
        <v>0.98828210476444767</v>
      </c>
      <c r="AL19">
        <f t="shared" si="21"/>
        <v>1.1717895235552334E-2</v>
      </c>
      <c r="AM19">
        <f t="shared" si="22"/>
        <v>2.051434674289962E-4</v>
      </c>
      <c r="AN19">
        <f t="shared" si="23"/>
        <v>-0.96594547957577759</v>
      </c>
      <c r="AO19">
        <f t="shared" si="11"/>
        <v>-2.1959425246399129</v>
      </c>
      <c r="AP19">
        <f t="shared" si="26"/>
        <v>1.1521635966346044E-2</v>
      </c>
      <c r="AQ19">
        <f t="shared" si="24"/>
        <v>2.9909330303493965E-4</v>
      </c>
      <c r="AR19">
        <f t="shared" si="12"/>
        <v>3.8517700749386974E-8</v>
      </c>
      <c r="AS19">
        <f t="shared" si="12"/>
        <v>8.8265716103837994E-9</v>
      </c>
    </row>
    <row r="20" spans="1:45" x14ac:dyDescent="0.25">
      <c r="A20">
        <v>1081</v>
      </c>
      <c r="B20">
        <v>221.27799999999999</v>
      </c>
      <c r="C20">
        <f t="shared" si="0"/>
        <v>494.428</v>
      </c>
      <c r="D20">
        <v>7.77583</v>
      </c>
      <c r="E20">
        <f t="shared" si="13"/>
        <v>0.98877431775496527</v>
      </c>
      <c r="F20">
        <f t="shared" si="1"/>
        <v>1.1225682245034729E-2</v>
      </c>
      <c r="G20">
        <f t="shared" si="14"/>
        <v>7.3401064144981411E-5</v>
      </c>
      <c r="H20">
        <f t="shared" si="15"/>
        <v>-0.96514549023649243</v>
      </c>
      <c r="I20">
        <f t="shared" si="16"/>
        <v>-2.1858863579840175</v>
      </c>
      <c r="J20">
        <f t="shared" si="25"/>
        <v>1.1792295656436613E-2</v>
      </c>
      <c r="K20">
        <f t="shared" si="17"/>
        <v>1.0755023396578899E-4</v>
      </c>
      <c r="L20">
        <f t="shared" si="2"/>
        <v>3.2105075798048016E-7</v>
      </c>
      <c r="M20">
        <f t="shared" si="2"/>
        <v>1.166165799450355E-9</v>
      </c>
      <c r="Q20">
        <v>552</v>
      </c>
      <c r="R20">
        <v>239.21</v>
      </c>
      <c r="S20">
        <f t="shared" si="3"/>
        <v>512.36</v>
      </c>
      <c r="T20">
        <v>4.9065500000000002</v>
      </c>
      <c r="U20">
        <f t="shared" si="18"/>
        <v>0.98499980928558373</v>
      </c>
      <c r="V20">
        <f t="shared" si="4"/>
        <v>1.5000190714416273E-2</v>
      </c>
      <c r="W20">
        <f t="shared" si="5"/>
        <v>1.6428206729073488E-4</v>
      </c>
      <c r="X20">
        <f t="shared" si="6"/>
        <v>-0.942416717058429</v>
      </c>
      <c r="Y20">
        <f t="shared" si="7"/>
        <v>-1.9595295768272265</v>
      </c>
      <c r="Z20">
        <f t="shared" si="19"/>
        <v>1.9482101510611281E-2</v>
      </c>
      <c r="AA20">
        <f t="shared" si="8"/>
        <v>3.1533777839522084E-4</v>
      </c>
      <c r="AB20">
        <f t="shared" si="9"/>
        <v>2.008752438504937E-5</v>
      </c>
      <c r="AC20">
        <f t="shared" si="9"/>
        <v>2.2817827857281924E-8</v>
      </c>
      <c r="AG20">
        <v>368</v>
      </c>
      <c r="AH20">
        <v>239.21</v>
      </c>
      <c r="AI20">
        <f t="shared" si="10"/>
        <v>512.36</v>
      </c>
      <c r="AJ20">
        <v>4.9065500000000002</v>
      </c>
      <c r="AK20">
        <f t="shared" si="20"/>
        <v>0.98499980928558373</v>
      </c>
      <c r="AL20">
        <f t="shared" si="21"/>
        <v>1.5000190714416273E-2</v>
      </c>
      <c r="AM20">
        <f t="shared" si="22"/>
        <v>2.4642310093610231E-4</v>
      </c>
      <c r="AN20">
        <f t="shared" si="23"/>
        <v>-0.95180098964160154</v>
      </c>
      <c r="AO20">
        <f t="shared" si="11"/>
        <v>-2.041786048068432</v>
      </c>
      <c r="AP20">
        <f t="shared" si="26"/>
        <v>1.6307128814905078E-2</v>
      </c>
      <c r="AQ20">
        <f t="shared" si="24"/>
        <v>4.0170064862849028E-4</v>
      </c>
      <c r="AR20">
        <f t="shared" si="12"/>
        <v>1.7080871985092865E-6</v>
      </c>
      <c r="AS20">
        <f t="shared" si="12"/>
        <v>2.411111681736182E-8</v>
      </c>
    </row>
    <row r="21" spans="1:45" x14ac:dyDescent="0.25">
      <c r="A21">
        <v>1128</v>
      </c>
      <c r="B21">
        <v>229.124</v>
      </c>
      <c r="C21">
        <f t="shared" si="0"/>
        <v>502.274</v>
      </c>
      <c r="D21">
        <v>7.7487000000000004</v>
      </c>
      <c r="E21">
        <f t="shared" si="13"/>
        <v>0.98532446774015114</v>
      </c>
      <c r="F21">
        <f t="shared" si="1"/>
        <v>1.4675532259848856E-2</v>
      </c>
      <c r="G21">
        <f t="shared" si="14"/>
        <v>9.6506301439422821E-5</v>
      </c>
      <c r="H21">
        <f t="shared" si="15"/>
        <v>-0.9502048283768354</v>
      </c>
      <c r="I21">
        <f t="shared" si="16"/>
        <v>-2.026898768722595</v>
      </c>
      <c r="J21">
        <f t="shared" si="25"/>
        <v>1.6847156652828696E-2</v>
      </c>
      <c r="K21">
        <f t="shared" si="17"/>
        <v>1.4536631651056162E-4</v>
      </c>
      <c r="L21">
        <f t="shared" si="2"/>
        <v>4.7159525041850588E-6</v>
      </c>
      <c r="M21">
        <f t="shared" si="2"/>
        <v>2.3873010727519106E-9</v>
      </c>
      <c r="Q21">
        <v>576</v>
      </c>
      <c r="R21">
        <v>247.05799999999999</v>
      </c>
      <c r="S21">
        <f t="shared" si="3"/>
        <v>520.20799999999997</v>
      </c>
      <c r="T21">
        <v>4.8869100000000003</v>
      </c>
      <c r="U21">
        <f t="shared" si="18"/>
        <v>0.98105703967060609</v>
      </c>
      <c r="V21">
        <f t="shared" si="4"/>
        <v>1.894296032939391E-2</v>
      </c>
      <c r="W21">
        <f t="shared" si="5"/>
        <v>2.1196067134151195E-4</v>
      </c>
      <c r="X21">
        <f t="shared" si="6"/>
        <v>-0.92004765034688374</v>
      </c>
      <c r="Y21">
        <f t="shared" si="7"/>
        <v>-1.8010765013111041</v>
      </c>
      <c r="Z21">
        <f t="shared" si="19"/>
        <v>2.7050208192096581E-2</v>
      </c>
      <c r="AA21">
        <f t="shared" si="8"/>
        <v>4.1390969668884416E-4</v>
      </c>
      <c r="AB21">
        <f t="shared" si="9"/>
        <v>6.5727467907297031E-5</v>
      </c>
      <c r="AC21">
        <f t="shared" si="9"/>
        <v>4.078340883873743E-8</v>
      </c>
      <c r="AG21">
        <v>384</v>
      </c>
      <c r="AH21">
        <v>247.05799999999999</v>
      </c>
      <c r="AI21">
        <f t="shared" si="10"/>
        <v>520.20799999999997</v>
      </c>
      <c r="AJ21">
        <v>4.8869100000000003</v>
      </c>
      <c r="AK21">
        <f t="shared" si="20"/>
        <v>0.98105703967060609</v>
      </c>
      <c r="AL21">
        <f t="shared" si="21"/>
        <v>1.894296032939391E-2</v>
      </c>
      <c r="AM21">
        <f t="shared" si="22"/>
        <v>3.1794100701226791E-4</v>
      </c>
      <c r="AN21">
        <f t="shared" si="23"/>
        <v>-0.93280407221341677</v>
      </c>
      <c r="AO21">
        <f t="shared" si="11"/>
        <v>-1.8861347959075101</v>
      </c>
      <c r="AP21">
        <f t="shared" si="26"/>
        <v>2.2734339192960924E-2</v>
      </c>
      <c r="AQ21">
        <f t="shared" si="24"/>
        <v>5.3053864121188914E-4</v>
      </c>
      <c r="AR21">
        <f t="shared" si="12"/>
        <v>1.4374553687102706E-5</v>
      </c>
      <c r="AS21">
        <f t="shared" si="12"/>
        <v>4.5197754067275956E-8</v>
      </c>
    </row>
    <row r="22" spans="1:45" x14ac:dyDescent="0.25">
      <c r="A22">
        <v>1175</v>
      </c>
      <c r="B22">
        <v>236.97499999999999</v>
      </c>
      <c r="C22">
        <f t="shared" si="0"/>
        <v>510.125</v>
      </c>
      <c r="D22">
        <v>7.7130299999999998</v>
      </c>
      <c r="E22">
        <f t="shared" si="13"/>
        <v>0.98078867157249827</v>
      </c>
      <c r="F22">
        <f t="shared" si="1"/>
        <v>1.9211328427501728E-2</v>
      </c>
      <c r="G22">
        <f t="shared" si="14"/>
        <v>1.3081243831219411E-4</v>
      </c>
      <c r="H22">
        <f t="shared" si="15"/>
        <v>-0.93001083250455263</v>
      </c>
      <c r="I22">
        <f t="shared" si="16"/>
        <v>-1.8664420429724988</v>
      </c>
      <c r="J22">
        <f t="shared" si="25"/>
        <v>2.3679373528825091E-2</v>
      </c>
      <c r="K22">
        <f t="shared" si="17"/>
        <v>1.9334984504731941E-4</v>
      </c>
      <c r="L22">
        <f t="shared" si="2"/>
        <v>1.9963427027459703E-5</v>
      </c>
      <c r="M22">
        <f t="shared" si="2"/>
        <v>3.9109272411544955E-9</v>
      </c>
      <c r="Q22">
        <v>600</v>
      </c>
      <c r="R22">
        <v>254.90199999999999</v>
      </c>
      <c r="S22">
        <f t="shared" si="3"/>
        <v>528.05199999999991</v>
      </c>
      <c r="T22">
        <v>4.8615700000000004</v>
      </c>
      <c r="U22">
        <f t="shared" si="18"/>
        <v>0.9759699835584098</v>
      </c>
      <c r="V22">
        <f t="shared" si="4"/>
        <v>2.4030016441590196E-2</v>
      </c>
      <c r="W22">
        <f t="shared" si="5"/>
        <v>3.0280095905930077E-4</v>
      </c>
      <c r="X22">
        <f t="shared" si="6"/>
        <v>-0.89068620287012745</v>
      </c>
      <c r="Y22">
        <f t="shared" si="7"/>
        <v>-1.640807661845022</v>
      </c>
      <c r="Z22">
        <f t="shared" si="19"/>
        <v>3.6984040912628843E-2</v>
      </c>
      <c r="AA22">
        <f t="shared" si="8"/>
        <v>5.3376150953315287E-4</v>
      </c>
      <c r="AB22">
        <f t="shared" si="9"/>
        <v>1.6780674999626811E-4</v>
      </c>
      <c r="AC22">
        <f t="shared" si="9"/>
        <v>5.3342775875184783E-8</v>
      </c>
      <c r="AG22">
        <v>400</v>
      </c>
      <c r="AH22">
        <v>254.90199999999999</v>
      </c>
      <c r="AI22">
        <f t="shared" si="10"/>
        <v>528.05199999999991</v>
      </c>
      <c r="AJ22">
        <v>4.8615700000000004</v>
      </c>
      <c r="AK22">
        <f t="shared" si="20"/>
        <v>0.9759699835584098</v>
      </c>
      <c r="AL22">
        <f t="shared" si="21"/>
        <v>2.4030016441590196E-2</v>
      </c>
      <c r="AM22">
        <f t="shared" si="22"/>
        <v>4.5420143858895118E-4</v>
      </c>
      <c r="AN22">
        <f t="shared" si="23"/>
        <v>-0.90771424775340082</v>
      </c>
      <c r="AO22">
        <f t="shared" si="11"/>
        <v>-1.7287846438977774</v>
      </c>
      <c r="AP22">
        <f t="shared" si="26"/>
        <v>3.1222957452351152E-2</v>
      </c>
      <c r="AQ22">
        <f t="shared" si="24"/>
        <v>6.8891431428875312E-4</v>
      </c>
      <c r="AR22">
        <f t="shared" si="12"/>
        <v>5.173840038428684E-5</v>
      </c>
      <c r="AS22">
        <f t="shared" si="12"/>
        <v>5.5090134019270677E-8</v>
      </c>
    </row>
    <row r="23" spans="1:45" x14ac:dyDescent="0.25">
      <c r="A23">
        <v>1222</v>
      </c>
      <c r="B23">
        <v>244.82900000000001</v>
      </c>
      <c r="C23">
        <f t="shared" si="0"/>
        <v>517.97900000000004</v>
      </c>
      <c r="D23">
        <v>7.6646799999999997</v>
      </c>
      <c r="E23">
        <f t="shared" si="13"/>
        <v>0.97464048697182515</v>
      </c>
      <c r="F23">
        <f t="shared" si="1"/>
        <v>2.5359513028174852E-2</v>
      </c>
      <c r="G23">
        <f t="shared" si="14"/>
        <v>1.8359735395792194E-4</v>
      </c>
      <c r="H23">
        <f t="shared" si="15"/>
        <v>-0.90315106150314306</v>
      </c>
      <c r="I23">
        <f t="shared" si="16"/>
        <v>-1.7040117951191294</v>
      </c>
      <c r="J23">
        <f t="shared" si="25"/>
        <v>3.2766816246049102E-2</v>
      </c>
      <c r="K23">
        <f t="shared" si="17"/>
        <v>2.5260569902787843E-4</v>
      </c>
      <c r="L23">
        <f t="shared" si="2"/>
        <v>5.4868140961530226E-5</v>
      </c>
      <c r="M23">
        <f t="shared" si="2"/>
        <v>4.7621516892941871E-9</v>
      </c>
      <c r="Q23">
        <v>624</v>
      </c>
      <c r="R23">
        <v>262.75200000000001</v>
      </c>
      <c r="S23">
        <f t="shared" si="3"/>
        <v>535.90200000000004</v>
      </c>
      <c r="T23">
        <v>4.8253700000000004</v>
      </c>
      <c r="U23">
        <f t="shared" si="18"/>
        <v>0.96870276054098658</v>
      </c>
      <c r="V23">
        <f t="shared" si="4"/>
        <v>3.1297239459013415E-2</v>
      </c>
      <c r="W23">
        <f t="shared" si="5"/>
        <v>4.544523786102761E-4</v>
      </c>
      <c r="X23">
        <f t="shared" si="6"/>
        <v>-0.85282284607360115</v>
      </c>
      <c r="Y23">
        <f t="shared" si="7"/>
        <v>-1.4785130966370017</v>
      </c>
      <c r="Z23">
        <f t="shared" si="19"/>
        <v>4.9794317141424516E-2</v>
      </c>
      <c r="AA23">
        <f t="shared" si="8"/>
        <v>6.7619733415629868E-4</v>
      </c>
      <c r="AB23">
        <f t="shared" si="9"/>
        <v>3.4214188278915082E-4</v>
      </c>
      <c r="AC23">
        <f t="shared" si="9"/>
        <v>4.9170825310107528E-8</v>
      </c>
      <c r="AG23">
        <v>416</v>
      </c>
      <c r="AH23">
        <v>262.75200000000001</v>
      </c>
      <c r="AI23">
        <f t="shared" si="10"/>
        <v>535.90200000000004</v>
      </c>
      <c r="AJ23">
        <v>4.8253700000000004</v>
      </c>
      <c r="AK23">
        <f t="shared" si="20"/>
        <v>0.96870276054098658</v>
      </c>
      <c r="AL23">
        <f t="shared" si="21"/>
        <v>3.1297239459013415E-2</v>
      </c>
      <c r="AM23">
        <f t="shared" si="22"/>
        <v>6.8167856791541415E-4</v>
      </c>
      <c r="AN23">
        <f t="shared" si="23"/>
        <v>-0.87513464304446886</v>
      </c>
      <c r="AO23">
        <f t="shared" si="11"/>
        <v>-1.5695205723491215</v>
      </c>
      <c r="AP23">
        <f t="shared" si="26"/>
        <v>4.2245586480971202E-2</v>
      </c>
      <c r="AQ23">
        <f t="shared" si="24"/>
        <v>8.7954701500003556E-4</v>
      </c>
      <c r="AR23">
        <f t="shared" si="12"/>
        <v>1.1986630251321194E-4</v>
      </c>
      <c r="AS23">
        <f t="shared" si="12"/>
        <v>3.9151922351679623E-8</v>
      </c>
    </row>
    <row r="24" spans="1:45" x14ac:dyDescent="0.25">
      <c r="A24">
        <v>1269</v>
      </c>
      <c r="B24">
        <v>252.66200000000001</v>
      </c>
      <c r="C24">
        <f t="shared" si="0"/>
        <v>525.81200000000001</v>
      </c>
      <c r="D24">
        <v>7.5968200000000001</v>
      </c>
      <c r="E24">
        <f t="shared" si="13"/>
        <v>0.96601141133580282</v>
      </c>
      <c r="F24">
        <f t="shared" si="1"/>
        <v>3.3988588664197183E-2</v>
      </c>
      <c r="G24">
        <f t="shared" si="14"/>
        <v>2.7131067867522103E-4</v>
      </c>
      <c r="H24">
        <f t="shared" si="15"/>
        <v>-0.86805958662826432</v>
      </c>
      <c r="I24">
        <f t="shared" si="16"/>
        <v>-1.5393813044950857</v>
      </c>
      <c r="J24">
        <f t="shared" si="25"/>
        <v>4.4639284100359389E-2</v>
      </c>
      <c r="K24">
        <f t="shared" si="17"/>
        <v>3.2312354554270165E-4</v>
      </c>
      <c r="L24">
        <f t="shared" si="2"/>
        <v>1.1343731327388642E-4</v>
      </c>
      <c r="M24">
        <f t="shared" si="2"/>
        <v>2.6845731730272703E-9</v>
      </c>
      <c r="Q24">
        <v>648</v>
      </c>
      <c r="R24">
        <v>270.59800000000001</v>
      </c>
      <c r="S24">
        <f t="shared" si="3"/>
        <v>543.74800000000005</v>
      </c>
      <c r="T24">
        <v>4.7710400000000002</v>
      </c>
      <c r="U24">
        <f t="shared" si="18"/>
        <v>0.95779590345433996</v>
      </c>
      <c r="V24">
        <f t="shared" si="4"/>
        <v>4.2204096545660041E-2</v>
      </c>
      <c r="W24">
        <f t="shared" si="5"/>
        <v>7.2981722867194088E-4</v>
      </c>
      <c r="X24">
        <f t="shared" si="6"/>
        <v>-0.80485554144271165</v>
      </c>
      <c r="Y24">
        <f t="shared" si="7"/>
        <v>-1.3139344469062859</v>
      </c>
      <c r="Z24">
        <f t="shared" si="19"/>
        <v>6.6023053161175682E-2</v>
      </c>
      <c r="AA24">
        <f t="shared" si="8"/>
        <v>8.3970391945481753E-4</v>
      </c>
      <c r="AB24">
        <f t="shared" si="9"/>
        <v>5.6734269425181628E-4</v>
      </c>
      <c r="AC24">
        <f t="shared" si="9"/>
        <v>1.2075084811211549E-8</v>
      </c>
      <c r="AG24">
        <v>432</v>
      </c>
      <c r="AH24">
        <v>270.59800000000001</v>
      </c>
      <c r="AI24">
        <f t="shared" si="10"/>
        <v>543.74800000000005</v>
      </c>
      <c r="AJ24">
        <v>4.7710400000000002</v>
      </c>
      <c r="AK24">
        <f t="shared" si="20"/>
        <v>0.95779590345433996</v>
      </c>
      <c r="AL24">
        <f t="shared" si="21"/>
        <v>4.2204096545660041E-2</v>
      </c>
      <c r="AM24">
        <f t="shared" si="22"/>
        <v>1.0947258430079113E-3</v>
      </c>
      <c r="AN24">
        <f t="shared" si="23"/>
        <v>-0.83353978360072722</v>
      </c>
      <c r="AO24">
        <f t="shared" si="11"/>
        <v>-1.4080738207985473</v>
      </c>
      <c r="AP24">
        <f t="shared" si="26"/>
        <v>5.6318338720971771E-2</v>
      </c>
      <c r="AQ24">
        <f t="shared" si="24"/>
        <v>1.1017549481514219E-3</v>
      </c>
      <c r="AR24">
        <f t="shared" si="12"/>
        <v>1.9921183218334838E-4</v>
      </c>
      <c r="AS24">
        <f t="shared" si="12"/>
        <v>4.9408319118527562E-11</v>
      </c>
    </row>
    <row r="25" spans="1:45" x14ac:dyDescent="0.25">
      <c r="A25">
        <v>1316</v>
      </c>
      <c r="B25">
        <v>260.48700000000002</v>
      </c>
      <c r="C25">
        <f t="shared" si="0"/>
        <v>533.63699999999994</v>
      </c>
      <c r="D25">
        <v>7.4965400000000004</v>
      </c>
      <c r="E25">
        <f t="shared" si="13"/>
        <v>0.95325980943806743</v>
      </c>
      <c r="F25">
        <f t="shared" si="1"/>
        <v>4.6740190561932571E-2</v>
      </c>
      <c r="G25">
        <f t="shared" si="14"/>
        <v>4.1841041540808762E-4</v>
      </c>
      <c r="H25">
        <f t="shared" si="15"/>
        <v>-0.82317191456255179</v>
      </c>
      <c r="I25">
        <f t="shared" si="16"/>
        <v>-1.3727357343654361</v>
      </c>
      <c r="J25">
        <f t="shared" si="25"/>
        <v>5.9826090740866367E-2</v>
      </c>
      <c r="K25">
        <f t="shared" si="17"/>
        <v>4.052278447255016E-4</v>
      </c>
      <c r="L25">
        <f t="shared" si="2"/>
        <v>1.7124078349301956E-4</v>
      </c>
      <c r="M25">
        <f t="shared" si="2"/>
        <v>1.7378016980137654E-10</v>
      </c>
      <c r="Q25">
        <v>672</v>
      </c>
      <c r="R25">
        <v>278.41899999999998</v>
      </c>
      <c r="S25">
        <f t="shared" si="3"/>
        <v>551.56899999999996</v>
      </c>
      <c r="T25">
        <v>4.6837900000000001</v>
      </c>
      <c r="U25">
        <f t="shared" si="18"/>
        <v>0.94028028996621338</v>
      </c>
      <c r="V25">
        <f t="shared" si="4"/>
        <v>5.9719710033786622E-2</v>
      </c>
      <c r="W25">
        <f t="shared" si="5"/>
        <v>1.1963983749793405E-3</v>
      </c>
      <c r="X25">
        <f t="shared" si="6"/>
        <v>-0.74528959571993458</v>
      </c>
      <c r="Y25">
        <f t="shared" si="7"/>
        <v>-1.1470876358068656</v>
      </c>
      <c r="Z25">
        <f t="shared" si="19"/>
        <v>8.6175947228091299E-2</v>
      </c>
      <c r="AA25">
        <f t="shared" si="8"/>
        <v>1.0195877639155287E-3</v>
      </c>
      <c r="AB25">
        <f t="shared" si="9"/>
        <v>6.9993248648131021E-4</v>
      </c>
      <c r="AC25">
        <f t="shared" si="9"/>
        <v>3.1261992184758548E-8</v>
      </c>
      <c r="AG25">
        <v>448</v>
      </c>
      <c r="AH25">
        <v>278.41899999999998</v>
      </c>
      <c r="AI25">
        <f t="shared" si="10"/>
        <v>551.56899999999996</v>
      </c>
      <c r="AJ25">
        <v>4.6837900000000001</v>
      </c>
      <c r="AK25">
        <f t="shared" si="20"/>
        <v>0.94028028996621338</v>
      </c>
      <c r="AL25">
        <f t="shared" si="21"/>
        <v>5.9719710033786622E-2</v>
      </c>
      <c r="AM25">
        <f t="shared" si="22"/>
        <v>1.7945975624690108E-3</v>
      </c>
      <c r="AN25">
        <f t="shared" si="23"/>
        <v>-0.78143643786905725</v>
      </c>
      <c r="AO25">
        <f t="shared" si="11"/>
        <v>-1.2444330221758855</v>
      </c>
      <c r="AP25">
        <f t="shared" si="26"/>
        <v>7.3946417891394528E-2</v>
      </c>
      <c r="AQ25">
        <f t="shared" si="24"/>
        <v>1.350806753676195E-3</v>
      </c>
      <c r="AR25">
        <f t="shared" si="12"/>
        <v>2.0239921646572254E-4</v>
      </c>
      <c r="AS25">
        <f t="shared" si="12"/>
        <v>1.9695028196898162E-7</v>
      </c>
    </row>
    <row r="26" spans="1:45" x14ac:dyDescent="0.25">
      <c r="A26">
        <v>1363</v>
      </c>
      <c r="B26">
        <v>268.32</v>
      </c>
      <c r="C26">
        <f t="shared" si="0"/>
        <v>541.47</v>
      </c>
      <c r="D26">
        <v>7.3418900000000002</v>
      </c>
      <c r="E26">
        <f t="shared" si="13"/>
        <v>0.93359451991388731</v>
      </c>
      <c r="F26">
        <f t="shared" si="1"/>
        <v>6.6405480086112689E-2</v>
      </c>
      <c r="G26">
        <f t="shared" si="14"/>
        <v>6.6539836770426915E-4</v>
      </c>
      <c r="H26">
        <f t="shared" si="15"/>
        <v>-0.76687847864043945</v>
      </c>
      <c r="I26">
        <f t="shared" si="16"/>
        <v>-1.2039297810795</v>
      </c>
      <c r="J26">
        <f t="shared" si="25"/>
        <v>7.8871799442964935E-2</v>
      </c>
      <c r="K26">
        <f t="shared" si="17"/>
        <v>4.9839379598801375E-4</v>
      </c>
      <c r="L26">
        <f t="shared" si="2"/>
        <v>1.5540911830702898E-4</v>
      </c>
      <c r="M26">
        <f t="shared" si="2"/>
        <v>2.7890526974129893E-8</v>
      </c>
      <c r="Q26">
        <v>696</v>
      </c>
      <c r="R26">
        <v>286.24700000000001</v>
      </c>
      <c r="S26">
        <f t="shared" si="3"/>
        <v>559.39699999999993</v>
      </c>
      <c r="T26">
        <v>4.5407599999999997</v>
      </c>
      <c r="U26">
        <f t="shared" si="18"/>
        <v>0.91156672896670921</v>
      </c>
      <c r="V26">
        <f t="shared" si="4"/>
        <v>8.8433271033290795E-2</v>
      </c>
      <c r="W26">
        <f t="shared" si="5"/>
        <v>1.7579184960194265E-3</v>
      </c>
      <c r="X26">
        <f t="shared" si="6"/>
        <v>-0.67296325783118038</v>
      </c>
      <c r="Y26">
        <f t="shared" si="7"/>
        <v>-0.97828674300738883</v>
      </c>
      <c r="Z26">
        <f t="shared" si="19"/>
        <v>0.11064605356206399</v>
      </c>
      <c r="AA26">
        <f t="shared" si="8"/>
        <v>1.2138539517540189E-3</v>
      </c>
      <c r="AB26">
        <f t="shared" si="9"/>
        <v>4.9340770767057163E-4</v>
      </c>
      <c r="AC26">
        <f t="shared" si="9"/>
        <v>2.9600622832672569E-7</v>
      </c>
      <c r="AG26">
        <v>464</v>
      </c>
      <c r="AH26">
        <v>286.24700000000001</v>
      </c>
      <c r="AI26">
        <f t="shared" si="10"/>
        <v>559.39699999999993</v>
      </c>
      <c r="AJ26">
        <v>4.5407599999999997</v>
      </c>
      <c r="AK26">
        <f t="shared" si="20"/>
        <v>0.91156672896670921</v>
      </c>
      <c r="AL26">
        <f t="shared" si="21"/>
        <v>8.8433271033290795E-2</v>
      </c>
      <c r="AM26">
        <f t="shared" si="22"/>
        <v>2.6368777440291397E-3</v>
      </c>
      <c r="AN26">
        <f t="shared" si="23"/>
        <v>-0.7175551261294959</v>
      </c>
      <c r="AO26">
        <f t="shared" si="11"/>
        <v>-1.0788637983055318</v>
      </c>
      <c r="AP26">
        <f t="shared" si="26"/>
        <v>9.5559325950213644E-2</v>
      </c>
      <c r="AQ26">
        <f t="shared" si="24"/>
        <v>1.6254704164804532E-3</v>
      </c>
      <c r="AR26">
        <f t="shared" si="12"/>
        <v>5.0780658679000325E-5</v>
      </c>
      <c r="AS26">
        <f t="shared" si="12"/>
        <v>1.0229447822191759E-6</v>
      </c>
    </row>
    <row r="27" spans="1:45" x14ac:dyDescent="0.25">
      <c r="A27">
        <v>1410</v>
      </c>
      <c r="B27">
        <v>276.14600000000002</v>
      </c>
      <c r="C27">
        <f t="shared" si="0"/>
        <v>549.29600000000005</v>
      </c>
      <c r="D27">
        <v>7.0959500000000002</v>
      </c>
      <c r="E27">
        <f t="shared" si="13"/>
        <v>0.90232079663178666</v>
      </c>
      <c r="F27">
        <f t="shared" si="1"/>
        <v>9.7679203368213341E-2</v>
      </c>
      <c r="G27">
        <f t="shared" si="14"/>
        <v>9.1119588622883799E-4</v>
      </c>
      <c r="H27">
        <f t="shared" si="15"/>
        <v>-0.6976426164369558</v>
      </c>
      <c r="I27">
        <f t="shared" si="16"/>
        <v>-1.0327038311780137</v>
      </c>
      <c r="J27">
        <f t="shared" si="25"/>
        <v>0.10229630785440158</v>
      </c>
      <c r="K27">
        <f t="shared" si="17"/>
        <v>5.9932531218164929E-4</v>
      </c>
      <c r="L27">
        <f t="shared" si="2"/>
        <v>2.1317653836379566E-5</v>
      </c>
      <c r="M27">
        <f t="shared" si="2"/>
        <v>9.7263254956523004E-8</v>
      </c>
      <c r="Q27">
        <v>720</v>
      </c>
      <c r="R27" s="13">
        <v>294.06</v>
      </c>
      <c r="S27" s="13">
        <f t="shared" si="3"/>
        <v>567.21</v>
      </c>
      <c r="T27" s="13">
        <v>4.3305999999999996</v>
      </c>
      <c r="U27">
        <f t="shared" si="18"/>
        <v>0.86937668506224297</v>
      </c>
      <c r="V27">
        <f t="shared" si="4"/>
        <v>0.13062331493775703</v>
      </c>
      <c r="W27">
        <f t="shared" si="5"/>
        <v>1.9567466395785243E-3</v>
      </c>
      <c r="X27">
        <f t="shared" si="6"/>
        <v>-0.58685628973163606</v>
      </c>
      <c r="Y27">
        <f t="shared" si="7"/>
        <v>-0.80733190499232388</v>
      </c>
      <c r="Z27">
        <f t="shared" si="19"/>
        <v>0.13977854840416043</v>
      </c>
      <c r="AA27">
        <f t="shared" si="8"/>
        <v>1.4117786627335274E-3</v>
      </c>
      <c r="AB27">
        <f t="shared" si="9"/>
        <v>8.3818299824352834E-5</v>
      </c>
      <c r="AC27">
        <f t="shared" si="9"/>
        <v>2.9699009578652916E-7</v>
      </c>
      <c r="AG27" s="11">
        <v>480</v>
      </c>
      <c r="AH27" s="13">
        <v>294.06</v>
      </c>
      <c r="AI27" s="13">
        <f t="shared" si="10"/>
        <v>567.21</v>
      </c>
      <c r="AJ27" s="13">
        <v>4.3305999999999996</v>
      </c>
      <c r="AK27">
        <f t="shared" si="20"/>
        <v>0.86937668506224297</v>
      </c>
      <c r="AL27">
        <f t="shared" si="21"/>
        <v>0.13062331493775703</v>
      </c>
      <c r="AM27">
        <f t="shared" si="22"/>
        <v>2.9351199593677865E-3</v>
      </c>
      <c r="AN27">
        <f t="shared" si="23"/>
        <v>-0.64068463217021443</v>
      </c>
      <c r="AO27">
        <f t="shared" si="11"/>
        <v>-0.91111254984323964</v>
      </c>
      <c r="AP27">
        <f t="shared" si="26"/>
        <v>0.12156685261390089</v>
      </c>
      <c r="AQ27">
        <f t="shared" si="24"/>
        <v>1.9128362877383197E-3</v>
      </c>
      <c r="AR27">
        <f t="shared" si="12"/>
        <v>8.2019509823425706E-5</v>
      </c>
      <c r="AS27">
        <f t="shared" si="12"/>
        <v>1.0450639052802235E-6</v>
      </c>
    </row>
    <row r="28" spans="1:45" x14ac:dyDescent="0.25">
      <c r="A28">
        <v>1457</v>
      </c>
      <c r="B28" s="13">
        <v>283.96899999999999</v>
      </c>
      <c r="C28" s="13">
        <f t="shared" si="0"/>
        <v>557.11899999999991</v>
      </c>
      <c r="D28" s="13">
        <v>6.7591599999999996</v>
      </c>
      <c r="E28">
        <f t="shared" si="13"/>
        <v>0.85949458997903128</v>
      </c>
      <c r="F28">
        <f t="shared" si="1"/>
        <v>0.14050541002096872</v>
      </c>
      <c r="G28">
        <f t="shared" si="14"/>
        <v>9.6733566068546559E-4</v>
      </c>
      <c r="H28">
        <f t="shared" si="15"/>
        <v>-0.61438555131436656</v>
      </c>
      <c r="I28">
        <f t="shared" si="16"/>
        <v>-0.85924894024817555</v>
      </c>
      <c r="J28">
        <f t="shared" si="25"/>
        <v>0.13046459752693909</v>
      </c>
      <c r="K28">
        <f t="shared" si="17"/>
        <v>7.0446133673096384E-4</v>
      </c>
      <c r="L28">
        <f t="shared" si="2"/>
        <v>1.0081791554026157E-4</v>
      </c>
      <c r="M28">
        <f t="shared" si="2"/>
        <v>6.9102910194536334E-8</v>
      </c>
      <c r="Q28">
        <v>744</v>
      </c>
      <c r="R28">
        <v>301.86200000000002</v>
      </c>
      <c r="S28">
        <f t="shared" si="3"/>
        <v>575.01199999999994</v>
      </c>
      <c r="T28">
        <v>4.0966699999999996</v>
      </c>
      <c r="U28">
        <f t="shared" si="18"/>
        <v>0.82241476571235839</v>
      </c>
      <c r="V28">
        <f t="shared" si="4"/>
        <v>0.17758523428764161</v>
      </c>
      <c r="W28">
        <f t="shared" si="5"/>
        <v>1.7487173619043599E-3</v>
      </c>
      <c r="X28">
        <f t="shared" si="6"/>
        <v>-0.4867091673369246</v>
      </c>
      <c r="Y28">
        <f t="shared" si="7"/>
        <v>-0.63466293106639815</v>
      </c>
      <c r="Z28">
        <f t="shared" si="19"/>
        <v>0.1736612363097651</v>
      </c>
      <c r="AA28">
        <f t="shared" si="8"/>
        <v>1.6043396118423866E-3</v>
      </c>
      <c r="AB28">
        <f t="shared" si="9"/>
        <v>1.5397760130378975E-5</v>
      </c>
      <c r="AC28">
        <f t="shared" si="9"/>
        <v>2.0844934712957619E-8</v>
      </c>
      <c r="AG28">
        <v>496</v>
      </c>
      <c r="AH28">
        <v>301.86200000000002</v>
      </c>
      <c r="AI28">
        <f t="shared" si="10"/>
        <v>575.01199999999994</v>
      </c>
      <c r="AJ28">
        <v>4.0966699999999996</v>
      </c>
      <c r="AK28">
        <f t="shared" si="20"/>
        <v>0.82241476571235839</v>
      </c>
      <c r="AL28">
        <f t="shared" si="21"/>
        <v>0.17758523428764161</v>
      </c>
      <c r="AM28">
        <f t="shared" si="22"/>
        <v>2.6230760428565397E-3</v>
      </c>
      <c r="AN28">
        <f t="shared" si="23"/>
        <v>-0.55022425294038957</v>
      </c>
      <c r="AO28">
        <f t="shared" si="11"/>
        <v>-0.74150134754623886</v>
      </c>
      <c r="AP28">
        <f t="shared" si="26"/>
        <v>0.152172233217714</v>
      </c>
      <c r="AQ28">
        <f t="shared" si="24"/>
        <v>2.2014460193638102E-3</v>
      </c>
      <c r="AR28">
        <f t="shared" si="12"/>
        <v>6.4582062338014185E-4</v>
      </c>
      <c r="AS28">
        <f t="shared" si="12"/>
        <v>1.7777187671047968E-7</v>
      </c>
    </row>
    <row r="29" spans="1:45" x14ac:dyDescent="0.25">
      <c r="A29">
        <v>1504</v>
      </c>
      <c r="B29">
        <v>291.77800000000002</v>
      </c>
      <c r="C29">
        <f t="shared" si="0"/>
        <v>564.928</v>
      </c>
      <c r="D29">
        <v>6.4016200000000003</v>
      </c>
      <c r="E29">
        <f t="shared" si="13"/>
        <v>0.81402981392681439</v>
      </c>
      <c r="F29">
        <f t="shared" si="1"/>
        <v>0.18597018607318561</v>
      </c>
      <c r="G29">
        <f t="shared" si="14"/>
        <v>8.8265253102317968E-4</v>
      </c>
      <c r="H29">
        <f t="shared" si="15"/>
        <v>-0.51652320144121533</v>
      </c>
      <c r="I29">
        <f t="shared" si="16"/>
        <v>-0.68377029387897392</v>
      </c>
      <c r="J29">
        <f t="shared" si="25"/>
        <v>0.16357428035329438</v>
      </c>
      <c r="K29">
        <f t="shared" si="17"/>
        <v>8.0793055851828045E-4</v>
      </c>
      <c r="L29">
        <f t="shared" si="2"/>
        <v>5.015765930142564E-4</v>
      </c>
      <c r="M29">
        <f t="shared" si="2"/>
        <v>5.5833731750229167E-9</v>
      </c>
      <c r="Q29">
        <v>768</v>
      </c>
      <c r="R29">
        <v>309.66399999999999</v>
      </c>
      <c r="S29">
        <f t="shared" si="3"/>
        <v>582.81399999999996</v>
      </c>
      <c r="T29">
        <v>3.88761</v>
      </c>
      <c r="U29">
        <f t="shared" si="18"/>
        <v>0.78044554902665375</v>
      </c>
      <c r="V29">
        <f t="shared" si="4"/>
        <v>0.21955445097334625</v>
      </c>
      <c r="W29">
        <f t="shared" si="5"/>
        <v>1.4961880537828025E-3</v>
      </c>
      <c r="X29">
        <f t="shared" si="6"/>
        <v>-0.37290237898472678</v>
      </c>
      <c r="Y29">
        <f t="shared" si="7"/>
        <v>-0.46085218019409291</v>
      </c>
      <c r="Z29">
        <f t="shared" si="19"/>
        <v>0.21216538699398238</v>
      </c>
      <c r="AA29">
        <f t="shared" si="8"/>
        <v>1.7825806997974326E-3</v>
      </c>
      <c r="AB29">
        <f t="shared" si="9"/>
        <v>5.4598266491132616E-5</v>
      </c>
      <c r="AC29">
        <f t="shared" si="9"/>
        <v>8.2020747691261245E-8</v>
      </c>
      <c r="AG29">
        <v>512</v>
      </c>
      <c r="AH29">
        <v>309.66399999999999</v>
      </c>
      <c r="AI29">
        <f t="shared" si="10"/>
        <v>582.81399999999996</v>
      </c>
      <c r="AJ29">
        <v>3.88761</v>
      </c>
      <c r="AK29">
        <f t="shared" si="20"/>
        <v>0.78044554902665375</v>
      </c>
      <c r="AL29">
        <f t="shared" si="21"/>
        <v>0.21955445097334625</v>
      </c>
      <c r="AM29">
        <f t="shared" si="22"/>
        <v>2.2442820806742036E-3</v>
      </c>
      <c r="AN29">
        <f t="shared" si="23"/>
        <v>-0.44611516475433244</v>
      </c>
      <c r="AO29">
        <f t="shared" si="11"/>
        <v>-0.57038982996796594</v>
      </c>
      <c r="AP29">
        <f t="shared" si="26"/>
        <v>0.18739536952753497</v>
      </c>
      <c r="AQ29">
        <f t="shared" si="24"/>
        <v>2.4787439884379437E-3</v>
      </c>
      <c r="AR29">
        <f t="shared" si="12"/>
        <v>1.0342065194383235E-3</v>
      </c>
      <c r="AS29">
        <f t="shared" si="12"/>
        <v>5.4972386192212563E-8</v>
      </c>
    </row>
    <row r="30" spans="1:45" x14ac:dyDescent="0.25">
      <c r="A30">
        <v>1551</v>
      </c>
      <c r="B30">
        <v>299.57600000000002</v>
      </c>
      <c r="C30">
        <f t="shared" si="0"/>
        <v>572.726</v>
      </c>
      <c r="D30">
        <v>6.07538</v>
      </c>
      <c r="E30">
        <f t="shared" si="13"/>
        <v>0.77254514496872495</v>
      </c>
      <c r="F30">
        <f t="shared" si="1"/>
        <v>0.22745485503127505</v>
      </c>
      <c r="G30">
        <f t="shared" si="14"/>
        <v>7.8933875651671212E-4</v>
      </c>
      <c r="H30">
        <f t="shared" si="15"/>
        <v>-0.404287115699689</v>
      </c>
      <c r="I30">
        <f t="shared" si="16"/>
        <v>-0.5068928213367967</v>
      </c>
      <c r="J30">
        <f t="shared" si="25"/>
        <v>0.20154701660365357</v>
      </c>
      <c r="K30">
        <f t="shared" si="17"/>
        <v>9.0433805967736198E-4</v>
      </c>
      <c r="L30">
        <f t="shared" si="2"/>
        <v>6.7121609199174038E-4</v>
      </c>
      <c r="M30">
        <f t="shared" si="2"/>
        <v>1.3224839727435054E-8</v>
      </c>
      <c r="Q30">
        <v>792</v>
      </c>
      <c r="R30">
        <v>317.476</v>
      </c>
      <c r="S30">
        <f t="shared" si="3"/>
        <v>590.62599999999998</v>
      </c>
      <c r="T30">
        <v>3.7087400000000001</v>
      </c>
      <c r="U30">
        <f t="shared" si="18"/>
        <v>0.74453703573586649</v>
      </c>
      <c r="V30">
        <f t="shared" si="4"/>
        <v>0.25546296426413351</v>
      </c>
      <c r="W30">
        <f t="shared" si="5"/>
        <v>1.3810065839969844E-3</v>
      </c>
      <c r="X30">
        <f t="shared" si="6"/>
        <v>-0.24645173042809865</v>
      </c>
      <c r="Y30">
        <f t="shared" si="7"/>
        <v>-0.28695278345657993</v>
      </c>
      <c r="Z30">
        <f t="shared" si="19"/>
        <v>0.25494732378912077</v>
      </c>
      <c r="AA30">
        <f t="shared" si="8"/>
        <v>1.9388596975479819E-3</v>
      </c>
      <c r="AB30">
        <f t="shared" si="9"/>
        <v>2.6588509947135924E-7</v>
      </c>
      <c r="AC30">
        <f t="shared" si="9"/>
        <v>3.1120009629854207E-7</v>
      </c>
      <c r="AG30">
        <v>528</v>
      </c>
      <c r="AH30">
        <v>317.476</v>
      </c>
      <c r="AI30">
        <f t="shared" si="10"/>
        <v>590.62599999999998</v>
      </c>
      <c r="AJ30">
        <v>3.7087400000000001</v>
      </c>
      <c r="AK30">
        <f t="shared" si="20"/>
        <v>0.74453703573586649</v>
      </c>
      <c r="AL30">
        <f t="shared" si="21"/>
        <v>0.25546296426413351</v>
      </c>
      <c r="AM30">
        <f t="shared" si="22"/>
        <v>2.0715098759954767E-3</v>
      </c>
      <c r="AN30">
        <f t="shared" si="23"/>
        <v>-0.32889231476706815</v>
      </c>
      <c r="AO30">
        <f t="shared" si="11"/>
        <v>-0.39834958950795796</v>
      </c>
      <c r="AP30">
        <f t="shared" si="26"/>
        <v>0.22705527334254205</v>
      </c>
      <c r="AQ30">
        <f t="shared" si="24"/>
        <v>2.7315222018197919E-3</v>
      </c>
      <c r="AR30">
        <f t="shared" si="12"/>
        <v>8.0699690349666955E-4</v>
      </c>
      <c r="AS30">
        <f t="shared" si="12"/>
        <v>4.3561627024002198E-7</v>
      </c>
    </row>
    <row r="31" spans="1:45" x14ac:dyDescent="0.25">
      <c r="A31">
        <v>1598</v>
      </c>
      <c r="B31">
        <v>307.38900000000001</v>
      </c>
      <c r="C31">
        <f t="shared" si="0"/>
        <v>580.53899999999999</v>
      </c>
      <c r="D31">
        <v>5.7836299999999996</v>
      </c>
      <c r="E31">
        <f t="shared" si="13"/>
        <v>0.73544622341243948</v>
      </c>
      <c r="F31">
        <f t="shared" si="1"/>
        <v>0.26455377658756052</v>
      </c>
      <c r="G31">
        <f t="shared" si="14"/>
        <v>7.6596296609235924E-4</v>
      </c>
      <c r="H31">
        <f t="shared" si="15"/>
        <v>-0.27865829409474752</v>
      </c>
      <c r="I31">
        <f t="shared" si="16"/>
        <v>-0.32964596956673636</v>
      </c>
      <c r="J31">
        <f t="shared" si="25"/>
        <v>0.24405090540848959</v>
      </c>
      <c r="K31">
        <f t="shared" si="17"/>
        <v>9.9057375139162103E-4</v>
      </c>
      <c r="L31">
        <f t="shared" si="2"/>
        <v>4.203677265855774E-4</v>
      </c>
      <c r="M31">
        <f t="shared" si="2"/>
        <v>5.0450004872751077E-8</v>
      </c>
      <c r="Q31">
        <v>816</v>
      </c>
      <c r="R31">
        <v>325.298</v>
      </c>
      <c r="S31">
        <f t="shared" si="3"/>
        <v>598.44799999999998</v>
      </c>
      <c r="T31">
        <v>3.5436399999999999</v>
      </c>
      <c r="U31">
        <f t="shared" si="18"/>
        <v>0.71139287771993887</v>
      </c>
      <c r="V31">
        <f t="shared" si="4"/>
        <v>0.28860712228006113</v>
      </c>
      <c r="W31">
        <f t="shared" si="5"/>
        <v>1.4362133886873564E-3</v>
      </c>
      <c r="X31">
        <f t="shared" si="6"/>
        <v>-0.10891514302809457</v>
      </c>
      <c r="Y31">
        <f t="shared" si="7"/>
        <v>-0.11592696515431608</v>
      </c>
      <c r="Z31">
        <f t="shared" si="19"/>
        <v>0.30147995653027232</v>
      </c>
      <c r="AA31">
        <f t="shared" si="8"/>
        <v>2.0729986766630211E-3</v>
      </c>
      <c r="AB31">
        <f t="shared" si="9"/>
        <v>1.6570986163341015E-4</v>
      </c>
      <c r="AC31">
        <f t="shared" si="9"/>
        <v>4.0549550298225028E-7</v>
      </c>
      <c r="AG31">
        <v>544</v>
      </c>
      <c r="AH31">
        <v>325.298</v>
      </c>
      <c r="AI31">
        <f t="shared" si="10"/>
        <v>598.44799999999998</v>
      </c>
      <c r="AJ31">
        <v>3.5436399999999999</v>
      </c>
      <c r="AK31">
        <f t="shared" si="20"/>
        <v>0.71139287771993887</v>
      </c>
      <c r="AL31">
        <f t="shared" si="21"/>
        <v>0.28860712228006113</v>
      </c>
      <c r="AM31">
        <f t="shared" si="22"/>
        <v>2.1543200830310347E-3</v>
      </c>
      <c r="AN31">
        <f t="shared" si="23"/>
        <v>-0.19971527236399789</v>
      </c>
      <c r="AO31">
        <f t="shared" si="11"/>
        <v>-0.22677484564574454</v>
      </c>
      <c r="AP31">
        <f t="shared" si="26"/>
        <v>0.27075962857165869</v>
      </c>
      <c r="AQ31">
        <f t="shared" si="24"/>
        <v>2.9488464175591407E-3</v>
      </c>
      <c r="AR31">
        <f t="shared" si="12"/>
        <v>3.1853303167146468E-4</v>
      </c>
      <c r="AS31">
        <f t="shared" si="12"/>
        <v>6.3127209625866776E-7</v>
      </c>
    </row>
    <row r="32" spans="1:45" x14ac:dyDescent="0.25">
      <c r="A32">
        <v>1645</v>
      </c>
      <c r="B32">
        <v>315.16800000000001</v>
      </c>
      <c r="C32">
        <f t="shared" si="0"/>
        <v>588.31799999999998</v>
      </c>
      <c r="D32">
        <v>5.5005199999999999</v>
      </c>
      <c r="E32">
        <f t="shared" si="13"/>
        <v>0.6994459640060986</v>
      </c>
      <c r="F32">
        <f t="shared" si="1"/>
        <v>0.3005540359939014</v>
      </c>
      <c r="G32">
        <f t="shared" si="14"/>
        <v>8.3860648147359091E-4</v>
      </c>
      <c r="H32">
        <f t="shared" si="15"/>
        <v>-0.14104978390497047</v>
      </c>
      <c r="I32">
        <f t="shared" si="16"/>
        <v>-0.15419217894723306</v>
      </c>
      <c r="J32">
        <f t="shared" si="25"/>
        <v>0.29060787172389579</v>
      </c>
      <c r="K32">
        <f t="shared" si="17"/>
        <v>1.0600878597686655E-3</v>
      </c>
      <c r="L32">
        <f t="shared" si="2"/>
        <v>9.8926183685936193E-5</v>
      </c>
      <c r="M32">
        <f t="shared" si="2"/>
        <v>4.9054000931485928E-8</v>
      </c>
      <c r="Q32">
        <v>840</v>
      </c>
      <c r="R32" s="14">
        <v>333.096</v>
      </c>
      <c r="S32" s="14">
        <f t="shared" si="3"/>
        <v>606.24599999999998</v>
      </c>
      <c r="T32" s="14">
        <v>3.3719399999999999</v>
      </c>
      <c r="U32">
        <f t="shared" si="18"/>
        <v>0.67692375639144231</v>
      </c>
      <c r="V32">
        <f t="shared" si="4"/>
        <v>0.32307624360855769</v>
      </c>
      <c r="W32">
        <f t="shared" si="5"/>
        <v>1.6840584830776079E-3</v>
      </c>
      <c r="X32">
        <f t="shared" si="6"/>
        <v>3.8136840172923403E-2</v>
      </c>
      <c r="Y32">
        <f t="shared" si="7"/>
        <v>3.65883477045972E-2</v>
      </c>
      <c r="Z32">
        <f t="shared" si="19"/>
        <v>0.35123192477018483</v>
      </c>
      <c r="AA32">
        <f t="shared" si="8"/>
        <v>2.2458883627464632E-3</v>
      </c>
      <c r="AB32">
        <f t="shared" si="9"/>
        <v>7.9274238167520569E-4</v>
      </c>
      <c r="AC32">
        <f t="shared" si="9"/>
        <v>3.1565281368872046E-7</v>
      </c>
      <c r="AG32">
        <v>560</v>
      </c>
      <c r="AH32" s="14">
        <v>333.096</v>
      </c>
      <c r="AI32" s="14">
        <f t="shared" si="10"/>
        <v>606.24599999999998</v>
      </c>
      <c r="AJ32" s="14">
        <v>3.3719399999999999</v>
      </c>
      <c r="AK32">
        <f t="shared" si="20"/>
        <v>0.67692375639144231</v>
      </c>
      <c r="AL32">
        <f t="shared" si="21"/>
        <v>0.32307624360855769</v>
      </c>
      <c r="AM32">
        <f t="shared" si="22"/>
        <v>2.5260877246164118E-3</v>
      </c>
      <c r="AN32">
        <f t="shared" si="23"/>
        <v>-6.0260700672286616E-2</v>
      </c>
      <c r="AO32">
        <f t="shared" si="11"/>
        <v>-6.0464321547608196E-2</v>
      </c>
      <c r="AP32">
        <f t="shared" si="26"/>
        <v>0.31794117125260496</v>
      </c>
      <c r="AQ32">
        <f t="shared" si="24"/>
        <v>3.136375577446341E-3</v>
      </c>
      <c r="AR32">
        <f t="shared" si="12"/>
        <v>2.6368968100869922E-5</v>
      </c>
      <c r="AS32">
        <f t="shared" si="12"/>
        <v>3.7245126331176536E-7</v>
      </c>
    </row>
    <row r="33" spans="1:45" x14ac:dyDescent="0.25">
      <c r="A33">
        <v>1692</v>
      </c>
      <c r="B33" s="14">
        <v>322.96499999999997</v>
      </c>
      <c r="C33" s="14">
        <f t="shared" si="0"/>
        <v>596.11500000000001</v>
      </c>
      <c r="D33" s="14">
        <v>5.1905599999999996</v>
      </c>
      <c r="E33">
        <f t="shared" si="13"/>
        <v>0.66003145937683982</v>
      </c>
      <c r="F33">
        <f t="shared" si="1"/>
        <v>0.33996854062316018</v>
      </c>
      <c r="G33">
        <f t="shared" si="14"/>
        <v>1.0330530159409637E-3</v>
      </c>
      <c r="H33">
        <f t="shared" si="15"/>
        <v>6.215486195411235E-3</v>
      </c>
      <c r="I33">
        <f t="shared" si="16"/>
        <v>4.9980256401712247E-3</v>
      </c>
      <c r="J33">
        <f t="shared" si="25"/>
        <v>0.34043200113302308</v>
      </c>
      <c r="K33">
        <f t="shared" si="17"/>
        <v>1.1489389229578089E-3</v>
      </c>
      <c r="L33">
        <f t="shared" si="2"/>
        <v>2.1479564420237993E-7</v>
      </c>
      <c r="M33">
        <f t="shared" si="2"/>
        <v>1.3429543445116874E-8</v>
      </c>
      <c r="Q33">
        <v>864</v>
      </c>
      <c r="R33" s="14">
        <v>340.86200000000002</v>
      </c>
      <c r="S33" s="14">
        <f t="shared" si="3"/>
        <v>614.01199999999994</v>
      </c>
      <c r="T33" s="14">
        <v>3.1706099999999999</v>
      </c>
      <c r="U33">
        <f t="shared" si="18"/>
        <v>0.63650635279757972</v>
      </c>
      <c r="V33">
        <f t="shared" si="4"/>
        <v>0.36349364720242028</v>
      </c>
      <c r="W33">
        <f t="shared" si="5"/>
        <v>2.1700456577004126E-3</v>
      </c>
      <c r="X33">
        <f t="shared" si="6"/>
        <v>0.19745307202001239</v>
      </c>
      <c r="Y33">
        <f t="shared" si="7"/>
        <v>0.22391452223428379</v>
      </c>
      <c r="Z33">
        <f t="shared" si="19"/>
        <v>0.40513324547609997</v>
      </c>
      <c r="AA33">
        <f t="shared" si="8"/>
        <v>2.1352375246962152E-3</v>
      </c>
      <c r="AB33">
        <f t="shared" si="9"/>
        <v>1.7338561443934286E-3</v>
      </c>
      <c r="AC33">
        <f t="shared" si="9"/>
        <v>1.2116061232378953E-9</v>
      </c>
      <c r="AG33">
        <v>576</v>
      </c>
      <c r="AH33" s="14">
        <v>340.86200000000002</v>
      </c>
      <c r="AI33" s="14">
        <f t="shared" si="10"/>
        <v>614.01199999999994</v>
      </c>
      <c r="AJ33" s="14">
        <v>3.1706099999999999</v>
      </c>
      <c r="AK33">
        <f t="shared" si="20"/>
        <v>0.63650635279757972</v>
      </c>
      <c r="AL33">
        <f t="shared" si="21"/>
        <v>0.36349364720242028</v>
      </c>
      <c r="AM33">
        <f t="shared" si="22"/>
        <v>3.2550684865506191E-3</v>
      </c>
      <c r="AN33">
        <f t="shared" si="23"/>
        <v>8.8062355493913613E-2</v>
      </c>
      <c r="AO33">
        <f t="shared" si="11"/>
        <v>9.174538719239192E-2</v>
      </c>
      <c r="AP33">
        <f t="shared" si="26"/>
        <v>0.36812318049174642</v>
      </c>
      <c r="AQ33">
        <f t="shared" si="24"/>
        <v>3.3349266226149646E-3</v>
      </c>
      <c r="AR33">
        <f t="shared" si="12"/>
        <v>2.1432578476978888E-5</v>
      </c>
      <c r="AS33">
        <f t="shared" si="12"/>
        <v>6.3773218956715159E-9</v>
      </c>
    </row>
    <row r="34" spans="1:45" x14ac:dyDescent="0.25">
      <c r="A34">
        <v>1739</v>
      </c>
      <c r="B34">
        <v>330.74400000000003</v>
      </c>
      <c r="C34">
        <f t="shared" si="0"/>
        <v>603.89400000000001</v>
      </c>
      <c r="D34">
        <v>4.8087299999999997</v>
      </c>
      <c r="E34">
        <f t="shared" si="13"/>
        <v>0.61147796762761453</v>
      </c>
      <c r="F34">
        <f t="shared" si="1"/>
        <v>0.38852203237238547</v>
      </c>
      <c r="G34">
        <f t="shared" si="14"/>
        <v>1.2690835664757275E-3</v>
      </c>
      <c r="H34">
        <f t="shared" si="15"/>
        <v>0.16582376701766899</v>
      </c>
      <c r="I34">
        <f t="shared" si="16"/>
        <v>0.184433383580861</v>
      </c>
      <c r="J34">
        <f t="shared" si="25"/>
        <v>0.39443213051204007</v>
      </c>
      <c r="K34">
        <f t="shared" si="17"/>
        <v>1.1341259066519141E-3</v>
      </c>
      <c r="L34">
        <f t="shared" si="2"/>
        <v>3.4929260020348715E-5</v>
      </c>
      <c r="M34">
        <f t="shared" si="2"/>
        <v>1.8213569945120145E-8</v>
      </c>
      <c r="Q34">
        <v>888</v>
      </c>
      <c r="R34" s="13">
        <v>348.64</v>
      </c>
      <c r="S34" s="13">
        <f t="shared" si="3"/>
        <v>621.79</v>
      </c>
      <c r="T34" s="13">
        <v>2.9111799999999999</v>
      </c>
      <c r="U34">
        <f t="shared" si="18"/>
        <v>0.58442525701276982</v>
      </c>
      <c r="V34">
        <f t="shared" si="4"/>
        <v>0.41557474298723018</v>
      </c>
      <c r="W34">
        <f t="shared" si="5"/>
        <v>2.6307715368436846E-3</v>
      </c>
      <c r="X34">
        <f t="shared" si="6"/>
        <v>0.34892008265855912</v>
      </c>
      <c r="Y34">
        <f t="shared" si="7"/>
        <v>0.4265097442573571</v>
      </c>
      <c r="Z34">
        <f t="shared" si="19"/>
        <v>0.45637894606880913</v>
      </c>
      <c r="AA34">
        <f t="shared" si="8"/>
        <v>1.8989688614658301E-3</v>
      </c>
      <c r="AB34">
        <f t="shared" si="9"/>
        <v>1.664982989122737E-3</v>
      </c>
      <c r="AC34">
        <f t="shared" si="9"/>
        <v>5.3553515569018546E-7</v>
      </c>
      <c r="AG34">
        <v>592</v>
      </c>
      <c r="AH34" s="13">
        <v>348.64</v>
      </c>
      <c r="AI34" s="13">
        <f t="shared" si="10"/>
        <v>621.79</v>
      </c>
      <c r="AJ34" s="13">
        <v>2.9111799999999999</v>
      </c>
      <c r="AK34">
        <f t="shared" si="20"/>
        <v>0.58442525701276982</v>
      </c>
      <c r="AL34">
        <f t="shared" si="21"/>
        <v>0.41557474298723018</v>
      </c>
      <c r="AM34">
        <f t="shared" si="22"/>
        <v>3.9461573052655269E-3</v>
      </c>
      <c r="AN34">
        <f t="shared" si="23"/>
        <v>0.24577513463722678</v>
      </c>
      <c r="AO34">
        <f t="shared" si="11"/>
        <v>0.28606674629967555</v>
      </c>
      <c r="AP34">
        <f t="shared" si="26"/>
        <v>0.42148200645358586</v>
      </c>
      <c r="AQ34">
        <f t="shared" si="24"/>
        <v>3.0714362592319782E-3</v>
      </c>
      <c r="AR34">
        <f t="shared" si="12"/>
        <v>3.4895761660940431E-5</v>
      </c>
      <c r="AS34">
        <f t="shared" si="12"/>
        <v>7.6513690837402554E-7</v>
      </c>
    </row>
    <row r="35" spans="1:45" x14ac:dyDescent="0.25">
      <c r="A35">
        <v>1786</v>
      </c>
      <c r="B35" s="13">
        <v>338.49099999999999</v>
      </c>
      <c r="C35" s="13">
        <f t="shared" si="0"/>
        <v>611.64099999999996</v>
      </c>
      <c r="D35" s="13">
        <v>4.3396600000000003</v>
      </c>
      <c r="E35">
        <f t="shared" si="13"/>
        <v>0.55183104000325534</v>
      </c>
      <c r="F35">
        <f t="shared" si="1"/>
        <v>0.44816895999674466</v>
      </c>
      <c r="G35">
        <f t="shared" si="14"/>
        <v>1.3152128751256357E-3</v>
      </c>
      <c r="H35">
        <f t="shared" si="15"/>
        <v>0.32337425345318127</v>
      </c>
      <c r="I35">
        <f t="shared" si="16"/>
        <v>0.39067051429054478</v>
      </c>
      <c r="J35">
        <f t="shared" si="25"/>
        <v>0.44773604812468004</v>
      </c>
      <c r="K35">
        <f t="shared" si="17"/>
        <v>1.0073600187246741E-3</v>
      </c>
      <c r="L35">
        <f t="shared" si="2"/>
        <v>1.8741268897449652E-7</v>
      </c>
      <c r="M35">
        <f t="shared" si="2"/>
        <v>9.4773381194231077E-8</v>
      </c>
      <c r="Q35">
        <v>912</v>
      </c>
      <c r="R35">
        <v>356.416</v>
      </c>
      <c r="S35">
        <f t="shared" si="3"/>
        <v>629.56600000000003</v>
      </c>
      <c r="T35">
        <v>2.59667</v>
      </c>
      <c r="U35">
        <f t="shared" si="18"/>
        <v>0.52128674012852139</v>
      </c>
      <c r="V35">
        <f t="shared" si="4"/>
        <v>0.47871325987147861</v>
      </c>
      <c r="W35">
        <f t="shared" si="5"/>
        <v>2.4839716243715607E-3</v>
      </c>
      <c r="X35">
        <f t="shared" si="6"/>
        <v>0.48362694005271978</v>
      </c>
      <c r="Y35">
        <f t="shared" si="7"/>
        <v>0.62968234782328469</v>
      </c>
      <c r="Z35">
        <f t="shared" si="19"/>
        <v>0.50195419874398906</v>
      </c>
      <c r="AA35">
        <f t="shared" si="8"/>
        <v>1.6448157547108465E-3</v>
      </c>
      <c r="AB35">
        <f t="shared" si="9"/>
        <v>5.4014123967576692E-4</v>
      </c>
      <c r="AC35">
        <f t="shared" si="9"/>
        <v>7.0418257358602955E-7</v>
      </c>
      <c r="AG35">
        <v>608</v>
      </c>
      <c r="AH35">
        <v>356.416</v>
      </c>
      <c r="AI35">
        <f t="shared" si="10"/>
        <v>629.56600000000003</v>
      </c>
      <c r="AJ35">
        <v>2.59667</v>
      </c>
      <c r="AK35">
        <f t="shared" si="20"/>
        <v>0.52128674012852139</v>
      </c>
      <c r="AL35">
        <f t="shared" si="21"/>
        <v>0.47871325987147861</v>
      </c>
      <c r="AM35">
        <f t="shared" si="22"/>
        <v>3.7259574365573409E-3</v>
      </c>
      <c r="AN35">
        <f t="shared" si="23"/>
        <v>0.39102713062422922</v>
      </c>
      <c r="AO35">
        <f t="shared" si="11"/>
        <v>0.48728260362072973</v>
      </c>
      <c r="AP35">
        <f t="shared" si="26"/>
        <v>0.47062498660129748</v>
      </c>
      <c r="AQ35">
        <f t="shared" si="24"/>
        <v>2.7096488847667718E-3</v>
      </c>
      <c r="AR35">
        <f t="shared" si="12"/>
        <v>6.5420164493126619E-5</v>
      </c>
      <c r="AS35">
        <f t="shared" si="12"/>
        <v>1.0328830724426436E-6</v>
      </c>
    </row>
    <row r="36" spans="1:45" x14ac:dyDescent="0.25">
      <c r="A36">
        <v>1833</v>
      </c>
      <c r="B36">
        <v>346.24799999999999</v>
      </c>
      <c r="C36">
        <f t="shared" si="0"/>
        <v>619.39799999999991</v>
      </c>
      <c r="D36">
        <v>3.8535400000000002</v>
      </c>
      <c r="E36">
        <f t="shared" si="13"/>
        <v>0.49001603487235046</v>
      </c>
      <c r="F36">
        <f t="shared" si="1"/>
        <v>0.50998396512764954</v>
      </c>
      <c r="G36">
        <f t="shared" si="14"/>
        <v>1.0951990698816283E-3</v>
      </c>
      <c r="H36">
        <f t="shared" si="15"/>
        <v>0.46331467808759574</v>
      </c>
      <c r="I36">
        <f t="shared" si="16"/>
        <v>0.59728111774044068</v>
      </c>
      <c r="J36">
        <f t="shared" si="25"/>
        <v>0.49508196900473972</v>
      </c>
      <c r="K36">
        <f t="shared" si="17"/>
        <v>8.7285097914406931E-4</v>
      </c>
      <c r="L36">
        <f t="shared" si="2"/>
        <v>2.2206948844721936E-4</v>
      </c>
      <c r="M36">
        <f t="shared" si="2"/>
        <v>4.943867345463777E-8</v>
      </c>
      <c r="Q36">
        <v>936</v>
      </c>
      <c r="R36">
        <v>364.20299999999997</v>
      </c>
      <c r="S36">
        <f t="shared" si="3"/>
        <v>637.35299999999995</v>
      </c>
      <c r="T36">
        <v>2.2997100000000001</v>
      </c>
      <c r="U36">
        <f t="shared" si="18"/>
        <v>0.46167142114360393</v>
      </c>
      <c r="V36">
        <f t="shared" si="4"/>
        <v>0.53832857885639607</v>
      </c>
      <c r="W36">
        <f t="shared" si="5"/>
        <v>1.8060989801128395E-3</v>
      </c>
      <c r="X36">
        <f t="shared" si="6"/>
        <v>0.60030497822680162</v>
      </c>
      <c r="Y36">
        <f t="shared" si="7"/>
        <v>0.83241139726168645</v>
      </c>
      <c r="Z36">
        <f t="shared" si="19"/>
        <v>0.54142977685704941</v>
      </c>
      <c r="AA36">
        <f t="shared" si="8"/>
        <v>1.3899747834777041E-3</v>
      </c>
      <c r="AB36">
        <f t="shared" si="9"/>
        <v>9.6174290392562601E-6</v>
      </c>
      <c r="AC36">
        <f t="shared" si="9"/>
        <v>1.7315934702523683E-7</v>
      </c>
      <c r="AG36">
        <v>624</v>
      </c>
      <c r="AH36">
        <v>364.20299999999997</v>
      </c>
      <c r="AI36">
        <f t="shared" si="10"/>
        <v>637.35299999999995</v>
      </c>
      <c r="AJ36">
        <v>2.2997100000000001</v>
      </c>
      <c r="AK36">
        <f t="shared" si="20"/>
        <v>0.46167142114360393</v>
      </c>
      <c r="AL36">
        <f t="shared" si="21"/>
        <v>0.53832857885639607</v>
      </c>
      <c r="AM36">
        <f t="shared" si="22"/>
        <v>2.7091484701692592E-3</v>
      </c>
      <c r="AN36">
        <f t="shared" si="23"/>
        <v>0.51916975697804624</v>
      </c>
      <c r="AO36">
        <f t="shared" si="11"/>
        <v>0.68821489552964721</v>
      </c>
      <c r="AP36">
        <f t="shared" si="26"/>
        <v>0.51397936875756578</v>
      </c>
      <c r="AQ36">
        <f t="shared" si="24"/>
        <v>2.3359687876897636E-3</v>
      </c>
      <c r="AR36">
        <f t="shared" si="12"/>
        <v>5.9288403243697889E-4</v>
      </c>
      <c r="AS36">
        <f t="shared" si="12"/>
        <v>1.3926307541549716E-7</v>
      </c>
    </row>
    <row r="37" spans="1:45" x14ac:dyDescent="0.25">
      <c r="A37">
        <v>1880</v>
      </c>
      <c r="B37">
        <v>354.04899999999998</v>
      </c>
      <c r="C37">
        <f t="shared" si="0"/>
        <v>627.19899999999996</v>
      </c>
      <c r="D37">
        <v>3.4487399999999999</v>
      </c>
      <c r="E37">
        <f t="shared" si="13"/>
        <v>0.43854167858791393</v>
      </c>
      <c r="F37">
        <f t="shared" si="1"/>
        <v>0.56145832141208607</v>
      </c>
      <c r="G37">
        <f t="shared" si="14"/>
        <v>6.8095517267417716E-4</v>
      </c>
      <c r="H37">
        <f t="shared" si="15"/>
        <v>0.58456937789057672</v>
      </c>
      <c r="I37">
        <f t="shared" si="16"/>
        <v>0.80311849588788997</v>
      </c>
      <c r="J37">
        <f t="shared" si="25"/>
        <v>0.53610596502451102</v>
      </c>
      <c r="K37">
        <f t="shared" si="17"/>
        <v>7.4020780738126243E-4</v>
      </c>
      <c r="L37">
        <f t="shared" si="2"/>
        <v>6.4274197440261735E-4</v>
      </c>
      <c r="M37">
        <f t="shared" si="2"/>
        <v>3.5108747197312852E-9</v>
      </c>
      <c r="Q37">
        <v>960</v>
      </c>
      <c r="R37">
        <v>372.03199999999998</v>
      </c>
      <c r="S37">
        <f t="shared" si="3"/>
        <v>645.18200000000002</v>
      </c>
      <c r="T37">
        <v>2.08379</v>
      </c>
      <c r="U37">
        <f t="shared" si="18"/>
        <v>0.41832504562089584</v>
      </c>
      <c r="V37">
        <f t="shared" si="4"/>
        <v>0.58167495437910421</v>
      </c>
      <c r="W37">
        <f t="shared" si="5"/>
        <v>1.0147177995437535E-3</v>
      </c>
      <c r="X37">
        <f t="shared" si="6"/>
        <v>0.69890540224580278</v>
      </c>
      <c r="Y37">
        <f t="shared" si="7"/>
        <v>1.0355680918818564</v>
      </c>
      <c r="Z37">
        <f t="shared" si="19"/>
        <v>0.57478917166051435</v>
      </c>
      <c r="AA37">
        <f t="shared" si="8"/>
        <v>1.1429988997746546E-3</v>
      </c>
      <c r="AB37">
        <f t="shared" si="9"/>
        <v>4.7414003647630778E-5</v>
      </c>
      <c r="AC37">
        <f t="shared" si="9"/>
        <v>1.6456040676450496E-8</v>
      </c>
      <c r="AG37">
        <v>640</v>
      </c>
      <c r="AH37">
        <v>372.03199999999998</v>
      </c>
      <c r="AI37">
        <f t="shared" si="10"/>
        <v>645.18200000000002</v>
      </c>
      <c r="AJ37">
        <v>2.08379</v>
      </c>
      <c r="AK37">
        <f t="shared" si="20"/>
        <v>0.41832504562089584</v>
      </c>
      <c r="AL37">
        <f t="shared" si="21"/>
        <v>0.58167495437910421</v>
      </c>
      <c r="AM37">
        <f t="shared" si="22"/>
        <v>1.5220766993156304E-3</v>
      </c>
      <c r="AN37">
        <f t="shared" si="23"/>
        <v>0.6296405922283016</v>
      </c>
      <c r="AO37">
        <f t="shared" si="11"/>
        <v>0.8890432776305266</v>
      </c>
      <c r="AP37">
        <f t="shared" si="26"/>
        <v>0.55135486936060196</v>
      </c>
      <c r="AQ37">
        <f t="shared" si="24"/>
        <v>1.9666062906333439E-3</v>
      </c>
      <c r="AR37">
        <f t="shared" si="12"/>
        <v>9.1930755552920474E-4</v>
      </c>
      <c r="AS37">
        <f t="shared" si="12"/>
        <v>1.9760655755709337E-7</v>
      </c>
    </row>
    <row r="38" spans="1:45" x14ac:dyDescent="0.25">
      <c r="A38">
        <v>1927</v>
      </c>
      <c r="B38">
        <v>361.81200000000001</v>
      </c>
      <c r="C38">
        <f t="shared" si="0"/>
        <v>634.96199999999999</v>
      </c>
      <c r="D38">
        <v>3.1970499999999999</v>
      </c>
      <c r="E38">
        <f t="shared" si="13"/>
        <v>0.4065367854722276</v>
      </c>
      <c r="F38">
        <f t="shared" si="1"/>
        <v>0.5934632145277724</v>
      </c>
      <c r="G38">
        <f t="shared" si="14"/>
        <v>3.2904671659832744E-4</v>
      </c>
      <c r="H38">
        <f t="shared" si="15"/>
        <v>0.68739755546087822</v>
      </c>
      <c r="I38">
        <f t="shared" si="16"/>
        <v>1.0097618276318874</v>
      </c>
      <c r="J38">
        <f t="shared" si="25"/>
        <v>0.5708957319714304</v>
      </c>
      <c r="K38">
        <f t="shared" si="17"/>
        <v>6.060304054911846E-4</v>
      </c>
      <c r="L38">
        <f t="shared" si="2"/>
        <v>5.0929126893080041E-4</v>
      </c>
      <c r="M38">
        <f t="shared" si="2"/>
        <v>7.6719963912695086E-8</v>
      </c>
      <c r="Q38">
        <v>984</v>
      </c>
      <c r="R38">
        <v>379.86799999999999</v>
      </c>
      <c r="S38">
        <f t="shared" si="3"/>
        <v>653.01800000000003</v>
      </c>
      <c r="T38">
        <v>1.96248</v>
      </c>
      <c r="U38">
        <f t="shared" si="18"/>
        <v>0.39397181843184564</v>
      </c>
      <c r="V38">
        <f t="shared" si="4"/>
        <v>0.6060281815681543</v>
      </c>
      <c r="W38">
        <f t="shared" si="5"/>
        <v>5.2655581140285035E-4</v>
      </c>
      <c r="X38">
        <f t="shared" si="6"/>
        <v>0.77998613659485172</v>
      </c>
      <c r="Y38">
        <f t="shared" si="7"/>
        <v>1.2403117939959698</v>
      </c>
      <c r="Z38">
        <f t="shared" si="19"/>
        <v>0.60222114525510606</v>
      </c>
      <c r="AA38">
        <f t="shared" si="8"/>
        <v>9.0697745884770332E-4</v>
      </c>
      <c r="AB38">
        <f t="shared" si="9"/>
        <v>1.4493525488867936E-5</v>
      </c>
      <c r="AC38">
        <f t="shared" si="9"/>
        <v>1.4472062984465601E-7</v>
      </c>
      <c r="AG38">
        <v>656</v>
      </c>
      <c r="AH38">
        <v>379.86799999999999</v>
      </c>
      <c r="AI38">
        <f t="shared" si="10"/>
        <v>653.01800000000003</v>
      </c>
      <c r="AJ38">
        <v>1.96248</v>
      </c>
      <c r="AK38">
        <f t="shared" si="20"/>
        <v>0.39397181843184564</v>
      </c>
      <c r="AL38">
        <f t="shared" si="21"/>
        <v>0.6060281815681543</v>
      </c>
      <c r="AM38">
        <f t="shared" si="22"/>
        <v>7.8983371710427547E-4</v>
      </c>
      <c r="AN38">
        <f t="shared" si="23"/>
        <v>0.72264382098699231</v>
      </c>
      <c r="AO38">
        <f t="shared" si="11"/>
        <v>1.0910189768683181</v>
      </c>
      <c r="AP38">
        <f t="shared" si="26"/>
        <v>0.58282057001073551</v>
      </c>
      <c r="AQ38">
        <f t="shared" si="24"/>
        <v>1.6029016234591336E-3</v>
      </c>
      <c r="AR38">
        <f t="shared" si="12"/>
        <v>5.3859323420003846E-4</v>
      </c>
      <c r="AS38">
        <f t="shared" si="12"/>
        <v>6.6107942034427231E-7</v>
      </c>
    </row>
    <row r="39" spans="1:45" x14ac:dyDescent="0.25">
      <c r="A39">
        <v>1974</v>
      </c>
      <c r="B39">
        <v>369.57400000000001</v>
      </c>
      <c r="C39">
        <f t="shared" si="0"/>
        <v>642.72399999999993</v>
      </c>
      <c r="D39">
        <v>3.0754299999999999</v>
      </c>
      <c r="E39">
        <f t="shared" si="13"/>
        <v>0.39107158979210616</v>
      </c>
      <c r="F39">
        <f t="shared" si="1"/>
        <v>0.60892841020789379</v>
      </c>
      <c r="G39">
        <f t="shared" si="14"/>
        <v>1.9644862762872005E-4</v>
      </c>
      <c r="H39">
        <f t="shared" si="15"/>
        <v>0.7715860786396822</v>
      </c>
      <c r="I39">
        <f t="shared" si="16"/>
        <v>1.2168219610200615</v>
      </c>
      <c r="J39">
        <f t="shared" si="25"/>
        <v>0.59937916102951605</v>
      </c>
      <c r="K39">
        <f t="shared" si="17"/>
        <v>4.8032912781890351E-4</v>
      </c>
      <c r="L39">
        <f t="shared" si="2"/>
        <v>9.1188159870747915E-5</v>
      </c>
      <c r="M39">
        <f t="shared" si="2"/>
        <v>8.0588138388228755E-8</v>
      </c>
      <c r="Q39">
        <v>1008</v>
      </c>
      <c r="R39">
        <v>387.68599999999998</v>
      </c>
      <c r="S39">
        <f t="shared" si="3"/>
        <v>660.83600000000001</v>
      </c>
      <c r="T39">
        <v>1.8995299999999999</v>
      </c>
      <c r="U39">
        <f t="shared" si="18"/>
        <v>0.38133447895817729</v>
      </c>
      <c r="V39">
        <f t="shared" si="4"/>
        <v>0.61866552104182271</v>
      </c>
      <c r="W39">
        <f t="shared" si="5"/>
        <v>3.5708765033816425E-4</v>
      </c>
      <c r="X39">
        <f t="shared" si="6"/>
        <v>0.84432425486942264</v>
      </c>
      <c r="Y39">
        <f t="shared" si="7"/>
        <v>1.4466490040968643</v>
      </c>
      <c r="Z39">
        <f t="shared" si="19"/>
        <v>0.62398860426745095</v>
      </c>
      <c r="AA39">
        <f t="shared" si="8"/>
        <v>6.9221065995478609E-4</v>
      </c>
      <c r="AB39">
        <f t="shared" si="9"/>
        <v>2.8335215026964796E-5</v>
      </c>
      <c r="AC39">
        <f t="shared" si="9"/>
        <v>1.1230743157450242E-7</v>
      </c>
      <c r="AG39">
        <v>672</v>
      </c>
      <c r="AH39">
        <v>387.68599999999998</v>
      </c>
      <c r="AI39">
        <f t="shared" si="10"/>
        <v>660.83600000000001</v>
      </c>
      <c r="AJ39">
        <v>1.8995299999999999</v>
      </c>
      <c r="AK39">
        <f t="shared" si="20"/>
        <v>0.38133447895817729</v>
      </c>
      <c r="AL39">
        <f t="shared" si="21"/>
        <v>0.61866552104182271</v>
      </c>
      <c r="AM39">
        <f t="shared" si="22"/>
        <v>5.3563147550724638E-4</v>
      </c>
      <c r="AN39">
        <f t="shared" si="23"/>
        <v>0.79844700898362841</v>
      </c>
      <c r="AO39">
        <f t="shared" si="11"/>
        <v>1.2943314496644891</v>
      </c>
      <c r="AP39">
        <f t="shared" si="26"/>
        <v>0.60846699598608167</v>
      </c>
      <c r="AQ39">
        <f t="shared" si="24"/>
        <v>1.2598848460570352E-3</v>
      </c>
      <c r="AR39">
        <f t="shared" si="12"/>
        <v>1.0400991331257772E-4</v>
      </c>
      <c r="AS39">
        <f t="shared" si="12"/>
        <v>5.2454294475272964E-7</v>
      </c>
    </row>
    <row r="40" spans="1:45" x14ac:dyDescent="0.25">
      <c r="A40">
        <v>2021</v>
      </c>
      <c r="B40">
        <v>377.31200000000001</v>
      </c>
      <c r="C40">
        <f t="shared" si="0"/>
        <v>650.46199999999999</v>
      </c>
      <c r="D40">
        <v>3.0028199999999998</v>
      </c>
      <c r="E40">
        <f t="shared" si="13"/>
        <v>0.38183850429355637</v>
      </c>
      <c r="F40">
        <f t="shared" si="1"/>
        <v>0.61816149570644363</v>
      </c>
      <c r="G40">
        <f t="shared" si="14"/>
        <v>1.6119555480125273E-4</v>
      </c>
      <c r="H40">
        <f t="shared" si="15"/>
        <v>0.8383124335295189</v>
      </c>
      <c r="I40">
        <f t="shared" si="16"/>
        <v>1.4249032768309642</v>
      </c>
      <c r="J40">
        <f t="shared" si="25"/>
        <v>0.62195463003700446</v>
      </c>
      <c r="K40">
        <f t="shared" si="17"/>
        <v>3.6662321697012172E-4</v>
      </c>
      <c r="L40">
        <f t="shared" si="2"/>
        <v>1.4387868049679173E-5</v>
      </c>
      <c r="M40">
        <f t="shared" si="2"/>
        <v>4.2200524384166971E-8</v>
      </c>
      <c r="Q40">
        <v>1032</v>
      </c>
      <c r="R40">
        <v>395.47399999999999</v>
      </c>
      <c r="S40">
        <f t="shared" si="3"/>
        <v>668.62400000000002</v>
      </c>
      <c r="T40">
        <v>1.85684</v>
      </c>
      <c r="U40">
        <f t="shared" si="18"/>
        <v>0.37276437535006129</v>
      </c>
      <c r="V40">
        <f t="shared" si="4"/>
        <v>0.62723562464993865</v>
      </c>
      <c r="W40">
        <f t="shared" si="5"/>
        <v>3.0305189908062341E-4</v>
      </c>
      <c r="X40">
        <f t="shared" si="6"/>
        <v>0.89342749429024704</v>
      </c>
      <c r="Y40">
        <f t="shared" si="7"/>
        <v>1.6541950203823237</v>
      </c>
      <c r="Z40">
        <f t="shared" si="19"/>
        <v>0.64060166010636577</v>
      </c>
      <c r="AA40">
        <f t="shared" si="8"/>
        <v>5.0783511375649261E-4</v>
      </c>
      <c r="AB40">
        <f t="shared" si="9"/>
        <v>1.7865090382246685E-4</v>
      </c>
      <c r="AC40">
        <f t="shared" si="9"/>
        <v>4.1936165012983131E-8</v>
      </c>
      <c r="AG40">
        <v>688</v>
      </c>
      <c r="AH40">
        <v>395.47399999999999</v>
      </c>
      <c r="AI40">
        <f t="shared" si="10"/>
        <v>668.62400000000002</v>
      </c>
      <c r="AJ40">
        <v>1.85684</v>
      </c>
      <c r="AK40">
        <f t="shared" si="20"/>
        <v>0.37276437535006129</v>
      </c>
      <c r="AL40">
        <f t="shared" si="21"/>
        <v>0.62723562464993865</v>
      </c>
      <c r="AM40">
        <f t="shared" si="22"/>
        <v>4.5457784862093509E-4</v>
      </c>
      <c r="AN40">
        <f t="shared" si="23"/>
        <v>0.85802851195426832</v>
      </c>
      <c r="AO40">
        <f t="shared" si="11"/>
        <v>1.4987361396539487</v>
      </c>
      <c r="AP40">
        <f t="shared" si="26"/>
        <v>0.6286251535229942</v>
      </c>
      <c r="AQ40">
        <f t="shared" si="24"/>
        <v>9.5388309725413204E-4</v>
      </c>
      <c r="AR40">
        <f t="shared" si="12"/>
        <v>1.9307904890550143E-6</v>
      </c>
      <c r="AS40">
        <f t="shared" si="12"/>
        <v>2.4930573131265863E-7</v>
      </c>
    </row>
    <row r="41" spans="1:45" x14ac:dyDescent="0.25">
      <c r="A41">
        <v>2068</v>
      </c>
      <c r="B41">
        <v>385.048</v>
      </c>
      <c r="C41">
        <f t="shared" si="0"/>
        <v>658.19799999999998</v>
      </c>
      <c r="D41">
        <v>2.9432399999999999</v>
      </c>
      <c r="E41">
        <f t="shared" si="13"/>
        <v>0.37426231321789749</v>
      </c>
      <c r="F41">
        <f t="shared" si="1"/>
        <v>0.62573768678210251</v>
      </c>
      <c r="G41">
        <f t="shared" si="14"/>
        <v>1.4674801766398289E-4</v>
      </c>
      <c r="H41">
        <f t="shared" si="15"/>
        <v>0.88924299232674708</v>
      </c>
      <c r="I41">
        <f t="shared" si="16"/>
        <v>1.6338664131564382</v>
      </c>
      <c r="J41">
        <f t="shared" si="25"/>
        <v>0.63918592123460016</v>
      </c>
      <c r="K41">
        <f t="shared" si="17"/>
        <v>2.6974389263059885E-4</v>
      </c>
      <c r="L41">
        <f t="shared" si="2"/>
        <v>1.8085500988934488E-4</v>
      </c>
      <c r="M41">
        <f t="shared" si="2"/>
        <v>1.5127985258803426E-8</v>
      </c>
      <c r="Q41">
        <v>1056</v>
      </c>
      <c r="R41">
        <v>403.24200000000002</v>
      </c>
      <c r="S41">
        <f t="shared" si="3"/>
        <v>676.39200000000005</v>
      </c>
      <c r="T41">
        <v>1.8206100000000001</v>
      </c>
      <c r="U41">
        <f t="shared" si="18"/>
        <v>0.36549112977212639</v>
      </c>
      <c r="V41">
        <f t="shared" si="4"/>
        <v>0.63450887022787361</v>
      </c>
      <c r="W41">
        <f t="shared" si="5"/>
        <v>2.7879436368636695E-4</v>
      </c>
      <c r="X41">
        <f t="shared" si="6"/>
        <v>0.92945171440080632</v>
      </c>
      <c r="Y41">
        <f t="shared" si="7"/>
        <v>1.8625780935842704</v>
      </c>
      <c r="Z41">
        <f t="shared" si="19"/>
        <v>0.6527897028365216</v>
      </c>
      <c r="AA41">
        <f t="shared" si="8"/>
        <v>3.5855645284729493E-4</v>
      </c>
      <c r="AB41">
        <f t="shared" si="9"/>
        <v>3.3418884086540765E-4</v>
      </c>
      <c r="AC41">
        <f t="shared" si="9"/>
        <v>6.361990867315824E-9</v>
      </c>
      <c r="AG41" s="11">
        <v>704</v>
      </c>
      <c r="AH41">
        <v>403.24200000000002</v>
      </c>
      <c r="AI41">
        <f t="shared" si="10"/>
        <v>676.39200000000005</v>
      </c>
      <c r="AJ41">
        <v>1.8206100000000001</v>
      </c>
      <c r="AK41">
        <f t="shared" si="20"/>
        <v>0.36549112977212639</v>
      </c>
      <c r="AL41">
        <f t="shared" si="21"/>
        <v>0.63450887022787361</v>
      </c>
      <c r="AM41">
        <f t="shared" si="22"/>
        <v>4.181915455295504E-4</v>
      </c>
      <c r="AN41">
        <f t="shared" si="23"/>
        <v>0.903138816098777</v>
      </c>
      <c r="AO41">
        <f t="shared" si="11"/>
        <v>1.7039465901577071</v>
      </c>
      <c r="AP41">
        <f t="shared" si="26"/>
        <v>0.64388728307906029</v>
      </c>
      <c r="AQ41">
        <f t="shared" si="24"/>
        <v>6.9619981496693681E-4</v>
      </c>
      <c r="AR41">
        <f t="shared" si="12"/>
        <v>8.7954627607303453E-5</v>
      </c>
      <c r="AS41">
        <f t="shared" si="12"/>
        <v>7.7288597875570432E-8</v>
      </c>
    </row>
    <row r="42" spans="1:45" x14ac:dyDescent="0.25">
      <c r="A42">
        <v>2115</v>
      </c>
      <c r="B42">
        <v>392.75099999999998</v>
      </c>
      <c r="C42">
        <f t="shared" si="0"/>
        <v>665.90099999999995</v>
      </c>
      <c r="D42">
        <v>2.8889999999999998</v>
      </c>
      <c r="E42">
        <f t="shared" si="13"/>
        <v>0.36736515638769035</v>
      </c>
      <c r="F42">
        <f t="shared" si="1"/>
        <v>0.63263484361230971</v>
      </c>
      <c r="G42">
        <f t="shared" si="14"/>
        <v>1.3925369596542943E-4</v>
      </c>
      <c r="H42">
        <f t="shared" si="15"/>
        <v>0.92671527053474578</v>
      </c>
      <c r="I42">
        <f t="shared" si="16"/>
        <v>1.8440220449099496</v>
      </c>
      <c r="J42">
        <f t="shared" si="25"/>
        <v>0.65186388418823826</v>
      </c>
      <c r="K42">
        <f t="shared" si="17"/>
        <v>1.9044678760044429E-4</v>
      </c>
      <c r="L42">
        <f t="shared" si="2"/>
        <v>3.6975600147070686E-4</v>
      </c>
      <c r="M42">
        <f t="shared" si="2"/>
        <v>2.6207326311510291E-9</v>
      </c>
      <c r="Q42">
        <v>1080</v>
      </c>
      <c r="R42">
        <v>411.13499999999999</v>
      </c>
      <c r="S42">
        <f t="shared" si="3"/>
        <v>684.28499999999997</v>
      </c>
      <c r="T42">
        <v>1.78728</v>
      </c>
      <c r="U42">
        <f t="shared" si="18"/>
        <v>0.35880006504365353</v>
      </c>
      <c r="V42">
        <f t="shared" si="4"/>
        <v>0.64119993495634642</v>
      </c>
      <c r="W42">
        <f t="shared" si="5"/>
        <v>2.7360826991242965E-4</v>
      </c>
      <c r="X42">
        <f t="shared" si="6"/>
        <v>0.95488657746863637</v>
      </c>
      <c r="Y42">
        <f t="shared" si="7"/>
        <v>2.0717816223462644</v>
      </c>
      <c r="Z42">
        <f t="shared" si="19"/>
        <v>0.66139505770485663</v>
      </c>
      <c r="AA42">
        <f t="shared" si="8"/>
        <v>2.4577929226965824E-4</v>
      </c>
      <c r="AB42">
        <f t="shared" si="9"/>
        <v>4.078429828273945E-4</v>
      </c>
      <c r="AC42">
        <f t="shared" si="9"/>
        <v>7.7445199664187064E-10</v>
      </c>
      <c r="AG42">
        <v>720</v>
      </c>
      <c r="AH42">
        <v>411.13499999999999</v>
      </c>
      <c r="AI42">
        <f t="shared" si="10"/>
        <v>684.28499999999997</v>
      </c>
      <c r="AJ42">
        <v>1.78728</v>
      </c>
      <c r="AK42">
        <f t="shared" si="20"/>
        <v>0.35880006504365353</v>
      </c>
      <c r="AL42">
        <f t="shared" si="21"/>
        <v>0.64119993495634642</v>
      </c>
      <c r="AM42">
        <f t="shared" si="22"/>
        <v>4.1041240486864444E-4</v>
      </c>
      <c r="AN42">
        <f t="shared" si="23"/>
        <v>0.93606296108982945</v>
      </c>
      <c r="AO42">
        <f t="shared" si="11"/>
        <v>1.9099825526117653</v>
      </c>
      <c r="AP42">
        <f t="shared" si="26"/>
        <v>0.65502648011853126</v>
      </c>
      <c r="AQ42">
        <f t="shared" si="24"/>
        <v>4.9401456788202317E-4</v>
      </c>
      <c r="AR42">
        <f t="shared" si="12"/>
        <v>1.9117335112193713E-4</v>
      </c>
      <c r="AS42">
        <f t="shared" si="12"/>
        <v>6.9893216605155506E-9</v>
      </c>
    </row>
    <row r="43" spans="1:45" x14ac:dyDescent="0.25">
      <c r="A43">
        <v>2162</v>
      </c>
      <c r="B43">
        <v>400.488</v>
      </c>
      <c r="C43">
        <f t="shared" si="0"/>
        <v>673.63799999999992</v>
      </c>
      <c r="D43">
        <v>2.8375300000000001</v>
      </c>
      <c r="E43">
        <f t="shared" si="13"/>
        <v>0.36082023267731506</v>
      </c>
      <c r="F43">
        <f t="shared" si="1"/>
        <v>0.63917976732268489</v>
      </c>
      <c r="G43">
        <f t="shared" si="14"/>
        <v>1.3487073526087081E-4</v>
      </c>
      <c r="H43">
        <f t="shared" si="15"/>
        <v>0.95317175464338333</v>
      </c>
      <c r="I43">
        <f t="shared" si="16"/>
        <v>2.0549056775057188</v>
      </c>
      <c r="J43">
        <f t="shared" si="25"/>
        <v>0.66081488320545911</v>
      </c>
      <c r="K43">
        <f t="shared" si="17"/>
        <v>1.2975186301111613E-4</v>
      </c>
      <c r="L43">
        <f t="shared" si="2"/>
        <v>4.6807823926106953E-4</v>
      </c>
      <c r="M43">
        <f t="shared" si="2"/>
        <v>2.6202853109308583E-11</v>
      </c>
      <c r="Q43">
        <v>1104</v>
      </c>
      <c r="R43">
        <v>419.02699999999999</v>
      </c>
      <c r="S43">
        <f t="shared" si="3"/>
        <v>692.17699999999991</v>
      </c>
      <c r="T43">
        <v>1.75457</v>
      </c>
      <c r="U43">
        <f t="shared" si="18"/>
        <v>0.35223346656575527</v>
      </c>
      <c r="V43">
        <f t="shared" si="4"/>
        <v>0.64776653343424473</v>
      </c>
      <c r="W43">
        <f t="shared" si="5"/>
        <v>2.6892405618111903E-4</v>
      </c>
      <c r="X43">
        <f t="shared" si="6"/>
        <v>0.9723213847190566</v>
      </c>
      <c r="Y43">
        <f t="shared" si="7"/>
        <v>2.2842622166180622</v>
      </c>
      <c r="Z43">
        <f t="shared" si="19"/>
        <v>0.66729376071932844</v>
      </c>
      <c r="AA43">
        <f t="shared" si="8"/>
        <v>1.6024982612505574E-4</v>
      </c>
      <c r="AB43">
        <f t="shared" si="9"/>
        <v>3.813126054433179E-4</v>
      </c>
      <c r="AC43">
        <f t="shared" si="9"/>
        <v>1.1810088278278171E-8</v>
      </c>
      <c r="AG43">
        <v>736</v>
      </c>
      <c r="AH43">
        <v>419.02699999999999</v>
      </c>
      <c r="AI43">
        <f t="shared" si="10"/>
        <v>692.17699999999991</v>
      </c>
      <c r="AJ43">
        <v>1.75457</v>
      </c>
      <c r="AK43">
        <f t="shared" si="20"/>
        <v>0.35223346656575527</v>
      </c>
      <c r="AL43">
        <f t="shared" si="21"/>
        <v>0.64776653343424473</v>
      </c>
      <c r="AM43">
        <f t="shared" si="22"/>
        <v>4.0338608427167855E-4</v>
      </c>
      <c r="AN43">
        <f t="shared" si="23"/>
        <v>0.9594255172281303</v>
      </c>
      <c r="AO43">
        <f t="shared" si="11"/>
        <v>2.1192194183763937</v>
      </c>
      <c r="AP43">
        <f t="shared" si="26"/>
        <v>0.66293071320464358</v>
      </c>
      <c r="AQ43">
        <f t="shared" si="24"/>
        <v>3.3414215887985225E-4</v>
      </c>
      <c r="AR43">
        <f t="shared" si="12"/>
        <v>2.2995234810897389E-4</v>
      </c>
      <c r="AS43">
        <f t="shared" si="12"/>
        <v>4.7947212036688063E-9</v>
      </c>
    </row>
    <row r="44" spans="1:45" x14ac:dyDescent="0.25">
      <c r="A44">
        <v>2209</v>
      </c>
      <c r="B44">
        <v>408.21600000000001</v>
      </c>
      <c r="C44">
        <f t="shared" si="0"/>
        <v>681.36599999999999</v>
      </c>
      <c r="D44">
        <v>2.7876799999999999</v>
      </c>
      <c r="E44">
        <f t="shared" si="13"/>
        <v>0.35448130812005424</v>
      </c>
      <c r="F44">
        <f t="shared" si="1"/>
        <v>0.64551869187994582</v>
      </c>
      <c r="G44">
        <f t="shared" si="14"/>
        <v>1.2897267702879616E-4</v>
      </c>
      <c r="H44">
        <f t="shared" si="15"/>
        <v>0.97119662208836055</v>
      </c>
      <c r="I44">
        <f t="shared" si="16"/>
        <v>2.267490633170802</v>
      </c>
      <c r="J44">
        <f t="shared" si="25"/>
        <v>0.66691322076698156</v>
      </c>
      <c r="K44">
        <f t="shared" si="17"/>
        <v>8.4605286926938068E-5</v>
      </c>
      <c r="L44">
        <f t="shared" si="2"/>
        <v>4.5772586629820702E-4</v>
      </c>
      <c r="M44">
        <f t="shared" si="2"/>
        <v>1.9684653044504551E-9</v>
      </c>
      <c r="Q44">
        <v>1128</v>
      </c>
      <c r="R44">
        <v>426.84199999999998</v>
      </c>
      <c r="S44">
        <f t="shared" si="3"/>
        <v>699.99199999999996</v>
      </c>
      <c r="T44">
        <v>1.7224200000000001</v>
      </c>
      <c r="U44">
        <f t="shared" si="18"/>
        <v>0.34577928921740841</v>
      </c>
      <c r="V44">
        <f t="shared" si="4"/>
        <v>0.65422071078259159</v>
      </c>
      <c r="W44">
        <f t="shared" si="5"/>
        <v>2.6833852946471043E-4</v>
      </c>
      <c r="X44">
        <f t="shared" si="6"/>
        <v>0.98368900159435579</v>
      </c>
      <c r="Y44">
        <f t="shared" si="7"/>
        <v>2.4987507726743829</v>
      </c>
      <c r="Z44">
        <f t="shared" si="19"/>
        <v>0.67113975654632974</v>
      </c>
      <c r="AA44">
        <f t="shared" si="8"/>
        <v>9.9302724550680052E-5</v>
      </c>
      <c r="AB44">
        <f t="shared" si="9"/>
        <v>2.8625410955546583E-4</v>
      </c>
      <c r="AC44">
        <f t="shared" si="9"/>
        <v>2.857310334293414E-8</v>
      </c>
      <c r="AG44">
        <v>752</v>
      </c>
      <c r="AH44">
        <v>426.84199999999998</v>
      </c>
      <c r="AI44">
        <f t="shared" si="10"/>
        <v>699.99199999999996</v>
      </c>
      <c r="AJ44">
        <v>1.7224200000000001</v>
      </c>
      <c r="AK44">
        <f t="shared" si="20"/>
        <v>0.34577928921740841</v>
      </c>
      <c r="AL44">
        <f t="shared" si="21"/>
        <v>0.65422071078259159</v>
      </c>
      <c r="AM44">
        <f t="shared" si="22"/>
        <v>4.0250779419706562E-4</v>
      </c>
      <c r="AN44">
        <f t="shared" si="23"/>
        <v>0.97522751063587909</v>
      </c>
      <c r="AO44">
        <f t="shared" si="11"/>
        <v>2.3304898325049104</v>
      </c>
      <c r="AP44">
        <f t="shared" si="26"/>
        <v>0.66827698774672117</v>
      </c>
      <c r="AQ44">
        <f t="shared" si="24"/>
        <v>2.1513813849784115E-4</v>
      </c>
      <c r="AR44">
        <f t="shared" si="12"/>
        <v>1.975789220923201E-4</v>
      </c>
      <c r="AS44">
        <f t="shared" si="12"/>
        <v>3.5107387876845919E-8</v>
      </c>
    </row>
    <row r="45" spans="1:45" x14ac:dyDescent="0.25">
      <c r="A45">
        <v>2256</v>
      </c>
      <c r="B45">
        <v>415.92</v>
      </c>
      <c r="C45">
        <f t="shared" si="0"/>
        <v>689.06999999999994</v>
      </c>
      <c r="D45">
        <v>2.7400099999999998</v>
      </c>
      <c r="E45">
        <f t="shared" si="13"/>
        <v>0.34841959229970076</v>
      </c>
      <c r="F45">
        <f t="shared" si="1"/>
        <v>0.65158040770029924</v>
      </c>
      <c r="G45">
        <f t="shared" si="14"/>
        <v>1.2513082258405335E-4</v>
      </c>
      <c r="H45">
        <f t="shared" si="15"/>
        <v>0.98294981812433324</v>
      </c>
      <c r="I45">
        <f t="shared" si="16"/>
        <v>2.4813216106431635</v>
      </c>
      <c r="J45">
        <f t="shared" si="25"/>
        <v>0.67088966925254767</v>
      </c>
      <c r="K45">
        <f t="shared" si="17"/>
        <v>5.279726478798802E-5</v>
      </c>
      <c r="L45">
        <f t="shared" si="2"/>
        <v>3.7284758169313966E-4</v>
      </c>
      <c r="M45">
        <f t="shared" si="2"/>
        <v>5.2321435834367236E-9</v>
      </c>
      <c r="Q45">
        <v>1152</v>
      </c>
      <c r="R45">
        <v>434.63299999999998</v>
      </c>
      <c r="S45">
        <f t="shared" si="3"/>
        <v>707.7829999999999</v>
      </c>
      <c r="T45">
        <v>1.69034</v>
      </c>
      <c r="U45">
        <f t="shared" si="18"/>
        <v>0.33933916451025536</v>
      </c>
      <c r="V45">
        <f t="shared" si="4"/>
        <v>0.66066083548974464</v>
      </c>
      <c r="W45">
        <f t="shared" si="5"/>
        <v>2.5361671488060661E-4</v>
      </c>
      <c r="X45">
        <f t="shared" si="6"/>
        <v>0.99073322344882797</v>
      </c>
      <c r="Y45">
        <f t="shared" si="7"/>
        <v>2.7133380319582763</v>
      </c>
      <c r="Z45">
        <f t="shared" si="19"/>
        <v>0.67352302193554603</v>
      </c>
      <c r="AA45">
        <f t="shared" si="8"/>
        <v>5.9156589097562155E-5</v>
      </c>
      <c r="AB45">
        <f t="shared" si="9"/>
        <v>1.6543584016655708E-4</v>
      </c>
      <c r="AC45">
        <f t="shared" si="9"/>
        <v>3.7814740519557464E-8</v>
      </c>
      <c r="AG45">
        <v>768</v>
      </c>
      <c r="AH45">
        <v>434.63299999999998</v>
      </c>
      <c r="AI45">
        <f t="shared" si="10"/>
        <v>707.7829999999999</v>
      </c>
      <c r="AJ45">
        <v>1.69034</v>
      </c>
      <c r="AK45">
        <f t="shared" si="20"/>
        <v>0.33933916451025536</v>
      </c>
      <c r="AL45">
        <f t="shared" si="21"/>
        <v>0.66066083548974464</v>
      </c>
      <c r="AM45">
        <f t="shared" si="22"/>
        <v>3.8042507232090989E-4</v>
      </c>
      <c r="AN45">
        <f t="shared" si="23"/>
        <v>0.98540165764472953</v>
      </c>
      <c r="AO45">
        <f t="shared" si="11"/>
        <v>2.5419671963240389</v>
      </c>
      <c r="AP45">
        <f t="shared" si="26"/>
        <v>0.67171919796268664</v>
      </c>
      <c r="AQ45">
        <f t="shared" si="24"/>
        <v>1.3328057910854074E-4</v>
      </c>
      <c r="AR45">
        <f t="shared" si="12"/>
        <v>1.2228738058297207E-4</v>
      </c>
      <c r="AS45">
        <f t="shared" si="12"/>
        <v>6.1080400525198779E-8</v>
      </c>
    </row>
    <row r="46" spans="1:45" x14ac:dyDescent="0.25">
      <c r="A46">
        <v>2303</v>
      </c>
      <c r="B46">
        <v>423.625</v>
      </c>
      <c r="C46">
        <f t="shared" si="0"/>
        <v>696.77499999999998</v>
      </c>
      <c r="D46">
        <v>2.6937600000000002</v>
      </c>
      <c r="E46">
        <f t="shared" si="13"/>
        <v>0.34253844363825026</v>
      </c>
      <c r="F46">
        <f t="shared" si="1"/>
        <v>0.65746155636174974</v>
      </c>
      <c r="G46">
        <f t="shared" si="14"/>
        <v>1.1953037279488961E-4</v>
      </c>
      <c r="H46">
        <f t="shared" si="15"/>
        <v>0.9902843077969733</v>
      </c>
      <c r="I46">
        <f t="shared" si="16"/>
        <v>2.6959024676665071</v>
      </c>
      <c r="J46">
        <f t="shared" si="25"/>
        <v>0.67337114069758308</v>
      </c>
      <c r="K46">
        <f t="shared" si="17"/>
        <v>3.1631167114855255E-5</v>
      </c>
      <c r="L46">
        <f t="shared" si="2"/>
        <v>2.5311487373899351E-4</v>
      </c>
      <c r="M46">
        <f t="shared" si="2"/>
        <v>7.726270359180982E-9</v>
      </c>
      <c r="Q46">
        <v>1176</v>
      </c>
      <c r="R46">
        <v>442.41199999999998</v>
      </c>
      <c r="S46">
        <f t="shared" si="3"/>
        <v>715.5619999999999</v>
      </c>
      <c r="T46">
        <v>1.6600200000000001</v>
      </c>
      <c r="U46">
        <f t="shared" si="18"/>
        <v>0.33325236335312081</v>
      </c>
      <c r="V46">
        <f t="shared" si="4"/>
        <v>0.66674763664687919</v>
      </c>
      <c r="W46">
        <f t="shared" si="5"/>
        <v>2.4240806059499151E-4</v>
      </c>
      <c r="X46">
        <f t="shared" si="6"/>
        <v>0.99492960516587159</v>
      </c>
      <c r="Y46">
        <f t="shared" si="7"/>
        <v>2.9282220606665925</v>
      </c>
      <c r="Z46">
        <f t="shared" si="19"/>
        <v>0.67494278007388753</v>
      </c>
      <c r="AA46">
        <f t="shared" si="8"/>
        <v>3.3858545251290821E-5</v>
      </c>
      <c r="AB46">
        <f t="shared" si="9"/>
        <v>6.716037578923789E-5</v>
      </c>
      <c r="AC46">
        <f t="shared" si="9"/>
        <v>4.3492900350092454E-8</v>
      </c>
      <c r="AG46">
        <v>784</v>
      </c>
      <c r="AH46">
        <v>442.41199999999998</v>
      </c>
      <c r="AI46">
        <f t="shared" si="10"/>
        <v>715.5619999999999</v>
      </c>
      <c r="AJ46">
        <v>1.6600200000000001</v>
      </c>
      <c r="AK46">
        <f t="shared" si="20"/>
        <v>0.33325236335312081</v>
      </c>
      <c r="AL46">
        <f t="shared" si="21"/>
        <v>0.66674763664687919</v>
      </c>
      <c r="AM46">
        <f t="shared" si="22"/>
        <v>3.6361209089248725E-4</v>
      </c>
      <c r="AN46">
        <f t="shared" si="23"/>
        <v>0.99170466005398661</v>
      </c>
      <c r="AO46">
        <f t="shared" si="11"/>
        <v>2.7538085653464961</v>
      </c>
      <c r="AP46">
        <f t="shared" si="26"/>
        <v>0.67385168722842326</v>
      </c>
      <c r="AQ46">
        <f t="shared" si="24"/>
        <v>7.9412569180489542E-5</v>
      </c>
      <c r="AR46">
        <f t="shared" si="12"/>
        <v>5.0467534665136549E-5</v>
      </c>
      <c r="AS46">
        <f t="shared" si="12"/>
        <v>8.0769368141328266E-8</v>
      </c>
    </row>
    <row r="47" spans="1:45" x14ac:dyDescent="0.25">
      <c r="A47">
        <v>2350</v>
      </c>
      <c r="B47">
        <v>431.32299999999998</v>
      </c>
      <c r="C47">
        <f t="shared" si="0"/>
        <v>704.47299999999996</v>
      </c>
      <c r="D47">
        <v>2.6495799999999998</v>
      </c>
      <c r="E47">
        <f t="shared" si="13"/>
        <v>0.3369205161168905</v>
      </c>
      <c r="F47">
        <f t="shared" si="1"/>
        <v>0.66307948388310956</v>
      </c>
      <c r="G47">
        <f t="shared" si="14"/>
        <v>1.1433575270058476E-4</v>
      </c>
      <c r="H47">
        <f t="shared" si="15"/>
        <v>0.99467844581660492</v>
      </c>
      <c r="I47">
        <f t="shared" si="16"/>
        <v>2.9114688850697079</v>
      </c>
      <c r="J47">
        <f t="shared" si="25"/>
        <v>0.67485780555198127</v>
      </c>
      <c r="K47">
        <f t="shared" si="17"/>
        <v>1.8149659696240511E-5</v>
      </c>
      <c r="L47">
        <f t="shared" si="2"/>
        <v>1.38728861335413E-4</v>
      </c>
      <c r="M47">
        <f t="shared" si="2"/>
        <v>9.251764487440361E-9</v>
      </c>
      <c r="Q47">
        <v>1200</v>
      </c>
      <c r="R47">
        <v>450.16500000000002</v>
      </c>
      <c r="S47">
        <f t="shared" si="3"/>
        <v>723.31500000000005</v>
      </c>
      <c r="T47">
        <v>1.63104</v>
      </c>
      <c r="U47">
        <f t="shared" si="18"/>
        <v>0.32743456989884107</v>
      </c>
      <c r="V47">
        <f t="shared" si="4"/>
        <v>0.67256543010115899</v>
      </c>
      <c r="W47">
        <f t="shared" si="5"/>
        <v>2.2726801264202437E-4</v>
      </c>
      <c r="X47">
        <f t="shared" si="6"/>
        <v>0.9973314234996481</v>
      </c>
      <c r="Y47">
        <f t="shared" si="7"/>
        <v>3.1436419447814639</v>
      </c>
      <c r="Z47">
        <f t="shared" si="19"/>
        <v>0.67575538515991851</v>
      </c>
      <c r="AA47">
        <f t="shared" si="8"/>
        <v>1.8572131956186108E-5</v>
      </c>
      <c r="AB47">
        <f t="shared" si="9"/>
        <v>1.0175813276905449E-5</v>
      </c>
      <c r="AC47">
        <f t="shared" si="9"/>
        <v>4.3553970615237634E-8</v>
      </c>
      <c r="AG47">
        <v>800</v>
      </c>
      <c r="AH47">
        <v>450.16500000000002</v>
      </c>
      <c r="AI47">
        <f t="shared" si="10"/>
        <v>723.31500000000005</v>
      </c>
      <c r="AJ47">
        <v>1.63104</v>
      </c>
      <c r="AK47">
        <f t="shared" si="20"/>
        <v>0.32743456989884107</v>
      </c>
      <c r="AL47">
        <f t="shared" si="21"/>
        <v>0.67256543010115899</v>
      </c>
      <c r="AM47">
        <f t="shared" si="22"/>
        <v>3.4090201896303657E-4</v>
      </c>
      <c r="AN47">
        <f t="shared" si="23"/>
        <v>0.99546017806131981</v>
      </c>
      <c r="AO47">
        <f t="shared" si="11"/>
        <v>2.9662326225525071</v>
      </c>
      <c r="AP47">
        <f t="shared" si="26"/>
        <v>0.67512228833531107</v>
      </c>
      <c r="AQ47">
        <f t="shared" si="24"/>
        <v>4.5397387532855814E-5</v>
      </c>
      <c r="AR47">
        <f t="shared" si="12"/>
        <v>6.5375240295513019E-6</v>
      </c>
      <c r="AS47">
        <f t="shared" si="12"/>
        <v>8.7322987196686966E-8</v>
      </c>
    </row>
    <row r="48" spans="1:45" x14ac:dyDescent="0.25">
      <c r="A48">
        <v>2397</v>
      </c>
      <c r="B48">
        <v>439.01799999999997</v>
      </c>
      <c r="C48">
        <f t="shared" si="0"/>
        <v>712.16799999999989</v>
      </c>
      <c r="D48">
        <v>2.6073200000000001</v>
      </c>
      <c r="E48">
        <f t="shared" si="13"/>
        <v>0.33154673573996296</v>
      </c>
      <c r="F48">
        <f t="shared" si="1"/>
        <v>0.66845326426003704</v>
      </c>
      <c r="G48">
        <f t="shared" si="14"/>
        <v>1.0938463042320615E-4</v>
      </c>
      <c r="H48">
        <f t="shared" si="15"/>
        <v>0.99719975998199895</v>
      </c>
      <c r="I48">
        <f t="shared" si="16"/>
        <v>3.1279062539674345</v>
      </c>
      <c r="J48">
        <f t="shared" si="25"/>
        <v>0.67571083955770461</v>
      </c>
      <c r="K48">
        <f t="shared" si="17"/>
        <v>9.9749139324539403E-6</v>
      </c>
      <c r="L48">
        <f t="shared" si="2"/>
        <v>5.2672399201314569E-5</v>
      </c>
      <c r="M48">
        <f t="shared" si="2"/>
        <v>9.882291732771732E-9</v>
      </c>
      <c r="Q48">
        <v>1224</v>
      </c>
      <c r="R48">
        <v>457.89100000000002</v>
      </c>
      <c r="S48">
        <f t="shared" si="3"/>
        <v>731.04099999999994</v>
      </c>
      <c r="T48">
        <v>1.6038699999999999</v>
      </c>
      <c r="U48">
        <f t="shared" si="18"/>
        <v>0.32198013759543243</v>
      </c>
      <c r="V48">
        <f t="shared" si="4"/>
        <v>0.67801986240456757</v>
      </c>
      <c r="W48">
        <f t="shared" si="5"/>
        <v>2.150555982711235E-4</v>
      </c>
      <c r="X48">
        <f t="shared" si="6"/>
        <v>0.99864887192215479</v>
      </c>
      <c r="Y48">
        <f t="shared" si="7"/>
        <v>3.3593752698163128</v>
      </c>
      <c r="Z48">
        <f t="shared" si="19"/>
        <v>0.67620111632686697</v>
      </c>
      <c r="AA48">
        <f t="shared" si="8"/>
        <v>9.7692010463436567E-6</v>
      </c>
      <c r="AB48">
        <f t="shared" si="9"/>
        <v>3.3078372951513383E-6</v>
      </c>
      <c r="AC48">
        <f t="shared" si="9"/>
        <v>4.2142504885530095E-8</v>
      </c>
      <c r="AG48">
        <v>816</v>
      </c>
      <c r="AH48">
        <v>457.89100000000002</v>
      </c>
      <c r="AI48">
        <f t="shared" si="10"/>
        <v>731.04099999999994</v>
      </c>
      <c r="AJ48">
        <v>1.6038699999999999</v>
      </c>
      <c r="AK48">
        <f t="shared" si="20"/>
        <v>0.32198013759543243</v>
      </c>
      <c r="AL48">
        <f t="shared" si="21"/>
        <v>0.67801986240456757</v>
      </c>
      <c r="AM48">
        <f t="shared" si="22"/>
        <v>3.2258339740668523E-4</v>
      </c>
      <c r="AN48">
        <f t="shared" si="23"/>
        <v>0.99760707631842105</v>
      </c>
      <c r="AO48">
        <f t="shared" si="11"/>
        <v>3.1790257210763437</v>
      </c>
      <c r="AP48">
        <f t="shared" si="26"/>
        <v>0.67584864653583676</v>
      </c>
      <c r="AQ48">
        <f t="shared" si="24"/>
        <v>2.4912592977820158E-5</v>
      </c>
      <c r="AR48">
        <f t="shared" si="12"/>
        <v>4.7141783486285013E-6</v>
      </c>
      <c r="AS48">
        <f t="shared" si="12"/>
        <v>8.8607907809327648E-8</v>
      </c>
    </row>
    <row r="49" spans="1:45" x14ac:dyDescent="0.25">
      <c r="A49">
        <v>2444</v>
      </c>
      <c r="B49">
        <v>446.702</v>
      </c>
      <c r="C49">
        <f t="shared" si="0"/>
        <v>719.85199999999998</v>
      </c>
      <c r="D49">
        <v>2.5668899999999999</v>
      </c>
      <c r="E49">
        <f t="shared" si="13"/>
        <v>0.32640565811007222</v>
      </c>
      <c r="F49">
        <f t="shared" si="1"/>
        <v>0.67359434188992773</v>
      </c>
      <c r="G49">
        <f t="shared" si="14"/>
        <v>9.9049500860590585E-5</v>
      </c>
      <c r="H49">
        <f t="shared" si="15"/>
        <v>0.99858545493261519</v>
      </c>
      <c r="I49">
        <f t="shared" si="16"/>
        <v>3.3452060164344939</v>
      </c>
      <c r="J49">
        <f t="shared" si="25"/>
        <v>0.67617966051252998</v>
      </c>
      <c r="K49">
        <f t="shared" si="17"/>
        <v>5.2449341184266529E-6</v>
      </c>
      <c r="L49">
        <f t="shared" si="2"/>
        <v>6.6838723803739988E-6</v>
      </c>
      <c r="M49">
        <f t="shared" si="2"/>
        <v>8.7992967416850872E-9</v>
      </c>
      <c r="Q49">
        <v>1248</v>
      </c>
      <c r="R49">
        <v>465.63499999999999</v>
      </c>
      <c r="S49">
        <f t="shared" si="3"/>
        <v>738.78499999999997</v>
      </c>
      <c r="T49">
        <v>1.57816</v>
      </c>
      <c r="U49">
        <f t="shared" si="18"/>
        <v>0.31681880323692552</v>
      </c>
      <c r="V49">
        <f t="shared" si="4"/>
        <v>0.68318119676307454</v>
      </c>
      <c r="W49">
        <f t="shared" si="5"/>
        <v>1.9682062338854481E-4</v>
      </c>
      <c r="X49">
        <f t="shared" si="6"/>
        <v>0.99934186821025028</v>
      </c>
      <c r="Y49">
        <f t="shared" si="7"/>
        <v>3.5752779311520722</v>
      </c>
      <c r="Z49">
        <f t="shared" si="19"/>
        <v>0.67643557715197922</v>
      </c>
      <c r="AA49">
        <f t="shared" si="8"/>
        <v>4.9435162619775258E-6</v>
      </c>
      <c r="AB49">
        <f t="shared" si="9"/>
        <v>4.5503383937593796E-5</v>
      </c>
      <c r="AC49">
        <f t="shared" si="9"/>
        <v>3.6816824239260181E-8</v>
      </c>
      <c r="AG49">
        <v>832</v>
      </c>
      <c r="AH49">
        <v>465.63499999999999</v>
      </c>
      <c r="AI49">
        <f t="shared" si="10"/>
        <v>738.78499999999997</v>
      </c>
      <c r="AJ49">
        <v>1.57816</v>
      </c>
      <c r="AK49">
        <f t="shared" si="20"/>
        <v>0.31681880323692552</v>
      </c>
      <c r="AL49">
        <f t="shared" si="21"/>
        <v>0.68318119676307454</v>
      </c>
      <c r="AM49">
        <f t="shared" si="22"/>
        <v>2.9523093508281723E-4</v>
      </c>
      <c r="AN49">
        <f t="shared" si="23"/>
        <v>0.99878522346191589</v>
      </c>
      <c r="AO49">
        <f t="shared" si="11"/>
        <v>3.3920437853763903</v>
      </c>
      <c r="AP49">
        <f t="shared" si="26"/>
        <v>0.67624724802348191</v>
      </c>
      <c r="AQ49">
        <f t="shared" si="24"/>
        <v>1.3164163607870979E-5</v>
      </c>
      <c r="AR49">
        <f t="shared" si="12"/>
        <v>4.8079645123298259E-5</v>
      </c>
      <c r="AS49">
        <f t="shared" si="12"/>
        <v>7.9561663570299544E-8</v>
      </c>
    </row>
    <row r="50" spans="1:45" x14ac:dyDescent="0.25">
      <c r="A50">
        <v>2491</v>
      </c>
      <c r="B50">
        <v>454.39600000000002</v>
      </c>
      <c r="C50">
        <f t="shared" si="0"/>
        <v>727.54600000000005</v>
      </c>
      <c r="D50">
        <v>2.5302799999999999</v>
      </c>
      <c r="E50">
        <f t="shared" si="13"/>
        <v>0.32175033156962451</v>
      </c>
      <c r="F50">
        <f t="shared" si="1"/>
        <v>0.67824966843037549</v>
      </c>
      <c r="G50">
        <f t="shared" si="14"/>
        <v>9.3963102018252686E-5</v>
      </c>
      <c r="H50">
        <f t="shared" si="15"/>
        <v>0.99931407061526001</v>
      </c>
      <c r="I50">
        <f t="shared" si="16"/>
        <v>3.5631650757707352</v>
      </c>
      <c r="J50">
        <f t="shared" si="25"/>
        <v>0.67642617241609604</v>
      </c>
      <c r="K50">
        <f t="shared" si="17"/>
        <v>2.6432247368498895E-6</v>
      </c>
      <c r="L50">
        <f t="shared" si="2"/>
        <v>3.3251377140930275E-6</v>
      </c>
      <c r="M50">
        <f t="shared" si="2"/>
        <v>8.3393199866904659E-9</v>
      </c>
      <c r="Q50">
        <v>1272</v>
      </c>
      <c r="R50">
        <v>473.36099999999999</v>
      </c>
      <c r="S50">
        <f t="shared" si="3"/>
        <v>746.51099999999997</v>
      </c>
      <c r="T50">
        <v>1.55463</v>
      </c>
      <c r="U50">
        <f t="shared" si="18"/>
        <v>0.31209510827560039</v>
      </c>
      <c r="V50">
        <f t="shared" si="4"/>
        <v>0.68790489172439961</v>
      </c>
      <c r="W50">
        <f t="shared" si="5"/>
        <v>1.7816741513710285E-4</v>
      </c>
      <c r="X50">
        <f t="shared" si="6"/>
        <v>0.99969254565085541</v>
      </c>
      <c r="Y50">
        <f t="shared" si="7"/>
        <v>3.7921182443965997</v>
      </c>
      <c r="Z50">
        <f t="shared" si="19"/>
        <v>0.67655422154226663</v>
      </c>
      <c r="AA50">
        <f t="shared" si="8"/>
        <v>2.3902641422238619E-6</v>
      </c>
      <c r="AB50">
        <f t="shared" si="9"/>
        <v>1.2883771358356279E-4</v>
      </c>
      <c r="AC50">
        <f t="shared" si="9"/>
        <v>3.0897606811876491E-8</v>
      </c>
      <c r="AG50">
        <v>848</v>
      </c>
      <c r="AH50">
        <v>473.36099999999999</v>
      </c>
      <c r="AI50">
        <f t="shared" si="10"/>
        <v>746.51099999999997</v>
      </c>
      <c r="AJ50">
        <v>1.55463</v>
      </c>
      <c r="AK50">
        <f t="shared" si="20"/>
        <v>0.31209510827560039</v>
      </c>
      <c r="AL50">
        <f t="shared" si="21"/>
        <v>0.68790489172439961</v>
      </c>
      <c r="AM50">
        <f t="shared" si="22"/>
        <v>2.6725112270565426E-4</v>
      </c>
      <c r="AN50">
        <f t="shared" si="23"/>
        <v>0.99940777293980121</v>
      </c>
      <c r="AO50">
        <f t="shared" si="11"/>
        <v>3.6060134956829071</v>
      </c>
      <c r="AP50">
        <f t="shared" si="26"/>
        <v>0.67645787464120788</v>
      </c>
      <c r="AQ50">
        <f t="shared" si="24"/>
        <v>6.65499559848973E-6</v>
      </c>
      <c r="AR50">
        <f t="shared" si="12"/>
        <v>1.3103420010288341E-4</v>
      </c>
      <c r="AS50">
        <f t="shared" si="12"/>
        <v>6.7910341463253446E-8</v>
      </c>
    </row>
    <row r="51" spans="1:45" x14ac:dyDescent="0.25">
      <c r="A51">
        <v>2538</v>
      </c>
      <c r="B51">
        <v>462.08100000000002</v>
      </c>
      <c r="C51">
        <f t="shared" si="0"/>
        <v>735.23099999999999</v>
      </c>
      <c r="D51">
        <v>2.4955500000000002</v>
      </c>
      <c r="E51">
        <f t="shared" si="13"/>
        <v>0.31733406577476664</v>
      </c>
      <c r="F51">
        <f t="shared" si="1"/>
        <v>0.68266593422523336</v>
      </c>
      <c r="G51">
        <f t="shared" si="14"/>
        <v>8.7902711908238252E-5</v>
      </c>
      <c r="H51">
        <f t="shared" si="15"/>
        <v>0.99968126207134667</v>
      </c>
      <c r="I51">
        <f t="shared" si="16"/>
        <v>3.7820936116740587</v>
      </c>
      <c r="J51">
        <f t="shared" si="25"/>
        <v>0.67655040397872801</v>
      </c>
      <c r="K51">
        <f t="shared" si="17"/>
        <v>1.2722777408765347E-6</v>
      </c>
      <c r="L51">
        <f t="shared" si="2"/>
        <v>3.7399710195921812E-5</v>
      </c>
      <c r="M51">
        <f t="shared" si="2"/>
        <v>7.5048321240255927E-9</v>
      </c>
      <c r="Q51">
        <v>1296</v>
      </c>
      <c r="R51">
        <v>481.09800000000001</v>
      </c>
      <c r="S51">
        <f t="shared" si="3"/>
        <v>754.24800000000005</v>
      </c>
      <c r="T51">
        <v>1.5333300000000001</v>
      </c>
      <c r="U51">
        <f t="shared" si="18"/>
        <v>0.30781909031230992</v>
      </c>
      <c r="V51">
        <f t="shared" si="4"/>
        <v>0.69218090968769008</v>
      </c>
      <c r="W51">
        <f t="shared" si="5"/>
        <v>1.58343153452839E-4</v>
      </c>
      <c r="X51">
        <f t="shared" si="6"/>
        <v>0.99986210344481108</v>
      </c>
      <c r="Y51">
        <f t="shared" si="7"/>
        <v>4.0094274523281896</v>
      </c>
      <c r="Z51">
        <f t="shared" si="19"/>
        <v>0.67661158788167997</v>
      </c>
      <c r="AA51">
        <f t="shared" si="8"/>
        <v>1.1085085678868745E-6</v>
      </c>
      <c r="AB51">
        <f t="shared" si="9"/>
        <v>2.4240378149910212E-4</v>
      </c>
      <c r="AC51">
        <f t="shared" si="9"/>
        <v>2.4722733552097001E-8</v>
      </c>
      <c r="AG51">
        <v>864</v>
      </c>
      <c r="AH51">
        <v>481.09800000000001</v>
      </c>
      <c r="AI51">
        <f t="shared" si="10"/>
        <v>754.24800000000005</v>
      </c>
      <c r="AJ51">
        <v>1.5333300000000001</v>
      </c>
      <c r="AK51">
        <f t="shared" si="20"/>
        <v>0.30781909031230992</v>
      </c>
      <c r="AL51">
        <f t="shared" si="21"/>
        <v>0.69218090968769008</v>
      </c>
      <c r="AM51">
        <f t="shared" si="22"/>
        <v>2.375147301792585E-4</v>
      </c>
      <c r="AN51">
        <f t="shared" si="23"/>
        <v>0.99972249586171091</v>
      </c>
      <c r="AO51">
        <f t="shared" si="11"/>
        <v>3.8204986370352194</v>
      </c>
      <c r="AP51">
        <f t="shared" si="26"/>
        <v>0.67656435457078368</v>
      </c>
      <c r="AQ51">
        <f t="shared" si="24"/>
        <v>3.2300638784206491E-6</v>
      </c>
      <c r="AR51">
        <f t="shared" si="12"/>
        <v>2.4387679371937565E-4</v>
      </c>
      <c r="AS51">
        <f t="shared" si="12"/>
        <v>5.4889304863694946E-8</v>
      </c>
    </row>
    <row r="52" spans="1:45" x14ac:dyDescent="0.25">
      <c r="A52">
        <v>2585</v>
      </c>
      <c r="B52">
        <v>469.76</v>
      </c>
      <c r="C52">
        <f t="shared" si="0"/>
        <v>742.91</v>
      </c>
      <c r="D52">
        <v>2.46306</v>
      </c>
      <c r="E52">
        <f t="shared" si="13"/>
        <v>0.3132026383150795</v>
      </c>
      <c r="F52">
        <f t="shared" si="1"/>
        <v>0.68679736168492056</v>
      </c>
      <c r="G52">
        <f t="shared" si="14"/>
        <v>8.0002560514821146E-5</v>
      </c>
      <c r="H52">
        <f t="shared" si="15"/>
        <v>0.99985800433230776</v>
      </c>
      <c r="I52">
        <f t="shared" si="16"/>
        <v>4.0016717319919035</v>
      </c>
      <c r="J52">
        <f t="shared" si="25"/>
        <v>0.67661020103254921</v>
      </c>
      <c r="K52">
        <f t="shared" si="17"/>
        <v>5.8570642761917376E-7</v>
      </c>
      <c r="L52">
        <f t="shared" si="2"/>
        <v>1.0377824215722311E-4</v>
      </c>
      <c r="M52">
        <f t="shared" si="2"/>
        <v>6.3070367131079291E-9</v>
      </c>
      <c r="Q52">
        <v>1320</v>
      </c>
      <c r="R52">
        <v>488.84199999999998</v>
      </c>
      <c r="S52">
        <f t="shared" si="3"/>
        <v>761.99199999999996</v>
      </c>
      <c r="T52">
        <v>1.5144</v>
      </c>
      <c r="U52">
        <f t="shared" si="18"/>
        <v>0.30401885462944184</v>
      </c>
      <c r="V52">
        <f t="shared" si="4"/>
        <v>0.69598114537055822</v>
      </c>
      <c r="W52">
        <f t="shared" si="5"/>
        <v>1.4813825925249122E-4</v>
      </c>
      <c r="X52">
        <f t="shared" si="6"/>
        <v>0.99994073754387647</v>
      </c>
      <c r="Y52">
        <f t="shared" si="7"/>
        <v>4.2275857555027034</v>
      </c>
      <c r="Z52">
        <f t="shared" si="19"/>
        <v>0.67663819208730924</v>
      </c>
      <c r="AA52">
        <f t="shared" si="8"/>
        <v>4.9164767130378446E-7</v>
      </c>
      <c r="AB52">
        <f t="shared" si="9"/>
        <v>3.7414984171795234E-4</v>
      </c>
      <c r="AC52">
        <f t="shared" si="9"/>
        <v>2.1799521911406035E-8</v>
      </c>
      <c r="AG52">
        <v>880</v>
      </c>
      <c r="AH52">
        <v>488.84199999999998</v>
      </c>
      <c r="AI52">
        <f t="shared" si="10"/>
        <v>761.99199999999996</v>
      </c>
      <c r="AJ52">
        <v>1.5144</v>
      </c>
      <c r="AK52">
        <f t="shared" si="20"/>
        <v>0.30401885462944184</v>
      </c>
      <c r="AL52">
        <f t="shared" si="21"/>
        <v>0.69598114537055822</v>
      </c>
      <c r="AM52">
        <f t="shared" si="22"/>
        <v>2.2220738887873681E-4</v>
      </c>
      <c r="AN52">
        <f t="shared" si="23"/>
        <v>0.99987524955278828</v>
      </c>
      <c r="AO52">
        <f t="shared" si="11"/>
        <v>4.0358543050874562</v>
      </c>
      <c r="AP52">
        <f t="shared" si="26"/>
        <v>0.67661603559283845</v>
      </c>
      <c r="AQ52">
        <f t="shared" si="24"/>
        <v>1.5010639624915491E-6</v>
      </c>
      <c r="AR52">
        <f t="shared" si="12"/>
        <v>3.750074767031378E-4</v>
      </c>
      <c r="AS52">
        <f t="shared" si="12"/>
        <v>4.8711281858035222E-8</v>
      </c>
    </row>
    <row r="53" spans="1:45" x14ac:dyDescent="0.25">
      <c r="A53">
        <v>2632</v>
      </c>
      <c r="B53">
        <v>477.44</v>
      </c>
      <c r="C53">
        <f t="shared" si="0"/>
        <v>750.58999999999992</v>
      </c>
      <c r="D53">
        <v>2.4334899999999999</v>
      </c>
      <c r="E53">
        <f t="shared" si="13"/>
        <v>0.3094425179708829</v>
      </c>
      <c r="F53">
        <f t="shared" si="1"/>
        <v>0.69055748202911715</v>
      </c>
      <c r="G53">
        <f t="shared" si="14"/>
        <v>7.3265787580024496E-5</v>
      </c>
      <c r="H53">
        <f t="shared" si="15"/>
        <v>0.99993936948941986</v>
      </c>
      <c r="I53">
        <f t="shared" si="16"/>
        <v>4.2218224353207434</v>
      </c>
      <c r="J53">
        <f t="shared" si="25"/>
        <v>0.67663772923464727</v>
      </c>
      <c r="K53">
        <f t="shared" si="17"/>
        <v>2.5798698579015656E-7</v>
      </c>
      <c r="L53">
        <f t="shared" si="2"/>
        <v>1.9375951785915221E-4</v>
      </c>
      <c r="M53">
        <f t="shared" si="2"/>
        <v>5.3301389476074843E-9</v>
      </c>
      <c r="Q53">
        <v>1344</v>
      </c>
      <c r="R53">
        <v>496.58300000000003</v>
      </c>
      <c r="S53">
        <f t="shared" si="3"/>
        <v>769.73299999999995</v>
      </c>
      <c r="T53">
        <v>1.4966900000000001</v>
      </c>
      <c r="U53">
        <f t="shared" si="18"/>
        <v>0.30046353640738205</v>
      </c>
      <c r="V53">
        <f t="shared" si="4"/>
        <v>0.69953646359261801</v>
      </c>
      <c r="W53">
        <f t="shared" si="5"/>
        <v>1.311579844765117E-4</v>
      </c>
      <c r="X53">
        <f t="shared" si="6"/>
        <v>0.99997561347791131</v>
      </c>
      <c r="Y53">
        <f t="shared" si="7"/>
        <v>4.4466094578035156</v>
      </c>
      <c r="Z53">
        <f t="shared" si="19"/>
        <v>0.67664999163142059</v>
      </c>
      <c r="AA53">
        <f t="shared" si="8"/>
        <v>2.0827652814398145E-7</v>
      </c>
      <c r="AB53">
        <f t="shared" si="9"/>
        <v>5.2379059883067558E-4</v>
      </c>
      <c r="AC53">
        <f t="shared" si="9"/>
        <v>1.7147826011762796E-8</v>
      </c>
      <c r="AG53">
        <v>896</v>
      </c>
      <c r="AH53">
        <v>496.58300000000003</v>
      </c>
      <c r="AI53">
        <f t="shared" si="10"/>
        <v>769.73299999999995</v>
      </c>
      <c r="AJ53">
        <v>1.4966900000000001</v>
      </c>
      <c r="AK53">
        <f t="shared" si="20"/>
        <v>0.30046353640738205</v>
      </c>
      <c r="AL53">
        <f t="shared" si="21"/>
        <v>0.69953646359261801</v>
      </c>
      <c r="AM53">
        <f t="shared" si="22"/>
        <v>1.9673697671476753E-4</v>
      </c>
      <c r="AN53">
        <f t="shared" si="23"/>
        <v>0.99994623671262284</v>
      </c>
      <c r="AO53">
        <f t="shared" si="11"/>
        <v>4.2521000521500625</v>
      </c>
      <c r="AP53">
        <f t="shared" si="26"/>
        <v>0.67664005261623827</v>
      </c>
      <c r="AQ53">
        <f t="shared" si="24"/>
        <v>6.6703895230682443E-7</v>
      </c>
      <c r="AR53">
        <f t="shared" si="12"/>
        <v>5.242456355992823E-4</v>
      </c>
      <c r="AS53">
        <f t="shared" si="12"/>
        <v>3.8443420494175211E-8</v>
      </c>
    </row>
    <row r="54" spans="1:45" x14ac:dyDescent="0.25">
      <c r="A54">
        <v>2679</v>
      </c>
      <c r="B54">
        <v>485.11799999999999</v>
      </c>
      <c r="C54">
        <f t="shared" si="0"/>
        <v>758.26800000000003</v>
      </c>
      <c r="D54">
        <v>2.4064100000000002</v>
      </c>
      <c r="E54">
        <f t="shared" si="13"/>
        <v>0.3059990259546217</v>
      </c>
      <c r="F54">
        <f t="shared" si="1"/>
        <v>0.6940009740453783</v>
      </c>
      <c r="G54">
        <f t="shared" si="14"/>
        <v>6.679956777514169E-5</v>
      </c>
      <c r="H54">
        <f t="shared" si="15"/>
        <v>0.9999752085218121</v>
      </c>
      <c r="I54">
        <f t="shared" si="16"/>
        <v>4.4426355175930246</v>
      </c>
      <c r="J54">
        <f t="shared" si="25"/>
        <v>0.67664985462297944</v>
      </c>
      <c r="K54">
        <f t="shared" si="17"/>
        <v>1.0859869903378064E-7</v>
      </c>
      <c r="L54">
        <f t="shared" si="2"/>
        <v>3.0106134521034711E-4</v>
      </c>
      <c r="M54">
        <f t="shared" si="2"/>
        <v>4.4476853563103807E-9</v>
      </c>
      <c r="Q54">
        <v>1368</v>
      </c>
      <c r="R54">
        <v>504.31</v>
      </c>
      <c r="S54">
        <f t="shared" si="3"/>
        <v>777.46</v>
      </c>
      <c r="T54">
        <v>1.4810099999999999</v>
      </c>
      <c r="U54">
        <f t="shared" si="18"/>
        <v>0.29731574477994566</v>
      </c>
      <c r="V54">
        <f t="shared" si="4"/>
        <v>0.70268425522005429</v>
      </c>
      <c r="W54">
        <f t="shared" si="5"/>
        <v>-3.8317704788805493E-3</v>
      </c>
      <c r="X54">
        <f t="shared" si="6"/>
        <v>0.99999038795744322</v>
      </c>
      <c r="Y54">
        <f t="shared" si="7"/>
        <v>4.6662700096758023</v>
      </c>
      <c r="Z54">
        <f t="shared" si="19"/>
        <v>0.67665499026809606</v>
      </c>
      <c r="AA54">
        <f t="shared" si="8"/>
        <v>8.429391262039553E-8</v>
      </c>
      <c r="AB54">
        <f t="shared" si="9"/>
        <v>6.7752263393924112E-4</v>
      </c>
      <c r="AC54">
        <f t="shared" si="9"/>
        <v>1.4683110999777795E-5</v>
      </c>
      <c r="AG54">
        <v>912</v>
      </c>
      <c r="AH54">
        <v>504.31</v>
      </c>
      <c r="AI54">
        <f t="shared" si="10"/>
        <v>777.46</v>
      </c>
      <c r="AJ54">
        <v>1.4810099999999999</v>
      </c>
      <c r="AK54">
        <f t="shared" si="20"/>
        <v>0.29731574477994566</v>
      </c>
      <c r="AL54">
        <f t="shared" si="21"/>
        <v>0.70268425522005429</v>
      </c>
      <c r="AM54">
        <f t="shared" si="22"/>
        <v>7.7048712195181392E-4</v>
      </c>
      <c r="AN54">
        <f t="shared" si="23"/>
        <v>0.99997778180457542</v>
      </c>
      <c r="AO54">
        <f t="shared" si="11"/>
        <v>4.4690184696730988</v>
      </c>
      <c r="AP54">
        <f t="shared" si="26"/>
        <v>0.67665072523947523</v>
      </c>
      <c r="AQ54">
        <f t="shared" si="24"/>
        <v>2.8347579187511556E-7</v>
      </c>
      <c r="AR54">
        <f t="shared" si="12"/>
        <v>6.7774468324970885E-4</v>
      </c>
      <c r="AS54">
        <f t="shared" si="12"/>
        <v>5.9321365655806425E-7</v>
      </c>
    </row>
    <row r="55" spans="1:45" x14ac:dyDescent="0.25">
      <c r="A55">
        <v>2726</v>
      </c>
      <c r="B55">
        <v>492.76900000000001</v>
      </c>
      <c r="C55">
        <f t="shared" si="0"/>
        <v>765.91899999999998</v>
      </c>
      <c r="D55">
        <v>2.3817200000000001</v>
      </c>
      <c r="E55">
        <f t="shared" si="13"/>
        <v>0.30285944626919004</v>
      </c>
      <c r="F55">
        <f t="shared" si="1"/>
        <v>0.69714055373080996</v>
      </c>
      <c r="G55">
        <f t="shared" si="14"/>
        <v>6.2227219879636768E-5</v>
      </c>
      <c r="H55">
        <f t="shared" si="15"/>
        <v>0.999990294834327</v>
      </c>
      <c r="I55">
        <f t="shared" si="16"/>
        <v>4.6640433275131628</v>
      </c>
      <c r="J55">
        <f t="shared" si="25"/>
        <v>0.67665495876183401</v>
      </c>
      <c r="K55">
        <f t="shared" si="17"/>
        <v>4.362102301249203E-8</v>
      </c>
      <c r="L55">
        <f t="shared" si="2"/>
        <v>4.1965960123293281E-4</v>
      </c>
      <c r="M55">
        <f t="shared" si="2"/>
        <v>3.8667999667615643E-9</v>
      </c>
      <c r="Q55">
        <v>1392</v>
      </c>
      <c r="R55">
        <v>507.12599999999998</v>
      </c>
      <c r="S55">
        <f t="shared" ref="S55" si="27">R55+273.15</f>
        <v>780.27599999999995</v>
      </c>
      <c r="T55">
        <v>1.9391</v>
      </c>
      <c r="U55">
        <f t="shared" si="18"/>
        <v>0.38927823627307895</v>
      </c>
      <c r="V55">
        <f t="shared" si="4"/>
        <v>0.61072176372692111</v>
      </c>
      <c r="W55">
        <f t="shared" si="5"/>
        <v>4.3873689922910997E-4</v>
      </c>
      <c r="X55">
        <f t="shared" si="6"/>
        <v>0.99999636750155085</v>
      </c>
      <c r="Y55">
        <f t="shared" si="7"/>
        <v>4.8862379838280443</v>
      </c>
      <c r="Z55">
        <f t="shared" si="19"/>
        <v>0.6766570133219989</v>
      </c>
      <c r="AA55">
        <f t="shared" si="8"/>
        <v>2.4673820336576491E-8</v>
      </c>
      <c r="AB55">
        <f t="shared" si="9"/>
        <v>4.3474571391652062E-3</v>
      </c>
      <c r="AC55">
        <f t="shared" si="9"/>
        <v>1.9246841672311838E-7</v>
      </c>
    </row>
    <row r="56" spans="1:45" x14ac:dyDescent="0.25">
      <c r="A56">
        <v>2773</v>
      </c>
      <c r="B56">
        <v>500.42599999999999</v>
      </c>
      <c r="C56">
        <f t="shared" si="0"/>
        <v>773.57600000000002</v>
      </c>
      <c r="D56">
        <v>2.3587199999999999</v>
      </c>
      <c r="E56">
        <f t="shared" si="13"/>
        <v>0.29993476693484705</v>
      </c>
      <c r="F56">
        <f t="shared" si="1"/>
        <v>0.70006523306515289</v>
      </c>
      <c r="G56">
        <f t="shared" si="14"/>
        <v>2.5245771116666168E-4</v>
      </c>
      <c r="H56">
        <f t="shared" si="15"/>
        <v>0.9999963545789764</v>
      </c>
      <c r="I56">
        <f t="shared" si="16"/>
        <v>4.8854517063718426</v>
      </c>
      <c r="J56">
        <f t="shared" si="25"/>
        <v>0.67665700894991565</v>
      </c>
      <c r="K56">
        <f t="shared" si="17"/>
        <v>1.680901983428726E-8</v>
      </c>
      <c r="L56">
        <f t="shared" si="2"/>
        <v>5.4794495622917437E-4</v>
      </c>
      <c r="M56">
        <f t="shared" si="2"/>
        <v>6.3726409076704087E-8</v>
      </c>
      <c r="R56" s="20"/>
      <c r="S56" s="20"/>
      <c r="T56" s="20"/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8">R87+273.15</f>
        <v>1072.087</v>
      </c>
      <c r="T87">
        <v>1.9611799999999999</v>
      </c>
      <c r="U87">
        <f t="shared" ref="U87:U88" si="29">T87/$T$11</f>
        <v>0.393710840809673</v>
      </c>
      <c r="V87">
        <f t="shared" ref="V87:V88" si="30">1-U87</f>
        <v>0.606289159190327</v>
      </c>
      <c r="W87">
        <f t="shared" ref="W87:W88" si="31">(V88-V87)/(Q88-Q87)</f>
        <v>1.2873223093708835E-4</v>
      </c>
      <c r="X87">
        <f t="shared" ref="X87:X88" si="32">1-(2*(($B$3-Z87)/$B$3))</f>
        <v>-1</v>
      </c>
      <c r="Y87">
        <f t="shared" ref="Y87:Y88" si="33">IF(X87&gt;0.999999,3.5,IF(X87&lt;-0.999999,-3.5,SIGN(X87)*SQRT(GAMMAINV(ABS(X87),$B$6,$B$7))))</f>
        <v>-3.5</v>
      </c>
      <c r="Z87">
        <f t="shared" ref="Z87:Z88" si="34">Z86+AA86*(Q87-Q86)</f>
        <v>0</v>
      </c>
      <c r="AA87">
        <f t="shared" ref="AA87:AA88" si="35">$B$1*EXP((-$B$2-($B$4*Y87))/($B$5*S87))*($B$3-Z87)</f>
        <v>288985715.00073391</v>
      </c>
      <c r="AB87">
        <f t="shared" ref="AB87:AC88" si="36">(Z87-V87)^2</f>
        <v>0.36758654455171369</v>
      </c>
      <c r="AC87">
        <f t="shared" si="36"/>
        <v>8.3512743474410992E+16</v>
      </c>
    </row>
    <row r="88" spans="17:29" x14ac:dyDescent="0.25">
      <c r="Q88">
        <v>1536</v>
      </c>
      <c r="R88">
        <v>806.75400000000002</v>
      </c>
      <c r="S88">
        <f t="shared" si="28"/>
        <v>1079.904</v>
      </c>
      <c r="T88">
        <v>1.95092</v>
      </c>
      <c r="U88">
        <f t="shared" si="29"/>
        <v>0.39165112511467959</v>
      </c>
      <c r="V88">
        <f t="shared" si="30"/>
        <v>0.60834887488532041</v>
      </c>
      <c r="W88">
        <f t="shared" si="31"/>
        <v>3.9606046542013049E-4</v>
      </c>
      <c r="X88">
        <f t="shared" si="32"/>
        <v>13666489671.191286</v>
      </c>
      <c r="Y88">
        <f t="shared" si="33"/>
        <v>3.5</v>
      </c>
      <c r="Z88">
        <f t="shared" si="34"/>
        <v>4623771440.0117426</v>
      </c>
      <c r="AA88">
        <f t="shared" si="35"/>
        <v>-159172818547653.81</v>
      </c>
      <c r="AB88">
        <f t="shared" si="36"/>
        <v>2.1379262323842531E+19</v>
      </c>
      <c r="AC88">
        <f t="shared" si="36"/>
        <v>2.5335986164404325E+28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topLeftCell="R16" workbookViewId="0">
      <selection activeCell="AG11" sqref="AG11:AJ54"/>
    </sheetView>
  </sheetViews>
  <sheetFormatPr defaultRowHeight="15" x14ac:dyDescent="0.25"/>
  <cols>
    <col min="7" max="7" width="19.42578125" customWidth="1"/>
    <col min="11" max="11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55374844665638.867</v>
      </c>
      <c r="C1" s="2" t="s">
        <v>1</v>
      </c>
      <c r="F1" t="s">
        <v>2</v>
      </c>
      <c r="G1">
        <f>N11+AD11+AT11</f>
        <v>3.1900768331686952E-2</v>
      </c>
    </row>
    <row r="2" spans="1:46" x14ac:dyDescent="0.25">
      <c r="A2" s="3" t="s">
        <v>3</v>
      </c>
      <c r="B2" s="4">
        <v>183363.24426361383</v>
      </c>
      <c r="C2" s="5" t="s">
        <v>4</v>
      </c>
    </row>
    <row r="3" spans="1:46" x14ac:dyDescent="0.25">
      <c r="A3" s="3" t="s">
        <v>5</v>
      </c>
      <c r="B3" s="4">
        <v>0.65581767096318</v>
      </c>
      <c r="C3" s="5"/>
      <c r="H3">
        <f>B1*EXP(-B2/(B5*C11))</f>
        <v>1.3398279590389865E-9</v>
      </c>
    </row>
    <row r="4" spans="1:46" x14ac:dyDescent="0.25">
      <c r="A4" s="3" t="s">
        <v>6</v>
      </c>
      <c r="B4" s="4">
        <v>9846.5626259861474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0.39895363582301258</v>
      </c>
    </row>
    <row r="7" spans="1:46" x14ac:dyDescent="0.25">
      <c r="A7" s="9" t="s">
        <v>9</v>
      </c>
      <c r="B7" s="10">
        <v>1.5958318462953565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150.36199999999999</v>
      </c>
      <c r="C11">
        <f t="shared" ref="C11:C56" si="0">B11+273.15</f>
        <v>423.51199999999994</v>
      </c>
      <c r="D11">
        <v>13.4975</v>
      </c>
      <c r="E11">
        <f>D11/$D$11</f>
        <v>1</v>
      </c>
      <c r="F11">
        <f t="shared" ref="F11:F56" si="1">1-E11</f>
        <v>0</v>
      </c>
      <c r="G11">
        <f>(F12-F11)/(A12-A11)</f>
        <v>1.1349619511889521E-5</v>
      </c>
      <c r="H11">
        <f>1-(2*(($B$3-J11)/$B$3))</f>
        <v>-1</v>
      </c>
      <c r="I11">
        <f>IF(H11&gt;0.999999,3.5,IF(H11&lt;-0.999999,-3.5,SIGN(H11)*SQRT(GAMMAINV(ABS(H11),$B$6,$B$7))))</f>
        <v>-3.5</v>
      </c>
      <c r="J11">
        <v>0</v>
      </c>
      <c r="K11">
        <f>$B$1*EXP((-$B$2-($B$4*I11))/($B$5*C11))*($B$3-J11)</f>
        <v>1.5650926602089153E-5</v>
      </c>
      <c r="L11">
        <f t="shared" ref="L11:M56" si="2">(J11-F11)^2</f>
        <v>0</v>
      </c>
      <c r="M11">
        <f t="shared" si="2"/>
        <v>1.8501242684201627E-11</v>
      </c>
      <c r="N11">
        <f>SUM(L11:L62)+1000*SUM(M11:M63)</f>
        <v>1.0253094235477119E-2</v>
      </c>
      <c r="Q11">
        <v>336</v>
      </c>
      <c r="R11">
        <v>160.405</v>
      </c>
      <c r="S11">
        <f t="shared" ref="S11:S55" si="3">R11+273.15</f>
        <v>433.55499999999995</v>
      </c>
      <c r="T11">
        <v>12.6645</v>
      </c>
      <c r="U11">
        <f>T11/$T$11</f>
        <v>1</v>
      </c>
      <c r="V11">
        <f t="shared" ref="V11:V55" si="4">1-U11</f>
        <v>0</v>
      </c>
      <c r="W11">
        <f t="shared" ref="W11:W55" si="5">(V12-V11)/(Q12-Q11)</f>
        <v>2.4675273402029647E-5</v>
      </c>
      <c r="X11">
        <f t="shared" ref="X11:X55" si="6">1-(2*(($B$3-Z11)/$B$3))</f>
        <v>-1</v>
      </c>
      <c r="Y11">
        <f t="shared" ref="Y11:Y55" si="7">IF(X11&gt;0.999999,3.5,IF(X11&lt;-0.999999,-3.5,SIGN(X11)*SQRT(GAMMAINV(ABS(X11),$B$6,$B$7))))</f>
        <v>-3.5</v>
      </c>
      <c r="Z11">
        <v>0</v>
      </c>
      <c r="AA11">
        <f t="shared" ref="AA11:AA55" si="8">$B$1*EXP((-$B$2-($B$4*Y11))/($B$5*S11))*($B$3-Z11)</f>
        <v>4.1683614898723357E-5</v>
      </c>
      <c r="AB11">
        <f t="shared" ref="AB11:AC55" si="9">(Z11-V11)^2</f>
        <v>0</v>
      </c>
      <c r="AC11">
        <f t="shared" si="9"/>
        <v>2.8928368046815322E-10</v>
      </c>
      <c r="AD11">
        <f>SUM(AB11:AB62)+1000*SUM(AC11:AC63)</f>
        <v>1.1419761130549945E-2</v>
      </c>
      <c r="AG11">
        <v>224</v>
      </c>
      <c r="AH11">
        <v>166.64400000000001</v>
      </c>
      <c r="AI11">
        <f t="shared" ref="AI11:AI54" si="10">AH11+273.15</f>
        <v>439.79399999999998</v>
      </c>
      <c r="AJ11">
        <v>10.855600000000001</v>
      </c>
      <c r="AK11">
        <f>AJ11/$AJ$11</f>
        <v>1</v>
      </c>
      <c r="AL11">
        <f>1-AK11</f>
        <v>0</v>
      </c>
      <c r="AM11">
        <f>(AL12-AL11)/(AG12-AG11)</f>
        <v>3.684734146432167E-5</v>
      </c>
      <c r="AN11">
        <f>1-(2*(($B$3-AP11)/$B$3))</f>
        <v>-1</v>
      </c>
      <c r="AO11">
        <f t="shared" ref="AO11:AO54" si="11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7.4897517075425335E-5</v>
      </c>
      <c r="AR11">
        <f t="shared" ref="AR11:AS54" si="12">(AP11-AL11)^2</f>
        <v>0</v>
      </c>
      <c r="AS11">
        <f t="shared" si="12"/>
        <v>1.4478158640358281E-9</v>
      </c>
      <c r="AT11">
        <f>SUM(AR11:AR62)+1000*SUM(AS11:AS63)</f>
        <v>1.0227912965659889E-2</v>
      </c>
    </row>
    <row r="12" spans="1:46" x14ac:dyDescent="0.25">
      <c r="A12">
        <v>705</v>
      </c>
      <c r="B12">
        <v>158.26400000000001</v>
      </c>
      <c r="C12">
        <f t="shared" si="0"/>
        <v>431.41399999999999</v>
      </c>
      <c r="D12">
        <v>13.4903</v>
      </c>
      <c r="E12">
        <f t="shared" ref="E12:E56" si="13">D12/$D$11</f>
        <v>0.99946656788294119</v>
      </c>
      <c r="F12">
        <f t="shared" si="1"/>
        <v>5.3343211705880744E-4</v>
      </c>
      <c r="G12">
        <f t="shared" ref="G12:G56" si="14">(F13-F12)/(A13-A12)</f>
        <v>1.4344657994190516E-5</v>
      </c>
      <c r="H12">
        <f t="shared" ref="H12:H56" si="15">1-(2*(($B$3-J12)/$B$3))</f>
        <v>-0.99775671323641579</v>
      </c>
      <c r="I12">
        <f t="shared" ref="I12:I56" si="16">IF(H12&gt;0.999999,3.5,IF(H12&lt;-0.999999,-3.5,SIGN(H12)*SQRT(GAMMAINV(ABS(H12),$B$6,$B$7))))</f>
        <v>-2.6228111314497613</v>
      </c>
      <c r="J12">
        <f>J11+K11*(A12-A11)</f>
        <v>7.3559355029819014E-4</v>
      </c>
      <c r="K12">
        <f t="shared" ref="K12:K56" si="17">$B$1*EXP((-$B$2-($B$4*I12))/($B$5*C12))*($B$3-J12)</f>
        <v>3.0522737872203288E-6</v>
      </c>
      <c r="L12">
        <f t="shared" si="2"/>
        <v>4.0869245089401392E-8</v>
      </c>
      <c r="M12">
        <f t="shared" si="2"/>
        <v>1.2751794107782969E-10</v>
      </c>
      <c r="Q12">
        <v>360</v>
      </c>
      <c r="R12">
        <v>168.376</v>
      </c>
      <c r="S12">
        <f t="shared" si="3"/>
        <v>441.52599999999995</v>
      </c>
      <c r="T12">
        <v>12.657</v>
      </c>
      <c r="U12">
        <f t="shared" ref="U12:U55" si="18">T12/$T$11</f>
        <v>0.99940779343835129</v>
      </c>
      <c r="V12">
        <f t="shared" si="4"/>
        <v>5.9220656164871155E-4</v>
      </c>
      <c r="W12">
        <f t="shared" si="5"/>
        <v>3.0597339018514913E-5</v>
      </c>
      <c r="X12">
        <f t="shared" si="6"/>
        <v>-0.99694913143740038</v>
      </c>
      <c r="Y12">
        <f t="shared" si="7"/>
        <v>-2.5380275021320511</v>
      </c>
      <c r="Z12">
        <f t="shared" ref="Z12:Z55" si="19">Z11+AA11*(Q12-Q11)</f>
        <v>1.0004067575693607E-3</v>
      </c>
      <c r="AA12">
        <f t="shared" si="8"/>
        <v>6.6457341854219651E-6</v>
      </c>
      <c r="AB12">
        <f t="shared" si="9"/>
        <v>1.6662739994965633E-7</v>
      </c>
      <c r="AC12">
        <f t="shared" si="9"/>
        <v>5.7367937408064142E-10</v>
      </c>
      <c r="AG12">
        <v>240</v>
      </c>
      <c r="AH12">
        <v>173.13900000000001</v>
      </c>
      <c r="AI12">
        <f t="shared" si="10"/>
        <v>446.28899999999999</v>
      </c>
      <c r="AJ12">
        <v>10.8492</v>
      </c>
      <c r="AK12">
        <f t="shared" ref="AK12:AK54" si="20">AJ12/$AJ$11</f>
        <v>0.99941044253657085</v>
      </c>
      <c r="AL12">
        <f t="shared" ref="AL12:AL54" si="21">1-AK12</f>
        <v>5.8955746342914672E-4</v>
      </c>
      <c r="AM12">
        <f t="shared" ref="AM12:AM54" si="22">(AL13-AL12)/(AG13-AG12)</f>
        <v>3.9726040016209441E-5</v>
      </c>
      <c r="AN12">
        <f t="shared" ref="AN12:AN54" si="23">1-(2*(($B$3-AP12)/$B$3))</f>
        <v>-0.99634544683296844</v>
      </c>
      <c r="AO12">
        <f t="shared" si="11"/>
        <v>-2.4871616264570058</v>
      </c>
      <c r="AP12">
        <f>AP11+AQ11*(AG12-AG11)</f>
        <v>1.1983602732068054E-3</v>
      </c>
      <c r="AQ12">
        <f t="shared" ref="AQ12:AQ54" si="24">$B$1*EXP((-$B$2-($B$4*AO12))/($B$5*AI12))*($B$3-AP12)</f>
        <v>9.1993497971888234E-6</v>
      </c>
      <c r="AR12">
        <f t="shared" si="12"/>
        <v>3.7064086119317199E-7</v>
      </c>
      <c r="AS12">
        <f t="shared" si="12"/>
        <v>9.318788157280489E-10</v>
      </c>
    </row>
    <row r="13" spans="1:46" x14ac:dyDescent="0.25">
      <c r="A13">
        <v>752</v>
      </c>
      <c r="B13">
        <v>166.15299999999999</v>
      </c>
      <c r="C13">
        <f t="shared" si="0"/>
        <v>439.303</v>
      </c>
      <c r="D13">
        <v>13.481199999999999</v>
      </c>
      <c r="E13">
        <f t="shared" si="13"/>
        <v>0.99879236895721424</v>
      </c>
      <c r="F13">
        <f t="shared" si="1"/>
        <v>1.2076310427857617E-3</v>
      </c>
      <c r="G13">
        <f t="shared" si="14"/>
        <v>1.8127864498152902E-5</v>
      </c>
      <c r="H13">
        <f t="shared" si="15"/>
        <v>-0.99731922314015575</v>
      </c>
      <c r="I13">
        <f t="shared" si="16"/>
        <v>-2.5739611613301077</v>
      </c>
      <c r="J13">
        <f t="shared" ref="J13:J56" si="25">J12+K12*(A13-A12)</f>
        <v>8.7905041829754562E-4</v>
      </c>
      <c r="K13">
        <f t="shared" si="17"/>
        <v>5.8868323995694717E-6</v>
      </c>
      <c r="L13">
        <f t="shared" si="2"/>
        <v>1.0796522678906608E-7</v>
      </c>
      <c r="M13">
        <f t="shared" si="2"/>
        <v>1.4984286683854986E-10</v>
      </c>
      <c r="Q13">
        <v>384</v>
      </c>
      <c r="R13">
        <v>176.32400000000001</v>
      </c>
      <c r="S13">
        <f t="shared" si="3"/>
        <v>449.47399999999999</v>
      </c>
      <c r="T13">
        <v>12.6477</v>
      </c>
      <c r="U13">
        <f t="shared" si="18"/>
        <v>0.99867345730190693</v>
      </c>
      <c r="V13">
        <f t="shared" si="4"/>
        <v>1.3265426980930695E-3</v>
      </c>
      <c r="W13">
        <f t="shared" si="5"/>
        <v>3.750641557108414E-5</v>
      </c>
      <c r="X13">
        <f t="shared" si="6"/>
        <v>-0.99646272301166894</v>
      </c>
      <c r="Y13">
        <f t="shared" si="7"/>
        <v>-2.4964123415787123</v>
      </c>
      <c r="Z13">
        <f t="shared" si="19"/>
        <v>1.1599043780194879E-3</v>
      </c>
      <c r="AA13">
        <f t="shared" si="8"/>
        <v>1.2768437171323272E-5</v>
      </c>
      <c r="AB13">
        <f t="shared" si="9"/>
        <v>2.7768329716945415E-8</v>
      </c>
      <c r="AC13">
        <f t="shared" si="9"/>
        <v>6.1196757530703524E-10</v>
      </c>
      <c r="AG13">
        <v>256</v>
      </c>
      <c r="AH13">
        <v>179.607</v>
      </c>
      <c r="AI13">
        <f t="shared" si="10"/>
        <v>452.75699999999995</v>
      </c>
      <c r="AJ13">
        <v>10.8423</v>
      </c>
      <c r="AK13">
        <f t="shared" si="20"/>
        <v>0.9987748258963115</v>
      </c>
      <c r="AL13">
        <f t="shared" si="21"/>
        <v>1.2251741036884978E-3</v>
      </c>
      <c r="AM13">
        <f t="shared" si="22"/>
        <v>4.605917683038474E-5</v>
      </c>
      <c r="AN13">
        <f t="shared" si="23"/>
        <v>-0.99589657330219339</v>
      </c>
      <c r="AO13">
        <f t="shared" si="11"/>
        <v>-2.4540794571640929</v>
      </c>
      <c r="AP13">
        <f t="shared" ref="AP13:AP54" si="26">AP12+AQ12*(AG13-AG12)</f>
        <v>1.3455498699618265E-3</v>
      </c>
      <c r="AQ13">
        <f t="shared" si="24"/>
        <v>1.5549956682713111E-5</v>
      </c>
      <c r="AR13">
        <f t="shared" si="12"/>
        <v>1.4490325105891055E-8</v>
      </c>
      <c r="AS13">
        <f t="shared" si="12"/>
        <v>9.3081251401909247E-10</v>
      </c>
    </row>
    <row r="14" spans="1:46" x14ac:dyDescent="0.25">
      <c r="A14">
        <v>799</v>
      </c>
      <c r="B14">
        <v>174.04400000000001</v>
      </c>
      <c r="C14">
        <f t="shared" si="0"/>
        <v>447.19399999999996</v>
      </c>
      <c r="D14">
        <v>13.4697</v>
      </c>
      <c r="E14">
        <f t="shared" si="13"/>
        <v>0.99794035932580105</v>
      </c>
      <c r="F14">
        <f t="shared" si="1"/>
        <v>2.0596406741989481E-3</v>
      </c>
      <c r="G14">
        <f t="shared" si="14"/>
        <v>2.1595803793454511E-5</v>
      </c>
      <c r="H14">
        <f t="shared" si="15"/>
        <v>-0.99647544861247828</v>
      </c>
      <c r="I14">
        <f t="shared" si="16"/>
        <v>-2.4974328360358449</v>
      </c>
      <c r="J14">
        <f t="shared" si="25"/>
        <v>1.1557315410773107E-3</v>
      </c>
      <c r="K14">
        <f t="shared" si="17"/>
        <v>1.0309353699882528E-5</v>
      </c>
      <c r="L14">
        <f t="shared" si="2"/>
        <v>8.170517209407101E-7</v>
      </c>
      <c r="M14">
        <f t="shared" si="2"/>
        <v>1.2738395571469102E-10</v>
      </c>
      <c r="Q14">
        <v>408</v>
      </c>
      <c r="R14">
        <v>184.30699999999999</v>
      </c>
      <c r="S14">
        <f t="shared" si="3"/>
        <v>457.45699999999999</v>
      </c>
      <c r="T14">
        <v>12.6363</v>
      </c>
      <c r="U14">
        <f t="shared" si="18"/>
        <v>0.99777330332820091</v>
      </c>
      <c r="V14">
        <f t="shared" si="4"/>
        <v>2.2266966717990888E-3</v>
      </c>
      <c r="W14">
        <f t="shared" si="5"/>
        <v>4.4086488478298214E-5</v>
      </c>
      <c r="X14">
        <f t="shared" si="6"/>
        <v>-0.99552818737568427</v>
      </c>
      <c r="Y14">
        <f t="shared" si="7"/>
        <v>-2.4292972071836503</v>
      </c>
      <c r="Z14">
        <f t="shared" si="19"/>
        <v>1.4663468701312465E-3</v>
      </c>
      <c r="AA14">
        <f t="shared" si="8"/>
        <v>2.2516223679442165E-5</v>
      </c>
      <c r="AB14">
        <f t="shared" si="9"/>
        <v>5.7813182089632723E-7</v>
      </c>
      <c r="AC14">
        <f t="shared" si="9"/>
        <v>4.6527632349276834E-10</v>
      </c>
      <c r="AG14">
        <v>272</v>
      </c>
      <c r="AH14">
        <v>186.03399999999999</v>
      </c>
      <c r="AI14">
        <f t="shared" si="10"/>
        <v>459.18399999999997</v>
      </c>
      <c r="AJ14">
        <v>10.834300000000001</v>
      </c>
      <c r="AK14">
        <f t="shared" si="20"/>
        <v>0.99803787906702535</v>
      </c>
      <c r="AL14">
        <f t="shared" si="21"/>
        <v>1.9621209329746536E-3</v>
      </c>
      <c r="AM14">
        <f t="shared" si="22"/>
        <v>5.1240834223816034E-5</v>
      </c>
      <c r="AN14">
        <f t="shared" si="23"/>
        <v>-0.99513782794372196</v>
      </c>
      <c r="AO14">
        <f t="shared" si="11"/>
        <v>-2.404977554954967</v>
      </c>
      <c r="AP14">
        <f t="shared" si="26"/>
        <v>1.5943491768852362E-3</v>
      </c>
      <c r="AQ14">
        <f t="shared" si="24"/>
        <v>2.4753958936750317E-5</v>
      </c>
      <c r="AR14">
        <f t="shared" si="12"/>
        <v>1.3525606457709395E-7</v>
      </c>
      <c r="AS14">
        <f t="shared" si="12"/>
        <v>7.0155456247257258E-10</v>
      </c>
    </row>
    <row r="15" spans="1:46" x14ac:dyDescent="0.25">
      <c r="A15">
        <v>846</v>
      </c>
      <c r="B15">
        <v>181.92599999999999</v>
      </c>
      <c r="C15">
        <f t="shared" si="0"/>
        <v>455.07599999999996</v>
      </c>
      <c r="D15">
        <v>13.456</v>
      </c>
      <c r="E15">
        <f t="shared" si="13"/>
        <v>0.99692535654750869</v>
      </c>
      <c r="F15">
        <f t="shared" si="1"/>
        <v>3.0746434524913102E-3</v>
      </c>
      <c r="G15">
        <f t="shared" si="14"/>
        <v>2.5694277506077676E-5</v>
      </c>
      <c r="H15">
        <f t="shared" si="15"/>
        <v>-0.99499778295829455</v>
      </c>
      <c r="I15">
        <f t="shared" si="16"/>
        <v>-2.3966816458395233</v>
      </c>
      <c r="J15">
        <f t="shared" si="25"/>
        <v>1.6402711649717895E-3</v>
      </c>
      <c r="K15">
        <f t="shared" si="17"/>
        <v>1.6605713957377808E-5</v>
      </c>
      <c r="L15">
        <f t="shared" si="2"/>
        <v>2.0574238592039827E-6</v>
      </c>
      <c r="M15">
        <f t="shared" si="2"/>
        <v>8.2601987378755929E-11</v>
      </c>
      <c r="Q15">
        <v>432</v>
      </c>
      <c r="R15">
        <v>192.28299999999999</v>
      </c>
      <c r="S15">
        <f t="shared" si="3"/>
        <v>465.43299999999999</v>
      </c>
      <c r="T15">
        <v>12.6229</v>
      </c>
      <c r="U15">
        <f t="shared" si="18"/>
        <v>0.99671522760472175</v>
      </c>
      <c r="V15">
        <f t="shared" si="4"/>
        <v>3.2847723952782459E-3</v>
      </c>
      <c r="W15">
        <f t="shared" si="5"/>
        <v>5.3627594193741045E-5</v>
      </c>
      <c r="X15">
        <f t="shared" si="6"/>
        <v>-0.99388020077138028</v>
      </c>
      <c r="Y15">
        <f t="shared" si="7"/>
        <v>-2.3371039168364076</v>
      </c>
      <c r="Z15">
        <f t="shared" si="19"/>
        <v>2.0067362384378583E-3</v>
      </c>
      <c r="AA15">
        <f t="shared" si="8"/>
        <v>3.6496900229868831E-5</v>
      </c>
      <c r="AB15">
        <f t="shared" si="9"/>
        <v>1.633376418191348E-6</v>
      </c>
      <c r="AC15">
        <f t="shared" si="9"/>
        <v>2.9346067568384789E-10</v>
      </c>
      <c r="AG15">
        <v>288</v>
      </c>
      <c r="AH15">
        <v>192.46199999999999</v>
      </c>
      <c r="AI15">
        <f t="shared" si="10"/>
        <v>465.61199999999997</v>
      </c>
      <c r="AJ15">
        <v>10.8254</v>
      </c>
      <c r="AK15">
        <f t="shared" si="20"/>
        <v>0.99721802571944429</v>
      </c>
      <c r="AL15">
        <f t="shared" si="21"/>
        <v>2.7819742805557102E-3</v>
      </c>
      <c r="AM15">
        <f t="shared" si="22"/>
        <v>5.8725450458749218E-5</v>
      </c>
      <c r="AN15">
        <f t="shared" si="23"/>
        <v>-0.99392998204226513</v>
      </c>
      <c r="AO15">
        <f t="shared" si="11"/>
        <v>-2.3395402627574726</v>
      </c>
      <c r="AP15">
        <f t="shared" si="26"/>
        <v>1.9904125198732412E-3</v>
      </c>
      <c r="AQ15">
        <f t="shared" si="24"/>
        <v>3.7314427067801162E-5</v>
      </c>
      <c r="AR15">
        <f t="shared" si="12"/>
        <v>6.265700209747302E-7</v>
      </c>
      <c r="AS15">
        <f t="shared" si="12"/>
        <v>4.5843192264772476E-10</v>
      </c>
    </row>
    <row r="16" spans="1:46" x14ac:dyDescent="0.25">
      <c r="A16">
        <v>893</v>
      </c>
      <c r="B16">
        <v>189.80600000000001</v>
      </c>
      <c r="C16">
        <f t="shared" si="0"/>
        <v>462.95600000000002</v>
      </c>
      <c r="D16">
        <v>13.4397</v>
      </c>
      <c r="E16">
        <f t="shared" si="13"/>
        <v>0.99571772550472304</v>
      </c>
      <c r="F16">
        <f t="shared" si="1"/>
        <v>4.2822744952769609E-3</v>
      </c>
      <c r="G16">
        <f t="shared" si="14"/>
        <v>3.168435447068439E-5</v>
      </c>
      <c r="H16">
        <f t="shared" si="15"/>
        <v>-0.99261764411619691</v>
      </c>
      <c r="I16">
        <f t="shared" si="16"/>
        <v>-2.2805977047726715</v>
      </c>
      <c r="J16">
        <f t="shared" si="25"/>
        <v>2.4207397209685465E-3</v>
      </c>
      <c r="K16">
        <f t="shared" si="17"/>
        <v>2.5287926146194817E-5</v>
      </c>
      <c r="L16">
        <f t="shared" si="2"/>
        <v>3.4653117159594795E-6</v>
      </c>
      <c r="M16">
        <f t="shared" si="2"/>
        <v>4.091429531033248E-11</v>
      </c>
      <c r="Q16">
        <v>456</v>
      </c>
      <c r="R16">
        <v>200.27199999999999</v>
      </c>
      <c r="S16">
        <f t="shared" si="3"/>
        <v>473.42199999999997</v>
      </c>
      <c r="T16">
        <v>12.6066</v>
      </c>
      <c r="U16">
        <f t="shared" si="18"/>
        <v>0.99542816534407197</v>
      </c>
      <c r="V16">
        <f t="shared" si="4"/>
        <v>4.571834655928031E-3</v>
      </c>
      <c r="W16">
        <f t="shared" si="5"/>
        <v>6.6129732717440382E-5</v>
      </c>
      <c r="X16">
        <f t="shared" si="6"/>
        <v>-0.99120895342840942</v>
      </c>
      <c r="Y16">
        <f t="shared" si="7"/>
        <v>-2.2269881291952158</v>
      </c>
      <c r="Z16">
        <f t="shared" si="19"/>
        <v>2.8826618439547103E-3</v>
      </c>
      <c r="AA16">
        <f t="shared" si="8"/>
        <v>5.5683878434360844E-5</v>
      </c>
      <c r="AB16">
        <f t="shared" si="9"/>
        <v>2.8533047887098554E-6</v>
      </c>
      <c r="AC16">
        <f t="shared" si="9"/>
        <v>1.0911587170333112E-10</v>
      </c>
      <c r="AG16">
        <v>304</v>
      </c>
      <c r="AH16">
        <v>198.887</v>
      </c>
      <c r="AI16">
        <f t="shared" si="10"/>
        <v>472.03699999999998</v>
      </c>
      <c r="AJ16">
        <v>10.815200000000001</v>
      </c>
      <c r="AK16">
        <f t="shared" si="20"/>
        <v>0.9962784185121043</v>
      </c>
      <c r="AL16">
        <f t="shared" si="21"/>
        <v>3.7215814878956976E-3</v>
      </c>
      <c r="AM16">
        <f t="shared" si="22"/>
        <v>7.0240244666341933E-5</v>
      </c>
      <c r="AN16">
        <f t="shared" si="23"/>
        <v>-0.9921092600351622</v>
      </c>
      <c r="AO16">
        <f t="shared" si="11"/>
        <v>-2.260270543237501</v>
      </c>
      <c r="AP16">
        <f t="shared" si="26"/>
        <v>2.5874433529580599E-3</v>
      </c>
      <c r="AQ16">
        <f t="shared" si="24"/>
        <v>5.3694308784856874E-5</v>
      </c>
      <c r="AR16">
        <f t="shared" si="12"/>
        <v>1.2862693091198232E-6</v>
      </c>
      <c r="AS16">
        <f t="shared" si="12"/>
        <v>2.7376799419421476E-10</v>
      </c>
    </row>
    <row r="17" spans="1:45" x14ac:dyDescent="0.25">
      <c r="A17">
        <v>940</v>
      </c>
      <c r="B17">
        <v>197.678</v>
      </c>
      <c r="C17">
        <f t="shared" si="0"/>
        <v>470.82799999999997</v>
      </c>
      <c r="D17">
        <v>13.419600000000001</v>
      </c>
      <c r="E17">
        <f t="shared" si="13"/>
        <v>0.99422856084460087</v>
      </c>
      <c r="F17">
        <f t="shared" si="1"/>
        <v>5.7714391553991273E-3</v>
      </c>
      <c r="G17">
        <f t="shared" si="14"/>
        <v>3.9250767478611525E-5</v>
      </c>
      <c r="H17">
        <f t="shared" si="15"/>
        <v>-0.98899306191448333</v>
      </c>
      <c r="I17">
        <f t="shared" si="16"/>
        <v>-2.1564846922640393</v>
      </c>
      <c r="J17">
        <f t="shared" si="25"/>
        <v>3.6092722498397029E-3</v>
      </c>
      <c r="K17">
        <f t="shared" si="17"/>
        <v>3.7161103907495135E-5</v>
      </c>
      <c r="L17">
        <f t="shared" si="2"/>
        <v>4.6749657274964172E-6</v>
      </c>
      <c r="M17">
        <f t="shared" si="2"/>
        <v>4.3666938404509031E-12</v>
      </c>
      <c r="Q17">
        <v>480</v>
      </c>
      <c r="R17">
        <v>208.24600000000001</v>
      </c>
      <c r="S17">
        <f t="shared" si="3"/>
        <v>481.39599999999996</v>
      </c>
      <c r="T17">
        <v>12.586499999999999</v>
      </c>
      <c r="U17">
        <f t="shared" si="18"/>
        <v>0.9938410517588534</v>
      </c>
      <c r="V17">
        <f t="shared" si="4"/>
        <v>6.1589482411466001E-3</v>
      </c>
      <c r="W17">
        <f t="shared" si="5"/>
        <v>8.1263900404013323E-5</v>
      </c>
      <c r="X17">
        <f t="shared" si="6"/>
        <v>-0.98713339053464977</v>
      </c>
      <c r="Y17">
        <f t="shared" si="7"/>
        <v>-2.1064720511749013</v>
      </c>
      <c r="Z17">
        <f t="shared" si="19"/>
        <v>4.2190749263793705E-3</v>
      </c>
      <c r="AA17">
        <f t="shared" si="8"/>
        <v>8.1493853889711909E-5</v>
      </c>
      <c r="AB17">
        <f t="shared" si="9"/>
        <v>3.7631084773459992E-6</v>
      </c>
      <c r="AC17">
        <f t="shared" si="9"/>
        <v>5.2878605584929907E-14</v>
      </c>
      <c r="AG17">
        <v>320</v>
      </c>
      <c r="AH17">
        <v>205.28700000000001</v>
      </c>
      <c r="AI17">
        <f t="shared" si="10"/>
        <v>478.43700000000001</v>
      </c>
      <c r="AJ17">
        <v>10.803000000000001</v>
      </c>
      <c r="AK17">
        <f t="shared" si="20"/>
        <v>0.99515457459744283</v>
      </c>
      <c r="AL17">
        <f t="shared" si="21"/>
        <v>4.8454254025571686E-3</v>
      </c>
      <c r="AM17">
        <f t="shared" si="22"/>
        <v>8.1179299163569585E-5</v>
      </c>
      <c r="AN17">
        <f t="shared" si="23"/>
        <v>-0.98948929726625412</v>
      </c>
      <c r="AO17">
        <f t="shared" si="11"/>
        <v>-2.1710959609924467</v>
      </c>
      <c r="AP17">
        <f t="shared" si="26"/>
        <v>3.4465522935157701E-3</v>
      </c>
      <c r="AQ17">
        <f t="shared" si="24"/>
        <v>7.446935820626983E-5</v>
      </c>
      <c r="AR17">
        <f t="shared" si="12"/>
        <v>1.9568459751991481E-6</v>
      </c>
      <c r="AS17">
        <f t="shared" si="12"/>
        <v>4.502330765044875E-11</v>
      </c>
    </row>
    <row r="18" spans="1:45" x14ac:dyDescent="0.25">
      <c r="A18">
        <v>987</v>
      </c>
      <c r="B18">
        <v>205.553</v>
      </c>
      <c r="C18">
        <f t="shared" si="0"/>
        <v>478.70299999999997</v>
      </c>
      <c r="D18">
        <v>13.3947</v>
      </c>
      <c r="E18">
        <f t="shared" si="13"/>
        <v>0.99238377477310613</v>
      </c>
      <c r="F18">
        <f t="shared" si="1"/>
        <v>7.616225226893869E-3</v>
      </c>
      <c r="G18">
        <f t="shared" si="14"/>
        <v>4.7920615716858462E-5</v>
      </c>
      <c r="H18">
        <f t="shared" si="15"/>
        <v>-0.98366666721369067</v>
      </c>
      <c r="I18">
        <f t="shared" si="16"/>
        <v>-2.028264291112452</v>
      </c>
      <c r="J18">
        <f t="shared" si="25"/>
        <v>5.3558441334919746E-3</v>
      </c>
      <c r="K18">
        <f t="shared" si="17"/>
        <v>5.3341391253947382E-5</v>
      </c>
      <c r="L18">
        <f t="shared" si="2"/>
        <v>5.1093226874087436E-6</v>
      </c>
      <c r="M18">
        <f t="shared" si="2"/>
        <v>2.9384807423501671E-11</v>
      </c>
      <c r="Q18">
        <v>504</v>
      </c>
      <c r="R18">
        <v>216.21700000000001</v>
      </c>
      <c r="S18">
        <f t="shared" si="3"/>
        <v>489.36699999999996</v>
      </c>
      <c r="T18">
        <v>12.5618</v>
      </c>
      <c r="U18">
        <f t="shared" si="18"/>
        <v>0.99189071814915708</v>
      </c>
      <c r="V18">
        <f t="shared" si="4"/>
        <v>8.1092818508429199E-3</v>
      </c>
      <c r="W18">
        <f t="shared" si="5"/>
        <v>9.8701093608113966E-5</v>
      </c>
      <c r="X18">
        <f t="shared" si="6"/>
        <v>-0.98116876780504092</v>
      </c>
      <c r="Y18">
        <f t="shared" si="7"/>
        <v>-1.9805283245101051</v>
      </c>
      <c r="Z18">
        <f t="shared" si="19"/>
        <v>6.1749274197324565E-3</v>
      </c>
      <c r="AA18">
        <f t="shared" si="8"/>
        <v>1.1611104367929382E-4</v>
      </c>
      <c r="AB18">
        <f t="shared" si="9"/>
        <v>3.7417270651566845E-6</v>
      </c>
      <c r="AC18">
        <f t="shared" si="9"/>
        <v>3.0310636148097555E-10</v>
      </c>
      <c r="AG18">
        <v>336</v>
      </c>
      <c r="AH18">
        <v>211.68899999999999</v>
      </c>
      <c r="AI18">
        <f t="shared" si="10"/>
        <v>484.83899999999994</v>
      </c>
      <c r="AJ18">
        <v>10.7889</v>
      </c>
      <c r="AK18">
        <f t="shared" si="20"/>
        <v>0.99385570581082572</v>
      </c>
      <c r="AL18">
        <f t="shared" si="21"/>
        <v>6.1442941891742819E-3</v>
      </c>
      <c r="AM18">
        <f t="shared" si="22"/>
        <v>9.4421312502299126E-5</v>
      </c>
      <c r="AN18">
        <f t="shared" si="23"/>
        <v>-0.98585563570434354</v>
      </c>
      <c r="AO18">
        <f t="shared" si="11"/>
        <v>-2.0756983244472624</v>
      </c>
      <c r="AP18">
        <f t="shared" si="26"/>
        <v>4.6380620248160876E-3</v>
      </c>
      <c r="AQ18">
        <f t="shared" si="24"/>
        <v>1.0081144539919884E-4</v>
      </c>
      <c r="AR18">
        <f t="shared" si="12"/>
        <v>2.2687353329471703E-6</v>
      </c>
      <c r="AS18">
        <f t="shared" si="12"/>
        <v>4.0833798440039934E-11</v>
      </c>
    </row>
    <row r="19" spans="1:45" x14ac:dyDescent="0.25">
      <c r="A19">
        <v>1034</v>
      </c>
      <c r="B19">
        <v>213.41800000000001</v>
      </c>
      <c r="C19">
        <f t="shared" si="0"/>
        <v>486.56799999999998</v>
      </c>
      <c r="D19">
        <v>13.3643</v>
      </c>
      <c r="E19">
        <f t="shared" si="13"/>
        <v>0.99013150583441378</v>
      </c>
      <c r="F19">
        <f t="shared" si="1"/>
        <v>9.8684941655862168E-3</v>
      </c>
      <c r="G19">
        <f t="shared" si="14"/>
        <v>5.8797334415752095E-5</v>
      </c>
      <c r="H19">
        <f t="shared" si="15"/>
        <v>-0.97602111113938261</v>
      </c>
      <c r="I19">
        <f t="shared" si="16"/>
        <v>-1.8974727533331257</v>
      </c>
      <c r="J19">
        <f t="shared" si="25"/>
        <v>7.8628895224275019E-3</v>
      </c>
      <c r="K19">
        <f t="shared" si="17"/>
        <v>7.5045985628533174E-5</v>
      </c>
      <c r="L19">
        <f t="shared" si="2"/>
        <v>4.0224499846597962E-6</v>
      </c>
      <c r="M19">
        <f t="shared" si="2"/>
        <v>2.6401866623461202E-10</v>
      </c>
      <c r="Q19">
        <v>528</v>
      </c>
      <c r="R19">
        <v>224.17400000000001</v>
      </c>
      <c r="S19">
        <f t="shared" si="3"/>
        <v>497.32399999999996</v>
      </c>
      <c r="T19">
        <v>12.5318</v>
      </c>
      <c r="U19">
        <f t="shared" si="18"/>
        <v>0.98952189190256234</v>
      </c>
      <c r="V19">
        <f t="shared" si="4"/>
        <v>1.0478108097437655E-2</v>
      </c>
      <c r="W19">
        <f t="shared" si="5"/>
        <v>1.2107334149262979E-4</v>
      </c>
      <c r="X19">
        <f t="shared" si="6"/>
        <v>-0.97267047575929477</v>
      </c>
      <c r="Y19">
        <f t="shared" si="7"/>
        <v>-1.8514069341685424</v>
      </c>
      <c r="Z19">
        <f t="shared" si="19"/>
        <v>8.9615924680355088E-3</v>
      </c>
      <c r="AA19">
        <f t="shared" si="8"/>
        <v>1.6192577947665127E-4</v>
      </c>
      <c r="AB19">
        <f t="shared" si="9"/>
        <v>2.2998196542209879E-6</v>
      </c>
      <c r="AC19">
        <f t="shared" si="9"/>
        <v>1.6689216892383211E-9</v>
      </c>
      <c r="AG19">
        <v>352</v>
      </c>
      <c r="AH19">
        <v>218.09</v>
      </c>
      <c r="AI19">
        <f t="shared" si="10"/>
        <v>491.24</v>
      </c>
      <c r="AJ19">
        <v>10.772500000000001</v>
      </c>
      <c r="AK19">
        <f t="shared" si="20"/>
        <v>0.99234496481078893</v>
      </c>
      <c r="AL19">
        <f t="shared" si="21"/>
        <v>7.655035189211068E-3</v>
      </c>
      <c r="AM19">
        <f t="shared" si="22"/>
        <v>1.0996628468257219E-4</v>
      </c>
      <c r="AN19">
        <f t="shared" si="23"/>
        <v>-0.98093663703198941</v>
      </c>
      <c r="AO19">
        <f t="shared" si="11"/>
        <v>-1.9763790617722738</v>
      </c>
      <c r="AP19">
        <f t="shared" si="26"/>
        <v>6.2510451512032689E-3</v>
      </c>
      <c r="AQ19">
        <f t="shared" si="24"/>
        <v>1.3401959434752701E-4</v>
      </c>
      <c r="AR19">
        <f t="shared" si="12"/>
        <v>1.9711880268251412E-6</v>
      </c>
      <c r="AS19">
        <f t="shared" si="12"/>
        <v>5.7856170583820896E-10</v>
      </c>
    </row>
    <row r="20" spans="1:45" x14ac:dyDescent="0.25">
      <c r="A20">
        <v>1081</v>
      </c>
      <c r="B20">
        <v>221.28899999999999</v>
      </c>
      <c r="C20">
        <f t="shared" si="0"/>
        <v>494.43899999999996</v>
      </c>
      <c r="D20">
        <v>13.327</v>
      </c>
      <c r="E20">
        <f t="shared" si="13"/>
        <v>0.98736803111687343</v>
      </c>
      <c r="F20">
        <f t="shared" si="1"/>
        <v>1.2631968883126565E-2</v>
      </c>
      <c r="G20">
        <f t="shared" si="14"/>
        <v>7.5191229266256552E-5</v>
      </c>
      <c r="H20">
        <f t="shared" si="15"/>
        <v>-0.96526458083924371</v>
      </c>
      <c r="I20">
        <f t="shared" si="16"/>
        <v>-1.7647614220357961</v>
      </c>
      <c r="J20">
        <f t="shared" si="25"/>
        <v>1.139005084696856E-2</v>
      </c>
      <c r="K20">
        <f t="shared" si="17"/>
        <v>1.0383472049581229E-4</v>
      </c>
      <c r="L20">
        <f t="shared" si="2"/>
        <v>1.5423604085345564E-6</v>
      </c>
      <c r="M20">
        <f t="shared" si="2"/>
        <v>8.2044958981763628E-10</v>
      </c>
      <c r="Q20">
        <v>552</v>
      </c>
      <c r="R20">
        <v>232.136</v>
      </c>
      <c r="S20">
        <f t="shared" si="3"/>
        <v>505.28599999999994</v>
      </c>
      <c r="T20">
        <v>12.494999999999999</v>
      </c>
      <c r="U20">
        <f t="shared" si="18"/>
        <v>0.98661613170673923</v>
      </c>
      <c r="V20">
        <f t="shared" si="4"/>
        <v>1.338386829326077E-2</v>
      </c>
      <c r="W20">
        <f t="shared" si="5"/>
        <v>1.5397370602865854E-4</v>
      </c>
      <c r="X20">
        <f t="shared" si="6"/>
        <v>-0.96081895397357631</v>
      </c>
      <c r="Y20">
        <f t="shared" si="7"/>
        <v>-1.7201055756342287</v>
      </c>
      <c r="Z20">
        <f t="shared" si="19"/>
        <v>1.2847811175475139E-2</v>
      </c>
      <c r="AA20">
        <f t="shared" si="8"/>
        <v>2.2199921345816056E-4</v>
      </c>
      <c r="AB20">
        <f t="shared" si="9"/>
        <v>2.8735723352863837E-7</v>
      </c>
      <c r="AC20">
        <f t="shared" si="9"/>
        <v>4.6274696610412348E-9</v>
      </c>
      <c r="AG20">
        <v>368</v>
      </c>
      <c r="AH20">
        <v>224.459</v>
      </c>
      <c r="AI20">
        <f t="shared" si="10"/>
        <v>497.60899999999998</v>
      </c>
      <c r="AJ20">
        <v>10.753399999999999</v>
      </c>
      <c r="AK20">
        <f t="shared" si="20"/>
        <v>0.99058550425586778</v>
      </c>
      <c r="AL20">
        <f t="shared" si="21"/>
        <v>9.414495744132223E-3</v>
      </c>
      <c r="AM20">
        <f t="shared" si="22"/>
        <v>1.260869965731895E-4</v>
      </c>
      <c r="AN20">
        <f t="shared" si="23"/>
        <v>-0.97439727829098088</v>
      </c>
      <c r="AO20">
        <f t="shared" si="11"/>
        <v>-1.8744961791644084</v>
      </c>
      <c r="AP20">
        <f t="shared" si="26"/>
        <v>8.395358660763701E-3</v>
      </c>
      <c r="AQ20">
        <f t="shared" si="24"/>
        <v>1.7518466325328971E-4</v>
      </c>
      <c r="AR20">
        <f t="shared" si="12"/>
        <v>1.0386403946968977E-6</v>
      </c>
      <c r="AS20">
        <f t="shared" si="12"/>
        <v>2.4105808734302226E-9</v>
      </c>
    </row>
    <row r="21" spans="1:45" x14ac:dyDescent="0.25">
      <c r="A21">
        <v>1128</v>
      </c>
      <c r="B21">
        <v>229.16800000000001</v>
      </c>
      <c r="C21">
        <f t="shared" si="0"/>
        <v>502.31799999999998</v>
      </c>
      <c r="D21">
        <v>13.279299999999999</v>
      </c>
      <c r="E21">
        <f t="shared" si="13"/>
        <v>0.98383404334135938</v>
      </c>
      <c r="F21">
        <f t="shared" si="1"/>
        <v>1.6165956658640623E-2</v>
      </c>
      <c r="G21">
        <f t="shared" si="14"/>
        <v>1.0009733875067284E-4</v>
      </c>
      <c r="H21">
        <f t="shared" si="15"/>
        <v>-0.95038168859836891</v>
      </c>
      <c r="I21">
        <f t="shared" si="16"/>
        <v>-1.6301410747528082</v>
      </c>
      <c r="J21">
        <f t="shared" si="25"/>
        <v>1.6270282710271738E-2</v>
      </c>
      <c r="K21">
        <f t="shared" si="17"/>
        <v>1.4133691281560361E-4</v>
      </c>
      <c r="L21">
        <f t="shared" si="2"/>
        <v>1.0883925048937945E-8</v>
      </c>
      <c r="M21">
        <f t="shared" si="2"/>
        <v>1.7007024690569103E-9</v>
      </c>
      <c r="Q21">
        <v>576</v>
      </c>
      <c r="R21">
        <v>240.084</v>
      </c>
      <c r="S21">
        <f t="shared" si="3"/>
        <v>513.23399999999992</v>
      </c>
      <c r="T21">
        <v>12.4482</v>
      </c>
      <c r="U21">
        <f t="shared" si="18"/>
        <v>0.98292076276205143</v>
      </c>
      <c r="V21">
        <f t="shared" si="4"/>
        <v>1.7079237237948575E-2</v>
      </c>
      <c r="W21">
        <f t="shared" si="5"/>
        <v>2.0661428928632486E-4</v>
      </c>
      <c r="X21">
        <f t="shared" si="6"/>
        <v>-0.94457059300711821</v>
      </c>
      <c r="Y21">
        <f t="shared" si="7"/>
        <v>-1.5867856786495171</v>
      </c>
      <c r="Z21">
        <f t="shared" si="19"/>
        <v>1.8175792298470994E-2</v>
      </c>
      <c r="AA21">
        <f t="shared" si="8"/>
        <v>2.9892947008515393E-4</v>
      </c>
      <c r="AB21">
        <f t="shared" si="9"/>
        <v>1.2024330007573271E-6</v>
      </c>
      <c r="AC21">
        <f t="shared" si="9"/>
        <v>8.5220926059205004E-9</v>
      </c>
      <c r="AG21">
        <v>384</v>
      </c>
      <c r="AH21">
        <v>230.83699999999999</v>
      </c>
      <c r="AI21">
        <f t="shared" si="10"/>
        <v>503.98699999999997</v>
      </c>
      <c r="AJ21">
        <v>10.7315</v>
      </c>
      <c r="AK21">
        <f t="shared" si="20"/>
        <v>0.98856811231069674</v>
      </c>
      <c r="AL21">
        <f t="shared" si="21"/>
        <v>1.1431887689303255E-2</v>
      </c>
      <c r="AM21">
        <f t="shared" si="22"/>
        <v>1.4566214672610822E-4</v>
      </c>
      <c r="AN21">
        <f t="shared" si="23"/>
        <v>-0.96584930913383404</v>
      </c>
      <c r="AO21">
        <f t="shared" si="11"/>
        <v>-1.7709933657244465</v>
      </c>
      <c r="AP21">
        <f t="shared" si="26"/>
        <v>1.1198313272816337E-2</v>
      </c>
      <c r="AQ21">
        <f t="shared" si="24"/>
        <v>2.2649204840892621E-4</v>
      </c>
      <c r="AR21">
        <f t="shared" si="12"/>
        <v>5.45570080372043E-8</v>
      </c>
      <c r="AS21">
        <f t="shared" si="12"/>
        <v>6.5334730060540231E-9</v>
      </c>
    </row>
    <row r="22" spans="1:45" x14ac:dyDescent="0.25">
      <c r="A22">
        <v>1175</v>
      </c>
      <c r="B22">
        <v>237.00299999999999</v>
      </c>
      <c r="C22">
        <f t="shared" si="0"/>
        <v>510.15299999999996</v>
      </c>
      <c r="D22">
        <v>13.2158</v>
      </c>
      <c r="E22">
        <f t="shared" si="13"/>
        <v>0.97912946842007775</v>
      </c>
      <c r="F22">
        <f t="shared" si="1"/>
        <v>2.0870531579922247E-2</v>
      </c>
      <c r="G22">
        <f t="shared" si="14"/>
        <v>1.3603780053831786E-4</v>
      </c>
      <c r="H22">
        <f t="shared" si="15"/>
        <v>-0.93012351259473314</v>
      </c>
      <c r="I22">
        <f t="shared" si="16"/>
        <v>-1.4934941301313414</v>
      </c>
      <c r="J22">
        <f t="shared" si="25"/>
        <v>2.2913117612605109E-2</v>
      </c>
      <c r="K22">
        <f t="shared" si="17"/>
        <v>1.8843651122462356E-4</v>
      </c>
      <c r="L22">
        <f t="shared" si="2"/>
        <v>4.1721577009111151E-6</v>
      </c>
      <c r="M22">
        <f t="shared" si="2"/>
        <v>2.745624881587167E-9</v>
      </c>
      <c r="Q22">
        <v>600</v>
      </c>
      <c r="R22">
        <v>248.036</v>
      </c>
      <c r="S22">
        <f t="shared" si="3"/>
        <v>521.18599999999992</v>
      </c>
      <c r="T22">
        <v>12.385400000000001</v>
      </c>
      <c r="U22">
        <f t="shared" si="18"/>
        <v>0.97796201981917963</v>
      </c>
      <c r="V22">
        <f t="shared" si="4"/>
        <v>2.2037980180820371E-2</v>
      </c>
      <c r="W22">
        <f t="shared" si="5"/>
        <v>2.7965309855633447E-4</v>
      </c>
      <c r="X22">
        <f t="shared" si="6"/>
        <v>-0.92269162389819792</v>
      </c>
      <c r="Y22">
        <f t="shared" si="7"/>
        <v>-1.4515955535316165</v>
      </c>
      <c r="Z22">
        <f t="shared" si="19"/>
        <v>2.5350099580514689E-2</v>
      </c>
      <c r="AA22">
        <f t="shared" si="8"/>
        <v>3.9602147466617088E-4</v>
      </c>
      <c r="AB22">
        <f t="shared" si="9"/>
        <v>1.0970134917831451E-5</v>
      </c>
      <c r="AC22">
        <f t="shared" si="9"/>
        <v>1.3541598958440346E-8</v>
      </c>
      <c r="AG22">
        <v>400</v>
      </c>
      <c r="AH22">
        <v>237.21</v>
      </c>
      <c r="AI22">
        <f t="shared" si="10"/>
        <v>510.36</v>
      </c>
      <c r="AJ22">
        <v>10.706200000000001</v>
      </c>
      <c r="AK22">
        <f t="shared" si="20"/>
        <v>0.98623751796307901</v>
      </c>
      <c r="AL22">
        <f t="shared" si="21"/>
        <v>1.3762482036920987E-2</v>
      </c>
      <c r="AM22">
        <f t="shared" si="22"/>
        <v>1.7675209108664047E-4</v>
      </c>
      <c r="AN22">
        <f t="shared" si="23"/>
        <v>-0.95479784487785979</v>
      </c>
      <c r="AO22">
        <f t="shared" si="11"/>
        <v>-1.6660430594552407</v>
      </c>
      <c r="AP22">
        <f t="shared" si="26"/>
        <v>1.4822186047359156E-2</v>
      </c>
      <c r="AQ22">
        <f t="shared" si="24"/>
        <v>2.8945712016975464E-4</v>
      </c>
      <c r="AR22">
        <f t="shared" si="12"/>
        <v>1.1229725897387397E-6</v>
      </c>
      <c r="AS22">
        <f t="shared" si="12"/>
        <v>1.2702423580625611E-8</v>
      </c>
    </row>
    <row r="23" spans="1:45" x14ac:dyDescent="0.25">
      <c r="A23">
        <v>1222</v>
      </c>
      <c r="B23">
        <v>244.86500000000001</v>
      </c>
      <c r="C23">
        <f t="shared" si="0"/>
        <v>518.01499999999999</v>
      </c>
      <c r="D23">
        <v>13.1295</v>
      </c>
      <c r="E23">
        <f t="shared" si="13"/>
        <v>0.97273569179477681</v>
      </c>
      <c r="F23">
        <f t="shared" si="1"/>
        <v>2.7264308205223187E-2</v>
      </c>
      <c r="G23">
        <f t="shared" si="14"/>
        <v>1.8695345473748206E-4</v>
      </c>
      <c r="H23">
        <f t="shared" si="15"/>
        <v>-0.90311443241990341</v>
      </c>
      <c r="I23">
        <f t="shared" si="16"/>
        <v>-1.3551744169860298</v>
      </c>
      <c r="J23">
        <f t="shared" si="25"/>
        <v>3.1769633640162415E-2</v>
      </c>
      <c r="K23">
        <f t="shared" si="17"/>
        <v>2.4763131752164505E-4</v>
      </c>
      <c r="L23">
        <f t="shared" si="2"/>
        <v>2.0297957274710342E-5</v>
      </c>
      <c r="M23">
        <f t="shared" si="2"/>
        <v>3.6818030320537119E-9</v>
      </c>
      <c r="Q23">
        <v>624</v>
      </c>
      <c r="R23">
        <v>255.97200000000001</v>
      </c>
      <c r="S23">
        <f t="shared" si="3"/>
        <v>529.12199999999996</v>
      </c>
      <c r="T23">
        <v>12.3004</v>
      </c>
      <c r="U23">
        <f t="shared" si="18"/>
        <v>0.9712503454538276</v>
      </c>
      <c r="V23">
        <f t="shared" si="4"/>
        <v>2.8749654546172398E-2</v>
      </c>
      <c r="W23">
        <f t="shared" si="5"/>
        <v>3.8723729058917633E-4</v>
      </c>
      <c r="X23">
        <f t="shared" si="6"/>
        <v>-0.89370638665068958</v>
      </c>
      <c r="Y23">
        <f t="shared" si="7"/>
        <v>-1.3143667654082722</v>
      </c>
      <c r="Z23">
        <f t="shared" si="19"/>
        <v>3.4854614972502793E-2</v>
      </c>
      <c r="AA23">
        <f t="shared" si="8"/>
        <v>5.1508192664426156E-4</v>
      </c>
      <c r="AB23">
        <f t="shared" si="9"/>
        <v>3.7270541807060189E-5</v>
      </c>
      <c r="AC23">
        <f t="shared" si="9"/>
        <v>1.6344250968057198E-8</v>
      </c>
      <c r="AG23">
        <v>416</v>
      </c>
      <c r="AH23">
        <v>243.59</v>
      </c>
      <c r="AI23">
        <f t="shared" si="10"/>
        <v>516.74</v>
      </c>
      <c r="AJ23">
        <v>10.6755</v>
      </c>
      <c r="AK23">
        <f t="shared" si="20"/>
        <v>0.98340948450569277</v>
      </c>
      <c r="AL23">
        <f t="shared" si="21"/>
        <v>1.6590515494307234E-2</v>
      </c>
      <c r="AM23">
        <f t="shared" si="22"/>
        <v>2.1820535023397286E-4</v>
      </c>
      <c r="AN23">
        <f t="shared" si="23"/>
        <v>-0.94067405978401131</v>
      </c>
      <c r="AO23">
        <f t="shared" si="11"/>
        <v>-1.5597994465540421</v>
      </c>
      <c r="AP23">
        <f t="shared" si="26"/>
        <v>1.9453499970075231E-2</v>
      </c>
      <c r="AQ23">
        <f t="shared" si="24"/>
        <v>3.6615857829579206E-4</v>
      </c>
      <c r="AR23">
        <f t="shared" si="12"/>
        <v>8.1966801084885517E-6</v>
      </c>
      <c r="AS23">
        <f t="shared" si="12"/>
        <v>2.1890157693912684E-8</v>
      </c>
    </row>
    <row r="24" spans="1:45" x14ac:dyDescent="0.25">
      <c r="A24">
        <v>1269</v>
      </c>
      <c r="B24">
        <v>252.68899999999999</v>
      </c>
      <c r="C24">
        <f t="shared" si="0"/>
        <v>525.83899999999994</v>
      </c>
      <c r="D24">
        <v>13.010899999999999</v>
      </c>
      <c r="E24">
        <f t="shared" si="13"/>
        <v>0.96394887942211516</v>
      </c>
      <c r="F24">
        <f t="shared" si="1"/>
        <v>3.6051120577884843E-2</v>
      </c>
      <c r="G24">
        <f t="shared" si="14"/>
        <v>2.6293285202539529E-4</v>
      </c>
      <c r="H24">
        <f t="shared" si="15"/>
        <v>-0.86762081143703496</v>
      </c>
      <c r="I24">
        <f t="shared" si="16"/>
        <v>-1.2146188135074361</v>
      </c>
      <c r="J24">
        <f t="shared" si="25"/>
        <v>4.3408305563679736E-2</v>
      </c>
      <c r="K24">
        <f t="shared" si="17"/>
        <v>3.1859753124536703E-4</v>
      </c>
      <c r="L24">
        <f t="shared" si="2"/>
        <v>5.4128170915205797E-5</v>
      </c>
      <c r="M24">
        <f t="shared" si="2"/>
        <v>3.0985565126623541E-9</v>
      </c>
      <c r="Q24">
        <v>648</v>
      </c>
      <c r="R24">
        <v>263.90699999999998</v>
      </c>
      <c r="S24">
        <f t="shared" si="3"/>
        <v>537.05700000000002</v>
      </c>
      <c r="T24">
        <v>12.182700000000001</v>
      </c>
      <c r="U24">
        <f t="shared" si="18"/>
        <v>0.96195665047968737</v>
      </c>
      <c r="V24">
        <f t="shared" si="4"/>
        <v>3.804334952031263E-2</v>
      </c>
      <c r="W24">
        <f t="shared" si="5"/>
        <v>5.5502914972298256E-4</v>
      </c>
      <c r="X24">
        <f t="shared" si="6"/>
        <v>-0.85600698699496935</v>
      </c>
      <c r="Y24">
        <f t="shared" si="7"/>
        <v>-1.1751531658075198</v>
      </c>
      <c r="Z24">
        <f t="shared" si="19"/>
        <v>4.7216581211965071E-2</v>
      </c>
      <c r="AA24">
        <f t="shared" si="8"/>
        <v>6.5825945270729322E-4</v>
      </c>
      <c r="AB24">
        <f t="shared" si="9"/>
        <v>8.4148179668736697E-5</v>
      </c>
      <c r="AC24">
        <f t="shared" si="9"/>
        <v>1.0656495454232577E-8</v>
      </c>
      <c r="AG24">
        <v>432</v>
      </c>
      <c r="AH24">
        <v>249.96899999999999</v>
      </c>
      <c r="AI24">
        <f t="shared" si="10"/>
        <v>523.11899999999991</v>
      </c>
      <c r="AJ24">
        <v>10.637600000000001</v>
      </c>
      <c r="AK24">
        <f t="shared" si="20"/>
        <v>0.9799181989019492</v>
      </c>
      <c r="AL24">
        <f t="shared" si="21"/>
        <v>2.00818010980508E-2</v>
      </c>
      <c r="AM24">
        <f t="shared" si="22"/>
        <v>2.7865801982387278E-4</v>
      </c>
      <c r="AN24">
        <f t="shared" si="23"/>
        <v>-0.92280769993393763</v>
      </c>
      <c r="AO24">
        <f t="shared" si="11"/>
        <v>-1.4522240013242735</v>
      </c>
      <c r="AP24">
        <f t="shared" si="26"/>
        <v>2.5312037222807903E-2</v>
      </c>
      <c r="AQ24">
        <f t="shared" si="24"/>
        <v>4.5811871119587349E-4</v>
      </c>
      <c r="AR24">
        <f t="shared" si="12"/>
        <v>2.73553699207142E-5</v>
      </c>
      <c r="AS24">
        <f t="shared" si="12"/>
        <v>3.2206139747716493E-8</v>
      </c>
    </row>
    <row r="25" spans="1:45" x14ac:dyDescent="0.25">
      <c r="A25">
        <v>1316</v>
      </c>
      <c r="B25">
        <v>260.51799999999997</v>
      </c>
      <c r="C25">
        <f t="shared" si="0"/>
        <v>533.66799999999989</v>
      </c>
      <c r="D25">
        <v>12.844099999999999</v>
      </c>
      <c r="E25">
        <f t="shared" si="13"/>
        <v>0.95159103537692158</v>
      </c>
      <c r="F25">
        <f t="shared" si="1"/>
        <v>4.8408964623078421E-2</v>
      </c>
      <c r="G25">
        <f t="shared" si="14"/>
        <v>3.8604469700850792E-4</v>
      </c>
      <c r="H25">
        <f t="shared" si="15"/>
        <v>-0.82195542414565481</v>
      </c>
      <c r="I25">
        <f t="shared" si="16"/>
        <v>-1.0721584513789701</v>
      </c>
      <c r="J25">
        <f t="shared" si="25"/>
        <v>5.838238953221199E-2</v>
      </c>
      <c r="K25">
        <f t="shared" si="17"/>
        <v>4.0269709749593768E-4</v>
      </c>
      <c r="L25">
        <f t="shared" si="2"/>
        <v>9.9469204418125933E-5</v>
      </c>
      <c r="M25">
        <f t="shared" si="2"/>
        <v>2.7730244199375098E-10</v>
      </c>
      <c r="Q25">
        <v>672</v>
      </c>
      <c r="R25">
        <v>271.83100000000002</v>
      </c>
      <c r="S25">
        <f t="shared" si="3"/>
        <v>544.98099999999999</v>
      </c>
      <c r="T25">
        <v>12.013999999999999</v>
      </c>
      <c r="U25">
        <f t="shared" si="18"/>
        <v>0.94863595088633579</v>
      </c>
      <c r="V25">
        <f t="shared" si="4"/>
        <v>5.1364049113664212E-2</v>
      </c>
      <c r="W25">
        <f t="shared" si="5"/>
        <v>8.3139221182570533E-4</v>
      </c>
      <c r="X25">
        <f t="shared" si="6"/>
        <v>-0.80782827036547467</v>
      </c>
      <c r="Y25">
        <f t="shared" si="7"/>
        <v>-1.0338389597838109</v>
      </c>
      <c r="Z25">
        <f t="shared" si="19"/>
        <v>6.3014808076940113E-2</v>
      </c>
      <c r="AA25">
        <f t="shared" si="8"/>
        <v>8.2519160164651448E-4</v>
      </c>
      <c r="AB25">
        <f t="shared" si="9"/>
        <v>1.3574018442035374E-4</v>
      </c>
      <c r="AC25">
        <f t="shared" si="9"/>
        <v>3.8447566594285227E-11</v>
      </c>
      <c r="AG25">
        <v>448</v>
      </c>
      <c r="AH25">
        <v>256.34100000000001</v>
      </c>
      <c r="AI25">
        <f t="shared" si="10"/>
        <v>529.49099999999999</v>
      </c>
      <c r="AJ25">
        <v>10.5892</v>
      </c>
      <c r="AK25">
        <f t="shared" si="20"/>
        <v>0.97545967058476724</v>
      </c>
      <c r="AL25">
        <f t="shared" si="21"/>
        <v>2.4540329415232764E-2</v>
      </c>
      <c r="AM25">
        <f t="shared" si="22"/>
        <v>3.5523140130439695E-4</v>
      </c>
      <c r="AN25">
        <f t="shared" si="23"/>
        <v>-0.90045423279308201</v>
      </c>
      <c r="AO25">
        <f t="shared" si="11"/>
        <v>-1.3433238481003493</v>
      </c>
      <c r="AP25">
        <f t="shared" si="26"/>
        <v>3.2641936601941882E-2</v>
      </c>
      <c r="AQ25">
        <f t="shared" si="24"/>
        <v>5.6659803268108947E-4</v>
      </c>
      <c r="AR25">
        <f t="shared" si="12"/>
        <v>6.5636039007736812E-5</v>
      </c>
      <c r="AS25">
        <f t="shared" si="12"/>
        <v>4.4675852859530616E-8</v>
      </c>
    </row>
    <row r="26" spans="1:45" x14ac:dyDescent="0.25">
      <c r="A26">
        <v>1363</v>
      </c>
      <c r="B26">
        <v>268.30700000000002</v>
      </c>
      <c r="C26">
        <f t="shared" si="0"/>
        <v>541.45699999999999</v>
      </c>
      <c r="D26">
        <v>12.5992</v>
      </c>
      <c r="E26">
        <f t="shared" si="13"/>
        <v>0.93344693461752171</v>
      </c>
      <c r="F26">
        <f t="shared" si="1"/>
        <v>6.6553065382478294E-2</v>
      </c>
      <c r="G26">
        <f t="shared" si="14"/>
        <v>5.8087983196257551E-4</v>
      </c>
      <c r="H26">
        <f t="shared" si="15"/>
        <v>-0.76423583402082063</v>
      </c>
      <c r="I26">
        <f t="shared" si="16"/>
        <v>-0.92758363095144958</v>
      </c>
      <c r="J26">
        <f t="shared" si="25"/>
        <v>7.7309153114521065E-2</v>
      </c>
      <c r="K26">
        <f t="shared" si="17"/>
        <v>4.9771605933887565E-4</v>
      </c>
      <c r="L26">
        <f t="shared" si="2"/>
        <v>1.15693423299401E-4</v>
      </c>
      <c r="M26">
        <f t="shared" si="2"/>
        <v>6.91621307700645E-9</v>
      </c>
      <c r="Q26">
        <v>696</v>
      </c>
      <c r="R26">
        <v>279.767</v>
      </c>
      <c r="S26">
        <f t="shared" si="3"/>
        <v>552.91699999999992</v>
      </c>
      <c r="T26">
        <v>11.7613</v>
      </c>
      <c r="U26">
        <f t="shared" si="18"/>
        <v>0.92868253780251886</v>
      </c>
      <c r="V26">
        <f t="shared" si="4"/>
        <v>7.1317462197481141E-2</v>
      </c>
      <c r="W26">
        <f t="shared" si="5"/>
        <v>1.2548199034045314E-3</v>
      </c>
      <c r="X26">
        <f t="shared" si="6"/>
        <v>-0.74743161039005845</v>
      </c>
      <c r="Y26">
        <f t="shared" si="7"/>
        <v>-0.89051303106721746</v>
      </c>
      <c r="Z26">
        <f t="shared" si="19"/>
        <v>8.2819406516456459E-2</v>
      </c>
      <c r="AA26">
        <f t="shared" si="8"/>
        <v>1.0156020798471231E-3</v>
      </c>
      <c r="AB26">
        <f t="shared" si="9"/>
        <v>1.322947231168086E-4</v>
      </c>
      <c r="AC26">
        <f t="shared" si="9"/>
        <v>5.7225167107543361E-8</v>
      </c>
      <c r="AG26">
        <v>464</v>
      </c>
      <c r="AH26">
        <v>262.69299999999998</v>
      </c>
      <c r="AI26">
        <f t="shared" si="10"/>
        <v>535.84299999999996</v>
      </c>
      <c r="AJ26">
        <v>10.5275</v>
      </c>
      <c r="AK26">
        <f t="shared" si="20"/>
        <v>0.96977596816389688</v>
      </c>
      <c r="AL26">
        <f t="shared" si="21"/>
        <v>3.0224031836103116E-2</v>
      </c>
      <c r="AM26">
        <f t="shared" si="22"/>
        <v>4.5944028888315891E-4</v>
      </c>
      <c r="AN26">
        <f t="shared" si="23"/>
        <v>-0.87280762025340142</v>
      </c>
      <c r="AO26">
        <f t="shared" si="11"/>
        <v>-1.2331270297001722</v>
      </c>
      <c r="AP26">
        <f t="shared" si="26"/>
        <v>4.1707505124839311E-2</v>
      </c>
      <c r="AQ26">
        <f t="shared" si="24"/>
        <v>6.9199490585374447E-4</v>
      </c>
      <c r="AR26">
        <f t="shared" si="12"/>
        <v>1.318701587731177E-4</v>
      </c>
      <c r="AS26">
        <f t="shared" si="12"/>
        <v>5.4081649874335762E-8</v>
      </c>
    </row>
    <row r="27" spans="1:45" x14ac:dyDescent="0.25">
      <c r="A27">
        <v>1410</v>
      </c>
      <c r="B27">
        <v>276.041</v>
      </c>
      <c r="C27">
        <f t="shared" si="0"/>
        <v>549.19100000000003</v>
      </c>
      <c r="D27">
        <v>12.230700000000001</v>
      </c>
      <c r="E27">
        <f t="shared" si="13"/>
        <v>0.90614558251528066</v>
      </c>
      <c r="F27">
        <f t="shared" si="1"/>
        <v>9.3854417484719344E-2</v>
      </c>
      <c r="G27">
        <f t="shared" si="14"/>
        <v>7.9589206827111703E-4</v>
      </c>
      <c r="H27">
        <f t="shared" si="15"/>
        <v>-0.69289693656607199</v>
      </c>
      <c r="I27">
        <f t="shared" si="16"/>
        <v>-0.78135066232258776</v>
      </c>
      <c r="J27">
        <f t="shared" si="25"/>
        <v>0.10070180790344822</v>
      </c>
      <c r="K27">
        <f t="shared" si="17"/>
        <v>6.009077902783983E-4</v>
      </c>
      <c r="L27">
        <f t="shared" si="2"/>
        <v>4.6886755546500064E-5</v>
      </c>
      <c r="M27">
        <f t="shared" si="2"/>
        <v>3.8018868664341819E-8</v>
      </c>
      <c r="Q27">
        <v>720</v>
      </c>
      <c r="R27">
        <v>287.68799999999999</v>
      </c>
      <c r="S27">
        <f t="shared" si="3"/>
        <v>560.83799999999997</v>
      </c>
      <c r="T27">
        <v>11.379899999999999</v>
      </c>
      <c r="U27">
        <f t="shared" si="18"/>
        <v>0.89856686012081011</v>
      </c>
      <c r="V27">
        <f t="shared" si="4"/>
        <v>0.10143313987918989</v>
      </c>
      <c r="W27">
        <f t="shared" si="5"/>
        <v>1.6904207298616876E-3</v>
      </c>
      <c r="X27">
        <f t="shared" si="6"/>
        <v>-0.67309860292311119</v>
      </c>
      <c r="Y27">
        <f t="shared" si="7"/>
        <v>-0.74516351513377477</v>
      </c>
      <c r="Z27">
        <f t="shared" si="19"/>
        <v>0.10719385643278742</v>
      </c>
      <c r="AA27">
        <f t="shared" si="8"/>
        <v>1.2232269384435631E-3</v>
      </c>
      <c r="AB27">
        <f t="shared" si="9"/>
        <v>3.3185855210892583E-5</v>
      </c>
      <c r="AC27">
        <f t="shared" si="9"/>
        <v>2.1827003873964199E-7</v>
      </c>
      <c r="AG27" s="11">
        <v>480</v>
      </c>
      <c r="AH27">
        <v>269.05599999999998</v>
      </c>
      <c r="AI27">
        <f t="shared" si="10"/>
        <v>542.2059999999999</v>
      </c>
      <c r="AJ27">
        <v>10.447699999999999</v>
      </c>
      <c r="AK27">
        <f t="shared" si="20"/>
        <v>0.96242492354176634</v>
      </c>
      <c r="AL27">
        <f t="shared" si="21"/>
        <v>3.7575076458233658E-2</v>
      </c>
      <c r="AM27">
        <f t="shared" si="22"/>
        <v>6.0625391503003195E-4</v>
      </c>
      <c r="AN27">
        <f t="shared" si="23"/>
        <v>-0.83904238645785911</v>
      </c>
      <c r="AO27">
        <f t="shared" si="11"/>
        <v>-1.1217383759203157</v>
      </c>
      <c r="AP27">
        <f t="shared" si="26"/>
        <v>5.2779423618499223E-2</v>
      </c>
      <c r="AQ27">
        <f t="shared" si="24"/>
        <v>8.3640413930126888E-4</v>
      </c>
      <c r="AR27">
        <f t="shared" si="12"/>
        <v>2.3117217256987555E-4</v>
      </c>
      <c r="AS27">
        <f t="shared" si="12"/>
        <v>5.2969125732100654E-8</v>
      </c>
    </row>
    <row r="28" spans="1:45" x14ac:dyDescent="0.25">
      <c r="A28">
        <v>1457</v>
      </c>
      <c r="B28">
        <v>283.82400000000001</v>
      </c>
      <c r="C28">
        <f t="shared" si="0"/>
        <v>556.97399999999993</v>
      </c>
      <c r="D28">
        <v>11.7258</v>
      </c>
      <c r="E28">
        <f t="shared" si="13"/>
        <v>0.86873865530653815</v>
      </c>
      <c r="F28">
        <f t="shared" si="1"/>
        <v>0.13126134469346185</v>
      </c>
      <c r="G28">
        <f t="shared" si="14"/>
        <v>9.3066879997477528E-4</v>
      </c>
      <c r="H28">
        <f t="shared" si="15"/>
        <v>-0.60676730818443469</v>
      </c>
      <c r="I28">
        <f t="shared" si="16"/>
        <v>-0.63410999176773952</v>
      </c>
      <c r="J28">
        <f t="shared" si="25"/>
        <v>0.12894447404653295</v>
      </c>
      <c r="K28">
        <f t="shared" si="17"/>
        <v>7.1390913950675693E-4</v>
      </c>
      <c r="L28">
        <f t="shared" si="2"/>
        <v>5.3678895946007302E-6</v>
      </c>
      <c r="M28">
        <f t="shared" si="2"/>
        <v>4.6984750406210598E-8</v>
      </c>
      <c r="Q28">
        <v>744</v>
      </c>
      <c r="R28" s="13">
        <v>295.57100000000003</v>
      </c>
      <c r="S28">
        <f t="shared" si="3"/>
        <v>568.721</v>
      </c>
      <c r="T28" s="13">
        <v>10.866099999999999</v>
      </c>
      <c r="U28">
        <f t="shared" si="18"/>
        <v>0.8579967626041296</v>
      </c>
      <c r="V28">
        <f t="shared" si="4"/>
        <v>0.1420032373958704</v>
      </c>
      <c r="W28">
        <f t="shared" si="5"/>
        <v>1.917762248805711E-3</v>
      </c>
      <c r="X28">
        <f t="shared" si="6"/>
        <v>-0.58356930896697534</v>
      </c>
      <c r="Y28">
        <f t="shared" si="7"/>
        <v>-0.59834961976980894</v>
      </c>
      <c r="Z28">
        <f t="shared" si="19"/>
        <v>0.13655130295543294</v>
      </c>
      <c r="AA28">
        <f t="shared" si="8"/>
        <v>1.4391145355216932E-3</v>
      </c>
      <c r="AB28">
        <f t="shared" si="9"/>
        <v>2.9723589142828076E-5</v>
      </c>
      <c r="AC28">
        <f t="shared" si="9"/>
        <v>2.2910363343201931E-7</v>
      </c>
      <c r="AG28">
        <v>496</v>
      </c>
      <c r="AH28">
        <v>275.43099999999998</v>
      </c>
      <c r="AI28">
        <f t="shared" si="10"/>
        <v>548.5809999999999</v>
      </c>
      <c r="AJ28">
        <v>10.3424</v>
      </c>
      <c r="AK28">
        <f t="shared" si="20"/>
        <v>0.95272486090128583</v>
      </c>
      <c r="AL28">
        <f t="shared" si="21"/>
        <v>4.727513909871417E-2</v>
      </c>
      <c r="AM28">
        <f t="shared" si="22"/>
        <v>8.2445926526401175E-4</v>
      </c>
      <c r="AN28">
        <f t="shared" si="23"/>
        <v>-0.79823084135519085</v>
      </c>
      <c r="AO28">
        <f t="shared" si="11"/>
        <v>-1.0090052691346523</v>
      </c>
      <c r="AP28">
        <f t="shared" si="26"/>
        <v>6.6161889847319522E-2</v>
      </c>
      <c r="AQ28">
        <f t="shared" si="24"/>
        <v>9.9975224744073719E-4</v>
      </c>
      <c r="AR28">
        <f t="shared" si="12"/>
        <v>3.5670935383994484E-4</v>
      </c>
      <c r="AS28">
        <f t="shared" si="12"/>
        <v>3.0727629600409782E-8</v>
      </c>
    </row>
    <row r="29" spans="1:45" x14ac:dyDescent="0.25">
      <c r="A29">
        <v>1504</v>
      </c>
      <c r="B29" s="13">
        <v>291.62</v>
      </c>
      <c r="C29">
        <f t="shared" si="0"/>
        <v>564.77</v>
      </c>
      <c r="D29" s="13">
        <v>11.135400000000001</v>
      </c>
      <c r="E29">
        <f t="shared" si="13"/>
        <v>0.82499722170772372</v>
      </c>
      <c r="F29">
        <f t="shared" si="1"/>
        <v>0.17500277829227628</v>
      </c>
      <c r="G29">
        <f t="shared" si="14"/>
        <v>9.5620544387652734E-4</v>
      </c>
      <c r="H29">
        <f t="shared" si="15"/>
        <v>-0.50444091155795112</v>
      </c>
      <c r="I29">
        <f t="shared" si="16"/>
        <v>-0.48575169553334069</v>
      </c>
      <c r="J29">
        <f t="shared" si="25"/>
        <v>0.16249820360335052</v>
      </c>
      <c r="K29">
        <f t="shared" si="17"/>
        <v>8.3033317373212281E-4</v>
      </c>
      <c r="L29">
        <f t="shared" si="2"/>
        <v>1.5636438815092298E-4</v>
      </c>
      <c r="M29">
        <f t="shared" si="2"/>
        <v>1.5843828391305952E-8</v>
      </c>
      <c r="Q29">
        <v>768</v>
      </c>
      <c r="R29">
        <v>303.43400000000003</v>
      </c>
      <c r="S29">
        <f t="shared" si="3"/>
        <v>576.58400000000006</v>
      </c>
      <c r="T29">
        <v>10.283200000000001</v>
      </c>
      <c r="U29">
        <f t="shared" si="18"/>
        <v>0.81197046863279254</v>
      </c>
      <c r="V29">
        <f t="shared" si="4"/>
        <v>0.18802953136720746</v>
      </c>
      <c r="W29">
        <f t="shared" si="5"/>
        <v>1.9005553581533756E-3</v>
      </c>
      <c r="X29">
        <f t="shared" si="6"/>
        <v>-0.47823896981403791</v>
      </c>
      <c r="Y29">
        <f t="shared" si="7"/>
        <v>-0.45118942784796617</v>
      </c>
      <c r="Z29">
        <f t="shared" si="19"/>
        <v>0.17109005180795359</v>
      </c>
      <c r="AA29">
        <f t="shared" si="8"/>
        <v>1.6566143035647558E-3</v>
      </c>
      <c r="AB29">
        <f t="shared" si="9"/>
        <v>2.8694596773837976E-4</v>
      </c>
      <c r="AC29">
        <f t="shared" si="9"/>
        <v>5.950723811380797E-8</v>
      </c>
      <c r="AG29">
        <v>512</v>
      </c>
      <c r="AH29">
        <v>281.79700000000003</v>
      </c>
      <c r="AI29">
        <f t="shared" si="10"/>
        <v>554.947</v>
      </c>
      <c r="AJ29">
        <v>10.199199999999999</v>
      </c>
      <c r="AK29">
        <f t="shared" si="20"/>
        <v>0.93953351265706164</v>
      </c>
      <c r="AL29">
        <f t="shared" si="21"/>
        <v>6.0466487342938358E-2</v>
      </c>
      <c r="AM29">
        <f t="shared" si="22"/>
        <v>1.1685213161870336E-3</v>
      </c>
      <c r="AN29">
        <f t="shared" si="23"/>
        <v>-0.7494488805533146</v>
      </c>
      <c r="AO29">
        <f t="shared" si="11"/>
        <v>-0.89486595338691433</v>
      </c>
      <c r="AP29">
        <f t="shared" si="26"/>
        <v>8.2157925806371324E-2</v>
      </c>
      <c r="AQ29">
        <f t="shared" si="24"/>
        <v>1.1792259297719338E-3</v>
      </c>
      <c r="AR29">
        <f t="shared" si="12"/>
        <v>4.7051850261289912E-4</v>
      </c>
      <c r="AS29">
        <f t="shared" si="12"/>
        <v>1.145887520020293E-10</v>
      </c>
    </row>
    <row r="30" spans="1:45" x14ac:dyDescent="0.25">
      <c r="A30">
        <v>1551</v>
      </c>
      <c r="B30">
        <v>299.42</v>
      </c>
      <c r="C30">
        <f t="shared" si="0"/>
        <v>572.56999999999994</v>
      </c>
      <c r="D30">
        <v>10.5288</v>
      </c>
      <c r="E30">
        <f t="shared" si="13"/>
        <v>0.78005556584552693</v>
      </c>
      <c r="F30">
        <f t="shared" si="1"/>
        <v>0.21994443415447307</v>
      </c>
      <c r="G30">
        <f t="shared" si="14"/>
        <v>8.9655688799738359E-4</v>
      </c>
      <c r="H30">
        <f t="shared" si="15"/>
        <v>-0.38542716461790927</v>
      </c>
      <c r="I30">
        <f t="shared" si="16"/>
        <v>-0.33764997597673019</v>
      </c>
      <c r="J30">
        <f t="shared" si="25"/>
        <v>0.20152386276876028</v>
      </c>
      <c r="K30">
        <f t="shared" si="17"/>
        <v>9.4499301941357533E-4</v>
      </c>
      <c r="L30">
        <f t="shared" si="2"/>
        <v>3.3931745017614089E-4</v>
      </c>
      <c r="M30">
        <f t="shared" si="2"/>
        <v>2.3460588265665962E-9</v>
      </c>
      <c r="Q30">
        <v>792</v>
      </c>
      <c r="R30">
        <v>311.32499999999999</v>
      </c>
      <c r="S30">
        <f t="shared" si="3"/>
        <v>584.47499999999991</v>
      </c>
      <c r="T30">
        <v>9.7055299999999995</v>
      </c>
      <c r="U30">
        <f t="shared" si="18"/>
        <v>0.76635714003711153</v>
      </c>
      <c r="V30">
        <f t="shared" si="4"/>
        <v>0.23364285996288847</v>
      </c>
      <c r="W30">
        <f t="shared" si="5"/>
        <v>1.7517470093568605E-3</v>
      </c>
      <c r="X30">
        <f t="shared" si="6"/>
        <v>-0.35698958893913191</v>
      </c>
      <c r="Y30">
        <f t="shared" si="7"/>
        <v>-0.30532789623780299</v>
      </c>
      <c r="Z30">
        <f t="shared" si="19"/>
        <v>0.21084879509350773</v>
      </c>
      <c r="AA30">
        <f t="shared" si="8"/>
        <v>1.8730001785961857E-3</v>
      </c>
      <c r="AB30">
        <f t="shared" si="9"/>
        <v>5.1956939326953705E-4</v>
      </c>
      <c r="AC30">
        <f t="shared" si="9"/>
        <v>1.4702331050580446E-8</v>
      </c>
      <c r="AG30">
        <v>528</v>
      </c>
      <c r="AH30">
        <v>288.17500000000001</v>
      </c>
      <c r="AI30">
        <f t="shared" si="10"/>
        <v>561.32500000000005</v>
      </c>
      <c r="AJ30">
        <v>9.9962400000000002</v>
      </c>
      <c r="AK30">
        <f t="shared" si="20"/>
        <v>0.9208371715980691</v>
      </c>
      <c r="AL30">
        <f t="shared" si="21"/>
        <v>7.9162828401930896E-2</v>
      </c>
      <c r="AM30">
        <f t="shared" si="22"/>
        <v>1.6290555105199084E-3</v>
      </c>
      <c r="AN30">
        <f t="shared" si="23"/>
        <v>-0.69190967198444331</v>
      </c>
      <c r="AO30">
        <f t="shared" si="11"/>
        <v>-0.77950760060244617</v>
      </c>
      <c r="AP30">
        <f t="shared" si="26"/>
        <v>0.10102554068272226</v>
      </c>
      <c r="AQ30">
        <f t="shared" si="24"/>
        <v>1.3742218997966982E-3</v>
      </c>
      <c r="AR30">
        <f t="shared" si="12"/>
        <v>4.7797818827266574E-4</v>
      </c>
      <c r="AS30">
        <f t="shared" si="12"/>
        <v>6.4940169154228621E-8</v>
      </c>
    </row>
    <row r="31" spans="1:45" x14ac:dyDescent="0.25">
      <c r="A31">
        <v>1598</v>
      </c>
      <c r="B31">
        <v>307.21100000000001</v>
      </c>
      <c r="C31">
        <f t="shared" si="0"/>
        <v>580.36099999999999</v>
      </c>
      <c r="D31">
        <v>9.9600399999999993</v>
      </c>
      <c r="E31">
        <f t="shared" si="13"/>
        <v>0.73791739210964991</v>
      </c>
      <c r="F31">
        <f t="shared" si="1"/>
        <v>0.26208260789035009</v>
      </c>
      <c r="G31">
        <f t="shared" si="14"/>
        <v>8.6837199954286357E-4</v>
      </c>
      <c r="H31">
        <f t="shared" si="15"/>
        <v>-0.24997893295557083</v>
      </c>
      <c r="I31">
        <f t="shared" si="16"/>
        <v>-0.19294713590824225</v>
      </c>
      <c r="J31">
        <f t="shared" si="25"/>
        <v>0.24593853468119831</v>
      </c>
      <c r="K31">
        <f t="shared" si="17"/>
        <v>1.0543921578948237E-3</v>
      </c>
      <c r="L31">
        <f t="shared" si="2"/>
        <v>2.6063109978245253E-4</v>
      </c>
      <c r="M31">
        <f t="shared" si="2"/>
        <v>3.4603499313288303E-8</v>
      </c>
      <c r="Q31">
        <v>816</v>
      </c>
      <c r="R31">
        <v>319.20699999999999</v>
      </c>
      <c r="S31">
        <f t="shared" si="3"/>
        <v>592.35699999999997</v>
      </c>
      <c r="T31">
        <v>9.1730900000000002</v>
      </c>
      <c r="U31">
        <f t="shared" si="18"/>
        <v>0.72431521181254688</v>
      </c>
      <c r="V31">
        <f t="shared" si="4"/>
        <v>0.27568478818745312</v>
      </c>
      <c r="W31">
        <f t="shared" si="5"/>
        <v>1.7178925342492778E-3</v>
      </c>
      <c r="X31">
        <f t="shared" si="6"/>
        <v>-0.21990269336863366</v>
      </c>
      <c r="Y31">
        <f t="shared" si="7"/>
        <v>-0.16393193392392405</v>
      </c>
      <c r="Z31">
        <f t="shared" si="19"/>
        <v>0.2558007993798162</v>
      </c>
      <c r="AA31">
        <f t="shared" si="8"/>
        <v>2.0796691762744943E-3</v>
      </c>
      <c r="AB31">
        <f t="shared" si="9"/>
        <v>3.9537301090223031E-4</v>
      </c>
      <c r="AC31">
        <f t="shared" si="9"/>
        <v>1.3088233871504163E-7</v>
      </c>
      <c r="AG31">
        <v>544</v>
      </c>
      <c r="AH31">
        <v>294.52199999999999</v>
      </c>
      <c r="AI31">
        <f t="shared" si="10"/>
        <v>567.67200000000003</v>
      </c>
      <c r="AJ31">
        <v>9.7132900000000006</v>
      </c>
      <c r="AK31">
        <f t="shared" si="20"/>
        <v>0.89477228342975057</v>
      </c>
      <c r="AL31">
        <f t="shared" si="21"/>
        <v>0.10522771657024943</v>
      </c>
      <c r="AM31">
        <f t="shared" si="22"/>
        <v>2.0770385791665166E-3</v>
      </c>
      <c r="AN31">
        <f t="shared" si="23"/>
        <v>-0.6248558203721355</v>
      </c>
      <c r="AO31">
        <f t="shared" si="11"/>
        <v>-0.66301516943228533</v>
      </c>
      <c r="AP31">
        <f t="shared" si="26"/>
        <v>0.12301309107946944</v>
      </c>
      <c r="AQ31">
        <f t="shared" si="24"/>
        <v>1.5766769876450282E-3</v>
      </c>
      <c r="AR31">
        <f t="shared" si="12"/>
        <v>3.1631954643321277E-4</v>
      </c>
      <c r="AS31">
        <f t="shared" si="12"/>
        <v>2.5036172226991682E-7</v>
      </c>
    </row>
    <row r="32" spans="1:45" x14ac:dyDescent="0.25">
      <c r="A32">
        <v>1645</v>
      </c>
      <c r="B32" s="14">
        <v>314.995</v>
      </c>
      <c r="C32">
        <f t="shared" si="0"/>
        <v>588.14499999999998</v>
      </c>
      <c r="D32" s="14">
        <v>9.40916</v>
      </c>
      <c r="E32">
        <f t="shared" si="13"/>
        <v>0.69710390813113532</v>
      </c>
      <c r="F32">
        <f t="shared" si="1"/>
        <v>0.30289609186886468</v>
      </c>
      <c r="G32">
        <f t="shared" si="14"/>
        <v>9.6468613178957163E-4</v>
      </c>
      <c r="H32">
        <f t="shared" si="15"/>
        <v>-9.8850246995417779E-2</v>
      </c>
      <c r="I32">
        <f t="shared" si="16"/>
        <v>-5.9868760789607608E-2</v>
      </c>
      <c r="J32">
        <f t="shared" si="25"/>
        <v>0.29549496610225501</v>
      </c>
      <c r="K32">
        <f t="shared" si="17"/>
        <v>1.1663289545638339E-3</v>
      </c>
      <c r="L32">
        <f t="shared" si="2"/>
        <v>5.4776662613173618E-5</v>
      </c>
      <c r="M32">
        <f t="shared" si="2"/>
        <v>4.0659827976372545E-8</v>
      </c>
      <c r="Q32">
        <v>840</v>
      </c>
      <c r="R32" s="14">
        <v>327.05</v>
      </c>
      <c r="S32">
        <f t="shared" si="3"/>
        <v>600.20000000000005</v>
      </c>
      <c r="T32" s="14">
        <v>8.6509400000000003</v>
      </c>
      <c r="U32">
        <f t="shared" si="18"/>
        <v>0.68308579099056421</v>
      </c>
      <c r="V32">
        <f t="shared" si="4"/>
        <v>0.31691420900943579</v>
      </c>
      <c r="W32">
        <f t="shared" si="5"/>
        <v>1.9436877360601197E-3</v>
      </c>
      <c r="X32">
        <f t="shared" si="6"/>
        <v>-6.7689471796596568E-2</v>
      </c>
      <c r="Y32">
        <f t="shared" si="7"/>
        <v>-3.72285901302098E-2</v>
      </c>
      <c r="Z32">
        <f t="shared" si="19"/>
        <v>0.30571285961040406</v>
      </c>
      <c r="AA32">
        <f t="shared" si="8"/>
        <v>2.295983180987852E-3</v>
      </c>
      <c r="AB32">
        <f t="shared" si="9"/>
        <v>1.2547022835918836E-4</v>
      </c>
      <c r="AC32">
        <f t="shared" si="9"/>
        <v>1.2411208051682887E-7</v>
      </c>
      <c r="AG32">
        <v>560</v>
      </c>
      <c r="AH32">
        <v>300.87</v>
      </c>
      <c r="AI32">
        <f t="shared" si="10"/>
        <v>574.02</v>
      </c>
      <c r="AJ32">
        <v>9.3525299999999998</v>
      </c>
      <c r="AK32">
        <f t="shared" si="20"/>
        <v>0.8615396661630863</v>
      </c>
      <c r="AL32">
        <f t="shared" si="21"/>
        <v>0.1384603338369137</v>
      </c>
      <c r="AM32">
        <f t="shared" si="22"/>
        <v>2.3489028704079054E-3</v>
      </c>
      <c r="AN32">
        <f t="shared" si="23"/>
        <v>-0.54792336515094409</v>
      </c>
      <c r="AO32">
        <f t="shared" si="11"/>
        <v>-0.54596765313490925</v>
      </c>
      <c r="AP32">
        <f t="shared" si="26"/>
        <v>0.14823992288178989</v>
      </c>
      <c r="AQ32">
        <f t="shared" si="24"/>
        <v>1.7854517030079957E-3</v>
      </c>
      <c r="AR32">
        <f t="shared" si="12"/>
        <v>9.5640361886662414E-5</v>
      </c>
      <c r="AS32">
        <f t="shared" si="12"/>
        <v>3.1747721804432103E-7</v>
      </c>
    </row>
    <row r="33" spans="1:45" x14ac:dyDescent="0.25">
      <c r="A33">
        <v>1692</v>
      </c>
      <c r="B33">
        <v>322.78699999999998</v>
      </c>
      <c r="C33">
        <f t="shared" si="0"/>
        <v>595.9369999999999</v>
      </c>
      <c r="D33">
        <v>8.7971800000000009</v>
      </c>
      <c r="E33">
        <f t="shared" si="13"/>
        <v>0.65176365993702545</v>
      </c>
      <c r="F33">
        <f t="shared" si="1"/>
        <v>0.34823634006297455</v>
      </c>
      <c r="G33">
        <f t="shared" si="14"/>
        <v>1.2118083333004957E-3</v>
      </c>
      <c r="H33">
        <f t="shared" si="15"/>
        <v>6.8322622207668493E-2</v>
      </c>
      <c r="I33">
        <f t="shared" si="16"/>
        <v>3.7665807373682851E-2</v>
      </c>
      <c r="J33">
        <f t="shared" si="25"/>
        <v>0.35031242696675519</v>
      </c>
      <c r="K33">
        <f t="shared" si="17"/>
        <v>1.3280631948315458E-3</v>
      </c>
      <c r="L33">
        <f t="shared" si="2"/>
        <v>4.310136832049478E-6</v>
      </c>
      <c r="M33">
        <f t="shared" si="2"/>
        <v>1.3515192829603645E-8</v>
      </c>
      <c r="Q33">
        <v>864</v>
      </c>
      <c r="R33">
        <v>334.86399999999998</v>
      </c>
      <c r="S33">
        <f t="shared" si="3"/>
        <v>608.0139999999999</v>
      </c>
      <c r="T33">
        <v>8.0601599999999998</v>
      </c>
      <c r="U33">
        <f t="shared" si="18"/>
        <v>0.63643728532512134</v>
      </c>
      <c r="V33">
        <f t="shared" si="4"/>
        <v>0.36356271467487866</v>
      </c>
      <c r="W33">
        <f t="shared" si="5"/>
        <v>2.4431810704462578E-3</v>
      </c>
      <c r="X33">
        <f t="shared" si="6"/>
        <v>0.10035600420522994</v>
      </c>
      <c r="Y33">
        <f t="shared" si="7"/>
        <v>6.1015795021845523E-2</v>
      </c>
      <c r="Z33">
        <f t="shared" si="19"/>
        <v>0.36081645595411249</v>
      </c>
      <c r="AA33">
        <f t="shared" si="8"/>
        <v>2.5595713915080249E-3</v>
      </c>
      <c r="AB33">
        <f t="shared" si="9"/>
        <v>7.5419369613842424E-6</v>
      </c>
      <c r="AC33">
        <f t="shared" si="9"/>
        <v>1.3546706836861222E-8</v>
      </c>
      <c r="AG33">
        <v>576</v>
      </c>
      <c r="AH33" s="13">
        <v>307.19400000000002</v>
      </c>
      <c r="AI33">
        <f t="shared" si="10"/>
        <v>580.34400000000005</v>
      </c>
      <c r="AJ33" s="13">
        <v>8.9445499999999996</v>
      </c>
      <c r="AK33">
        <f t="shared" si="20"/>
        <v>0.82395722023655982</v>
      </c>
      <c r="AL33">
        <f t="shared" si="21"/>
        <v>0.17604277976344018</v>
      </c>
      <c r="AM33">
        <f t="shared" si="22"/>
        <v>2.3961135266590411E-3</v>
      </c>
      <c r="AN33">
        <f t="shared" si="23"/>
        <v>-0.46080394610213427</v>
      </c>
      <c r="AO33">
        <f t="shared" si="11"/>
        <v>-0.42884521748009491</v>
      </c>
      <c r="AP33">
        <f t="shared" si="26"/>
        <v>0.17680715012991782</v>
      </c>
      <c r="AQ33">
        <f t="shared" si="24"/>
        <v>1.9919843255322965E-3</v>
      </c>
      <c r="AR33">
        <f t="shared" si="12"/>
        <v>5.8426205714916204E-7</v>
      </c>
      <c r="AS33">
        <f t="shared" si="12"/>
        <v>1.6332041120334081E-7</v>
      </c>
    </row>
    <row r="34" spans="1:45" x14ac:dyDescent="0.25">
      <c r="A34">
        <v>1739</v>
      </c>
      <c r="B34" s="13">
        <v>330.53199999999998</v>
      </c>
      <c r="C34">
        <f t="shared" si="0"/>
        <v>603.68200000000002</v>
      </c>
      <c r="D34" s="13">
        <v>8.0284300000000002</v>
      </c>
      <c r="E34">
        <f t="shared" si="13"/>
        <v>0.59480866827190215</v>
      </c>
      <c r="F34">
        <f t="shared" si="1"/>
        <v>0.40519133172809785</v>
      </c>
      <c r="G34">
        <f t="shared" si="14"/>
        <v>1.4503395033753288E-3</v>
      </c>
      <c r="H34">
        <f t="shared" si="15"/>
        <v>0.25867726777679367</v>
      </c>
      <c r="I34">
        <f t="shared" si="16"/>
        <v>0.20155024394782095</v>
      </c>
      <c r="J34">
        <f t="shared" si="25"/>
        <v>0.41273139712383783</v>
      </c>
      <c r="K34">
        <f t="shared" si="17"/>
        <v>1.2329616895493693E-3</v>
      </c>
      <c r="L34">
        <f t="shared" si="2"/>
        <v>5.6852586172035516E-5</v>
      </c>
      <c r="M34">
        <f t="shared" si="2"/>
        <v>4.7253113943753495E-8</v>
      </c>
      <c r="Q34">
        <v>888</v>
      </c>
      <c r="R34" s="13">
        <v>342.714</v>
      </c>
      <c r="S34">
        <f t="shared" si="3"/>
        <v>615.86400000000003</v>
      </c>
      <c r="T34" s="13">
        <v>7.3175600000000003</v>
      </c>
      <c r="U34">
        <f t="shared" si="18"/>
        <v>0.57780093963441115</v>
      </c>
      <c r="V34">
        <f t="shared" si="4"/>
        <v>0.42219906036558885</v>
      </c>
      <c r="W34">
        <f t="shared" si="5"/>
        <v>2.8279179333306989E-3</v>
      </c>
      <c r="X34">
        <f t="shared" si="6"/>
        <v>0.2876937845549804</v>
      </c>
      <c r="Y34">
        <f t="shared" si="7"/>
        <v>0.23092711378324121</v>
      </c>
      <c r="Z34">
        <f t="shared" si="19"/>
        <v>0.42224616935030507</v>
      </c>
      <c r="AA34">
        <f t="shared" si="8"/>
        <v>2.3244163024672437E-3</v>
      </c>
      <c r="AB34">
        <f t="shared" si="9"/>
        <v>2.2192564409926146E-9</v>
      </c>
      <c r="AC34">
        <f t="shared" si="9"/>
        <v>2.535138922821591E-7</v>
      </c>
      <c r="AG34">
        <v>592</v>
      </c>
      <c r="AH34">
        <v>313.52800000000002</v>
      </c>
      <c r="AI34">
        <f t="shared" si="10"/>
        <v>586.678</v>
      </c>
      <c r="AJ34">
        <v>8.5283700000000007</v>
      </c>
      <c r="AK34">
        <f t="shared" si="20"/>
        <v>0.78561940381001516</v>
      </c>
      <c r="AL34">
        <f t="shared" si="21"/>
        <v>0.21438059618998484</v>
      </c>
      <c r="AM34">
        <f t="shared" si="22"/>
        <v>2.2744597258557916E-3</v>
      </c>
      <c r="AN34">
        <f t="shared" si="23"/>
        <v>-0.36360696401500125</v>
      </c>
      <c r="AO34">
        <f t="shared" si="11"/>
        <v>-0.31275333154934465</v>
      </c>
      <c r="AP34">
        <f t="shared" si="26"/>
        <v>0.20867889933843456</v>
      </c>
      <c r="AQ34">
        <f t="shared" si="24"/>
        <v>2.1962835756761173E-3</v>
      </c>
      <c r="AR34">
        <f t="shared" si="12"/>
        <v>3.2509346986978385E-5</v>
      </c>
      <c r="AS34">
        <f t="shared" si="12"/>
        <v>6.1115104569150006E-9</v>
      </c>
    </row>
    <row r="35" spans="1:45" x14ac:dyDescent="0.25">
      <c r="A35">
        <v>1786</v>
      </c>
      <c r="B35">
        <v>338.322</v>
      </c>
      <c r="C35">
        <f t="shared" si="0"/>
        <v>611.47199999999998</v>
      </c>
      <c r="D35">
        <v>7.1083600000000002</v>
      </c>
      <c r="E35">
        <f t="shared" si="13"/>
        <v>0.5266427116132617</v>
      </c>
      <c r="F35">
        <f t="shared" si="1"/>
        <v>0.4733572883867383</v>
      </c>
      <c r="G35">
        <f t="shared" si="14"/>
        <v>1.288055707715772E-3</v>
      </c>
      <c r="H35">
        <f t="shared" si="15"/>
        <v>0.43540077485677853</v>
      </c>
      <c r="I35">
        <f t="shared" si="16"/>
        <v>0.39716491170371665</v>
      </c>
      <c r="J35">
        <f t="shared" si="25"/>
        <v>0.4706805965326582</v>
      </c>
      <c r="K35">
        <f t="shared" si="17"/>
        <v>1.0291046932263091E-3</v>
      </c>
      <c r="L35">
        <f t="shared" si="2"/>
        <v>7.1646792816987275E-6</v>
      </c>
      <c r="M35">
        <f t="shared" si="2"/>
        <v>6.7055627905122029E-8</v>
      </c>
      <c r="Q35">
        <v>912</v>
      </c>
      <c r="R35">
        <v>350.608</v>
      </c>
      <c r="S35">
        <f t="shared" si="3"/>
        <v>623.75800000000004</v>
      </c>
      <c r="T35">
        <v>6.4580200000000003</v>
      </c>
      <c r="U35">
        <f t="shared" si="18"/>
        <v>0.50993090923447437</v>
      </c>
      <c r="V35">
        <f t="shared" si="4"/>
        <v>0.49006909076552563</v>
      </c>
      <c r="W35">
        <f t="shared" si="5"/>
        <v>2.3910010922921035E-3</v>
      </c>
      <c r="X35">
        <f t="shared" si="6"/>
        <v>0.45782031126867084</v>
      </c>
      <c r="Y35">
        <f t="shared" si="7"/>
        <v>0.42507149577466613</v>
      </c>
      <c r="Z35">
        <f t="shared" si="19"/>
        <v>0.47803216060951892</v>
      </c>
      <c r="AA35">
        <f t="shared" si="8"/>
        <v>1.9362707003777473E-3</v>
      </c>
      <c r="AB35">
        <f t="shared" si="9"/>
        <v>1.4488768758058368E-4</v>
      </c>
      <c r="AC35">
        <f t="shared" si="9"/>
        <v>2.0677972933058399E-7</v>
      </c>
      <c r="AG35">
        <v>608</v>
      </c>
      <c r="AH35">
        <v>319.858</v>
      </c>
      <c r="AI35">
        <f t="shared" si="10"/>
        <v>593.00800000000004</v>
      </c>
      <c r="AJ35">
        <v>8.1333199999999994</v>
      </c>
      <c r="AK35">
        <f t="shared" si="20"/>
        <v>0.74922804819632249</v>
      </c>
      <c r="AL35">
        <f t="shared" si="21"/>
        <v>0.25077195180367751</v>
      </c>
      <c r="AM35">
        <f t="shared" si="22"/>
        <v>2.1245946792438838E-3</v>
      </c>
      <c r="AN35">
        <f t="shared" si="23"/>
        <v>-0.25644139417237111</v>
      </c>
      <c r="AO35">
        <f t="shared" si="11"/>
        <v>-0.19932986279889367</v>
      </c>
      <c r="AP35">
        <f t="shared" si="26"/>
        <v>0.24381943654925242</v>
      </c>
      <c r="AQ35">
        <f t="shared" si="24"/>
        <v>2.3939150795622751E-3</v>
      </c>
      <c r="AR35">
        <f t="shared" si="12"/>
        <v>4.8337468363013501E-5</v>
      </c>
      <c r="AS35">
        <f t="shared" si="12"/>
        <v>7.2533478027658516E-8</v>
      </c>
    </row>
    <row r="36" spans="1:45" x14ac:dyDescent="0.25">
      <c r="A36">
        <v>1833</v>
      </c>
      <c r="B36">
        <v>346.113</v>
      </c>
      <c r="C36">
        <f t="shared" si="0"/>
        <v>619.26299999999992</v>
      </c>
      <c r="D36">
        <v>6.2912400000000002</v>
      </c>
      <c r="E36">
        <f t="shared" si="13"/>
        <v>0.46610409335062047</v>
      </c>
      <c r="F36">
        <f t="shared" si="1"/>
        <v>0.53389590664937958</v>
      </c>
      <c r="G36">
        <f t="shared" si="14"/>
        <v>7.2960713764960304E-4</v>
      </c>
      <c r="H36">
        <f t="shared" si="15"/>
        <v>0.58290494475997723</v>
      </c>
      <c r="I36">
        <f t="shared" si="16"/>
        <v>0.5973458419074541</v>
      </c>
      <c r="J36">
        <f t="shared" si="25"/>
        <v>0.51904851711429467</v>
      </c>
      <c r="K36">
        <f t="shared" si="17"/>
        <v>8.240692229601244E-4</v>
      </c>
      <c r="L36">
        <f t="shared" si="2"/>
        <v>2.2044497600654889E-4</v>
      </c>
      <c r="M36">
        <f t="shared" si="2"/>
        <v>8.9230855612122147E-9</v>
      </c>
      <c r="Q36">
        <v>936</v>
      </c>
      <c r="R36">
        <v>358.54700000000003</v>
      </c>
      <c r="S36">
        <f t="shared" si="3"/>
        <v>631.697</v>
      </c>
      <c r="T36">
        <v>5.7312799999999999</v>
      </c>
      <c r="U36">
        <f t="shared" si="18"/>
        <v>0.45254688301946383</v>
      </c>
      <c r="V36">
        <f t="shared" si="4"/>
        <v>0.54745311698053611</v>
      </c>
      <c r="W36">
        <f t="shared" si="5"/>
        <v>1.3126916446234242E-3</v>
      </c>
      <c r="X36">
        <f t="shared" si="6"/>
        <v>0.59953804431119795</v>
      </c>
      <c r="Y36">
        <f t="shared" si="7"/>
        <v>0.62281399998635778</v>
      </c>
      <c r="Z36">
        <f t="shared" si="19"/>
        <v>0.52450265741858482</v>
      </c>
      <c r="AA36">
        <f t="shared" si="8"/>
        <v>1.5551309992639405E-3</v>
      </c>
      <c r="AB36">
        <f t="shared" si="9"/>
        <v>5.2672359410476169E-4</v>
      </c>
      <c r="AC36">
        <f t="shared" si="9"/>
        <v>5.8776840678510024E-8</v>
      </c>
      <c r="AG36">
        <v>624</v>
      </c>
      <c r="AH36">
        <v>326.19499999999999</v>
      </c>
      <c r="AI36">
        <f t="shared" si="10"/>
        <v>599.34500000000003</v>
      </c>
      <c r="AJ36">
        <v>7.7643000000000004</v>
      </c>
      <c r="AK36">
        <f t="shared" si="20"/>
        <v>0.71523453332842035</v>
      </c>
      <c r="AL36">
        <f t="shared" si="21"/>
        <v>0.28476546667157965</v>
      </c>
      <c r="AM36">
        <f t="shared" si="22"/>
        <v>2.0993197059582178E-3</v>
      </c>
      <c r="AN36">
        <f t="shared" si="23"/>
        <v>-0.13963258291621061</v>
      </c>
      <c r="AO36">
        <f t="shared" si="11"/>
        <v>-9.2402696908867224E-2</v>
      </c>
      <c r="AP36">
        <f t="shared" si="26"/>
        <v>0.28212207782224885</v>
      </c>
      <c r="AQ36">
        <f t="shared" si="24"/>
        <v>2.5936907244520115E-3</v>
      </c>
      <c r="AR36">
        <f t="shared" si="12"/>
        <v>6.9875046087663931E-6</v>
      </c>
      <c r="AS36">
        <f t="shared" si="12"/>
        <v>2.4440270392659089E-7</v>
      </c>
    </row>
    <row r="37" spans="1:45" x14ac:dyDescent="0.25">
      <c r="A37">
        <v>1880</v>
      </c>
      <c r="B37">
        <v>353.85300000000001</v>
      </c>
      <c r="C37">
        <f t="shared" si="0"/>
        <v>627.00299999999993</v>
      </c>
      <c r="D37">
        <v>5.8283899999999997</v>
      </c>
      <c r="E37">
        <f t="shared" si="13"/>
        <v>0.43181255788108908</v>
      </c>
      <c r="F37">
        <f t="shared" si="1"/>
        <v>0.56818744211891092</v>
      </c>
      <c r="G37">
        <f t="shared" si="14"/>
        <v>3.4444518882535187E-4</v>
      </c>
      <c r="H37">
        <f t="shared" si="15"/>
        <v>0.70102086384536089</v>
      </c>
      <c r="I37">
        <f t="shared" si="16"/>
        <v>0.79667907249844916</v>
      </c>
      <c r="J37">
        <f t="shared" si="25"/>
        <v>0.55777977059342054</v>
      </c>
      <c r="K37">
        <f t="shared" si="17"/>
        <v>6.3812927112305475E-4</v>
      </c>
      <c r="L37">
        <f t="shared" si="2"/>
        <v>1.0831962658250327E-4</v>
      </c>
      <c r="M37">
        <f t="shared" si="2"/>
        <v>8.6250340195043918E-8</v>
      </c>
      <c r="Q37">
        <v>960</v>
      </c>
      <c r="R37">
        <v>366.471</v>
      </c>
      <c r="S37">
        <f t="shared" si="3"/>
        <v>639.62099999999998</v>
      </c>
      <c r="T37">
        <v>5.3322900000000004</v>
      </c>
      <c r="U37">
        <f t="shared" si="18"/>
        <v>0.42104228354850176</v>
      </c>
      <c r="V37">
        <f t="shared" si="4"/>
        <v>0.57895771645149829</v>
      </c>
      <c r="W37">
        <f t="shared" si="5"/>
        <v>6.1513811573032007E-4</v>
      </c>
      <c r="X37">
        <f t="shared" si="6"/>
        <v>0.71335975310266497</v>
      </c>
      <c r="Y37">
        <f t="shared" si="7"/>
        <v>0.82053934194207667</v>
      </c>
      <c r="Z37">
        <f t="shared" si="19"/>
        <v>0.56182580140091942</v>
      </c>
      <c r="AA37">
        <f t="shared" si="8"/>
        <v>1.2068957869336991E-3</v>
      </c>
      <c r="AB37">
        <f t="shared" si="9"/>
        <v>2.9350251330025089E-4</v>
      </c>
      <c r="AC37">
        <f t="shared" si="9"/>
        <v>3.5017714142804649E-7</v>
      </c>
      <c r="AG37">
        <v>640</v>
      </c>
      <c r="AH37" s="14">
        <v>332.53800000000001</v>
      </c>
      <c r="AI37">
        <f t="shared" si="10"/>
        <v>605.68799999999999</v>
      </c>
      <c r="AJ37" s="14">
        <v>7.3996700000000004</v>
      </c>
      <c r="AK37">
        <f t="shared" si="20"/>
        <v>0.68164541803308887</v>
      </c>
      <c r="AL37">
        <f t="shared" si="21"/>
        <v>0.31835458196691113</v>
      </c>
      <c r="AM37">
        <f t="shared" si="22"/>
        <v>2.2849957625557318E-3</v>
      </c>
      <c r="AN37">
        <f t="shared" si="23"/>
        <v>-1.307590892392918E-2</v>
      </c>
      <c r="AO37">
        <f t="shared" si="11"/>
        <v>-4.7406888511116888E-3</v>
      </c>
      <c r="AP37">
        <f t="shared" si="26"/>
        <v>0.32362112941348103</v>
      </c>
      <c r="AQ37">
        <f t="shared" si="24"/>
        <v>2.8502552036051079E-3</v>
      </c>
      <c r="AR37">
        <f t="shared" si="12"/>
        <v>2.773652200697196E-5</v>
      </c>
      <c r="AS37">
        <f t="shared" si="12"/>
        <v>3.1951823569545306E-7</v>
      </c>
    </row>
    <row r="38" spans="1:45" x14ac:dyDescent="0.25">
      <c r="A38">
        <v>1927</v>
      </c>
      <c r="B38">
        <v>361.61500000000001</v>
      </c>
      <c r="C38">
        <f t="shared" si="0"/>
        <v>634.76499999999999</v>
      </c>
      <c r="D38">
        <v>5.6098800000000004</v>
      </c>
      <c r="E38">
        <f t="shared" si="13"/>
        <v>0.41562363400629748</v>
      </c>
      <c r="F38">
        <f t="shared" si="1"/>
        <v>0.58437636599370246</v>
      </c>
      <c r="G38">
        <f t="shared" si="14"/>
        <v>2.2245254243299868E-4</v>
      </c>
      <c r="H38">
        <f t="shared" si="15"/>
        <v>0.79248554090639567</v>
      </c>
      <c r="I38">
        <f t="shared" si="16"/>
        <v>0.99456116983240594</v>
      </c>
      <c r="J38">
        <f t="shared" si="25"/>
        <v>0.58777184633620416</v>
      </c>
      <c r="K38">
        <f t="shared" si="17"/>
        <v>4.7947299566510819E-4</v>
      </c>
      <c r="L38">
        <f t="shared" si="2"/>
        <v>1.1529286756315461E-5</v>
      </c>
      <c r="M38">
        <f t="shared" si="2"/>
        <v>6.6059513379638993E-8</v>
      </c>
      <c r="Q38">
        <v>984</v>
      </c>
      <c r="R38">
        <v>374.38499999999999</v>
      </c>
      <c r="S38">
        <f t="shared" si="3"/>
        <v>647.53499999999997</v>
      </c>
      <c r="T38">
        <v>5.1453199999999999</v>
      </c>
      <c r="U38">
        <f t="shared" si="18"/>
        <v>0.40627896877097397</v>
      </c>
      <c r="V38">
        <f t="shared" si="4"/>
        <v>0.59372103122902598</v>
      </c>
      <c r="W38">
        <f t="shared" si="5"/>
        <v>3.9862081671865335E-4</v>
      </c>
      <c r="X38">
        <f t="shared" si="6"/>
        <v>0.80169375253231734</v>
      </c>
      <c r="Y38">
        <f t="shared" si="7"/>
        <v>1.0178610215501096</v>
      </c>
      <c r="Z38">
        <f t="shared" si="19"/>
        <v>0.59079130028732818</v>
      </c>
      <c r="AA38">
        <f t="shared" si="8"/>
        <v>9.0368257420411692E-4</v>
      </c>
      <c r="AB38">
        <f t="shared" si="9"/>
        <v>8.583323390741446E-6</v>
      </c>
      <c r="AC38">
        <f t="shared" si="9"/>
        <v>2.5508737887430525E-7</v>
      </c>
      <c r="AG38">
        <v>656</v>
      </c>
      <c r="AH38">
        <v>338.86399999999998</v>
      </c>
      <c r="AI38">
        <f t="shared" si="10"/>
        <v>612.0139999999999</v>
      </c>
      <c r="AJ38">
        <v>7.0027900000000001</v>
      </c>
      <c r="AK38">
        <f t="shared" si="20"/>
        <v>0.64508548583219716</v>
      </c>
      <c r="AL38">
        <f t="shared" si="21"/>
        <v>0.35491451416780284</v>
      </c>
      <c r="AM38">
        <f t="shared" si="22"/>
        <v>2.706322082611741E-3</v>
      </c>
      <c r="AN38">
        <f t="shared" si="23"/>
        <v>0.12599958500323005</v>
      </c>
      <c r="AO38">
        <f t="shared" si="11"/>
        <v>8.1204007516576124E-2</v>
      </c>
      <c r="AP38">
        <f t="shared" si="26"/>
        <v>0.36922521267116276</v>
      </c>
      <c r="AQ38">
        <f t="shared" si="24"/>
        <v>3.0334697210653212E-3</v>
      </c>
      <c r="AR38">
        <f t="shared" si="12"/>
        <v>2.0479609165406786E-4</v>
      </c>
      <c r="AS38">
        <f t="shared" si="12"/>
        <v>1.0702557734575444E-7</v>
      </c>
    </row>
    <row r="39" spans="1:45" x14ac:dyDescent="0.25">
      <c r="A39">
        <v>1974</v>
      </c>
      <c r="B39">
        <v>369.53100000000001</v>
      </c>
      <c r="C39">
        <f t="shared" si="0"/>
        <v>642.68100000000004</v>
      </c>
      <c r="D39">
        <v>5.4687599999999996</v>
      </c>
      <c r="E39">
        <f t="shared" si="13"/>
        <v>0.4051683645119466</v>
      </c>
      <c r="F39">
        <f t="shared" si="1"/>
        <v>0.5948316354880534</v>
      </c>
      <c r="G39">
        <f t="shared" si="14"/>
        <v>1.7978112574038325E-4</v>
      </c>
      <c r="H39">
        <f t="shared" si="15"/>
        <v>0.86120961405667618</v>
      </c>
      <c r="I39">
        <f t="shared" si="16"/>
        <v>1.192512529942181</v>
      </c>
      <c r="J39">
        <f t="shared" si="25"/>
        <v>0.61030707713246424</v>
      </c>
      <c r="K39">
        <f t="shared" si="17"/>
        <v>3.4949121350249905E-4</v>
      </c>
      <c r="L39">
        <f t="shared" si="2"/>
        <v>2.3948929408956518E-4</v>
      </c>
      <c r="M39">
        <f t="shared" si="2"/>
        <v>2.8801513888225045E-8</v>
      </c>
      <c r="Q39">
        <v>1008</v>
      </c>
      <c r="R39">
        <v>382.267</v>
      </c>
      <c r="S39">
        <f t="shared" si="3"/>
        <v>655.41699999999992</v>
      </c>
      <c r="T39">
        <v>5.0241600000000002</v>
      </c>
      <c r="U39">
        <f t="shared" si="18"/>
        <v>0.3967120691697264</v>
      </c>
      <c r="V39">
        <f t="shared" si="4"/>
        <v>0.60328793083027366</v>
      </c>
      <c r="W39">
        <f t="shared" si="5"/>
        <v>3.2620711437482408E-4</v>
      </c>
      <c r="X39">
        <f t="shared" si="6"/>
        <v>0.86783525112611326</v>
      </c>
      <c r="Y39">
        <f t="shared" si="7"/>
        <v>1.2153726020080642</v>
      </c>
      <c r="Z39">
        <f t="shared" si="19"/>
        <v>0.612479682068227</v>
      </c>
      <c r="AA39">
        <f t="shared" si="8"/>
        <v>6.492374632537781E-4</v>
      </c>
      <c r="AB39">
        <f t="shared" si="9"/>
        <v>8.4488290820416937E-5</v>
      </c>
      <c r="AC39">
        <f t="shared" si="9"/>
        <v>1.0434860629685875E-7</v>
      </c>
      <c r="AG39">
        <v>672</v>
      </c>
      <c r="AH39">
        <v>345.17399999999998</v>
      </c>
      <c r="AI39">
        <f t="shared" si="10"/>
        <v>618.32399999999996</v>
      </c>
      <c r="AJ39">
        <v>6.5327299999999999</v>
      </c>
      <c r="AK39">
        <f t="shared" si="20"/>
        <v>0.6017843325104093</v>
      </c>
      <c r="AL39">
        <f t="shared" si="21"/>
        <v>0.3982156674895907</v>
      </c>
      <c r="AM39">
        <f t="shared" si="22"/>
        <v>3.2119366962673618E-3</v>
      </c>
      <c r="AN39">
        <f t="shared" si="23"/>
        <v>0.2740148571924117</v>
      </c>
      <c r="AO39">
        <f t="shared" si="11"/>
        <v>0.21694859423901394</v>
      </c>
      <c r="AP39">
        <f t="shared" si="26"/>
        <v>0.41776072820820792</v>
      </c>
      <c r="AQ39">
        <f t="shared" si="24"/>
        <v>2.8109037850565202E-3</v>
      </c>
      <c r="AR39">
        <f t="shared" si="12"/>
        <v>3.8200939849443406E-4</v>
      </c>
      <c r="AS39">
        <f t="shared" si="12"/>
        <v>1.6082739587424271E-7</v>
      </c>
    </row>
    <row r="40" spans="1:45" x14ac:dyDescent="0.25">
      <c r="A40">
        <v>2021</v>
      </c>
      <c r="B40">
        <v>377.29700000000003</v>
      </c>
      <c r="C40">
        <f t="shared" si="0"/>
        <v>650.447</v>
      </c>
      <c r="D40">
        <v>5.3547099999999999</v>
      </c>
      <c r="E40">
        <f t="shared" si="13"/>
        <v>0.39671865160214853</v>
      </c>
      <c r="F40">
        <f t="shared" si="1"/>
        <v>0.60328134839785141</v>
      </c>
      <c r="G40">
        <f t="shared" si="14"/>
        <v>1.6146410091703482E-4</v>
      </c>
      <c r="H40">
        <f t="shared" si="15"/>
        <v>0.91130307070444516</v>
      </c>
      <c r="I40">
        <f t="shared" si="16"/>
        <v>1.3933815672580687</v>
      </c>
      <c r="J40">
        <f t="shared" si="25"/>
        <v>0.62673316416708169</v>
      </c>
      <c r="K40">
        <f t="shared" si="17"/>
        <v>2.3959711030142574E-4</v>
      </c>
      <c r="L40">
        <f t="shared" si="2"/>
        <v>5.4998766287391791E-4</v>
      </c>
      <c r="M40">
        <f t="shared" si="2"/>
        <v>6.1047671554613195E-9</v>
      </c>
      <c r="Q40">
        <v>1032</v>
      </c>
      <c r="R40">
        <v>390.11900000000003</v>
      </c>
      <c r="S40">
        <f t="shared" si="3"/>
        <v>663.26900000000001</v>
      </c>
      <c r="T40">
        <v>4.9250100000000003</v>
      </c>
      <c r="U40">
        <f t="shared" si="18"/>
        <v>0.38888309842473057</v>
      </c>
      <c r="V40">
        <f t="shared" si="4"/>
        <v>0.61111690157526943</v>
      </c>
      <c r="W40">
        <f t="shared" si="5"/>
        <v>2.9458986405569526E-4</v>
      </c>
      <c r="X40">
        <f t="shared" si="6"/>
        <v>0.91535363865356834</v>
      </c>
      <c r="Y40">
        <f t="shared" si="7"/>
        <v>1.4133488441873177</v>
      </c>
      <c r="Z40">
        <f t="shared" si="19"/>
        <v>0.62806138118631771</v>
      </c>
      <c r="AA40">
        <f t="shared" si="8"/>
        <v>4.4634086393776631E-4</v>
      </c>
      <c r="AB40">
        <f t="shared" si="9"/>
        <v>2.8711538928923085E-4</v>
      </c>
      <c r="AC40">
        <f t="shared" si="9"/>
        <v>2.3028365965208327E-8</v>
      </c>
      <c r="AG40">
        <v>688</v>
      </c>
      <c r="AH40" s="13">
        <v>351.48599999999999</v>
      </c>
      <c r="AI40">
        <f t="shared" si="10"/>
        <v>624.63599999999997</v>
      </c>
      <c r="AJ40" s="13">
        <v>5.97485</v>
      </c>
      <c r="AK40">
        <f t="shared" si="20"/>
        <v>0.55039334537013151</v>
      </c>
      <c r="AL40">
        <f t="shared" si="21"/>
        <v>0.44960665462986849</v>
      </c>
      <c r="AM40">
        <f t="shared" si="22"/>
        <v>3.3675591399830451E-3</v>
      </c>
      <c r="AN40">
        <f t="shared" si="23"/>
        <v>0.41117023604901271</v>
      </c>
      <c r="AO40">
        <f t="shared" si="11"/>
        <v>0.36786064267490159</v>
      </c>
      <c r="AP40">
        <f t="shared" si="26"/>
        <v>0.46273518876911224</v>
      </c>
      <c r="AQ40">
        <f t="shared" si="24"/>
        <v>2.4660352107170294E-3</v>
      </c>
      <c r="AR40">
        <f t="shared" si="12"/>
        <v>1.723584086452887E-4</v>
      </c>
      <c r="AS40">
        <f t="shared" si="12"/>
        <v>8.1274539503923604E-7</v>
      </c>
    </row>
    <row r="41" spans="1:45" x14ac:dyDescent="0.25">
      <c r="A41">
        <v>2068</v>
      </c>
      <c r="B41">
        <v>385.02300000000002</v>
      </c>
      <c r="C41">
        <f t="shared" si="0"/>
        <v>658.173</v>
      </c>
      <c r="D41">
        <v>5.2522799999999998</v>
      </c>
      <c r="E41">
        <f t="shared" si="13"/>
        <v>0.38912983885904795</v>
      </c>
      <c r="F41">
        <f t="shared" si="1"/>
        <v>0.61087016114095205</v>
      </c>
      <c r="G41">
        <f t="shared" si="14"/>
        <v>1.5214795490102432E-4</v>
      </c>
      <c r="H41">
        <f t="shared" si="15"/>
        <v>0.94564512851337323</v>
      </c>
      <c r="I41">
        <f t="shared" si="16"/>
        <v>1.59450587563732</v>
      </c>
      <c r="J41">
        <f t="shared" si="25"/>
        <v>0.63799422835124875</v>
      </c>
      <c r="K41">
        <f t="shared" si="17"/>
        <v>1.5682972065535653E-4</v>
      </c>
      <c r="L41">
        <f t="shared" si="2"/>
        <v>7.3571502202869252E-4</v>
      </c>
      <c r="M41">
        <f t="shared" si="2"/>
        <v>2.1918930578437835E-11</v>
      </c>
      <c r="Q41">
        <v>1056</v>
      </c>
      <c r="R41">
        <v>397.94400000000002</v>
      </c>
      <c r="S41">
        <f t="shared" si="3"/>
        <v>671.09400000000005</v>
      </c>
      <c r="T41">
        <v>4.8354699999999999</v>
      </c>
      <c r="U41">
        <f t="shared" si="18"/>
        <v>0.38181294168739388</v>
      </c>
      <c r="V41">
        <f t="shared" si="4"/>
        <v>0.61818705831260612</v>
      </c>
      <c r="W41">
        <f t="shared" si="5"/>
        <v>2.7899509126561028E-4</v>
      </c>
      <c r="X41">
        <f t="shared" si="6"/>
        <v>0.94802180606898345</v>
      </c>
      <c r="Y41">
        <f t="shared" si="7"/>
        <v>1.6120460935745717</v>
      </c>
      <c r="Z41">
        <f t="shared" si="19"/>
        <v>0.63877356192082413</v>
      </c>
      <c r="AA41">
        <f t="shared" si="8"/>
        <v>2.9292298306340459E-4</v>
      </c>
      <c r="AB41">
        <f t="shared" si="9"/>
        <v>4.2380413081117316E-4</v>
      </c>
      <c r="AC41">
        <f t="shared" si="9"/>
        <v>1.9398616993106591E-10</v>
      </c>
      <c r="AG41" s="11">
        <v>704</v>
      </c>
      <c r="AH41">
        <v>357.81</v>
      </c>
      <c r="AI41">
        <f t="shared" si="10"/>
        <v>630.96</v>
      </c>
      <c r="AJ41">
        <v>5.3899400000000002</v>
      </c>
      <c r="AK41">
        <f t="shared" si="20"/>
        <v>0.49651239913040274</v>
      </c>
      <c r="AL41">
        <f t="shared" si="21"/>
        <v>0.50348760086959721</v>
      </c>
      <c r="AM41">
        <f t="shared" si="22"/>
        <v>2.8230820958767833E-3</v>
      </c>
      <c r="AN41">
        <f t="shared" si="23"/>
        <v>0.53149808056568704</v>
      </c>
      <c r="AO41">
        <f t="shared" si="11"/>
        <v>0.52277614570587572</v>
      </c>
      <c r="AP41">
        <f t="shared" si="26"/>
        <v>0.50219175214058476</v>
      </c>
      <c r="AQ41">
        <f t="shared" si="24"/>
        <v>2.1045694608598877E-3</v>
      </c>
      <c r="AR41">
        <f t="shared" si="12"/>
        <v>1.6792239284831816E-6</v>
      </c>
      <c r="AS41">
        <f t="shared" si="12"/>
        <v>5.1626040667892251E-7</v>
      </c>
    </row>
    <row r="42" spans="1:45" x14ac:dyDescent="0.25">
      <c r="A42">
        <v>2115</v>
      </c>
      <c r="B42">
        <v>392.755</v>
      </c>
      <c r="C42">
        <f t="shared" si="0"/>
        <v>665.90499999999997</v>
      </c>
      <c r="D42">
        <v>5.1557599999999999</v>
      </c>
      <c r="E42">
        <f t="shared" si="13"/>
        <v>0.38197888497869975</v>
      </c>
      <c r="F42">
        <f t="shared" si="1"/>
        <v>0.61802111502130019</v>
      </c>
      <c r="G42">
        <f t="shared" si="14"/>
        <v>1.4620516801771766E-4</v>
      </c>
      <c r="H42">
        <f t="shared" si="15"/>
        <v>0.96812392771979361</v>
      </c>
      <c r="I42">
        <f t="shared" si="16"/>
        <v>1.7961394505663029</v>
      </c>
      <c r="J42">
        <f t="shared" si="25"/>
        <v>0.64536522522205053</v>
      </c>
      <c r="K42">
        <f t="shared" si="17"/>
        <v>9.8029388825078491E-5</v>
      </c>
      <c r="L42">
        <f t="shared" si="2"/>
        <v>7.4770036267077873E-4</v>
      </c>
      <c r="M42">
        <f t="shared" si="2"/>
        <v>2.3209057008179252E-9</v>
      </c>
      <c r="Q42">
        <v>1080</v>
      </c>
      <c r="R42">
        <v>405.75299999999999</v>
      </c>
      <c r="S42">
        <f t="shared" si="3"/>
        <v>678.90300000000002</v>
      </c>
      <c r="T42">
        <v>4.7506700000000004</v>
      </c>
      <c r="U42">
        <f t="shared" si="18"/>
        <v>0.37511705949701923</v>
      </c>
      <c r="V42">
        <f t="shared" si="4"/>
        <v>0.62488294050298077</v>
      </c>
      <c r="W42">
        <f t="shared" si="5"/>
        <v>2.6882887862397786E-4</v>
      </c>
      <c r="X42">
        <f t="shared" si="6"/>
        <v>0.96946115393893872</v>
      </c>
      <c r="Y42">
        <f t="shared" si="7"/>
        <v>1.8116503978345415</v>
      </c>
      <c r="Z42">
        <f t="shared" si="19"/>
        <v>0.64580371351434585</v>
      </c>
      <c r="AA42">
        <f t="shared" si="8"/>
        <v>1.8320662999310531E-4</v>
      </c>
      <c r="AB42">
        <f t="shared" si="9"/>
        <v>4.3767874339306146E-4</v>
      </c>
      <c r="AC42">
        <f t="shared" si="9"/>
        <v>7.3311694606069567E-9</v>
      </c>
      <c r="AG42">
        <v>720</v>
      </c>
      <c r="AH42">
        <v>364.17200000000003</v>
      </c>
      <c r="AI42">
        <f t="shared" si="10"/>
        <v>637.322</v>
      </c>
      <c r="AJ42">
        <v>4.8996000000000004</v>
      </c>
      <c r="AK42">
        <f t="shared" si="20"/>
        <v>0.4513430855963742</v>
      </c>
      <c r="AL42">
        <f t="shared" si="21"/>
        <v>0.54865691440362574</v>
      </c>
      <c r="AM42">
        <f t="shared" si="22"/>
        <v>1.786750617192967E-3</v>
      </c>
      <c r="AN42">
        <f t="shared" si="23"/>
        <v>0.63418854733613406</v>
      </c>
      <c r="AO42">
        <f t="shared" si="11"/>
        <v>0.67830705832440374</v>
      </c>
      <c r="AP42">
        <f t="shared" si="26"/>
        <v>0.53586486351434293</v>
      </c>
      <c r="AQ42">
        <f t="shared" si="24"/>
        <v>1.761892750264616E-3</v>
      </c>
      <c r="AR42">
        <f t="shared" si="12"/>
        <v>1.6363656595400121E-4</v>
      </c>
      <c r="AS42">
        <f t="shared" si="12"/>
        <v>6.1791354822760784E-10</v>
      </c>
    </row>
    <row r="43" spans="1:45" x14ac:dyDescent="0.25">
      <c r="A43">
        <v>2162</v>
      </c>
      <c r="B43">
        <v>400.471</v>
      </c>
      <c r="C43">
        <f t="shared" si="0"/>
        <v>673.62099999999998</v>
      </c>
      <c r="D43">
        <v>5.0630100000000002</v>
      </c>
      <c r="E43">
        <f t="shared" si="13"/>
        <v>0.37510724208186702</v>
      </c>
      <c r="F43">
        <f t="shared" si="1"/>
        <v>0.62489275791813292</v>
      </c>
      <c r="G43">
        <f t="shared" si="14"/>
        <v>1.4229585463029239E-4</v>
      </c>
      <c r="H43">
        <f t="shared" si="15"/>
        <v>0.9821747271379061</v>
      </c>
      <c r="I43">
        <f t="shared" si="16"/>
        <v>1.9990433890354558</v>
      </c>
      <c r="J43">
        <f t="shared" si="25"/>
        <v>0.6499726064968292</v>
      </c>
      <c r="K43">
        <f t="shared" si="17"/>
        <v>5.8163348460217487E-5</v>
      </c>
      <c r="L43">
        <f t="shared" si="2"/>
        <v>6.2899880473033345E-4</v>
      </c>
      <c r="M43">
        <f t="shared" si="2"/>
        <v>7.0782785944576914E-9</v>
      </c>
      <c r="Q43">
        <v>1104</v>
      </c>
      <c r="R43">
        <v>413.57400000000001</v>
      </c>
      <c r="S43">
        <f t="shared" si="3"/>
        <v>686.72399999999993</v>
      </c>
      <c r="T43">
        <v>4.6689600000000002</v>
      </c>
      <c r="U43">
        <f t="shared" si="18"/>
        <v>0.36866516641004382</v>
      </c>
      <c r="V43">
        <f t="shared" si="4"/>
        <v>0.63133483358995623</v>
      </c>
      <c r="W43">
        <f t="shared" si="5"/>
        <v>2.6159079842604421E-4</v>
      </c>
      <c r="X43">
        <f t="shared" si="6"/>
        <v>0.98287024403977974</v>
      </c>
      <c r="Y43">
        <f t="shared" si="7"/>
        <v>2.012387495907646</v>
      </c>
      <c r="Z43">
        <f t="shared" si="19"/>
        <v>0.65020067263418035</v>
      </c>
      <c r="AA43">
        <f t="shared" si="8"/>
        <v>1.0909378799089893E-4</v>
      </c>
      <c r="AB43">
        <f t="shared" si="9"/>
        <v>3.5591988284257124E-4</v>
      </c>
      <c r="AC43">
        <f t="shared" si="9"/>
        <v>2.3255338191656812E-8</v>
      </c>
      <c r="AG43">
        <v>736</v>
      </c>
      <c r="AH43">
        <v>370.56099999999998</v>
      </c>
      <c r="AI43">
        <f t="shared" si="10"/>
        <v>643.71100000000001</v>
      </c>
      <c r="AJ43">
        <v>4.5892600000000003</v>
      </c>
      <c r="AK43">
        <f t="shared" si="20"/>
        <v>0.42275507572128673</v>
      </c>
      <c r="AL43">
        <f t="shared" si="21"/>
        <v>0.57724492427871321</v>
      </c>
      <c r="AM43">
        <f t="shared" si="22"/>
        <v>9.4818572902465731E-4</v>
      </c>
      <c r="AN43">
        <f t="shared" si="23"/>
        <v>0.72015842967502131</v>
      </c>
      <c r="AO43">
        <f t="shared" si="11"/>
        <v>0.83400224395468703</v>
      </c>
      <c r="AP43">
        <f t="shared" si="26"/>
        <v>0.56405514751857677</v>
      </c>
      <c r="AQ43">
        <f t="shared" si="24"/>
        <v>1.4448645889949135E-3</v>
      </c>
      <c r="AR43">
        <f t="shared" si="12"/>
        <v>1.7397021098223533E-4</v>
      </c>
      <c r="AS43">
        <f t="shared" si="12"/>
        <v>2.4668988994135336E-7</v>
      </c>
    </row>
    <row r="44" spans="1:45" x14ac:dyDescent="0.25">
      <c r="A44">
        <v>2209</v>
      </c>
      <c r="B44">
        <v>408.178</v>
      </c>
      <c r="C44">
        <f t="shared" si="0"/>
        <v>681.32799999999997</v>
      </c>
      <c r="D44">
        <v>4.9727399999999999</v>
      </c>
      <c r="E44">
        <f t="shared" si="13"/>
        <v>0.36841933691424333</v>
      </c>
      <c r="F44">
        <f t="shared" si="1"/>
        <v>0.63158066308575667</v>
      </c>
      <c r="G44">
        <f t="shared" si="14"/>
        <v>1.3851264812632526E-4</v>
      </c>
      <c r="H44">
        <f t="shared" si="15"/>
        <v>0.99051142649404067</v>
      </c>
      <c r="I44">
        <f t="shared" si="16"/>
        <v>2.2032344282490146</v>
      </c>
      <c r="J44">
        <f t="shared" si="25"/>
        <v>0.65270628387445939</v>
      </c>
      <c r="K44">
        <f t="shared" si="17"/>
        <v>3.2717036391048248E-5</v>
      </c>
      <c r="L44">
        <f t="shared" si="2"/>
        <v>4.4629185370806878E-4</v>
      </c>
      <c r="M44">
        <f t="shared" si="2"/>
        <v>1.1192711462441484E-8</v>
      </c>
      <c r="Q44">
        <v>1128</v>
      </c>
      <c r="R44">
        <v>421.38900000000001</v>
      </c>
      <c r="S44">
        <f t="shared" si="3"/>
        <v>694.53899999999999</v>
      </c>
      <c r="T44">
        <v>4.5894500000000003</v>
      </c>
      <c r="U44">
        <f t="shared" si="18"/>
        <v>0.3623869872478187</v>
      </c>
      <c r="V44">
        <f t="shared" si="4"/>
        <v>0.6376130127521813</v>
      </c>
      <c r="W44">
        <f t="shared" si="5"/>
        <v>2.5399081421822084E-4</v>
      </c>
      <c r="X44">
        <f t="shared" si="6"/>
        <v>0.99085493560179949</v>
      </c>
      <c r="Y44">
        <f t="shared" si="7"/>
        <v>2.2147302797001771</v>
      </c>
      <c r="Z44">
        <f t="shared" si="19"/>
        <v>0.65281892354596194</v>
      </c>
      <c r="AA44">
        <f t="shared" si="8"/>
        <v>6.1558614015770231E-5</v>
      </c>
      <c r="AB44">
        <f t="shared" si="9"/>
        <v>2.3121972306841461E-4</v>
      </c>
      <c r="AC44">
        <f t="shared" si="9"/>
        <v>3.7030151674756034E-8</v>
      </c>
      <c r="AG44">
        <v>752</v>
      </c>
      <c r="AH44">
        <v>376.95</v>
      </c>
      <c r="AI44">
        <f t="shared" si="10"/>
        <v>650.09999999999991</v>
      </c>
      <c r="AJ44">
        <v>4.4245700000000001</v>
      </c>
      <c r="AK44">
        <f t="shared" si="20"/>
        <v>0.40758410405689227</v>
      </c>
      <c r="AL44">
        <f t="shared" si="21"/>
        <v>0.59241589594310773</v>
      </c>
      <c r="AM44">
        <f t="shared" si="22"/>
        <v>5.7677604185858017E-4</v>
      </c>
      <c r="AN44">
        <f t="shared" si="23"/>
        <v>0.79065922417165668</v>
      </c>
      <c r="AO44">
        <f t="shared" si="11"/>
        <v>0.99003246136295231</v>
      </c>
      <c r="AP44">
        <f t="shared" si="26"/>
        <v>0.58717298094249537</v>
      </c>
      <c r="AQ44">
        <f t="shared" si="24"/>
        <v>1.1563863886716024E-3</v>
      </c>
      <c r="AR44">
        <f t="shared" si="12"/>
        <v>2.7488157703646083E-5</v>
      </c>
      <c r="AS44">
        <f t="shared" si="12"/>
        <v>3.3594815413271192E-7</v>
      </c>
    </row>
    <row r="45" spans="1:45" x14ac:dyDescent="0.25">
      <c r="A45">
        <v>2256</v>
      </c>
      <c r="B45">
        <v>415.875</v>
      </c>
      <c r="C45">
        <f t="shared" si="0"/>
        <v>689.02499999999998</v>
      </c>
      <c r="D45">
        <v>4.8848700000000003</v>
      </c>
      <c r="E45">
        <f t="shared" si="13"/>
        <v>0.36190924245230599</v>
      </c>
      <c r="F45">
        <f t="shared" si="1"/>
        <v>0.63809075754769395</v>
      </c>
      <c r="G45">
        <f t="shared" si="14"/>
        <v>1.3357871631074539E-4</v>
      </c>
      <c r="H45">
        <f t="shared" si="15"/>
        <v>0.99520084179485402</v>
      </c>
      <c r="I45">
        <f t="shared" si="16"/>
        <v>2.4087809972167351</v>
      </c>
      <c r="J45">
        <f t="shared" si="25"/>
        <v>0.65424398458483868</v>
      </c>
      <c r="K45">
        <f t="shared" si="17"/>
        <v>1.7414948855673669E-5</v>
      </c>
      <c r="L45">
        <f t="shared" si="2"/>
        <v>2.6092674371354331E-4</v>
      </c>
      <c r="M45">
        <f t="shared" si="2"/>
        <v>1.3494020869355979E-8</v>
      </c>
      <c r="Q45">
        <v>1152</v>
      </c>
      <c r="R45">
        <v>429.20400000000001</v>
      </c>
      <c r="S45">
        <f t="shared" si="3"/>
        <v>702.35400000000004</v>
      </c>
      <c r="T45">
        <v>4.5122499999999999</v>
      </c>
      <c r="U45">
        <f t="shared" si="18"/>
        <v>0.35629120770658135</v>
      </c>
      <c r="V45">
        <f t="shared" si="4"/>
        <v>0.6437087922934186</v>
      </c>
      <c r="W45">
        <f t="shared" si="5"/>
        <v>2.4517351652256214E-4</v>
      </c>
      <c r="X45">
        <f t="shared" si="6"/>
        <v>0.99536047670504157</v>
      </c>
      <c r="Y45">
        <f t="shared" si="7"/>
        <v>2.4186223481525371</v>
      </c>
      <c r="Z45">
        <f t="shared" si="19"/>
        <v>0.65429633028234047</v>
      </c>
      <c r="AA45">
        <f t="shared" si="8"/>
        <v>3.2882042981012515E-5</v>
      </c>
      <c r="AB45">
        <f t="shared" si="9"/>
        <v>1.1209596066686373E-4</v>
      </c>
      <c r="AC45">
        <f t="shared" si="9"/>
        <v>4.5067669738442464E-8</v>
      </c>
      <c r="AG45">
        <v>768</v>
      </c>
      <c r="AH45">
        <v>383.34100000000001</v>
      </c>
      <c r="AI45">
        <f t="shared" si="10"/>
        <v>656.49099999999999</v>
      </c>
      <c r="AJ45">
        <v>4.3243900000000002</v>
      </c>
      <c r="AK45">
        <f t="shared" si="20"/>
        <v>0.39835568738715499</v>
      </c>
      <c r="AL45">
        <f t="shared" si="21"/>
        <v>0.60164431261284501</v>
      </c>
      <c r="AM45">
        <f t="shared" si="22"/>
        <v>4.4118934006411037E-4</v>
      </c>
      <c r="AN45">
        <f t="shared" si="23"/>
        <v>0.84708399903803711</v>
      </c>
      <c r="AO45">
        <f t="shared" si="11"/>
        <v>1.1464850198251928</v>
      </c>
      <c r="AP45">
        <f t="shared" si="26"/>
        <v>0.60567516316124104</v>
      </c>
      <c r="AQ45">
        <f t="shared" si="24"/>
        <v>9.0194824603867833E-4</v>
      </c>
      <c r="AR45">
        <f t="shared" si="12"/>
        <v>1.6247756143504539E-5</v>
      </c>
      <c r="AS45">
        <f t="shared" si="12"/>
        <v>2.1229876943488077E-7</v>
      </c>
    </row>
    <row r="46" spans="1:45" x14ac:dyDescent="0.25">
      <c r="A46">
        <v>2303</v>
      </c>
      <c r="B46">
        <v>423.58300000000003</v>
      </c>
      <c r="C46">
        <f t="shared" si="0"/>
        <v>696.73299999999995</v>
      </c>
      <c r="D46">
        <v>4.8001300000000002</v>
      </c>
      <c r="E46">
        <f t="shared" si="13"/>
        <v>0.35563104278570107</v>
      </c>
      <c r="F46">
        <f t="shared" si="1"/>
        <v>0.64436895721429899</v>
      </c>
      <c r="G46">
        <f t="shared" si="14"/>
        <v>1.2815612032172997E-4</v>
      </c>
      <c r="H46">
        <f t="shared" si="15"/>
        <v>0.9976969703148878</v>
      </c>
      <c r="I46">
        <f t="shared" si="16"/>
        <v>2.6156513410066853</v>
      </c>
      <c r="J46">
        <f t="shared" si="25"/>
        <v>0.65506248718105531</v>
      </c>
      <c r="K46">
        <f t="shared" si="17"/>
        <v>8.7704300333611909E-6</v>
      </c>
      <c r="L46">
        <f t="shared" si="2"/>
        <v>1.1435158314991544E-4</v>
      </c>
      <c r="M46">
        <f t="shared" si="2"/>
        <v>1.4252943045630312E-8</v>
      </c>
      <c r="Q46">
        <v>1176</v>
      </c>
      <c r="R46">
        <v>437.01900000000001</v>
      </c>
      <c r="S46">
        <f t="shared" si="3"/>
        <v>710.16899999999998</v>
      </c>
      <c r="T46">
        <v>4.4377300000000002</v>
      </c>
      <c r="U46">
        <f t="shared" si="18"/>
        <v>0.35040704331003986</v>
      </c>
      <c r="V46">
        <f t="shared" si="4"/>
        <v>0.64959295668996009</v>
      </c>
      <c r="W46">
        <f t="shared" si="5"/>
        <v>2.3418479476752796E-4</v>
      </c>
      <c r="X46">
        <f t="shared" si="6"/>
        <v>0.99776714876188077</v>
      </c>
      <c r="Y46">
        <f t="shared" si="7"/>
        <v>2.6240796326492704</v>
      </c>
      <c r="Z46">
        <f t="shared" si="19"/>
        <v>0.65508549931388471</v>
      </c>
      <c r="AA46">
        <f t="shared" si="8"/>
        <v>1.6599779831395129E-5</v>
      </c>
      <c r="AB46">
        <f t="shared" si="9"/>
        <v>3.0168024475628785E-5</v>
      </c>
      <c r="AC46">
        <f t="shared" si="9"/>
        <v>4.7343238724757143E-8</v>
      </c>
      <c r="AG46">
        <v>784</v>
      </c>
      <c r="AH46">
        <v>389.69900000000001</v>
      </c>
      <c r="AI46">
        <f t="shared" si="10"/>
        <v>662.84899999999993</v>
      </c>
      <c r="AJ46">
        <v>4.2477600000000004</v>
      </c>
      <c r="AK46">
        <f t="shared" si="20"/>
        <v>0.39129665794612922</v>
      </c>
      <c r="AL46">
        <f t="shared" si="21"/>
        <v>0.60870334205387078</v>
      </c>
      <c r="AM46">
        <f t="shared" si="22"/>
        <v>3.7872158148789803E-4</v>
      </c>
      <c r="AN46">
        <f t="shared" si="23"/>
        <v>0.89109370653928255</v>
      </c>
      <c r="AO46">
        <f t="shared" si="11"/>
        <v>1.3035498165017001</v>
      </c>
      <c r="AP46">
        <f t="shared" si="26"/>
        <v>0.62010633509785984</v>
      </c>
      <c r="AQ46">
        <f t="shared" si="24"/>
        <v>6.8307324831962438E-4</v>
      </c>
      <c r="AR46">
        <f t="shared" si="12"/>
        <v>1.3002825036126294E-4</v>
      </c>
      <c r="AS46">
        <f t="shared" si="12"/>
        <v>9.2629937103250153E-8</v>
      </c>
    </row>
    <row r="47" spans="1:45" x14ac:dyDescent="0.25">
      <c r="A47">
        <v>2350</v>
      </c>
      <c r="B47">
        <v>431.28</v>
      </c>
      <c r="C47">
        <f t="shared" si="0"/>
        <v>704.43</v>
      </c>
      <c r="D47">
        <v>4.7188299999999996</v>
      </c>
      <c r="E47">
        <f t="shared" si="13"/>
        <v>0.3496077051305797</v>
      </c>
      <c r="F47">
        <f t="shared" si="1"/>
        <v>0.6503922948694203</v>
      </c>
      <c r="G47">
        <f t="shared" si="14"/>
        <v>1.215670356606621E-4</v>
      </c>
      <c r="H47">
        <f t="shared" si="15"/>
        <v>0.9989540581605465</v>
      </c>
      <c r="I47">
        <f t="shared" si="16"/>
        <v>2.8241127894358899</v>
      </c>
      <c r="J47">
        <f t="shared" si="25"/>
        <v>0.65547469739262332</v>
      </c>
      <c r="K47">
        <f t="shared" si="17"/>
        <v>4.162248919942097E-6</v>
      </c>
      <c r="L47">
        <f t="shared" si="2"/>
        <v>2.5830815407860446E-5</v>
      </c>
      <c r="M47">
        <f t="shared" si="2"/>
        <v>1.3783883949633944E-8</v>
      </c>
      <c r="Q47">
        <v>1200</v>
      </c>
      <c r="R47">
        <v>444.82400000000001</v>
      </c>
      <c r="S47">
        <f t="shared" si="3"/>
        <v>717.97399999999993</v>
      </c>
      <c r="T47">
        <v>4.3665500000000002</v>
      </c>
      <c r="U47">
        <f t="shared" si="18"/>
        <v>0.34478660823561924</v>
      </c>
      <c r="V47">
        <f t="shared" si="4"/>
        <v>0.65521339176438076</v>
      </c>
      <c r="W47">
        <f t="shared" si="5"/>
        <v>2.2191295879558001E-4</v>
      </c>
      <c r="X47">
        <f t="shared" si="6"/>
        <v>0.99898210448385272</v>
      </c>
      <c r="Y47">
        <f t="shared" si="7"/>
        <v>2.8310639525955184</v>
      </c>
      <c r="Z47">
        <f t="shared" si="19"/>
        <v>0.6554838940298382</v>
      </c>
      <c r="AA47">
        <f t="shared" si="8"/>
        <v>7.9057482911247945E-6</v>
      </c>
      <c r="AB47">
        <f t="shared" si="9"/>
        <v>7.3171475617607128E-8</v>
      </c>
      <c r="AC47">
        <f t="shared" si="9"/>
        <v>4.5799086147898212E-8</v>
      </c>
      <c r="AG47">
        <v>800</v>
      </c>
      <c r="AH47">
        <v>396.04300000000001</v>
      </c>
      <c r="AI47">
        <f t="shared" si="10"/>
        <v>669.19299999999998</v>
      </c>
      <c r="AJ47">
        <v>4.1819800000000003</v>
      </c>
      <c r="AK47">
        <f t="shared" si="20"/>
        <v>0.38523711264232285</v>
      </c>
      <c r="AL47">
        <f t="shared" si="21"/>
        <v>0.61476288735767715</v>
      </c>
      <c r="AM47">
        <f t="shared" si="22"/>
        <v>3.5252542466561454E-4</v>
      </c>
      <c r="AN47">
        <f t="shared" si="23"/>
        <v>0.92442361653412175</v>
      </c>
      <c r="AO47">
        <f t="shared" si="11"/>
        <v>1.4610542039112573</v>
      </c>
      <c r="AP47">
        <f t="shared" si="26"/>
        <v>0.63103550707097378</v>
      </c>
      <c r="AQ47">
        <f t="shared" si="24"/>
        <v>5.0271072803218365E-4</v>
      </c>
      <c r="AR47">
        <f t="shared" si="12"/>
        <v>2.6479815233357019E-4</v>
      </c>
      <c r="AS47">
        <f t="shared" si="12"/>
        <v>2.2555625347308396E-8</v>
      </c>
    </row>
    <row r="48" spans="1:45" x14ac:dyDescent="0.25">
      <c r="A48">
        <v>2397</v>
      </c>
      <c r="B48">
        <v>438.98</v>
      </c>
      <c r="C48">
        <f t="shared" si="0"/>
        <v>712.13</v>
      </c>
      <c r="D48">
        <v>4.6417099999999998</v>
      </c>
      <c r="E48">
        <f t="shared" si="13"/>
        <v>0.34389405445452859</v>
      </c>
      <c r="F48">
        <f t="shared" si="1"/>
        <v>0.65610594554547141</v>
      </c>
      <c r="G48">
        <f t="shared" si="14"/>
        <v>1.1535627164999E-4</v>
      </c>
      <c r="H48">
        <f t="shared" si="15"/>
        <v>0.99955064379066516</v>
      </c>
      <c r="I48">
        <f t="shared" si="16"/>
        <v>3.0338836587147648</v>
      </c>
      <c r="J48">
        <f t="shared" si="25"/>
        <v>0.65567032309186057</v>
      </c>
      <c r="K48">
        <f t="shared" si="17"/>
        <v>1.8630207417162358E-6</v>
      </c>
      <c r="L48">
        <f t="shared" si="2"/>
        <v>1.8976692208992842E-7</v>
      </c>
      <c r="M48">
        <f t="shared" si="2"/>
        <v>1.2880718001728383E-8</v>
      </c>
      <c r="Q48">
        <v>1224</v>
      </c>
      <c r="R48">
        <v>452.61599999999999</v>
      </c>
      <c r="S48">
        <f t="shared" si="3"/>
        <v>725.76599999999996</v>
      </c>
      <c r="T48">
        <v>4.2991000000000001</v>
      </c>
      <c r="U48">
        <f t="shared" si="18"/>
        <v>0.33946069722452527</v>
      </c>
      <c r="V48">
        <f t="shared" si="4"/>
        <v>0.66053930277547468</v>
      </c>
      <c r="W48">
        <f t="shared" si="5"/>
        <v>2.0829220787766758E-4</v>
      </c>
      <c r="X48">
        <f t="shared" si="6"/>
        <v>0.99956073469583939</v>
      </c>
      <c r="Y48">
        <f t="shared" si="7"/>
        <v>3.0393533905670189</v>
      </c>
      <c r="Z48">
        <f t="shared" si="19"/>
        <v>0.65567363198882522</v>
      </c>
      <c r="AA48">
        <f t="shared" si="8"/>
        <v>3.55103900653996E-6</v>
      </c>
      <c r="AB48">
        <f t="shared" si="9"/>
        <v>2.3674752204053941E-5</v>
      </c>
      <c r="AC48">
        <f t="shared" si="9"/>
        <v>4.1918946230715598E-8</v>
      </c>
      <c r="AG48">
        <v>816</v>
      </c>
      <c r="AH48">
        <v>402.387</v>
      </c>
      <c r="AI48">
        <f t="shared" si="10"/>
        <v>675.53700000000003</v>
      </c>
      <c r="AJ48">
        <v>4.1207500000000001</v>
      </c>
      <c r="AK48">
        <f t="shared" si="20"/>
        <v>0.37959670584767308</v>
      </c>
      <c r="AL48">
        <f t="shared" si="21"/>
        <v>0.62040329415232698</v>
      </c>
      <c r="AM48">
        <f t="shared" si="22"/>
        <v>3.3513808541213441E-4</v>
      </c>
      <c r="AN48">
        <f t="shared" si="23"/>
        <v>0.94895290875859606</v>
      </c>
      <c r="AO48">
        <f t="shared" si="11"/>
        <v>1.6191014899122937</v>
      </c>
      <c r="AP48">
        <f t="shared" si="26"/>
        <v>0.63907887871948876</v>
      </c>
      <c r="AQ48">
        <f t="shared" si="24"/>
        <v>3.5935869592263299E-4</v>
      </c>
      <c r="AR48">
        <f t="shared" si="12"/>
        <v>3.4877745892521146E-4</v>
      </c>
      <c r="AS48">
        <f t="shared" si="12"/>
        <v>5.8663797350127439E-10</v>
      </c>
    </row>
    <row r="49" spans="1:45" x14ac:dyDescent="0.25">
      <c r="A49">
        <v>2444</v>
      </c>
      <c r="B49">
        <v>446.67700000000002</v>
      </c>
      <c r="C49">
        <f t="shared" si="0"/>
        <v>719.827</v>
      </c>
      <c r="D49">
        <v>4.56853</v>
      </c>
      <c r="E49">
        <f t="shared" si="13"/>
        <v>0.33847230968697906</v>
      </c>
      <c r="F49">
        <f t="shared" si="1"/>
        <v>0.66152769031302094</v>
      </c>
      <c r="G49">
        <f t="shared" si="14"/>
        <v>1.0826275945506112E-4</v>
      </c>
      <c r="H49">
        <f t="shared" si="15"/>
        <v>0.99981767524997944</v>
      </c>
      <c r="I49">
        <f t="shared" si="16"/>
        <v>3.2450183470427523</v>
      </c>
      <c r="J49">
        <f t="shared" si="25"/>
        <v>0.65575788506672128</v>
      </c>
      <c r="K49">
        <f t="shared" si="17"/>
        <v>7.84979690932108E-7</v>
      </c>
      <c r="L49">
        <f t="shared" si="2"/>
        <v>3.3290652580227128E-5</v>
      </c>
      <c r="M49">
        <f t="shared" si="2"/>
        <v>1.1551473143026621E-8</v>
      </c>
      <c r="Q49">
        <v>1248</v>
      </c>
      <c r="R49">
        <v>460.41</v>
      </c>
      <c r="S49">
        <f t="shared" si="3"/>
        <v>733.56</v>
      </c>
      <c r="T49">
        <v>4.2357899999999997</v>
      </c>
      <c r="U49">
        <f t="shared" si="18"/>
        <v>0.3344616842354613</v>
      </c>
      <c r="V49">
        <f t="shared" si="4"/>
        <v>0.6655383157645387</v>
      </c>
      <c r="W49">
        <f t="shared" si="5"/>
        <v>1.9371734638819657E-4</v>
      </c>
      <c r="X49">
        <f t="shared" si="6"/>
        <v>0.99982063905624419</v>
      </c>
      <c r="Y49">
        <f t="shared" si="7"/>
        <v>3.2487449875639656</v>
      </c>
      <c r="Z49">
        <f t="shared" si="19"/>
        <v>0.65575885692498215</v>
      </c>
      <c r="AA49">
        <f t="shared" si="8"/>
        <v>1.5053752635633148E-6</v>
      </c>
      <c r="AB49">
        <f t="shared" si="9"/>
        <v>9.5637815194580817E-5</v>
      </c>
      <c r="AC49">
        <f t="shared" si="9"/>
        <v>3.6945441843616846E-8</v>
      </c>
      <c r="AG49">
        <v>832</v>
      </c>
      <c r="AH49">
        <v>408.71699999999998</v>
      </c>
      <c r="AI49">
        <f t="shared" si="10"/>
        <v>681.86699999999996</v>
      </c>
      <c r="AJ49">
        <v>4.0625400000000003</v>
      </c>
      <c r="AK49">
        <f t="shared" si="20"/>
        <v>0.37423449648107887</v>
      </c>
      <c r="AL49">
        <f t="shared" si="21"/>
        <v>0.62576550351892113</v>
      </c>
      <c r="AM49">
        <f t="shared" si="22"/>
        <v>3.2512021445152417E-4</v>
      </c>
      <c r="AN49">
        <f t="shared" si="23"/>
        <v>0.96648747481052233</v>
      </c>
      <c r="AO49">
        <f t="shared" si="11"/>
        <v>1.7778999059465148</v>
      </c>
      <c r="AP49">
        <f t="shared" si="26"/>
        <v>0.64482861785425094</v>
      </c>
      <c r="AQ49">
        <f t="shared" si="24"/>
        <v>2.4891363476609865E-4</v>
      </c>
      <c r="AR49">
        <f t="shared" si="12"/>
        <v>3.6340232816185698E-4</v>
      </c>
      <c r="AS49">
        <f t="shared" si="12"/>
        <v>5.8074427873511106E-9</v>
      </c>
    </row>
    <row r="50" spans="1:45" x14ac:dyDescent="0.25">
      <c r="A50">
        <v>2491</v>
      </c>
      <c r="B50">
        <v>454.36500000000001</v>
      </c>
      <c r="C50">
        <f t="shared" si="0"/>
        <v>727.51499999999999</v>
      </c>
      <c r="D50">
        <v>4.4998500000000003</v>
      </c>
      <c r="E50">
        <f t="shared" si="13"/>
        <v>0.33338395999259124</v>
      </c>
      <c r="F50">
        <f t="shared" si="1"/>
        <v>0.66661604000740882</v>
      </c>
      <c r="G50">
        <f t="shared" si="14"/>
        <v>1.0088550677233187E-4</v>
      </c>
      <c r="H50">
        <f t="shared" si="15"/>
        <v>0.99993018836790015</v>
      </c>
      <c r="I50">
        <f t="shared" si="16"/>
        <v>3.4573890962819811</v>
      </c>
      <c r="J50">
        <f t="shared" si="25"/>
        <v>0.65579477911219508</v>
      </c>
      <c r="K50">
        <f t="shared" si="17"/>
        <v>3.1110911374953125E-7</v>
      </c>
      <c r="L50">
        <f t="shared" si="2"/>
        <v>1.1709968736228199E-4</v>
      </c>
      <c r="M50">
        <f t="shared" si="2"/>
        <v>1.0115209464386652E-8</v>
      </c>
      <c r="Q50">
        <v>1272</v>
      </c>
      <c r="R50">
        <v>468.21199999999999</v>
      </c>
      <c r="S50">
        <f t="shared" si="3"/>
        <v>741.36199999999997</v>
      </c>
      <c r="T50">
        <v>4.1769100000000003</v>
      </c>
      <c r="U50">
        <f t="shared" si="18"/>
        <v>0.32981246792214458</v>
      </c>
      <c r="V50">
        <f t="shared" si="4"/>
        <v>0.67018753207785542</v>
      </c>
      <c r="W50">
        <f t="shared" si="5"/>
        <v>1.8039269875110472E-4</v>
      </c>
      <c r="X50">
        <f t="shared" si="6"/>
        <v>0.99993081908927828</v>
      </c>
      <c r="Y50">
        <f t="shared" si="7"/>
        <v>3.459342353361754</v>
      </c>
      <c r="Z50">
        <f t="shared" si="19"/>
        <v>0.65579498593130769</v>
      </c>
      <c r="AA50">
        <f t="shared" si="8"/>
        <v>6.0141990183512955E-7</v>
      </c>
      <c r="AB50">
        <f t="shared" si="9"/>
        <v>2.0714538458050576E-4</v>
      </c>
      <c r="AC50">
        <f t="shared" si="9"/>
        <v>3.2324903950255822E-8</v>
      </c>
      <c r="AG50">
        <v>848</v>
      </c>
      <c r="AH50">
        <v>415.03699999999998</v>
      </c>
      <c r="AI50">
        <f t="shared" si="10"/>
        <v>688.1869999999999</v>
      </c>
      <c r="AJ50">
        <v>4.0060700000000002</v>
      </c>
      <c r="AK50">
        <f t="shared" si="20"/>
        <v>0.36903257304985443</v>
      </c>
      <c r="AL50">
        <f t="shared" si="21"/>
        <v>0.63096742695014552</v>
      </c>
      <c r="AM50">
        <f t="shared" si="22"/>
        <v>3.1786589410074534E-4</v>
      </c>
      <c r="AN50">
        <f t="shared" si="23"/>
        <v>0.97863297906449709</v>
      </c>
      <c r="AO50">
        <f t="shared" si="11"/>
        <v>1.9374321641168875</v>
      </c>
      <c r="AP50">
        <f t="shared" si="26"/>
        <v>0.6488112360105085</v>
      </c>
      <c r="AQ50">
        <f t="shared" si="24"/>
        <v>1.6698205470646983E-4</v>
      </c>
      <c r="AR50">
        <f t="shared" si="12"/>
        <v>3.1840152178269198E-4</v>
      </c>
      <c r="AS50">
        <f t="shared" si="12"/>
        <v>2.2765932990357524E-8</v>
      </c>
    </row>
    <row r="51" spans="1:45" x14ac:dyDescent="0.25">
      <c r="A51">
        <v>2538</v>
      </c>
      <c r="B51">
        <v>462.04399999999998</v>
      </c>
      <c r="C51">
        <f t="shared" si="0"/>
        <v>735.19399999999996</v>
      </c>
      <c r="D51">
        <v>4.4358500000000003</v>
      </c>
      <c r="E51">
        <f t="shared" si="13"/>
        <v>0.32864234117429153</v>
      </c>
      <c r="F51">
        <f t="shared" si="1"/>
        <v>0.67135765882570841</v>
      </c>
      <c r="G51">
        <f t="shared" si="14"/>
        <v>9.2530925742750425E-5</v>
      </c>
      <c r="H51">
        <f t="shared" si="15"/>
        <v>0.99997478042143473</v>
      </c>
      <c r="I51">
        <f t="shared" si="16"/>
        <v>3.6707850830060189</v>
      </c>
      <c r="J51">
        <f t="shared" si="25"/>
        <v>0.65580940124054132</v>
      </c>
      <c r="K51">
        <f t="shared" si="17"/>
        <v>1.1600417156056534E-7</v>
      </c>
      <c r="L51">
        <f t="shared" si="2"/>
        <v>2.4174831393470599E-4</v>
      </c>
      <c r="M51">
        <f t="shared" si="2"/>
        <v>8.5405177290091731E-9</v>
      </c>
      <c r="Q51">
        <v>1296</v>
      </c>
      <c r="R51">
        <v>475.99299999999999</v>
      </c>
      <c r="S51">
        <f t="shared" si="3"/>
        <v>749.14300000000003</v>
      </c>
      <c r="T51">
        <v>4.1220800000000004</v>
      </c>
      <c r="U51">
        <f t="shared" si="18"/>
        <v>0.32548304315211812</v>
      </c>
      <c r="V51">
        <f t="shared" si="4"/>
        <v>0.67451695684788193</v>
      </c>
      <c r="W51">
        <f t="shared" si="5"/>
        <v>1.6644294418781866E-4</v>
      </c>
      <c r="X51">
        <f t="shared" si="6"/>
        <v>0.99997483765810646</v>
      </c>
      <c r="Y51">
        <f t="shared" si="7"/>
        <v>3.6712489818350358</v>
      </c>
      <c r="Z51">
        <f t="shared" si="19"/>
        <v>0.6558094200089517</v>
      </c>
      <c r="AA51">
        <f t="shared" si="8"/>
        <v>2.2572055472322633E-7</v>
      </c>
      <c r="AB51">
        <f t="shared" si="9"/>
        <v>3.4997193457993159E-4</v>
      </c>
      <c r="AC51">
        <f t="shared" si="9"/>
        <v>2.7628165432294462E-8</v>
      </c>
      <c r="AG51">
        <v>864</v>
      </c>
      <c r="AH51">
        <v>421.35199999999998</v>
      </c>
      <c r="AI51">
        <f t="shared" si="10"/>
        <v>694.50199999999995</v>
      </c>
      <c r="AJ51">
        <v>3.95086</v>
      </c>
      <c r="AK51">
        <f t="shared" si="20"/>
        <v>0.36394671874424256</v>
      </c>
      <c r="AL51">
        <f t="shared" si="21"/>
        <v>0.63605328125575744</v>
      </c>
      <c r="AM51">
        <f t="shared" si="22"/>
        <v>3.1251151479420175E-4</v>
      </c>
      <c r="AN51">
        <f t="shared" si="23"/>
        <v>0.98678070973293019</v>
      </c>
      <c r="AO51">
        <f t="shared" si="11"/>
        <v>2.0977174584290816</v>
      </c>
      <c r="AP51">
        <f t="shared" si="26"/>
        <v>0.65148294888581204</v>
      </c>
      <c r="AQ51">
        <f t="shared" si="24"/>
        <v>1.0842967374993935E-4</v>
      </c>
      <c r="AR51">
        <f t="shared" si="12"/>
        <v>2.3807464317395473E-4</v>
      </c>
      <c r="AS51">
        <f t="shared" si="12"/>
        <v>4.164939784401558E-8</v>
      </c>
    </row>
    <row r="52" spans="1:45" x14ac:dyDescent="0.25">
      <c r="A52">
        <v>2585</v>
      </c>
      <c r="B52">
        <v>469.72500000000002</v>
      </c>
      <c r="C52">
        <f t="shared" si="0"/>
        <v>742.875</v>
      </c>
      <c r="D52">
        <v>4.3771500000000003</v>
      </c>
      <c r="E52">
        <f t="shared" si="13"/>
        <v>0.32429338766438232</v>
      </c>
      <c r="F52">
        <f t="shared" si="1"/>
        <v>0.67570661233561768</v>
      </c>
      <c r="G52">
        <f t="shared" si="14"/>
        <v>8.4743825688760282E-5</v>
      </c>
      <c r="H52">
        <f t="shared" si="15"/>
        <v>0.99999140759177396</v>
      </c>
      <c r="I52">
        <f t="shared" si="16"/>
        <v>3.8850695917868117</v>
      </c>
      <c r="J52">
        <f t="shared" si="25"/>
        <v>0.65581485343660462</v>
      </c>
      <c r="K52">
        <f t="shared" si="17"/>
        <v>4.0714021499267054E-8</v>
      </c>
      <c r="L52">
        <f t="shared" si="2"/>
        <v>3.9568207209646558E-4</v>
      </c>
      <c r="M52">
        <f t="shared" si="2"/>
        <v>7.1746171261164892E-9</v>
      </c>
      <c r="Q52">
        <v>1320</v>
      </c>
      <c r="R52">
        <v>483.79399999999998</v>
      </c>
      <c r="S52">
        <f t="shared" si="3"/>
        <v>756.94399999999996</v>
      </c>
      <c r="T52">
        <v>4.0714899999999998</v>
      </c>
      <c r="U52">
        <f t="shared" si="18"/>
        <v>0.32148841249161036</v>
      </c>
      <c r="V52">
        <f t="shared" si="4"/>
        <v>0.67851158750838958</v>
      </c>
      <c r="W52">
        <f t="shared" si="5"/>
        <v>1.5390790529959397E-4</v>
      </c>
      <c r="X52">
        <f t="shared" si="6"/>
        <v>0.99999135838803865</v>
      </c>
      <c r="Y52">
        <f t="shared" si="7"/>
        <v>3.8839611823894602</v>
      </c>
      <c r="Z52">
        <f t="shared" si="19"/>
        <v>0.65581483730226509</v>
      </c>
      <c r="AA52">
        <f t="shared" si="8"/>
        <v>7.9913438937287255E-8</v>
      </c>
      <c r="AB52">
        <f t="shared" si="9"/>
        <v>5.1514246991921228E-4</v>
      </c>
      <c r="AC52">
        <f t="shared" si="9"/>
        <v>2.3663051079882262E-8</v>
      </c>
      <c r="AG52">
        <v>880</v>
      </c>
      <c r="AH52">
        <v>427.65499999999997</v>
      </c>
      <c r="AI52">
        <f t="shared" si="10"/>
        <v>700.80499999999995</v>
      </c>
      <c r="AJ52">
        <v>3.8965800000000002</v>
      </c>
      <c r="AK52">
        <f t="shared" si="20"/>
        <v>0.35894653450753528</v>
      </c>
      <c r="AL52">
        <f t="shared" si="21"/>
        <v>0.64105346549246467</v>
      </c>
      <c r="AM52">
        <f t="shared" si="22"/>
        <v>3.0571778621173162E-4</v>
      </c>
      <c r="AN52">
        <f t="shared" si="23"/>
        <v>0.99207143261769504</v>
      </c>
      <c r="AO52">
        <f t="shared" si="11"/>
        <v>2.2588053615576862</v>
      </c>
      <c r="AP52">
        <f t="shared" si="26"/>
        <v>0.65321782366581105</v>
      </c>
      <c r="AQ52">
        <f t="shared" si="24"/>
        <v>6.8064198467882934E-5</v>
      </c>
      <c r="AR52">
        <f t="shared" si="12"/>
        <v>1.4797160976945885E-4</v>
      </c>
      <c r="AS52">
        <f t="shared" si="12"/>
        <v>5.6479227767523197E-8</v>
      </c>
    </row>
    <row r="53" spans="1:45" x14ac:dyDescent="0.25">
      <c r="A53">
        <v>2632</v>
      </c>
      <c r="B53">
        <v>477.39400000000001</v>
      </c>
      <c r="C53">
        <f t="shared" si="0"/>
        <v>750.54399999999998</v>
      </c>
      <c r="D53">
        <v>4.3233899999999998</v>
      </c>
      <c r="E53">
        <f t="shared" si="13"/>
        <v>0.32031042785701053</v>
      </c>
      <c r="F53">
        <f t="shared" si="1"/>
        <v>0.67968957214298942</v>
      </c>
      <c r="G53">
        <f t="shared" si="14"/>
        <v>7.7193176041268075E-5</v>
      </c>
      <c r="H53">
        <f t="shared" si="15"/>
        <v>0.99999724323510963</v>
      </c>
      <c r="I53">
        <f t="shared" si="16"/>
        <v>4.1003485719868298</v>
      </c>
      <c r="J53">
        <f t="shared" si="25"/>
        <v>0.65581676699561509</v>
      </c>
      <c r="K53">
        <f t="shared" si="17"/>
        <v>1.3419235829031361E-8</v>
      </c>
      <c r="L53">
        <f t="shared" si="2"/>
        <v>5.6991082560450238E-4</v>
      </c>
      <c r="M53">
        <f t="shared" si="2"/>
        <v>5.9567148605467134E-9</v>
      </c>
      <c r="Q53">
        <v>1344</v>
      </c>
      <c r="R53">
        <v>491.61200000000002</v>
      </c>
      <c r="S53">
        <f t="shared" si="3"/>
        <v>764.76199999999994</v>
      </c>
      <c r="T53">
        <v>4.0247099999999998</v>
      </c>
      <c r="U53">
        <f t="shared" si="18"/>
        <v>0.31779462276442022</v>
      </c>
      <c r="V53">
        <f t="shared" si="4"/>
        <v>0.68220537723557984</v>
      </c>
      <c r="W53">
        <f t="shared" si="5"/>
        <v>1.4203087370207959E-4</v>
      </c>
      <c r="X53">
        <f t="shared" si="6"/>
        <v>0.99999720733849973</v>
      </c>
      <c r="Y53">
        <f t="shared" si="7"/>
        <v>4.0979562727918237</v>
      </c>
      <c r="Z53">
        <f t="shared" si="19"/>
        <v>0.65581675522479954</v>
      </c>
      <c r="AA53">
        <f t="shared" si="8"/>
        <v>2.6573931015716297E-8</v>
      </c>
      <c r="AB53">
        <f t="shared" si="9"/>
        <v>6.9635937162783822E-4</v>
      </c>
      <c r="AC53">
        <f t="shared" si="9"/>
        <v>2.0165221153470171E-8</v>
      </c>
      <c r="AG53">
        <v>896</v>
      </c>
      <c r="AH53">
        <v>433.97</v>
      </c>
      <c r="AI53">
        <f t="shared" si="10"/>
        <v>707.12</v>
      </c>
      <c r="AJ53">
        <v>3.84348</v>
      </c>
      <c r="AK53">
        <f t="shared" si="20"/>
        <v>0.35405504992814768</v>
      </c>
      <c r="AL53">
        <f t="shared" si="21"/>
        <v>0.64594495007185238</v>
      </c>
      <c r="AM53">
        <f t="shared" si="22"/>
        <v>2.9702411658498462E-4</v>
      </c>
      <c r="AN53">
        <f t="shared" si="23"/>
        <v>0.99539256049729807</v>
      </c>
      <c r="AO53">
        <f t="shared" si="11"/>
        <v>2.4206371835675529</v>
      </c>
      <c r="AP53">
        <f t="shared" si="26"/>
        <v>0.65430685084129714</v>
      </c>
      <c r="AQ53">
        <f t="shared" si="24"/>
        <v>4.1336488711636737E-5</v>
      </c>
      <c r="AR53">
        <f t="shared" si="12"/>
        <v>6.9921384478040927E-5</v>
      </c>
      <c r="AS53">
        <f t="shared" si="12"/>
        <v>6.5376163047499621E-8</v>
      </c>
    </row>
    <row r="54" spans="1:45" x14ac:dyDescent="0.25">
      <c r="A54">
        <v>2679</v>
      </c>
      <c r="B54">
        <v>485.07</v>
      </c>
      <c r="C54">
        <f t="shared" si="0"/>
        <v>758.22</v>
      </c>
      <c r="D54">
        <v>4.2744200000000001</v>
      </c>
      <c r="E54">
        <f t="shared" si="13"/>
        <v>0.31668234858307093</v>
      </c>
      <c r="F54">
        <f t="shared" si="1"/>
        <v>0.68331765141692902</v>
      </c>
      <c r="G54">
        <f t="shared" si="14"/>
        <v>7.013119056720432E-5</v>
      </c>
      <c r="H54">
        <f t="shared" si="15"/>
        <v>0.99999916664800892</v>
      </c>
      <c r="I54">
        <f t="shared" si="16"/>
        <v>3.5</v>
      </c>
      <c r="J54">
        <f t="shared" si="25"/>
        <v>0.65581739769969905</v>
      </c>
      <c r="K54">
        <f t="shared" si="17"/>
        <v>1.4895531828674278E-8</v>
      </c>
      <c r="L54">
        <f t="shared" si="2"/>
        <v>7.5626395451202093E-4</v>
      </c>
      <c r="M54">
        <f t="shared" si="2"/>
        <v>4.9162948294878445E-9</v>
      </c>
      <c r="Q54">
        <v>1368</v>
      </c>
      <c r="R54">
        <v>499.37900000000002</v>
      </c>
      <c r="S54">
        <f t="shared" si="3"/>
        <v>772.529</v>
      </c>
      <c r="T54">
        <v>3.9815399999999999</v>
      </c>
      <c r="U54">
        <f t="shared" si="18"/>
        <v>0.31438588179557025</v>
      </c>
      <c r="V54">
        <f t="shared" si="4"/>
        <v>0.68561411820442975</v>
      </c>
      <c r="W54">
        <f t="shared" si="5"/>
        <v>1.3104215194704541E-4</v>
      </c>
      <c r="X54">
        <f t="shared" si="6"/>
        <v>0.99999915231306369</v>
      </c>
      <c r="Y54">
        <f t="shared" si="7"/>
        <v>3.5</v>
      </c>
      <c r="Z54">
        <f t="shared" si="19"/>
        <v>0.65581739299914388</v>
      </c>
      <c r="AA54">
        <f t="shared" si="8"/>
        <v>2.8735841144300773E-8</v>
      </c>
      <c r="AB54">
        <f t="shared" si="9"/>
        <v>8.878448329593181E-4</v>
      </c>
      <c r="AC54">
        <f t="shared" si="9"/>
        <v>1.7164515199737992E-8</v>
      </c>
      <c r="AG54">
        <v>912</v>
      </c>
      <c r="AH54">
        <v>440.28800000000001</v>
      </c>
      <c r="AI54">
        <f t="shared" si="10"/>
        <v>713.43799999999999</v>
      </c>
      <c r="AJ54">
        <v>3.79189</v>
      </c>
      <c r="AK54">
        <f t="shared" si="20"/>
        <v>0.34930266406278782</v>
      </c>
      <c r="AL54">
        <f t="shared" si="21"/>
        <v>0.65069733593721213</v>
      </c>
      <c r="AM54">
        <f t="shared" si="22"/>
        <v>7.1348392098378522E-4</v>
      </c>
      <c r="AN54">
        <f t="shared" si="23"/>
        <v>0.9974095351799559</v>
      </c>
      <c r="AO54">
        <f t="shared" si="11"/>
        <v>2.5834155372711871</v>
      </c>
      <c r="AP54">
        <f t="shared" si="26"/>
        <v>0.65496823466068332</v>
      </c>
      <c r="AQ54">
        <f t="shared" si="24"/>
        <v>2.42350790799947E-5</v>
      </c>
      <c r="AR54">
        <f t="shared" si="12"/>
        <v>1.8240575906147883E-5</v>
      </c>
      <c r="AS54">
        <f t="shared" si="12"/>
        <v>4.7506396606571648E-7</v>
      </c>
    </row>
    <row r="55" spans="1:45" x14ac:dyDescent="0.25">
      <c r="A55">
        <v>2726</v>
      </c>
      <c r="B55">
        <v>492.75599999999997</v>
      </c>
      <c r="C55">
        <f t="shared" si="0"/>
        <v>765.90599999999995</v>
      </c>
      <c r="D55">
        <v>4.2299300000000004</v>
      </c>
      <c r="E55">
        <f t="shared" si="13"/>
        <v>0.31338618262641232</v>
      </c>
      <c r="F55">
        <f t="shared" si="1"/>
        <v>0.68661381737358762</v>
      </c>
      <c r="G55">
        <f t="shared" si="14"/>
        <v>6.3747029591769273E-5</v>
      </c>
      <c r="H55">
        <f t="shared" si="15"/>
        <v>1.0000013016621354</v>
      </c>
      <c r="I55">
        <f t="shared" si="16"/>
        <v>3.5</v>
      </c>
      <c r="J55">
        <f t="shared" si="25"/>
        <v>0.65581809778969502</v>
      </c>
      <c r="K55">
        <f t="shared" si="17"/>
        <v>-3.2909557291939629E-8</v>
      </c>
      <c r="L55">
        <f t="shared" si="2"/>
        <v>9.4837634468974627E-4</v>
      </c>
      <c r="M55">
        <f t="shared" si="2"/>
        <v>4.0678806378579511E-9</v>
      </c>
      <c r="Q55">
        <v>1392</v>
      </c>
      <c r="R55">
        <v>507.15100000000001</v>
      </c>
      <c r="S55">
        <f t="shared" si="3"/>
        <v>780.30099999999993</v>
      </c>
      <c r="T55">
        <v>3.94171</v>
      </c>
      <c r="U55">
        <f t="shared" si="18"/>
        <v>0.31124087014884122</v>
      </c>
      <c r="V55">
        <f t="shared" si="4"/>
        <v>0.68875912985115884</v>
      </c>
      <c r="W55">
        <f t="shared" si="5"/>
        <v>4.9479822546778655E-4</v>
      </c>
      <c r="X55">
        <f t="shared" si="6"/>
        <v>1.0000012555201534</v>
      </c>
      <c r="Y55">
        <f t="shared" si="7"/>
        <v>3.5</v>
      </c>
      <c r="Z55">
        <f t="shared" si="19"/>
        <v>0.65581808265933139</v>
      </c>
      <c r="AA55">
        <f t="shared" si="8"/>
        <v>-5.9664436449824381E-8</v>
      </c>
      <c r="AB55">
        <f t="shared" si="9"/>
        <v>1.0851125900942027E-3</v>
      </c>
      <c r="AC55">
        <f t="shared" si="9"/>
        <v>2.4488433120047332E-7</v>
      </c>
    </row>
    <row r="56" spans="1:45" x14ac:dyDescent="0.25">
      <c r="A56">
        <v>2773</v>
      </c>
      <c r="B56">
        <v>500.40699999999998</v>
      </c>
      <c r="C56">
        <f t="shared" si="0"/>
        <v>773.55700000000002</v>
      </c>
      <c r="D56">
        <v>4.1894900000000002</v>
      </c>
      <c r="E56">
        <f t="shared" si="13"/>
        <v>0.31039007223559917</v>
      </c>
      <c r="F56">
        <f t="shared" si="1"/>
        <v>0.68960992776440078</v>
      </c>
      <c r="G56">
        <f t="shared" si="14"/>
        <v>2.4868731617901216E-4</v>
      </c>
      <c r="H56">
        <f t="shared" si="15"/>
        <v>0.99999658465232855</v>
      </c>
      <c r="I56">
        <f t="shared" si="16"/>
        <v>4.0605711732570304</v>
      </c>
      <c r="J56">
        <f t="shared" si="25"/>
        <v>0.65581655104050229</v>
      </c>
      <c r="K56">
        <f t="shared" si="17"/>
        <v>5.1341000942193621E-8</v>
      </c>
      <c r="L56">
        <f t="shared" si="2"/>
        <v>1.1419923104033238E-3</v>
      </c>
      <c r="M56">
        <f t="shared" si="2"/>
        <v>6.1819848152749817E-8</v>
      </c>
      <c r="R56" s="20"/>
      <c r="S56" s="20"/>
      <c r="T56" s="20"/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7">R87+273.15</f>
        <v>1072.087</v>
      </c>
      <c r="T87">
        <v>1.9611799999999999</v>
      </c>
      <c r="U87">
        <f t="shared" ref="U87:U88" si="28">T87/$T$11</f>
        <v>0.15485648860989379</v>
      </c>
      <c r="V87">
        <f t="shared" ref="V87:V88" si="29">1-U87</f>
        <v>0.84514351139010624</v>
      </c>
      <c r="W87">
        <f t="shared" ref="W87:W88" si="30">(V88-V87)/(Q88-Q87)</f>
        <v>5.0633661020961507E-5</v>
      </c>
      <c r="X87">
        <f t="shared" ref="X87:X88" si="31">1-(2*(($B$3-Z87)/$B$3))</f>
        <v>-1</v>
      </c>
      <c r="Y87">
        <f t="shared" ref="Y87:Y88" si="32">IF(X87&gt;0.999999,3.5,IF(X87&lt;-0.999999,-3.5,SIGN(X87)*SQRT(GAMMAINV(ABS(X87),$B$6,$B$7))))</f>
        <v>-3.5</v>
      </c>
      <c r="Z87">
        <f t="shared" ref="Z87:Z88" si="33">Z86+AA86*(Q87-Q86)</f>
        <v>0</v>
      </c>
      <c r="AA87">
        <f t="shared" ref="AA87:AA88" si="34">$B$1*EXP((-$B$2-($B$4*Y87))/($B$5*S87))*($B$3-Z87)</f>
        <v>2018628.8172201563</v>
      </c>
      <c r="AB87">
        <f t="shared" ref="AB87:AC88" si="35">(Z87-V87)^2</f>
        <v>0.71426755484479865</v>
      </c>
      <c r="AC87">
        <f t="shared" si="35"/>
        <v>4074862301507.2261</v>
      </c>
    </row>
    <row r="88" spans="17:29" x14ac:dyDescent="0.25">
      <c r="Q88">
        <v>1536</v>
      </c>
      <c r="R88">
        <v>806.75400000000002</v>
      </c>
      <c r="S88">
        <f t="shared" si="27"/>
        <v>1079.904</v>
      </c>
      <c r="T88">
        <v>1.95092</v>
      </c>
      <c r="U88">
        <f t="shared" si="28"/>
        <v>0.15404635003355838</v>
      </c>
      <c r="V88">
        <f t="shared" si="29"/>
        <v>0.84595364996644162</v>
      </c>
      <c r="W88">
        <f t="shared" si="30"/>
        <v>5.5075107419690213E-4</v>
      </c>
      <c r="X88">
        <f t="shared" si="31"/>
        <v>98497073.737517491</v>
      </c>
      <c r="Y88">
        <f t="shared" si="32"/>
        <v>3.5</v>
      </c>
      <c r="Z88">
        <f t="shared" si="33"/>
        <v>32298061.075522501</v>
      </c>
      <c r="AA88">
        <f t="shared" si="34"/>
        <v>-51989820468.117767</v>
      </c>
      <c r="AB88">
        <f t="shared" si="35"/>
        <v>1043164694592857</v>
      </c>
      <c r="AC88">
        <f t="shared" si="35"/>
        <v>2.7029414323071741E+21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zoomScale="110" zoomScaleNormal="110" workbookViewId="0">
      <selection activeCell="C5" sqref="C5"/>
    </sheetView>
  </sheetViews>
  <sheetFormatPr defaultRowHeight="15" x14ac:dyDescent="0.25"/>
  <cols>
    <col min="7" max="8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7291942233112707</v>
      </c>
      <c r="C1" s="2" t="s">
        <v>1</v>
      </c>
      <c r="F1" t="s">
        <v>2</v>
      </c>
      <c r="G1">
        <f>N11+AD11+AT11</f>
        <v>4.6915564125407642E-2</v>
      </c>
    </row>
    <row r="2" spans="1:46" x14ac:dyDescent="0.25">
      <c r="A2" s="3" t="s">
        <v>3</v>
      </c>
      <c r="B2" s="4">
        <v>207701.08638511485</v>
      </c>
      <c r="C2" s="5" t="s">
        <v>24</v>
      </c>
    </row>
    <row r="3" spans="1:46" x14ac:dyDescent="0.25">
      <c r="A3" s="3" t="s">
        <v>5</v>
      </c>
      <c r="B3" s="4">
        <v>0.64525162925216928</v>
      </c>
      <c r="C3" s="5"/>
      <c r="H3">
        <f>B1*EXP(-B2/(B5*423))</f>
        <v>1.6357242077154247E-10</v>
      </c>
    </row>
    <row r="4" spans="1:46" x14ac:dyDescent="0.25">
      <c r="A4" s="3" t="s">
        <v>6</v>
      </c>
      <c r="B4" s="4">
        <v>14021.483090541615</v>
      </c>
      <c r="C4" s="5" t="s">
        <v>24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0.41844941218542858</v>
      </c>
    </row>
    <row r="7" spans="1:46" x14ac:dyDescent="0.25">
      <c r="A7" s="9" t="s">
        <v>9</v>
      </c>
      <c r="B7" s="10">
        <v>4.6788102688465285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20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150.221</v>
      </c>
      <c r="C11">
        <f t="shared" ref="C11:C56" si="0">B11+273.15</f>
        <v>423.37099999999998</v>
      </c>
      <c r="D11">
        <v>6.4811500000000004</v>
      </c>
      <c r="E11">
        <f>D11/$D$11</f>
        <v>1</v>
      </c>
      <c r="F11">
        <f t="shared" ref="F11:F56" si="1">1-E11</f>
        <v>0</v>
      </c>
      <c r="G11">
        <f t="shared" ref="G11:G56" si="2">(F12-F11)/(A12-A11)</f>
        <v>4.5762826763902037E-5</v>
      </c>
      <c r="H11">
        <f t="shared" ref="H11:H56" si="3">1-(2*(($B$3-J11)/$B$3))</f>
        <v>-1</v>
      </c>
      <c r="I11">
        <f t="shared" ref="I11:I56" si="4">IF(H11&gt;0.999999,3.5,IF(H11&lt;-0.999999,-3.5,SIGN(H11)*SQRT(GAMMAINV(ABS(H11),$B$6,$B$7))))</f>
        <v>-3.5</v>
      </c>
      <c r="J11">
        <v>0</v>
      </c>
      <c r="K11">
        <f t="shared" ref="K11:K56" si="5">$B$1*EXP((-$B$2-($B$4*I11))/($B$5*C11))*($B$3-J11)</f>
        <v>1.2616240041410647E-4</v>
      </c>
      <c r="L11">
        <f t="shared" ref="L11:M56" si="6">(J11-F11)^2</f>
        <v>0</v>
      </c>
      <c r="M11">
        <f t="shared" si="6"/>
        <v>6.4640914431346468E-9</v>
      </c>
      <c r="N11">
        <f>SUM(L11:L56)+1000*SUM(M11:M56)</f>
        <v>1.2708512551162569E-2</v>
      </c>
      <c r="Q11">
        <v>336</v>
      </c>
      <c r="R11">
        <v>160.47200000000001</v>
      </c>
      <c r="S11">
        <f t="shared" ref="S11:S55" si="7">R11+273.15</f>
        <v>433.62199999999996</v>
      </c>
      <c r="T11">
        <v>6.8238300000000001</v>
      </c>
      <c r="U11">
        <f>T11/$T$11</f>
        <v>1</v>
      </c>
      <c r="V11">
        <f t="shared" ref="V11:V55" si="8">1-U11</f>
        <v>0</v>
      </c>
      <c r="W11">
        <f t="shared" ref="W11:W55" si="9">(V12-V11)/(Q12-Q11)</f>
        <v>1.0887092243896483E-4</v>
      </c>
      <c r="X11">
        <f t="shared" ref="X11:X55" si="10">1-(2*(($B$3-Z11)/$B$3))</f>
        <v>-1</v>
      </c>
      <c r="Y11">
        <f t="shared" ref="Y11:Y55" si="11">IF(X11&gt;0.999999,3.5,IF(X11&lt;-0.999999,-3.5,SIGN(X11)*SQRT(GAMMAINV(ABS(X11),$B$6,$B$7))))</f>
        <v>-3.5</v>
      </c>
      <c r="Z11">
        <v>0</v>
      </c>
      <c r="AA11">
        <f t="shared" ref="AA11:AA55" si="12">$B$1*EXP((-$B$2-($B$4*Y11))/($B$5*S11))*($B$3-Z11)</f>
        <v>3.6610993104403374E-4</v>
      </c>
      <c r="AB11">
        <f t="shared" ref="AB11:AB55" si="13">(Z11-V11)^2</f>
        <v>0</v>
      </c>
      <c r="AC11">
        <f t="shared" ref="AC11:AC55" si="14">(AA11-W11)^2</f>
        <v>6.6171907548118711E-8</v>
      </c>
      <c r="AD11">
        <f>SUM(AB11:AB62)+1000*SUM(AC11:AC63)</f>
        <v>2.3796717550803786E-2</v>
      </c>
      <c r="AG11">
        <v>224</v>
      </c>
      <c r="AH11">
        <v>167.899</v>
      </c>
      <c r="AI11">
        <f t="shared" ref="AI11:AI54" si="15">AH11+273.15</f>
        <v>441.04899999999998</v>
      </c>
      <c r="AJ11">
        <v>7.4866900000000003</v>
      </c>
      <c r="AK11">
        <f>AJ11/$AJ$11</f>
        <v>1</v>
      </c>
      <c r="AL11">
        <f>1-AK11</f>
        <v>0</v>
      </c>
      <c r="AM11">
        <f>(AL12-AL11)/(AG12-AG11)</f>
        <v>1.347391170196735E-4</v>
      </c>
      <c r="AN11">
        <f>1-(2*(($B$3-AP11)/$B$3))</f>
        <v>-1</v>
      </c>
      <c r="AO11">
        <f t="shared" ref="AO11:AO54" si="16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7.6805959947304431E-4</v>
      </c>
      <c r="AR11">
        <f t="shared" ref="AR11:AS54" si="17">(AP11-AL11)^2</f>
        <v>0</v>
      </c>
      <c r="AS11">
        <f t="shared" si="17"/>
        <v>4.0109483349497038E-7</v>
      </c>
      <c r="AT11">
        <f>SUM(AR11:AR54)+1000*SUM(AS11:AS54)</f>
        <v>1.0410334023441291E-2</v>
      </c>
    </row>
    <row r="12" spans="1:46" x14ac:dyDescent="0.25">
      <c r="A12">
        <v>705</v>
      </c>
      <c r="B12">
        <v>158.12799999999999</v>
      </c>
      <c r="C12">
        <f t="shared" si="0"/>
        <v>431.27799999999996</v>
      </c>
      <c r="D12">
        <v>6.4672099999999997</v>
      </c>
      <c r="E12">
        <f t="shared" ref="E12:E56" si="18">D12/$D$11</f>
        <v>0.9978491471420966</v>
      </c>
      <c r="F12">
        <f t="shared" si="1"/>
        <v>2.1508528579033959E-3</v>
      </c>
      <c r="G12">
        <f t="shared" si="2"/>
        <v>5.6924491828265627E-5</v>
      </c>
      <c r="H12">
        <f t="shared" si="3"/>
        <v>-0.98162071182575605</v>
      </c>
      <c r="I12">
        <f t="shared" si="4"/>
        <v>-3.4467455259682849</v>
      </c>
      <c r="J12">
        <f t="shared" ref="J12:J56" si="19">J11+K11*(A12-A11)</f>
        <v>5.9296328194630042E-3</v>
      </c>
      <c r="K12">
        <f t="shared" si="5"/>
        <v>2.3190136980842809E-4</v>
      </c>
      <c r="L12">
        <f t="shared" si="6"/>
        <v>1.4279177997884436E-5</v>
      </c>
      <c r="M12">
        <f t="shared" si="6"/>
        <v>3.0616907827684659E-8</v>
      </c>
      <c r="Q12">
        <v>360</v>
      </c>
      <c r="R12">
        <v>168.46600000000001</v>
      </c>
      <c r="S12">
        <f t="shared" si="7"/>
        <v>441.61599999999999</v>
      </c>
      <c r="T12">
        <v>6.806</v>
      </c>
      <c r="U12">
        <f t="shared" ref="U12:U55" si="20">T12/$T$11</f>
        <v>0.99738709786146484</v>
      </c>
      <c r="V12">
        <f t="shared" si="8"/>
        <v>2.6129021385351558E-3</v>
      </c>
      <c r="W12">
        <f t="shared" si="9"/>
        <v>1.3366149703807526E-4</v>
      </c>
      <c r="X12">
        <f t="shared" si="10"/>
        <v>-0.97276523468762011</v>
      </c>
      <c r="Y12">
        <f t="shared" si="11"/>
        <v>-3.2145754193034546</v>
      </c>
      <c r="Z12">
        <f t="shared" ref="Z12:Z55" si="21">Z11+AA11*(Q12-Q11)</f>
        <v>8.7866383450568089E-3</v>
      </c>
      <c r="AA12">
        <f t="shared" si="12"/>
        <v>2.6926272002897702E-4</v>
      </c>
      <c r="AB12">
        <f t="shared" si="13"/>
        <v>3.8115018747716368E-5</v>
      </c>
      <c r="AC12">
        <f t="shared" si="14"/>
        <v>1.8387691676628265E-8</v>
      </c>
      <c r="AG12">
        <v>240</v>
      </c>
      <c r="AH12">
        <v>175.83699999999999</v>
      </c>
      <c r="AI12">
        <f t="shared" si="15"/>
        <v>448.98699999999997</v>
      </c>
      <c r="AJ12">
        <v>7.4705500000000002</v>
      </c>
      <c r="AK12">
        <f t="shared" ref="AK12:AK54" si="22">AJ12/$AJ$11</f>
        <v>0.99784417412768522</v>
      </c>
      <c r="AL12">
        <f t="shared" ref="AL12:AL54" si="23">1-AK12</f>
        <v>2.1558258723147761E-3</v>
      </c>
      <c r="AM12">
        <f t="shared" ref="AM12:AM54" si="24">(AL13-AL12)/(AG13-AG12)</f>
        <v>1.6621163691831614E-4</v>
      </c>
      <c r="AN12">
        <f t="shared" ref="AN12:AN54" si="25">1-(2*(($B$3-AP12)/$B$3))</f>
        <v>-0.96190957749053263</v>
      </c>
      <c r="AO12">
        <f t="shared" si="16"/>
        <v>-3.0064518778512856</v>
      </c>
      <c r="AP12">
        <f>AP11+AQ11*(AG12-AG11)</f>
        <v>1.2288953591568709E-2</v>
      </c>
      <c r="AQ12">
        <f t="shared" ref="AQ12:AQ54" si="26">$B$1*EXP((-$B$2-($B$4*AO12))/($B$5*AI12))*($B$3-AP12)</f>
        <v>2.5355442676710887E-4</v>
      </c>
      <c r="AR12">
        <f t="shared" si="17"/>
        <v>1.0268027737471242E-4</v>
      </c>
      <c r="AS12">
        <f t="shared" si="17"/>
        <v>7.6287629385703704E-9</v>
      </c>
    </row>
    <row r="13" spans="1:46" x14ac:dyDescent="0.25">
      <c r="A13">
        <v>752</v>
      </c>
      <c r="B13">
        <v>166.102</v>
      </c>
      <c r="C13">
        <f t="shared" si="0"/>
        <v>439.25199999999995</v>
      </c>
      <c r="D13">
        <v>6.4498699999999998</v>
      </c>
      <c r="E13">
        <f t="shared" si="18"/>
        <v>0.99517369602616812</v>
      </c>
      <c r="F13">
        <f t="shared" si="1"/>
        <v>4.8263039738318803E-3</v>
      </c>
      <c r="G13">
        <f t="shared" si="2"/>
        <v>7.0876573158723652E-5</v>
      </c>
      <c r="H13">
        <f t="shared" si="3"/>
        <v>-0.94783741276263478</v>
      </c>
      <c r="I13">
        <f t="shared" si="4"/>
        <v>-2.8017455114410543</v>
      </c>
      <c r="J13">
        <f t="shared" si="19"/>
        <v>1.6828997200459123E-2</v>
      </c>
      <c r="K13">
        <f t="shared" si="5"/>
        <v>4.2928873046640867E-5</v>
      </c>
      <c r="L13">
        <f t="shared" si="6"/>
        <v>1.440646446925235E-4</v>
      </c>
      <c r="M13">
        <f t="shared" si="6"/>
        <v>7.8107394155491204E-10</v>
      </c>
      <c r="Q13">
        <v>384</v>
      </c>
      <c r="R13">
        <v>176.43899999999999</v>
      </c>
      <c r="S13">
        <f t="shared" si="7"/>
        <v>449.58899999999994</v>
      </c>
      <c r="T13">
        <v>6.7841100000000001</v>
      </c>
      <c r="U13">
        <f t="shared" si="20"/>
        <v>0.99417922193255104</v>
      </c>
      <c r="V13">
        <f t="shared" si="8"/>
        <v>5.8207780674489618E-3</v>
      </c>
      <c r="W13">
        <f t="shared" si="9"/>
        <v>1.6321479286558749E-4</v>
      </c>
      <c r="X13">
        <f t="shared" si="10"/>
        <v>-0.95273489307287651</v>
      </c>
      <c r="Y13">
        <f t="shared" si="11"/>
        <v>-2.8670226662181624</v>
      </c>
      <c r="Z13">
        <f t="shared" si="21"/>
        <v>1.5248943625752256E-2</v>
      </c>
      <c r="AA13">
        <f t="shared" si="12"/>
        <v>1.5873701177004297E-4</v>
      </c>
      <c r="AB13">
        <f t="shared" si="13"/>
        <v>8.8890305794776475E-5</v>
      </c>
      <c r="AC13">
        <f t="shared" si="14"/>
        <v>2.0050523539615863E-11</v>
      </c>
      <c r="AG13">
        <v>256</v>
      </c>
      <c r="AH13">
        <v>183.78200000000001</v>
      </c>
      <c r="AI13">
        <f t="shared" si="15"/>
        <v>456.93200000000002</v>
      </c>
      <c r="AJ13">
        <v>7.4506399999999999</v>
      </c>
      <c r="AK13">
        <f t="shared" si="22"/>
        <v>0.99518478793699217</v>
      </c>
      <c r="AL13">
        <f t="shared" si="23"/>
        <v>4.8152120630078343E-3</v>
      </c>
      <c r="AM13">
        <f t="shared" si="24"/>
        <v>2.1137512038030271E-4</v>
      </c>
      <c r="AN13">
        <f t="shared" si="25"/>
        <v>-0.94933503867696745</v>
      </c>
      <c r="AO13">
        <f t="shared" si="16"/>
        <v>-2.8211400054437092</v>
      </c>
      <c r="AP13">
        <f t="shared" ref="AP13:AP54" si="27">AP12+AQ12*(AG13-AG12)</f>
        <v>1.6345824419842451E-2</v>
      </c>
      <c r="AQ13">
        <f t="shared" si="26"/>
        <v>2.748686140666602E-4</v>
      </c>
      <c r="AR13">
        <f t="shared" si="17"/>
        <v>1.3295502132358716E-4</v>
      </c>
      <c r="AS13">
        <f t="shared" si="17"/>
        <v>4.0314237404995197E-9</v>
      </c>
    </row>
    <row r="14" spans="1:46" x14ac:dyDescent="0.25">
      <c r="A14">
        <v>799</v>
      </c>
      <c r="B14">
        <v>173.99799999999999</v>
      </c>
      <c r="C14">
        <f t="shared" si="0"/>
        <v>447.14799999999997</v>
      </c>
      <c r="D14">
        <v>6.42828</v>
      </c>
      <c r="E14">
        <f t="shared" si="18"/>
        <v>0.99184249708770811</v>
      </c>
      <c r="F14">
        <f t="shared" si="1"/>
        <v>8.1575029122918918E-3</v>
      </c>
      <c r="G14">
        <f t="shared" si="2"/>
        <v>8.8144325581829036E-5</v>
      </c>
      <c r="H14">
        <f t="shared" si="3"/>
        <v>-0.94158355165877206</v>
      </c>
      <c r="I14">
        <f t="shared" si="4"/>
        <v>-2.7254771075644824</v>
      </c>
      <c r="J14">
        <f t="shared" si="19"/>
        <v>1.8846654233651245E-2</v>
      </c>
      <c r="K14">
        <f t="shared" si="5"/>
        <v>7.2459702016243807E-5</v>
      </c>
      <c r="L14">
        <f t="shared" si="6"/>
        <v>1.1425795597091841E-4</v>
      </c>
      <c r="M14">
        <f t="shared" si="6"/>
        <v>2.4600741639411151E-10</v>
      </c>
      <c r="Q14">
        <v>408</v>
      </c>
      <c r="R14">
        <v>184.38800000000001</v>
      </c>
      <c r="S14">
        <f t="shared" si="7"/>
        <v>457.53800000000001</v>
      </c>
      <c r="T14">
        <v>6.7573800000000004</v>
      </c>
      <c r="U14">
        <f t="shared" si="20"/>
        <v>0.99026206690377694</v>
      </c>
      <c r="V14">
        <f t="shared" si="8"/>
        <v>9.7379330962230615E-3</v>
      </c>
      <c r="W14">
        <f t="shared" si="9"/>
        <v>1.9972898895000146E-4</v>
      </c>
      <c r="X14">
        <f t="shared" si="10"/>
        <v>-0.94092651286964801</v>
      </c>
      <c r="Y14">
        <f t="shared" si="11"/>
        <v>-2.7178656393586933</v>
      </c>
      <c r="Z14">
        <f t="shared" si="21"/>
        <v>1.9058631908233287E-2</v>
      </c>
      <c r="AA14">
        <f t="shared" si="12"/>
        <v>1.9832807122256406E-4</v>
      </c>
      <c r="AB14">
        <f t="shared" si="13"/>
        <v>8.6875426344208822E-5</v>
      </c>
      <c r="AC14">
        <f t="shared" si="14"/>
        <v>1.9625704790483678E-12</v>
      </c>
      <c r="AG14">
        <v>272</v>
      </c>
      <c r="AH14">
        <v>191.679</v>
      </c>
      <c r="AI14">
        <f t="shared" si="15"/>
        <v>464.82899999999995</v>
      </c>
      <c r="AJ14">
        <v>7.4253200000000001</v>
      </c>
      <c r="AK14">
        <f t="shared" si="22"/>
        <v>0.99180278601090732</v>
      </c>
      <c r="AL14">
        <f t="shared" si="23"/>
        <v>8.1972139890926776E-3</v>
      </c>
      <c r="AM14">
        <f t="shared" si="24"/>
        <v>2.5395067780287911E-4</v>
      </c>
      <c r="AN14">
        <f t="shared" si="25"/>
        <v>-0.93570346418512562</v>
      </c>
      <c r="AO14">
        <f t="shared" si="16"/>
        <v>-2.6597396591026601</v>
      </c>
      <c r="AP14">
        <f t="shared" si="27"/>
        <v>2.0743722244909016E-2</v>
      </c>
      <c r="AQ14">
        <f t="shared" si="26"/>
        <v>3.2234923177587051E-4</v>
      </c>
      <c r="AR14">
        <f t="shared" si="17"/>
        <v>1.5741486941326754E-4</v>
      </c>
      <c r="AS14">
        <f t="shared" si="17"/>
        <v>4.6783621855962174E-9</v>
      </c>
    </row>
    <row r="15" spans="1:46" x14ac:dyDescent="0.25">
      <c r="A15">
        <v>846</v>
      </c>
      <c r="B15">
        <v>181.88399999999999</v>
      </c>
      <c r="C15">
        <f t="shared" si="0"/>
        <v>455.03399999999999</v>
      </c>
      <c r="D15">
        <v>6.4014300000000004</v>
      </c>
      <c r="E15">
        <f t="shared" si="18"/>
        <v>0.98769971378536214</v>
      </c>
      <c r="F15">
        <f t="shared" si="1"/>
        <v>1.2300286214637857E-2</v>
      </c>
      <c r="G15">
        <f t="shared" si="2"/>
        <v>1.0774289629778945E-4</v>
      </c>
      <c r="H15">
        <f t="shared" si="3"/>
        <v>-0.93102765116856956</v>
      </c>
      <c r="I15">
        <f t="shared" si="4"/>
        <v>-2.6109329923518536</v>
      </c>
      <c r="J15">
        <f t="shared" si="19"/>
        <v>2.2252260228414703E-2</v>
      </c>
      <c r="K15">
        <f t="shared" si="5"/>
        <v>1.0387103554622586E-4</v>
      </c>
      <c r="L15">
        <f t="shared" si="6"/>
        <v>9.9041786770889638E-5</v>
      </c>
      <c r="M15">
        <f t="shared" si="6"/>
        <v>1.4991305679498563E-11</v>
      </c>
      <c r="Q15">
        <v>432</v>
      </c>
      <c r="R15">
        <v>192.35900000000001</v>
      </c>
      <c r="S15">
        <f t="shared" si="7"/>
        <v>465.50900000000001</v>
      </c>
      <c r="T15">
        <v>6.7246699999999997</v>
      </c>
      <c r="U15">
        <f t="shared" si="20"/>
        <v>0.9854685711689769</v>
      </c>
      <c r="V15">
        <f t="shared" si="8"/>
        <v>1.4531428831023097E-2</v>
      </c>
      <c r="W15">
        <f t="shared" si="9"/>
        <v>2.5187468034813348E-4</v>
      </c>
      <c r="X15">
        <f t="shared" si="10"/>
        <v>-0.92617297024052503</v>
      </c>
      <c r="Y15">
        <f t="shared" si="11"/>
        <v>-2.563065169069747</v>
      </c>
      <c r="Z15">
        <f t="shared" si="21"/>
        <v>2.3818505617574825E-2</v>
      </c>
      <c r="AA15">
        <f t="shared" si="12"/>
        <v>2.4101765577522178E-4</v>
      </c>
      <c r="AB15">
        <f t="shared" si="13"/>
        <v>8.6249795239307978E-5</v>
      </c>
      <c r="AC15">
        <f t="shared" si="14"/>
        <v>1.1787498257680862E-10</v>
      </c>
      <c r="AG15">
        <v>288</v>
      </c>
      <c r="AH15">
        <v>199.59700000000001</v>
      </c>
      <c r="AI15">
        <f t="shared" si="15"/>
        <v>472.74699999999996</v>
      </c>
      <c r="AJ15">
        <v>7.3948999999999998</v>
      </c>
      <c r="AK15">
        <f t="shared" si="22"/>
        <v>0.98773957516606126</v>
      </c>
      <c r="AL15">
        <f t="shared" si="23"/>
        <v>1.2260424833938743E-2</v>
      </c>
      <c r="AM15">
        <f t="shared" si="24"/>
        <v>3.2023497700585379E-4</v>
      </c>
      <c r="AN15">
        <f t="shared" si="25"/>
        <v>-0.91971718077382647</v>
      </c>
      <c r="AO15">
        <f t="shared" si="16"/>
        <v>-2.5032602183234478</v>
      </c>
      <c r="AP15">
        <f t="shared" si="27"/>
        <v>2.5901309953322946E-2</v>
      </c>
      <c r="AQ15">
        <f t="shared" si="26"/>
        <v>3.8285288950874275E-4</v>
      </c>
      <c r="AR15">
        <f t="shared" si="17"/>
        <v>1.8607374684023736E-4</v>
      </c>
      <c r="AS15">
        <f t="shared" si="17"/>
        <v>3.9210029662194568E-9</v>
      </c>
    </row>
    <row r="16" spans="1:46" x14ac:dyDescent="0.25">
      <c r="A16">
        <v>893</v>
      </c>
      <c r="B16">
        <v>189.76900000000001</v>
      </c>
      <c r="C16">
        <f t="shared" si="0"/>
        <v>462.91899999999998</v>
      </c>
      <c r="D16">
        <v>6.3686100000000003</v>
      </c>
      <c r="E16">
        <f t="shared" si="18"/>
        <v>0.98263579765936604</v>
      </c>
      <c r="F16">
        <f t="shared" si="1"/>
        <v>1.7364202340633961E-2</v>
      </c>
      <c r="G16">
        <f t="shared" si="2"/>
        <v>1.3692736759844285E-4</v>
      </c>
      <c r="H16">
        <f t="shared" si="3"/>
        <v>-0.91589576013768403</v>
      </c>
      <c r="I16">
        <f t="shared" si="4"/>
        <v>-2.4696878035277368</v>
      </c>
      <c r="J16">
        <f t="shared" si="19"/>
        <v>2.7134198899087317E-2</v>
      </c>
      <c r="K16">
        <f t="shared" si="5"/>
        <v>1.3308998887499922E-4</v>
      </c>
      <c r="L16">
        <f t="shared" si="6"/>
        <v>9.5452832752190427E-5</v>
      </c>
      <c r="M16">
        <f t="shared" si="6"/>
        <v>1.4725475467137904E-11</v>
      </c>
      <c r="Q16">
        <v>456</v>
      </c>
      <c r="R16">
        <v>200.30199999999999</v>
      </c>
      <c r="S16">
        <f t="shared" si="7"/>
        <v>473.452</v>
      </c>
      <c r="T16">
        <v>6.6834199999999999</v>
      </c>
      <c r="U16">
        <f t="shared" si="20"/>
        <v>0.9794235788406217</v>
      </c>
      <c r="V16">
        <f t="shared" si="8"/>
        <v>2.05764211593783E-2</v>
      </c>
      <c r="W16">
        <f t="shared" si="9"/>
        <v>3.260021620311952E-4</v>
      </c>
      <c r="X16">
        <f t="shared" si="10"/>
        <v>-0.90824376719361655</v>
      </c>
      <c r="Y16">
        <f t="shared" si="11"/>
        <v>-2.4060274887701274</v>
      </c>
      <c r="Z16">
        <f t="shared" si="21"/>
        <v>2.9602929356180148E-2</v>
      </c>
      <c r="AA16">
        <f t="shared" si="12"/>
        <v>2.8734778460133385E-4</v>
      </c>
      <c r="AB16">
        <f t="shared" si="13"/>
        <v>8.1477850226930953E-5</v>
      </c>
      <c r="AC16">
        <f t="shared" si="14"/>
        <v>1.4941608944901742E-9</v>
      </c>
      <c r="AG16">
        <v>304</v>
      </c>
      <c r="AH16">
        <v>207.50200000000001</v>
      </c>
      <c r="AI16">
        <f t="shared" si="15"/>
        <v>480.65199999999999</v>
      </c>
      <c r="AJ16">
        <v>7.3565399999999999</v>
      </c>
      <c r="AK16">
        <f t="shared" si="22"/>
        <v>0.9826158155339676</v>
      </c>
      <c r="AL16">
        <f t="shared" si="23"/>
        <v>1.7384184466032404E-2</v>
      </c>
      <c r="AM16">
        <f t="shared" si="24"/>
        <v>3.9912498046533462E-4</v>
      </c>
      <c r="AN16">
        <f t="shared" si="25"/>
        <v>-0.90073033609359099</v>
      </c>
      <c r="AO16">
        <f t="shared" si="16"/>
        <v>-2.347567266395898</v>
      </c>
      <c r="AP16">
        <f t="shared" si="27"/>
        <v>3.2026956185462828E-2</v>
      </c>
      <c r="AQ16">
        <f t="shared" si="26"/>
        <v>4.5198794256512024E-4</v>
      </c>
      <c r="AR16">
        <f t="shared" si="17"/>
        <v>2.144107636273514E-4</v>
      </c>
      <c r="AS16">
        <f t="shared" si="17"/>
        <v>2.7944927619633709E-9</v>
      </c>
    </row>
    <row r="17" spans="1:45" x14ac:dyDescent="0.25">
      <c r="A17">
        <v>940</v>
      </c>
      <c r="B17">
        <v>197.63200000000001</v>
      </c>
      <c r="C17">
        <f t="shared" si="0"/>
        <v>470.78199999999998</v>
      </c>
      <c r="D17">
        <v>6.3269000000000002</v>
      </c>
      <c r="E17">
        <f t="shared" si="18"/>
        <v>0.97620021138223922</v>
      </c>
      <c r="F17">
        <f t="shared" si="1"/>
        <v>2.3799788617760775E-2</v>
      </c>
      <c r="G17">
        <f t="shared" si="2"/>
        <v>1.6811437292534598E-4</v>
      </c>
      <c r="H17">
        <f t="shared" si="3"/>
        <v>-0.89650726363942757</v>
      </c>
      <c r="I17">
        <f t="shared" si="4"/>
        <v>-2.3162548424275839</v>
      </c>
      <c r="J17">
        <f t="shared" si="19"/>
        <v>3.3389428376212282E-2</v>
      </c>
      <c r="K17">
        <f t="shared" si="5"/>
        <v>1.6114102954700556E-4</v>
      </c>
      <c r="L17">
        <f t="shared" si="6"/>
        <v>9.1961190696873883E-5</v>
      </c>
      <c r="M17">
        <f t="shared" si="6"/>
        <v>4.8627517872244268E-11</v>
      </c>
      <c r="Q17">
        <v>480</v>
      </c>
      <c r="R17">
        <v>208.27099999999999</v>
      </c>
      <c r="S17">
        <f t="shared" si="7"/>
        <v>481.42099999999994</v>
      </c>
      <c r="T17">
        <v>6.6300299999999996</v>
      </c>
      <c r="U17">
        <f t="shared" si="20"/>
        <v>0.97159952695187302</v>
      </c>
      <c r="V17">
        <f t="shared" si="8"/>
        <v>2.8400473048126984E-2</v>
      </c>
      <c r="W17">
        <f t="shared" si="9"/>
        <v>4.1179220467098265E-4</v>
      </c>
      <c r="X17">
        <f t="shared" si="10"/>
        <v>-0.88686808515644056</v>
      </c>
      <c r="Y17">
        <f t="shared" si="11"/>
        <v>-2.2484387507018444</v>
      </c>
      <c r="Z17">
        <f t="shared" si="21"/>
        <v>3.649927618661216E-2</v>
      </c>
      <c r="AA17">
        <f t="shared" si="12"/>
        <v>3.3999780462279046E-4</v>
      </c>
      <c r="AB17">
        <f t="shared" si="13"/>
        <v>6.5590612275937349E-5</v>
      </c>
      <c r="AC17">
        <f t="shared" si="14"/>
        <v>5.1544358782798586E-9</v>
      </c>
      <c r="AG17">
        <v>320</v>
      </c>
      <c r="AH17">
        <v>215.40600000000001</v>
      </c>
      <c r="AI17">
        <f t="shared" si="15"/>
        <v>488.55599999999998</v>
      </c>
      <c r="AJ17">
        <v>7.3087299999999997</v>
      </c>
      <c r="AK17">
        <f t="shared" si="22"/>
        <v>0.97622981584652224</v>
      </c>
      <c r="AL17">
        <f t="shared" si="23"/>
        <v>2.3770184153477758E-2</v>
      </c>
      <c r="AM17">
        <f t="shared" si="24"/>
        <v>5.0840224451659949E-4</v>
      </c>
      <c r="AN17">
        <f t="shared" si="25"/>
        <v>-0.87831487287523857</v>
      </c>
      <c r="AO17">
        <f t="shared" si="16"/>
        <v>-2.1920069199386125</v>
      </c>
      <c r="AP17">
        <f t="shared" si="27"/>
        <v>3.9258763266504751E-2</v>
      </c>
      <c r="AQ17">
        <f t="shared" si="26"/>
        <v>5.2975339550910593E-4</v>
      </c>
      <c r="AR17">
        <f t="shared" si="17"/>
        <v>2.3989608294049602E-4</v>
      </c>
      <c r="AS17">
        <f t="shared" si="17"/>
        <v>4.5587164870480877E-10</v>
      </c>
    </row>
    <row r="18" spans="1:45" x14ac:dyDescent="0.25">
      <c r="A18">
        <v>987</v>
      </c>
      <c r="B18">
        <v>205.52600000000001</v>
      </c>
      <c r="C18">
        <f t="shared" si="0"/>
        <v>478.67599999999999</v>
      </c>
      <c r="D18">
        <v>6.27569</v>
      </c>
      <c r="E18">
        <f t="shared" si="18"/>
        <v>0.96829883585474796</v>
      </c>
      <c r="F18">
        <f t="shared" si="1"/>
        <v>3.1701164145252037E-2</v>
      </c>
      <c r="G18">
        <f t="shared" si="2"/>
        <v>2.1148072454307476E-4</v>
      </c>
      <c r="H18">
        <f t="shared" si="3"/>
        <v>-0.87303230272383292</v>
      </c>
      <c r="I18">
        <f t="shared" si="4"/>
        <v>-2.1587016774904582</v>
      </c>
      <c r="J18">
        <f t="shared" si="19"/>
        <v>4.096305676492154E-2</v>
      </c>
      <c r="K18">
        <f t="shared" si="5"/>
        <v>1.9113935095239724E-4</v>
      </c>
      <c r="L18">
        <f t="shared" si="6"/>
        <v>8.5782654898288431E-5</v>
      </c>
      <c r="M18">
        <f t="shared" si="6"/>
        <v>4.1377147955551283E-10</v>
      </c>
      <c r="Q18">
        <v>504</v>
      </c>
      <c r="R18">
        <v>216.226</v>
      </c>
      <c r="S18">
        <f t="shared" si="7"/>
        <v>489.37599999999998</v>
      </c>
      <c r="T18">
        <v>6.5625900000000001</v>
      </c>
      <c r="U18">
        <f t="shared" si="20"/>
        <v>0.96171651403976943</v>
      </c>
      <c r="V18">
        <f t="shared" si="8"/>
        <v>3.8283485960230568E-2</v>
      </c>
      <c r="W18">
        <f t="shared" si="9"/>
        <v>5.3476810920944273E-4</v>
      </c>
      <c r="X18">
        <f t="shared" si="10"/>
        <v>-0.86157579005474783</v>
      </c>
      <c r="Y18">
        <f t="shared" si="11"/>
        <v>-2.0900490776983935</v>
      </c>
      <c r="Z18">
        <f t="shared" si="21"/>
        <v>4.4659223497559131E-2</v>
      </c>
      <c r="AA18">
        <f t="shared" si="12"/>
        <v>3.9746005040489579E-4</v>
      </c>
      <c r="AB18">
        <f t="shared" si="13"/>
        <v>4.0650029144900488E-5</v>
      </c>
      <c r="AC18">
        <f t="shared" si="14"/>
        <v>1.8853503012672921E-8</v>
      </c>
      <c r="AG18">
        <v>336</v>
      </c>
      <c r="AH18">
        <v>223.303</v>
      </c>
      <c r="AI18">
        <f t="shared" si="15"/>
        <v>496.45299999999997</v>
      </c>
      <c r="AJ18">
        <v>7.2478300000000004</v>
      </c>
      <c r="AK18">
        <f t="shared" si="22"/>
        <v>0.96809537993425665</v>
      </c>
      <c r="AL18">
        <f t="shared" si="23"/>
        <v>3.190462006574335E-2</v>
      </c>
      <c r="AM18">
        <f t="shared" si="24"/>
        <v>6.4046995401172147E-4</v>
      </c>
      <c r="AN18">
        <f t="shared" si="25"/>
        <v>-0.85204278321629667</v>
      </c>
      <c r="AO18">
        <f t="shared" si="16"/>
        <v>-2.0362244601232633</v>
      </c>
      <c r="AP18">
        <f t="shared" si="27"/>
        <v>4.7734817594650446E-2</v>
      </c>
      <c r="AQ18">
        <f t="shared" si="26"/>
        <v>6.153220615974001E-4</v>
      </c>
      <c r="AR18">
        <f t="shared" si="17"/>
        <v>2.5059515380421632E-4</v>
      </c>
      <c r="AS18">
        <f t="shared" si="17"/>
        <v>6.3241649288228195E-10</v>
      </c>
    </row>
    <row r="19" spans="1:45" x14ac:dyDescent="0.25">
      <c r="A19">
        <v>1034</v>
      </c>
      <c r="B19">
        <v>213.393</v>
      </c>
      <c r="C19">
        <f t="shared" si="0"/>
        <v>486.54300000000001</v>
      </c>
      <c r="D19">
        <v>6.2112699999999998</v>
      </c>
      <c r="E19">
        <f t="shared" si="18"/>
        <v>0.95835924180122345</v>
      </c>
      <c r="F19">
        <f t="shared" si="1"/>
        <v>4.1640758198776551E-2</v>
      </c>
      <c r="G19">
        <f t="shared" si="2"/>
        <v>2.8353912106155252E-4</v>
      </c>
      <c r="H19">
        <f t="shared" si="3"/>
        <v>-0.84518719831030564</v>
      </c>
      <c r="I19">
        <f t="shared" si="4"/>
        <v>-1.9991548145719413</v>
      </c>
      <c r="J19">
        <f t="shared" si="19"/>
        <v>4.9946606259684209E-2</v>
      </c>
      <c r="K19">
        <f t="shared" si="5"/>
        <v>2.2271305093442986E-4</v>
      </c>
      <c r="L19">
        <f t="shared" si="6"/>
        <v>6.8987112010883515E-5</v>
      </c>
      <c r="M19">
        <f t="shared" si="6"/>
        <v>3.6998108071096435E-9</v>
      </c>
      <c r="Q19">
        <v>528</v>
      </c>
      <c r="R19">
        <v>224.17500000000001</v>
      </c>
      <c r="S19">
        <f t="shared" si="7"/>
        <v>497.32499999999999</v>
      </c>
      <c r="T19">
        <v>6.4750100000000002</v>
      </c>
      <c r="U19">
        <f t="shared" si="20"/>
        <v>0.94888207941874281</v>
      </c>
      <c r="V19">
        <f t="shared" si="8"/>
        <v>5.1117920581257192E-2</v>
      </c>
      <c r="W19">
        <f t="shared" si="9"/>
        <v>6.8735837010397893E-4</v>
      </c>
      <c r="X19">
        <f t="shared" si="10"/>
        <v>-0.83200890241814318</v>
      </c>
      <c r="Y19">
        <f t="shared" si="11"/>
        <v>-1.9313053520519896</v>
      </c>
      <c r="Z19">
        <f t="shared" si="21"/>
        <v>5.4198264707276629E-2</v>
      </c>
      <c r="AA19">
        <f t="shared" si="12"/>
        <v>4.6016247700920131E-4</v>
      </c>
      <c r="AB19">
        <f t="shared" si="13"/>
        <v>9.4885199347024474E-6</v>
      </c>
      <c r="AC19">
        <f t="shared" si="14"/>
        <v>5.1617973839133625E-8</v>
      </c>
      <c r="AG19">
        <v>352</v>
      </c>
      <c r="AH19">
        <v>231.18700000000001</v>
      </c>
      <c r="AI19">
        <f t="shared" si="15"/>
        <v>504.33699999999999</v>
      </c>
      <c r="AJ19">
        <v>7.1711099999999997</v>
      </c>
      <c r="AK19">
        <f t="shared" si="22"/>
        <v>0.95784786067006911</v>
      </c>
      <c r="AL19">
        <f t="shared" si="23"/>
        <v>4.2152139329930893E-2</v>
      </c>
      <c r="AM19">
        <f t="shared" si="24"/>
        <v>8.5393211152057918E-4</v>
      </c>
      <c r="AN19">
        <f t="shared" si="25"/>
        <v>-0.82152708193253976</v>
      </c>
      <c r="AO19">
        <f t="shared" si="16"/>
        <v>-1.8801852300253086</v>
      </c>
      <c r="AP19">
        <f t="shared" si="27"/>
        <v>5.7579970580208847E-2</v>
      </c>
      <c r="AQ19">
        <f t="shared" si="26"/>
        <v>7.078614031675993E-4</v>
      </c>
      <c r="AR19">
        <f t="shared" si="17"/>
        <v>2.3801797708705301E-4</v>
      </c>
      <c r="AS19">
        <f t="shared" si="17"/>
        <v>2.1336651838741308E-8</v>
      </c>
    </row>
    <row r="20" spans="1:45" x14ac:dyDescent="0.25">
      <c r="A20">
        <v>1081</v>
      </c>
      <c r="B20">
        <v>221.261</v>
      </c>
      <c r="C20">
        <f t="shared" si="0"/>
        <v>494.41099999999994</v>
      </c>
      <c r="D20">
        <v>6.1249000000000002</v>
      </c>
      <c r="E20">
        <f t="shared" si="18"/>
        <v>0.94503290311133048</v>
      </c>
      <c r="F20">
        <f t="shared" si="1"/>
        <v>5.496709688866952E-2</v>
      </c>
      <c r="G20">
        <f t="shared" si="2"/>
        <v>3.4144846568961757E-4</v>
      </c>
      <c r="H20">
        <f t="shared" si="3"/>
        <v>-0.81274244987611755</v>
      </c>
      <c r="I20">
        <f t="shared" si="4"/>
        <v>-1.8390671779735477</v>
      </c>
      <c r="J20">
        <f t="shared" si="19"/>
        <v>6.0414119653602411E-2</v>
      </c>
      <c r="K20">
        <f t="shared" si="5"/>
        <v>2.5695645024744672E-4</v>
      </c>
      <c r="L20">
        <f t="shared" si="6"/>
        <v>2.9670057001697154E-5</v>
      </c>
      <c r="M20">
        <f t="shared" si="6"/>
        <v>7.138900673480037E-9</v>
      </c>
      <c r="Q20">
        <v>552</v>
      </c>
      <c r="R20">
        <v>232.119</v>
      </c>
      <c r="S20">
        <f t="shared" si="7"/>
        <v>505.26900000000001</v>
      </c>
      <c r="T20">
        <v>6.3624400000000003</v>
      </c>
      <c r="U20">
        <f t="shared" si="20"/>
        <v>0.93238547853624731</v>
      </c>
      <c r="V20">
        <f t="shared" si="8"/>
        <v>6.7614521463752686E-2</v>
      </c>
      <c r="W20">
        <f t="shared" si="9"/>
        <v>7.9952656108569131E-4</v>
      </c>
      <c r="X20">
        <f t="shared" si="10"/>
        <v>-0.79777760737741499</v>
      </c>
      <c r="Y20">
        <f t="shared" si="11"/>
        <v>-1.7722456898055012</v>
      </c>
      <c r="Z20">
        <f t="shared" si="21"/>
        <v>6.5242164155497467E-2</v>
      </c>
      <c r="AA20">
        <f t="shared" si="12"/>
        <v>5.2774601284538431E-4</v>
      </c>
      <c r="AB20">
        <f t="shared" si="13"/>
        <v>5.6280791980319455E-6</v>
      </c>
      <c r="AC20">
        <f t="shared" si="14"/>
        <v>7.3864666401801844E-8</v>
      </c>
      <c r="AG20">
        <v>368</v>
      </c>
      <c r="AH20">
        <v>239.04499999999999</v>
      </c>
      <c r="AI20">
        <f t="shared" si="15"/>
        <v>512.19499999999994</v>
      </c>
      <c r="AJ20">
        <v>7.0688199999999997</v>
      </c>
      <c r="AK20">
        <f t="shared" si="22"/>
        <v>0.94418494688573984</v>
      </c>
      <c r="AL20">
        <f t="shared" si="23"/>
        <v>5.581505311426016E-2</v>
      </c>
      <c r="AM20">
        <f t="shared" si="24"/>
        <v>1.0116286369543856E-3</v>
      </c>
      <c r="AN20">
        <f t="shared" si="25"/>
        <v>-0.786422071926419</v>
      </c>
      <c r="AO20">
        <f t="shared" si="16"/>
        <v>-1.7239633521690318</v>
      </c>
      <c r="AP20">
        <f t="shared" si="27"/>
        <v>6.8905753030890443E-2</v>
      </c>
      <c r="AQ20">
        <f t="shared" si="26"/>
        <v>8.0584476906083401E-4</v>
      </c>
      <c r="AR20">
        <f t="shared" si="17"/>
        <v>1.713664243072641E-4</v>
      </c>
      <c r="AS20">
        <f t="shared" si="17"/>
        <v>4.2347000285230691E-8</v>
      </c>
    </row>
    <row r="21" spans="1:45" x14ac:dyDescent="0.25">
      <c r="A21">
        <v>1128</v>
      </c>
      <c r="B21">
        <v>229.12299999999999</v>
      </c>
      <c r="C21">
        <f t="shared" si="0"/>
        <v>502.27299999999997</v>
      </c>
      <c r="D21">
        <v>6.0208899999999996</v>
      </c>
      <c r="E21">
        <f t="shared" si="18"/>
        <v>0.92898482522391845</v>
      </c>
      <c r="F21">
        <f t="shared" si="1"/>
        <v>7.1015174776081547E-2</v>
      </c>
      <c r="G21">
        <f t="shared" si="2"/>
        <v>3.6909000093725129E-4</v>
      </c>
      <c r="H21">
        <f t="shared" si="3"/>
        <v>-0.77530913668750356</v>
      </c>
      <c r="I21">
        <f t="shared" si="4"/>
        <v>-1.6785187058982129</v>
      </c>
      <c r="J21">
        <f t="shared" si="19"/>
        <v>7.2491072815232399E-2</v>
      </c>
      <c r="K21">
        <f t="shared" si="5"/>
        <v>2.9344549563123346E-4</v>
      </c>
      <c r="L21">
        <f t="shared" si="6"/>
        <v>2.1782750219693313E-6</v>
      </c>
      <c r="M21">
        <f t="shared" si="6"/>
        <v>5.7220911829921583E-9</v>
      </c>
      <c r="Q21">
        <v>576</v>
      </c>
      <c r="R21">
        <v>240.06299999999999</v>
      </c>
      <c r="S21">
        <f t="shared" si="7"/>
        <v>513.21299999999997</v>
      </c>
      <c r="T21">
        <v>6.2314999999999996</v>
      </c>
      <c r="U21">
        <f t="shared" si="20"/>
        <v>0.91319684107019072</v>
      </c>
      <c r="V21">
        <f t="shared" si="8"/>
        <v>8.6803158929809277E-2</v>
      </c>
      <c r="W21">
        <f t="shared" si="9"/>
        <v>8.4092559945563028E-4</v>
      </c>
      <c r="X21">
        <f t="shared" si="10"/>
        <v>-0.75851880124942794</v>
      </c>
      <c r="Y21">
        <f t="shared" si="11"/>
        <v>-1.6128892797209986</v>
      </c>
      <c r="Z21">
        <f t="shared" si="21"/>
        <v>7.7908068463786687E-2</v>
      </c>
      <c r="AA21">
        <f t="shared" si="12"/>
        <v>5.9982126824828779E-4</v>
      </c>
      <c r="AB21">
        <f t="shared" si="13"/>
        <v>7.9122634398725981E-5</v>
      </c>
      <c r="AC21">
        <f t="shared" si="14"/>
        <v>5.8131298526939906E-8</v>
      </c>
      <c r="AG21">
        <v>384</v>
      </c>
      <c r="AH21">
        <v>246.892</v>
      </c>
      <c r="AI21">
        <f t="shared" si="15"/>
        <v>520.04199999999992</v>
      </c>
      <c r="AJ21">
        <v>6.9476399999999998</v>
      </c>
      <c r="AK21">
        <f t="shared" si="22"/>
        <v>0.92799888869446967</v>
      </c>
      <c r="AL21">
        <f t="shared" si="23"/>
        <v>7.200111130553033E-2</v>
      </c>
      <c r="AM21">
        <f t="shared" si="24"/>
        <v>1.0678951579402851E-3</v>
      </c>
      <c r="AN21">
        <f t="shared" si="25"/>
        <v>-0.74645776739636549</v>
      </c>
      <c r="AO21">
        <f t="shared" si="16"/>
        <v>-1.5677683065442762</v>
      </c>
      <c r="AP21">
        <f t="shared" si="27"/>
        <v>8.1799269335863789E-2</v>
      </c>
      <c r="AQ21">
        <f t="shared" si="26"/>
        <v>9.0963348670677826E-4</v>
      </c>
      <c r="AR21">
        <f t="shared" si="17"/>
        <v>9.6003900787388049E-5</v>
      </c>
      <c r="AS21">
        <f t="shared" si="17"/>
        <v>2.5046756581622612E-8</v>
      </c>
    </row>
    <row r="22" spans="1:45" x14ac:dyDescent="0.25">
      <c r="A22">
        <v>1175</v>
      </c>
      <c r="B22">
        <v>236.98500000000001</v>
      </c>
      <c r="C22">
        <f t="shared" si="0"/>
        <v>510.13499999999999</v>
      </c>
      <c r="D22">
        <v>5.9084599999999998</v>
      </c>
      <c r="E22">
        <f t="shared" si="18"/>
        <v>0.91163759517986764</v>
      </c>
      <c r="F22">
        <f t="shared" si="1"/>
        <v>8.8362404820132356E-2</v>
      </c>
      <c r="G22">
        <f t="shared" si="2"/>
        <v>3.8012035229497603E-4</v>
      </c>
      <c r="H22">
        <f t="shared" si="3"/>
        <v>-0.73256011392051734</v>
      </c>
      <c r="I22">
        <f t="shared" si="4"/>
        <v>-1.5176572395643528</v>
      </c>
      <c r="J22">
        <f t="shared" si="19"/>
        <v>8.6283011109900373E-2</v>
      </c>
      <c r="K22">
        <f t="shared" si="5"/>
        <v>3.3202102916180757E-4</v>
      </c>
      <c r="L22">
        <f t="shared" si="6"/>
        <v>4.3238782021523327E-6</v>
      </c>
      <c r="M22">
        <f t="shared" si="6"/>
        <v>2.3135448858689545E-9</v>
      </c>
      <c r="Q22">
        <v>600</v>
      </c>
      <c r="R22">
        <v>248.03</v>
      </c>
      <c r="S22">
        <f t="shared" si="7"/>
        <v>521.17999999999995</v>
      </c>
      <c r="T22">
        <v>6.0937799999999998</v>
      </c>
      <c r="U22">
        <f t="shared" si="20"/>
        <v>0.8930146266832556</v>
      </c>
      <c r="V22">
        <f t="shared" si="8"/>
        <v>0.1069853733167444</v>
      </c>
      <c r="W22">
        <f t="shared" si="9"/>
        <v>8.6565511352618141E-4</v>
      </c>
      <c r="X22">
        <f t="shared" si="10"/>
        <v>-0.71389834688608733</v>
      </c>
      <c r="Y22">
        <f t="shared" si="11"/>
        <v>-1.4532163939230494</v>
      </c>
      <c r="Z22">
        <f t="shared" si="21"/>
        <v>9.2303778901745598E-2</v>
      </c>
      <c r="AA22">
        <f t="shared" si="12"/>
        <v>6.7677189756046015E-4</v>
      </c>
      <c r="AB22">
        <f t="shared" si="13"/>
        <v>2.1554921456652413E-4</v>
      </c>
      <c r="AC22">
        <f t="shared" si="14"/>
        <v>3.5676869273553298E-8</v>
      </c>
      <c r="AG22">
        <v>400</v>
      </c>
      <c r="AH22">
        <v>254.77099999999999</v>
      </c>
      <c r="AI22">
        <f t="shared" si="15"/>
        <v>527.92099999999994</v>
      </c>
      <c r="AJ22">
        <v>6.8197200000000002</v>
      </c>
      <c r="AK22">
        <f t="shared" si="22"/>
        <v>0.91091256616742511</v>
      </c>
      <c r="AL22">
        <f t="shared" si="23"/>
        <v>8.9087433832574892E-2</v>
      </c>
      <c r="AM22">
        <f t="shared" si="24"/>
        <v>1.1456164206077799E-3</v>
      </c>
      <c r="AN22">
        <f t="shared" si="25"/>
        <v>-0.70134626320946003</v>
      </c>
      <c r="AO22">
        <f t="shared" si="16"/>
        <v>-1.4115308277559739</v>
      </c>
      <c r="AP22">
        <f t="shared" si="27"/>
        <v>9.6353405123172239E-2</v>
      </c>
      <c r="AQ22">
        <f t="shared" si="26"/>
        <v>1.0213014908504248E-3</v>
      </c>
      <c r="AR22">
        <f t="shared" si="17"/>
        <v>5.2794338795784887E-5</v>
      </c>
      <c r="AS22">
        <f t="shared" si="17"/>
        <v>1.5454201760576114E-8</v>
      </c>
    </row>
    <row r="23" spans="1:45" x14ac:dyDescent="0.25">
      <c r="A23">
        <v>1222</v>
      </c>
      <c r="B23">
        <v>244.83699999999999</v>
      </c>
      <c r="C23">
        <f t="shared" si="0"/>
        <v>517.98699999999997</v>
      </c>
      <c r="D23">
        <v>5.7926700000000002</v>
      </c>
      <c r="E23">
        <f t="shared" si="18"/>
        <v>0.89377193862200377</v>
      </c>
      <c r="F23">
        <f t="shared" si="1"/>
        <v>0.10622806137799623</v>
      </c>
      <c r="G23">
        <f t="shared" si="2"/>
        <v>3.9692850674484672E-4</v>
      </c>
      <c r="H23">
        <f t="shared" si="3"/>
        <v>-0.68419142281410128</v>
      </c>
      <c r="I23">
        <f t="shared" si="4"/>
        <v>-1.3565033885191529</v>
      </c>
      <c r="J23">
        <f t="shared" si="19"/>
        <v>0.10188799948050534</v>
      </c>
      <c r="K23">
        <f t="shared" si="5"/>
        <v>3.7184526692138304E-4</v>
      </c>
      <c r="L23">
        <f t="shared" si="6"/>
        <v>1.8836137274052254E-5</v>
      </c>
      <c r="M23">
        <f t="shared" si="6"/>
        <v>6.2916892004139414E-10</v>
      </c>
      <c r="Q23">
        <v>624</v>
      </c>
      <c r="R23">
        <v>255.95699999999999</v>
      </c>
      <c r="S23">
        <f t="shared" si="7"/>
        <v>529.10699999999997</v>
      </c>
      <c r="T23">
        <v>5.9520099999999996</v>
      </c>
      <c r="U23">
        <f t="shared" si="20"/>
        <v>0.87223890395862724</v>
      </c>
      <c r="V23">
        <f t="shared" si="8"/>
        <v>0.12776109604137276</v>
      </c>
      <c r="W23">
        <f t="shared" si="9"/>
        <v>9.1731232069575586E-4</v>
      </c>
      <c r="X23">
        <f t="shared" si="10"/>
        <v>-0.66355356725251768</v>
      </c>
      <c r="Y23">
        <f t="shared" si="11"/>
        <v>-1.2929917649122389</v>
      </c>
      <c r="Z23">
        <f t="shared" si="21"/>
        <v>0.10854630444319664</v>
      </c>
      <c r="AA23">
        <f t="shared" si="12"/>
        <v>7.5332666549084539E-4</v>
      </c>
      <c r="AB23">
        <f t="shared" si="13"/>
        <v>3.6920821616133942E-4</v>
      </c>
      <c r="AC23">
        <f t="shared" si="14"/>
        <v>2.689129511298378E-8</v>
      </c>
      <c r="AG23">
        <v>416</v>
      </c>
      <c r="AH23">
        <v>262.64999999999998</v>
      </c>
      <c r="AI23">
        <f t="shared" si="15"/>
        <v>535.79999999999995</v>
      </c>
      <c r="AJ23">
        <v>6.6824899999999996</v>
      </c>
      <c r="AK23">
        <f t="shared" si="22"/>
        <v>0.89258270343770063</v>
      </c>
      <c r="AL23">
        <f t="shared" si="23"/>
        <v>0.10741729656229937</v>
      </c>
      <c r="AM23">
        <f t="shared" si="24"/>
        <v>1.2373625727791493E-3</v>
      </c>
      <c r="AN23">
        <f t="shared" si="25"/>
        <v>-0.65069680147142317</v>
      </c>
      <c r="AO23">
        <f t="shared" si="16"/>
        <v>-1.2547722864385107</v>
      </c>
      <c r="AP23">
        <f t="shared" si="27"/>
        <v>0.11269422897677904</v>
      </c>
      <c r="AQ23">
        <f t="shared" si="26"/>
        <v>1.1354184659567626E-3</v>
      </c>
      <c r="AR23">
        <f t="shared" si="17"/>
        <v>2.7846015706986249E-5</v>
      </c>
      <c r="AS23">
        <f t="shared" si="17"/>
        <v>1.0392600915814199E-8</v>
      </c>
    </row>
    <row r="24" spans="1:45" x14ac:dyDescent="0.25">
      <c r="A24">
        <v>1269</v>
      </c>
      <c r="B24">
        <v>252.66300000000001</v>
      </c>
      <c r="C24">
        <f t="shared" si="0"/>
        <v>525.81299999999999</v>
      </c>
      <c r="D24">
        <v>5.6717599999999999</v>
      </c>
      <c r="E24">
        <f t="shared" si="18"/>
        <v>0.87511629880499597</v>
      </c>
      <c r="F24">
        <f t="shared" si="1"/>
        <v>0.12488370119500403</v>
      </c>
      <c r="G24">
        <f t="shared" si="2"/>
        <v>4.2273165009952985E-4</v>
      </c>
      <c r="H24">
        <f t="shared" si="3"/>
        <v>-0.63002115263420211</v>
      </c>
      <c r="I24">
        <f t="shared" si="4"/>
        <v>-1.1952739160568622</v>
      </c>
      <c r="J24">
        <f t="shared" si="19"/>
        <v>0.11936472702581034</v>
      </c>
      <c r="K24">
        <f t="shared" si="5"/>
        <v>4.1188677059182476E-4</v>
      </c>
      <c r="L24">
        <f t="shared" si="6"/>
        <v>3.0459075880227101E-5</v>
      </c>
      <c r="M24">
        <f t="shared" si="6"/>
        <v>1.1761141153664176E-10</v>
      </c>
      <c r="Q24">
        <v>648</v>
      </c>
      <c r="R24">
        <v>263.89699999999999</v>
      </c>
      <c r="S24">
        <f t="shared" si="7"/>
        <v>537.04700000000003</v>
      </c>
      <c r="T24">
        <v>5.8017799999999999</v>
      </c>
      <c r="U24">
        <f t="shared" si="20"/>
        <v>0.8502234082619291</v>
      </c>
      <c r="V24">
        <f t="shared" si="8"/>
        <v>0.1497765917380709</v>
      </c>
      <c r="W24">
        <f t="shared" si="9"/>
        <v>9.7122876742239872E-4</v>
      </c>
      <c r="X24">
        <f t="shared" si="10"/>
        <v>-0.6075139103120637</v>
      </c>
      <c r="Y24">
        <f t="shared" si="11"/>
        <v>-1.1330072101953372</v>
      </c>
      <c r="Z24">
        <f t="shared" si="21"/>
        <v>0.12662614441497694</v>
      </c>
      <c r="AA24">
        <f t="shared" si="12"/>
        <v>8.3293945430771448E-4</v>
      </c>
      <c r="AB24">
        <f t="shared" si="13"/>
        <v>5.3594321125934822E-4</v>
      </c>
      <c r="AC24">
        <f t="shared" si="14"/>
        <v>1.9123934121731176E-8</v>
      </c>
      <c r="AG24">
        <v>432</v>
      </c>
      <c r="AH24">
        <v>270.52300000000002</v>
      </c>
      <c r="AI24">
        <f t="shared" si="15"/>
        <v>543.673</v>
      </c>
      <c r="AJ24">
        <v>6.5342700000000002</v>
      </c>
      <c r="AK24">
        <f t="shared" si="22"/>
        <v>0.87278490227323424</v>
      </c>
      <c r="AL24">
        <f t="shared" si="23"/>
        <v>0.12721509772676576</v>
      </c>
      <c r="AM24">
        <f t="shared" si="24"/>
        <v>1.3469737627710004E-3</v>
      </c>
      <c r="AN24">
        <f t="shared" si="25"/>
        <v>-0.59438793022885705</v>
      </c>
      <c r="AO24">
        <f t="shared" si="16"/>
        <v>-1.0977922187562625</v>
      </c>
      <c r="AP24">
        <f t="shared" si="27"/>
        <v>0.13086092443208724</v>
      </c>
      <c r="AQ24">
        <f t="shared" si="26"/>
        <v>1.2502415646987142E-3</v>
      </c>
      <c r="AR24">
        <f t="shared" si="17"/>
        <v>1.3292052365235326E-5</v>
      </c>
      <c r="AS24">
        <f t="shared" si="17"/>
        <v>9.3571181438960104E-9</v>
      </c>
    </row>
    <row r="25" spans="1:45" x14ac:dyDescent="0.25">
      <c r="A25">
        <v>1316</v>
      </c>
      <c r="B25">
        <v>260.47500000000002</v>
      </c>
      <c r="C25">
        <f t="shared" si="0"/>
        <v>533.625</v>
      </c>
      <c r="D25">
        <v>5.5429899999999996</v>
      </c>
      <c r="E25">
        <f t="shared" si="18"/>
        <v>0.85524791125031807</v>
      </c>
      <c r="F25">
        <f t="shared" si="1"/>
        <v>0.14475208874968193</v>
      </c>
      <c r="G25">
        <f t="shared" si="2"/>
        <v>4.522444056667744E-4</v>
      </c>
      <c r="H25">
        <f t="shared" si="3"/>
        <v>-0.57001765216957878</v>
      </c>
      <c r="I25">
        <f t="shared" si="4"/>
        <v>-1.0343670123765318</v>
      </c>
      <c r="J25">
        <f t="shared" si="19"/>
        <v>0.13872340524362611</v>
      </c>
      <c r="K25">
        <f t="shared" si="5"/>
        <v>4.5219975917456709E-4</v>
      </c>
      <c r="L25">
        <f t="shared" si="6"/>
        <v>3.6345024816189439E-5</v>
      </c>
      <c r="M25">
        <f t="shared" si="6"/>
        <v>1.9933092664168338E-15</v>
      </c>
      <c r="Q25">
        <v>672</v>
      </c>
      <c r="R25">
        <v>271.82</v>
      </c>
      <c r="S25">
        <f t="shared" si="7"/>
        <v>544.97</v>
      </c>
      <c r="T25">
        <v>5.6427199999999997</v>
      </c>
      <c r="U25">
        <f t="shared" si="20"/>
        <v>0.82691391784379153</v>
      </c>
      <c r="V25">
        <f t="shared" si="8"/>
        <v>0.17308608215620847</v>
      </c>
      <c r="W25">
        <f t="shared" si="9"/>
        <v>1.0076819029782396E-3</v>
      </c>
      <c r="X25">
        <f t="shared" si="10"/>
        <v>-0.54555189116442149</v>
      </c>
      <c r="Y25">
        <f t="shared" si="11"/>
        <v>-0.97303244340746997</v>
      </c>
      <c r="Z25">
        <f t="shared" si="21"/>
        <v>0.14661669131836208</v>
      </c>
      <c r="AA25">
        <f t="shared" si="12"/>
        <v>9.1155402892687486E-4</v>
      </c>
      <c r="AB25">
        <f t="shared" si="13"/>
        <v>7.0062865132666612E-4</v>
      </c>
      <c r="AC25">
        <f t="shared" si="14"/>
        <v>9.2405681696350347E-9</v>
      </c>
      <c r="AG25">
        <v>448</v>
      </c>
      <c r="AH25">
        <v>278.36700000000002</v>
      </c>
      <c r="AI25">
        <f t="shared" si="15"/>
        <v>551.51700000000005</v>
      </c>
      <c r="AJ25">
        <v>6.3729199999999997</v>
      </c>
      <c r="AK25">
        <f t="shared" si="22"/>
        <v>0.85123332206889823</v>
      </c>
      <c r="AL25">
        <f t="shared" si="23"/>
        <v>0.14876667793110177</v>
      </c>
      <c r="AM25">
        <f t="shared" si="24"/>
        <v>1.4239436920721951E-3</v>
      </c>
      <c r="AN25">
        <f t="shared" si="25"/>
        <v>-0.53238463065295871</v>
      </c>
      <c r="AO25">
        <f t="shared" si="16"/>
        <v>-0.94091319940565477</v>
      </c>
      <c r="AP25">
        <f t="shared" si="27"/>
        <v>0.15086478946726667</v>
      </c>
      <c r="AQ25">
        <f t="shared" si="26"/>
        <v>1.3621338823237416E-3</v>
      </c>
      <c r="AR25">
        <f t="shared" si="17"/>
        <v>4.4020720181882527E-6</v>
      </c>
      <c r="AS25">
        <f t="shared" si="17"/>
        <v>3.8204525811400206E-9</v>
      </c>
    </row>
    <row r="26" spans="1:45" x14ac:dyDescent="0.25">
      <c r="A26">
        <v>1363</v>
      </c>
      <c r="B26">
        <v>268.31599999999997</v>
      </c>
      <c r="C26">
        <f t="shared" si="0"/>
        <v>541.46599999999989</v>
      </c>
      <c r="D26">
        <v>5.4052300000000004</v>
      </c>
      <c r="E26">
        <f t="shared" si="18"/>
        <v>0.83399242418397967</v>
      </c>
      <c r="F26">
        <f t="shared" si="1"/>
        <v>0.16600757581602033</v>
      </c>
      <c r="G26">
        <f t="shared" si="2"/>
        <v>4.6849447686342713E-4</v>
      </c>
      <c r="H26">
        <f t="shared" si="3"/>
        <v>-0.50414137160648487</v>
      </c>
      <c r="I26">
        <f t="shared" si="4"/>
        <v>-0.87394942263296738</v>
      </c>
      <c r="J26">
        <f t="shared" si="19"/>
        <v>0.15997679392483077</v>
      </c>
      <c r="K26">
        <f t="shared" si="5"/>
        <v>4.9384109746813802E-4</v>
      </c>
      <c r="L26">
        <f t="shared" si="6"/>
        <v>3.6370330219099826E-5</v>
      </c>
      <c r="M26">
        <f t="shared" si="6"/>
        <v>6.4245117607915456E-10</v>
      </c>
      <c r="Q26">
        <v>696</v>
      </c>
      <c r="R26">
        <v>279.74200000000002</v>
      </c>
      <c r="S26">
        <f t="shared" si="7"/>
        <v>552.89200000000005</v>
      </c>
      <c r="T26">
        <v>5.4776899999999999</v>
      </c>
      <c r="U26">
        <f t="shared" si="20"/>
        <v>0.80272955217231379</v>
      </c>
      <c r="V26">
        <f t="shared" si="8"/>
        <v>0.19727044782768621</v>
      </c>
      <c r="W26">
        <f t="shared" si="9"/>
        <v>1.0096969004210244E-3</v>
      </c>
      <c r="X26">
        <f t="shared" si="10"/>
        <v>-0.47774176654807543</v>
      </c>
      <c r="Y26">
        <f t="shared" si="11"/>
        <v>-0.81355207242013772</v>
      </c>
      <c r="Z26">
        <f t="shared" si="21"/>
        <v>0.16849398801260707</v>
      </c>
      <c r="AA26">
        <f t="shared" si="12"/>
        <v>9.8979908706789237E-4</v>
      </c>
      <c r="AB26">
        <f t="shared" si="13"/>
        <v>8.2808463948886495E-4</v>
      </c>
      <c r="AC26">
        <f t="shared" si="14"/>
        <v>3.9592297623608135E-10</v>
      </c>
      <c r="AG26">
        <v>464</v>
      </c>
      <c r="AH26">
        <v>286.21899999999999</v>
      </c>
      <c r="AI26">
        <f t="shared" si="15"/>
        <v>559.36899999999991</v>
      </c>
      <c r="AJ26">
        <v>6.20235</v>
      </c>
      <c r="AK26">
        <f t="shared" si="22"/>
        <v>0.82845022299574311</v>
      </c>
      <c r="AL26">
        <f t="shared" si="23"/>
        <v>0.17154977700425689</v>
      </c>
      <c r="AM26">
        <f t="shared" si="24"/>
        <v>1.4610094714753857E-3</v>
      </c>
      <c r="AN26">
        <f t="shared" si="25"/>
        <v>-0.46483224913494903</v>
      </c>
      <c r="AO26">
        <f t="shared" si="16"/>
        <v>-0.78473262909595731</v>
      </c>
      <c r="AP26">
        <f t="shared" si="27"/>
        <v>0.17265893158444653</v>
      </c>
      <c r="AQ26">
        <f t="shared" si="26"/>
        <v>1.474830332431552E-3</v>
      </c>
      <c r="AR26">
        <f t="shared" si="17"/>
        <v>1.2302238827556729E-6</v>
      </c>
      <c r="AS26">
        <f t="shared" si="17"/>
        <v>1.9101619756968143E-10</v>
      </c>
    </row>
    <row r="27" spans="1:45" x14ac:dyDescent="0.25">
      <c r="A27">
        <v>1410</v>
      </c>
      <c r="B27">
        <v>276.16399999999999</v>
      </c>
      <c r="C27">
        <f t="shared" si="0"/>
        <v>549.31399999999996</v>
      </c>
      <c r="D27">
        <v>5.2625200000000003</v>
      </c>
      <c r="E27">
        <f t="shared" si="18"/>
        <v>0.8119731837713986</v>
      </c>
      <c r="F27">
        <f t="shared" si="1"/>
        <v>0.1880268162286014</v>
      </c>
      <c r="G27">
        <f t="shared" si="2"/>
        <v>4.7722683835496425E-4</v>
      </c>
      <c r="H27">
        <f t="shared" si="3"/>
        <v>-0.4321987974888406</v>
      </c>
      <c r="I27">
        <f t="shared" si="4"/>
        <v>-0.71382448648671104</v>
      </c>
      <c r="J27">
        <f t="shared" si="19"/>
        <v>0.18318732550583325</v>
      </c>
      <c r="K27">
        <f t="shared" si="5"/>
        <v>5.3478694682471692E-4</v>
      </c>
      <c r="L27">
        <f t="shared" si="6"/>
        <v>2.3420670455759019E-5</v>
      </c>
      <c r="M27">
        <f t="shared" si="6"/>
        <v>3.313166087049693E-9</v>
      </c>
      <c r="Q27">
        <v>720</v>
      </c>
      <c r="R27">
        <v>287.65300000000002</v>
      </c>
      <c r="S27">
        <f t="shared" si="7"/>
        <v>560.803</v>
      </c>
      <c r="T27">
        <v>5.3123300000000002</v>
      </c>
      <c r="U27">
        <f t="shared" si="20"/>
        <v>0.7784968265622092</v>
      </c>
      <c r="V27">
        <f t="shared" si="8"/>
        <v>0.2215031734377908</v>
      </c>
      <c r="W27">
        <f t="shared" si="9"/>
        <v>1.0046288765497753E-3</v>
      </c>
      <c r="X27">
        <f t="shared" si="10"/>
        <v>-0.40411102463995796</v>
      </c>
      <c r="Y27">
        <f t="shared" si="11"/>
        <v>-0.65487355362843536</v>
      </c>
      <c r="Z27">
        <f t="shared" si="21"/>
        <v>0.19224916610223647</v>
      </c>
      <c r="AA27">
        <f t="shared" si="12"/>
        <v>1.0659166962144707E-3</v>
      </c>
      <c r="AB27">
        <f t="shared" si="13"/>
        <v>8.5579694518866673E-4</v>
      </c>
      <c r="AC27">
        <f t="shared" si="14"/>
        <v>3.756196839252227E-9</v>
      </c>
      <c r="AG27" s="11">
        <v>480</v>
      </c>
      <c r="AH27" s="11">
        <v>294.05700000000002</v>
      </c>
      <c r="AI27">
        <f t="shared" si="15"/>
        <v>567.20699999999999</v>
      </c>
      <c r="AJ27" s="11">
        <v>6.0273399999999997</v>
      </c>
      <c r="AK27">
        <f t="shared" si="22"/>
        <v>0.80507407145213694</v>
      </c>
      <c r="AL27">
        <f t="shared" si="23"/>
        <v>0.19492592854786306</v>
      </c>
      <c r="AM27">
        <f t="shared" si="24"/>
        <v>1.4565849527628308E-3</v>
      </c>
      <c r="AN27">
        <f t="shared" si="25"/>
        <v>-0.39169090628780756</v>
      </c>
      <c r="AO27">
        <f t="shared" si="16"/>
        <v>-0.62938180289463075</v>
      </c>
      <c r="AP27">
        <f t="shared" si="27"/>
        <v>0.19625621690335138</v>
      </c>
      <c r="AQ27">
        <f t="shared" si="26"/>
        <v>1.5838739608939262E-3</v>
      </c>
      <c r="AR27">
        <f t="shared" si="17"/>
        <v>1.7696671087478141E-6</v>
      </c>
      <c r="AS27">
        <f t="shared" si="17"/>
        <v>1.6202491590998084E-8</v>
      </c>
    </row>
    <row r="28" spans="1:45" x14ac:dyDescent="0.25">
      <c r="A28">
        <v>1457</v>
      </c>
      <c r="B28">
        <v>284.02600000000001</v>
      </c>
      <c r="C28">
        <f t="shared" si="0"/>
        <v>557.17599999999993</v>
      </c>
      <c r="D28">
        <v>5.1171499999999996</v>
      </c>
      <c r="E28">
        <f t="shared" si="18"/>
        <v>0.78954352236871528</v>
      </c>
      <c r="F28">
        <f t="shared" si="1"/>
        <v>0.21045647763128472</v>
      </c>
      <c r="G28">
        <f t="shared" si="2"/>
        <v>4.8697688107294694E-4</v>
      </c>
      <c r="H28">
        <f t="shared" si="3"/>
        <v>-0.35429124836760084</v>
      </c>
      <c r="I28">
        <f t="shared" si="4"/>
        <v>-0.55463130627901869</v>
      </c>
      <c r="J28">
        <f t="shared" si="19"/>
        <v>0.20832231200659496</v>
      </c>
      <c r="K28">
        <f t="shared" si="5"/>
        <v>5.7529439228985334E-4</v>
      </c>
      <c r="L28">
        <f t="shared" si="6"/>
        <v>4.5546629136074575E-6</v>
      </c>
      <c r="M28">
        <f t="shared" si="6"/>
        <v>7.7999827875483872E-9</v>
      </c>
      <c r="Q28">
        <v>744</v>
      </c>
      <c r="R28">
        <v>295.56299999999999</v>
      </c>
      <c r="S28">
        <f t="shared" si="7"/>
        <v>568.71299999999997</v>
      </c>
      <c r="T28">
        <v>5.1478000000000002</v>
      </c>
      <c r="U28">
        <f t="shared" si="20"/>
        <v>0.75438573352501459</v>
      </c>
      <c r="V28">
        <f t="shared" si="8"/>
        <v>0.24561426647498541</v>
      </c>
      <c r="W28">
        <f t="shared" si="9"/>
        <v>1.0146428032351367E-3</v>
      </c>
      <c r="X28">
        <f t="shared" si="10"/>
        <v>-0.32481792548483845</v>
      </c>
      <c r="Y28">
        <f t="shared" si="11"/>
        <v>-0.49774579308379641</v>
      </c>
      <c r="Z28">
        <f t="shared" si="21"/>
        <v>0.21783116681138376</v>
      </c>
      <c r="AA28">
        <f t="shared" si="12"/>
        <v>1.1410466299048173E-3</v>
      </c>
      <c r="AB28">
        <f t="shared" si="13"/>
        <v>7.7190062691762215E-4</v>
      </c>
      <c r="AC28">
        <f t="shared" si="14"/>
        <v>1.5977927396738658E-8</v>
      </c>
      <c r="AG28">
        <v>496</v>
      </c>
      <c r="AH28">
        <v>301.89299999999997</v>
      </c>
      <c r="AI28">
        <f t="shared" si="15"/>
        <v>575.04299999999989</v>
      </c>
      <c r="AJ28">
        <v>5.8528599999999997</v>
      </c>
      <c r="AK28">
        <f t="shared" si="22"/>
        <v>0.78176871220793165</v>
      </c>
      <c r="AL28">
        <f t="shared" si="23"/>
        <v>0.21823128779206835</v>
      </c>
      <c r="AM28">
        <f t="shared" si="24"/>
        <v>1.4687732495936093E-3</v>
      </c>
      <c r="AN28">
        <f t="shared" si="25"/>
        <v>-0.31314175669891431</v>
      </c>
      <c r="AO28">
        <f t="shared" si="16"/>
        <v>-0.47568306558788254</v>
      </c>
      <c r="AP28">
        <f t="shared" si="27"/>
        <v>0.2215982002776542</v>
      </c>
      <c r="AQ28">
        <f t="shared" si="26"/>
        <v>1.6916205358584264E-3</v>
      </c>
      <c r="AR28">
        <f t="shared" si="17"/>
        <v>1.133609968559388E-5</v>
      </c>
      <c r="AS28">
        <f t="shared" si="17"/>
        <v>4.966091299559337E-8</v>
      </c>
    </row>
    <row r="29" spans="1:45" x14ac:dyDescent="0.25">
      <c r="A29">
        <v>1504</v>
      </c>
      <c r="B29">
        <v>291.84899999999999</v>
      </c>
      <c r="C29">
        <f t="shared" si="0"/>
        <v>564.99900000000002</v>
      </c>
      <c r="D29">
        <v>4.9688100000000004</v>
      </c>
      <c r="E29">
        <f t="shared" si="18"/>
        <v>0.76665560895828677</v>
      </c>
      <c r="F29">
        <f t="shared" si="1"/>
        <v>0.23334439104171323</v>
      </c>
      <c r="G29">
        <f t="shared" si="2"/>
        <v>5.164239797868851E-4</v>
      </c>
      <c r="H29">
        <f t="shared" si="3"/>
        <v>-0.2704825907468198</v>
      </c>
      <c r="I29">
        <f t="shared" si="4"/>
        <v>-0.39729067913546096</v>
      </c>
      <c r="J29">
        <f t="shared" si="19"/>
        <v>0.23536114844421807</v>
      </c>
      <c r="K29">
        <f t="shared" si="5"/>
        <v>6.1333885724854369E-4</v>
      </c>
      <c r="L29">
        <f t="shared" si="6"/>
        <v>4.0673104205580813E-6</v>
      </c>
      <c r="M29">
        <f t="shared" si="6"/>
        <v>9.3924934734082997E-9</v>
      </c>
      <c r="Q29">
        <v>768</v>
      </c>
      <c r="R29">
        <v>303.46699999999998</v>
      </c>
      <c r="S29">
        <f t="shared" si="7"/>
        <v>576.61699999999996</v>
      </c>
      <c r="T29">
        <v>4.98163</v>
      </c>
      <c r="U29">
        <f t="shared" si="20"/>
        <v>0.73003430624737131</v>
      </c>
      <c r="V29">
        <f t="shared" si="8"/>
        <v>0.26996569375262869</v>
      </c>
      <c r="W29">
        <f t="shared" si="9"/>
        <v>1.054881691562264E-3</v>
      </c>
      <c r="X29">
        <f t="shared" si="10"/>
        <v>-0.23993594184861178</v>
      </c>
      <c r="Y29">
        <f t="shared" si="11"/>
        <v>-0.34326036959319989</v>
      </c>
      <c r="Z29">
        <f t="shared" si="21"/>
        <v>0.24521628592909939</v>
      </c>
      <c r="AA29">
        <f t="shared" si="12"/>
        <v>1.216277682777937E-3</v>
      </c>
      <c r="AB29">
        <f t="shared" si="13"/>
        <v>6.1253318761537339E-4</v>
      </c>
      <c r="AC29">
        <f t="shared" si="14"/>
        <v>2.6048665980489618E-8</v>
      </c>
      <c r="AG29">
        <v>512</v>
      </c>
      <c r="AH29">
        <v>309.72699999999998</v>
      </c>
      <c r="AI29">
        <f t="shared" si="15"/>
        <v>582.87699999999995</v>
      </c>
      <c r="AJ29">
        <v>5.67692</v>
      </c>
      <c r="AK29">
        <f t="shared" si="22"/>
        <v>0.7582683402144339</v>
      </c>
      <c r="AL29">
        <f t="shared" si="23"/>
        <v>0.2417316597855661</v>
      </c>
      <c r="AM29">
        <f t="shared" si="24"/>
        <v>1.518611696223568E-3</v>
      </c>
      <c r="AN29">
        <f t="shared" si="25"/>
        <v>-0.22924912521465579</v>
      </c>
      <c r="AO29">
        <f t="shared" si="16"/>
        <v>-0.3247718435444949</v>
      </c>
      <c r="AP29">
        <f t="shared" si="27"/>
        <v>0.24866412885138903</v>
      </c>
      <c r="AQ29">
        <f t="shared" si="26"/>
        <v>1.8006865533285021E-3</v>
      </c>
      <c r="AR29">
        <f t="shared" si="17"/>
        <v>4.8059127348591811E-5</v>
      </c>
      <c r="AS29">
        <f t="shared" si="17"/>
        <v>7.9566225010769E-8</v>
      </c>
    </row>
    <row r="30" spans="1:45" x14ac:dyDescent="0.25">
      <c r="A30">
        <v>1551</v>
      </c>
      <c r="B30">
        <v>299.66199999999998</v>
      </c>
      <c r="C30">
        <f t="shared" si="0"/>
        <v>572.8119999999999</v>
      </c>
      <c r="D30">
        <v>4.8114999999999997</v>
      </c>
      <c r="E30">
        <f t="shared" si="18"/>
        <v>0.74238368190830317</v>
      </c>
      <c r="F30">
        <f t="shared" si="1"/>
        <v>0.25761631809169683</v>
      </c>
      <c r="G30">
        <f t="shared" si="2"/>
        <v>5.5388121460582442E-4</v>
      </c>
      <c r="H30">
        <f t="shared" si="3"/>
        <v>-0.18113163064435156</v>
      </c>
      <c r="I30">
        <f t="shared" si="4"/>
        <v>-0.24424962352478305</v>
      </c>
      <c r="J30">
        <f t="shared" si="19"/>
        <v>0.26418807473489964</v>
      </c>
      <c r="K30">
        <f t="shared" si="5"/>
        <v>6.5348972929892392E-4</v>
      </c>
      <c r="L30">
        <f t="shared" si="6"/>
        <v>4.3187985377480246E-5</v>
      </c>
      <c r="M30">
        <f t="shared" si="6"/>
        <v>9.9218561993654184E-9</v>
      </c>
      <c r="Q30">
        <v>792</v>
      </c>
      <c r="R30">
        <v>311.35399999999998</v>
      </c>
      <c r="S30">
        <f t="shared" si="7"/>
        <v>584.50399999999991</v>
      </c>
      <c r="T30">
        <v>4.8088699999999998</v>
      </c>
      <c r="U30">
        <f t="shared" si="20"/>
        <v>0.70471714564987697</v>
      </c>
      <c r="V30">
        <f t="shared" si="8"/>
        <v>0.29528285435012303</v>
      </c>
      <c r="W30">
        <f t="shared" si="9"/>
        <v>1.1233916046169596E-3</v>
      </c>
      <c r="X30">
        <f t="shared" si="10"/>
        <v>-0.14945755151737994</v>
      </c>
      <c r="Y30">
        <f t="shared" si="11"/>
        <v>-0.19380641070493343</v>
      </c>
      <c r="Z30">
        <f t="shared" si="21"/>
        <v>0.27440695031576989</v>
      </c>
      <c r="AA30">
        <f t="shared" si="12"/>
        <v>1.2967521216343753E-3</v>
      </c>
      <c r="AB30">
        <f t="shared" si="13"/>
        <v>4.3580336925152136E-4</v>
      </c>
      <c r="AC30">
        <f t="shared" si="14"/>
        <v>3.005386886054566E-8</v>
      </c>
      <c r="AG30">
        <v>528</v>
      </c>
      <c r="AH30">
        <v>317.56099999999998</v>
      </c>
      <c r="AI30">
        <f t="shared" si="15"/>
        <v>590.71100000000001</v>
      </c>
      <c r="AJ30">
        <v>5.4950099999999997</v>
      </c>
      <c r="AK30">
        <f t="shared" si="22"/>
        <v>0.73397055307485681</v>
      </c>
      <c r="AL30">
        <f t="shared" si="23"/>
        <v>0.26602944692514319</v>
      </c>
      <c r="AM30">
        <f t="shared" si="24"/>
        <v>1.5977521441384659E-3</v>
      </c>
      <c r="AN30">
        <f t="shared" si="25"/>
        <v>-0.13994757664933943</v>
      </c>
      <c r="AO30">
        <f t="shared" si="16"/>
        <v>-0.17909026233251427</v>
      </c>
      <c r="AP30">
        <f t="shared" si="27"/>
        <v>0.27747511370464506</v>
      </c>
      <c r="AQ30">
        <f t="shared" si="26"/>
        <v>1.9208527737180721E-3</v>
      </c>
      <c r="AR30">
        <f t="shared" si="17"/>
        <v>1.3100328802739277E-4</v>
      </c>
      <c r="AS30">
        <f t="shared" si="17"/>
        <v>1.0439401683473783E-7</v>
      </c>
    </row>
    <row r="31" spans="1:45" x14ac:dyDescent="0.25">
      <c r="A31">
        <v>1598</v>
      </c>
      <c r="B31">
        <v>307.44600000000003</v>
      </c>
      <c r="C31">
        <f t="shared" si="0"/>
        <v>580.596</v>
      </c>
      <c r="D31">
        <v>4.6427800000000001</v>
      </c>
      <c r="E31">
        <f t="shared" si="18"/>
        <v>0.71635126482182943</v>
      </c>
      <c r="F31">
        <f t="shared" si="1"/>
        <v>0.28364873517817057</v>
      </c>
      <c r="G31">
        <f t="shared" si="2"/>
        <v>6.0883600083449824E-4</v>
      </c>
      <c r="H31">
        <f t="shared" si="3"/>
        <v>-8.5931507515189631E-2</v>
      </c>
      <c r="I31">
        <f t="shared" si="4"/>
        <v>-9.9829044338228284E-2</v>
      </c>
      <c r="J31">
        <f t="shared" si="19"/>
        <v>0.29490209201194906</v>
      </c>
      <c r="K31">
        <f t="shared" si="5"/>
        <v>7.0194885016241365E-4</v>
      </c>
      <c r="L31">
        <f t="shared" si="6"/>
        <v>1.2663804002834887E-4</v>
      </c>
      <c r="M31">
        <f t="shared" si="6"/>
        <v>8.6700027099630779E-9</v>
      </c>
      <c r="Q31">
        <v>816</v>
      </c>
      <c r="R31">
        <v>319.25799999999998</v>
      </c>
      <c r="S31">
        <f t="shared" si="7"/>
        <v>592.4079999999999</v>
      </c>
      <c r="T31">
        <v>4.6248899999999997</v>
      </c>
      <c r="U31">
        <f t="shared" si="20"/>
        <v>0.67775574713906994</v>
      </c>
      <c r="V31">
        <f t="shared" si="8"/>
        <v>0.32224425286093006</v>
      </c>
      <c r="W31">
        <f t="shared" si="9"/>
        <v>1.2243246583419169E-3</v>
      </c>
      <c r="X31">
        <f t="shared" si="10"/>
        <v>-5.2992701191330704E-2</v>
      </c>
      <c r="Y31">
        <f t="shared" si="11"/>
        <v>-5.5999373976075364E-2</v>
      </c>
      <c r="Z31">
        <f t="shared" si="21"/>
        <v>0.30552900123499488</v>
      </c>
      <c r="AA31">
        <f t="shared" si="12"/>
        <v>1.4087264979095813E-3</v>
      </c>
      <c r="AB31">
        <f t="shared" si="13"/>
        <v>2.7939963691832862E-4</v>
      </c>
      <c r="AC31">
        <f t="shared" si="14"/>
        <v>3.4004038435938626E-8</v>
      </c>
      <c r="AG31">
        <v>544</v>
      </c>
      <c r="AH31">
        <v>325.37599999999998</v>
      </c>
      <c r="AI31">
        <f t="shared" si="15"/>
        <v>598.52599999999995</v>
      </c>
      <c r="AJ31">
        <v>5.3036199999999996</v>
      </c>
      <c r="AK31">
        <f t="shared" si="22"/>
        <v>0.70840651876864136</v>
      </c>
      <c r="AL31">
        <f t="shared" si="23"/>
        <v>0.29159348123135864</v>
      </c>
      <c r="AM31">
        <f t="shared" si="24"/>
        <v>1.7262301497724605E-3</v>
      </c>
      <c r="AN31">
        <f t="shared" si="25"/>
        <v>-4.4686618021125835E-2</v>
      </c>
      <c r="AO31">
        <f t="shared" si="16"/>
        <v>-4.5675263932089656E-2</v>
      </c>
      <c r="AP31">
        <f t="shared" si="27"/>
        <v>0.30820875808413423</v>
      </c>
      <c r="AQ31">
        <f t="shared" si="26"/>
        <v>2.0856970480593612E-3</v>
      </c>
      <c r="AR31">
        <f t="shared" si="17"/>
        <v>2.7606742489438011E-4</v>
      </c>
      <c r="AS31">
        <f t="shared" si="17"/>
        <v>1.2921645096400502E-7</v>
      </c>
    </row>
    <row r="32" spans="1:45" x14ac:dyDescent="0.25">
      <c r="A32">
        <v>1645</v>
      </c>
      <c r="B32">
        <v>315.24</v>
      </c>
      <c r="C32">
        <f t="shared" si="0"/>
        <v>588.39</v>
      </c>
      <c r="D32">
        <v>4.4573200000000002</v>
      </c>
      <c r="E32">
        <f t="shared" si="18"/>
        <v>0.68773597278260801</v>
      </c>
      <c r="F32">
        <f t="shared" si="1"/>
        <v>0.31226402721739199</v>
      </c>
      <c r="G32">
        <f t="shared" si="2"/>
        <v>6.8723028369833993E-4</v>
      </c>
      <c r="H32">
        <f t="shared" si="3"/>
        <v>1.6328121014132724E-2</v>
      </c>
      <c r="I32">
        <f t="shared" si="4"/>
        <v>1.3714020608150515E-2</v>
      </c>
      <c r="J32">
        <f t="shared" si="19"/>
        <v>0.32789368796958251</v>
      </c>
      <c r="K32">
        <f t="shared" si="5"/>
        <v>8.0887083635644422E-4</v>
      </c>
      <c r="L32">
        <f t="shared" si="6"/>
        <v>2.4428629522856477E-4</v>
      </c>
      <c r="M32">
        <f t="shared" si="6"/>
        <v>1.4796424050969043E-8</v>
      </c>
      <c r="Q32">
        <v>840</v>
      </c>
      <c r="R32">
        <v>327.12299999999999</v>
      </c>
      <c r="S32">
        <f t="shared" si="7"/>
        <v>600.27299999999991</v>
      </c>
      <c r="T32">
        <v>4.4243800000000002</v>
      </c>
      <c r="U32">
        <f t="shared" si="20"/>
        <v>0.64837195533886394</v>
      </c>
      <c r="V32">
        <f t="shared" si="8"/>
        <v>0.35162804466113606</v>
      </c>
      <c r="W32">
        <f t="shared" si="9"/>
        <v>1.3968817120786025E-3</v>
      </c>
      <c r="X32">
        <f t="shared" si="10"/>
        <v>5.1801876356700416E-2</v>
      </c>
      <c r="Y32">
        <f t="shared" si="11"/>
        <v>5.4498372027661217E-2</v>
      </c>
      <c r="Z32">
        <f t="shared" si="21"/>
        <v>0.33933843718482481</v>
      </c>
      <c r="AA32">
        <f t="shared" si="12"/>
        <v>1.6126097525425496E-3</v>
      </c>
      <c r="AB32">
        <f t="shared" si="13"/>
        <v>1.5103445192180532E-4</v>
      </c>
      <c r="AC32">
        <f t="shared" si="14"/>
        <v>4.6538587442414435E-8</v>
      </c>
      <c r="AG32">
        <v>560</v>
      </c>
      <c r="AH32">
        <v>333.18400000000003</v>
      </c>
      <c r="AI32">
        <f t="shared" si="15"/>
        <v>606.33400000000006</v>
      </c>
      <c r="AJ32">
        <v>5.0968400000000003</v>
      </c>
      <c r="AK32">
        <f t="shared" si="22"/>
        <v>0.68078683637228199</v>
      </c>
      <c r="AL32">
        <f t="shared" si="23"/>
        <v>0.31921316362771801</v>
      </c>
      <c r="AM32">
        <f t="shared" si="24"/>
        <v>1.9256674177774158E-3</v>
      </c>
      <c r="AN32">
        <f t="shared" si="25"/>
        <v>5.8749471888871363E-2</v>
      </c>
      <c r="AO32">
        <f t="shared" si="16"/>
        <v>6.3347338861993202E-2</v>
      </c>
      <c r="AP32">
        <f t="shared" si="27"/>
        <v>0.34157991085308403</v>
      </c>
      <c r="AQ32">
        <f t="shared" si="26"/>
        <v>2.3712931321263849E-3</v>
      </c>
      <c r="AR32">
        <f t="shared" si="17"/>
        <v>5.0027138144341868E-4</v>
      </c>
      <c r="AS32">
        <f t="shared" si="17"/>
        <v>1.9858227728902905E-7</v>
      </c>
    </row>
    <row r="33" spans="1:45" x14ac:dyDescent="0.25">
      <c r="A33">
        <v>1692</v>
      </c>
      <c r="B33">
        <v>322.99400000000003</v>
      </c>
      <c r="C33">
        <f t="shared" si="0"/>
        <v>596.14400000000001</v>
      </c>
      <c r="D33">
        <v>4.2479800000000001</v>
      </c>
      <c r="E33">
        <f t="shared" si="18"/>
        <v>0.65543614944878603</v>
      </c>
      <c r="F33">
        <f t="shared" si="1"/>
        <v>0.34456385055121397</v>
      </c>
      <c r="G33">
        <f t="shared" si="2"/>
        <v>8.1601620148512386E-4</v>
      </c>
      <c r="H33">
        <f t="shared" si="3"/>
        <v>0.13416410184788463</v>
      </c>
      <c r="I33">
        <f t="shared" si="4"/>
        <v>0.17024324303441207</v>
      </c>
      <c r="J33">
        <f t="shared" si="19"/>
        <v>0.3659106172783354</v>
      </c>
      <c r="K33">
        <f t="shared" si="5"/>
        <v>7.9471659197464454E-4</v>
      </c>
      <c r="L33">
        <f t="shared" si="6"/>
        <v>4.5568444970213879E-4</v>
      </c>
      <c r="M33">
        <f t="shared" si="6"/>
        <v>4.5367336529890109E-10</v>
      </c>
      <c r="Q33">
        <v>864</v>
      </c>
      <c r="R33">
        <v>335.00900000000001</v>
      </c>
      <c r="S33">
        <f t="shared" si="7"/>
        <v>608.15899999999999</v>
      </c>
      <c r="T33">
        <v>4.1956100000000003</v>
      </c>
      <c r="U33">
        <f t="shared" si="20"/>
        <v>0.61484679424897748</v>
      </c>
      <c r="V33">
        <f t="shared" si="8"/>
        <v>0.38515320575102252</v>
      </c>
      <c r="W33">
        <f t="shared" si="9"/>
        <v>1.6882014938824675E-3</v>
      </c>
      <c r="X33">
        <f t="shared" si="10"/>
        <v>0.17176324431442747</v>
      </c>
      <c r="Y33">
        <f t="shared" si="11"/>
        <v>0.22910852785164962</v>
      </c>
      <c r="Z33">
        <f t="shared" si="21"/>
        <v>0.37804107124584602</v>
      </c>
      <c r="AA33">
        <f t="shared" si="12"/>
        <v>1.491856339339445E-3</v>
      </c>
      <c r="AB33">
        <f t="shared" si="13"/>
        <v>5.0582457219722232E-5</v>
      </c>
      <c r="AC33">
        <f t="shared" si="14"/>
        <v>3.8551419712523424E-8</v>
      </c>
      <c r="AG33">
        <v>576</v>
      </c>
      <c r="AH33">
        <v>340.99</v>
      </c>
      <c r="AI33">
        <f t="shared" si="15"/>
        <v>614.14</v>
      </c>
      <c r="AJ33">
        <v>4.8661700000000003</v>
      </c>
      <c r="AK33">
        <f t="shared" si="22"/>
        <v>0.64997615768784334</v>
      </c>
      <c r="AL33">
        <f t="shared" si="23"/>
        <v>0.35002384231215666</v>
      </c>
      <c r="AM33">
        <f t="shared" si="24"/>
        <v>2.3061760270560103E-3</v>
      </c>
      <c r="AN33">
        <f t="shared" si="25"/>
        <v>0.17634914430812432</v>
      </c>
      <c r="AO33">
        <f t="shared" si="16"/>
        <v>0.23649757212273143</v>
      </c>
      <c r="AP33">
        <f t="shared" si="27"/>
        <v>0.37952060096710621</v>
      </c>
      <c r="AQ33">
        <f t="shared" si="26"/>
        <v>2.1823859773531309E-3</v>
      </c>
      <c r="AR33">
        <f t="shared" si="17"/>
        <v>8.700587711483412E-4</v>
      </c>
      <c r="AS33">
        <f t="shared" si="17"/>
        <v>1.5323976405441334E-8</v>
      </c>
    </row>
    <row r="34" spans="1:45" x14ac:dyDescent="0.25">
      <c r="A34">
        <v>1739</v>
      </c>
      <c r="B34">
        <v>330.803</v>
      </c>
      <c r="C34">
        <f t="shared" si="0"/>
        <v>603.95299999999997</v>
      </c>
      <c r="D34">
        <v>3.9994100000000001</v>
      </c>
      <c r="E34">
        <f t="shared" si="18"/>
        <v>0.61708338797898521</v>
      </c>
      <c r="F34">
        <f t="shared" si="1"/>
        <v>0.38291661202101479</v>
      </c>
      <c r="G34">
        <f t="shared" si="2"/>
        <v>9.5143346145721208E-4</v>
      </c>
      <c r="H34">
        <f t="shared" si="3"/>
        <v>0.24993809800531541</v>
      </c>
      <c r="I34">
        <f t="shared" si="4"/>
        <v>0.36075931471048645</v>
      </c>
      <c r="J34">
        <f t="shared" si="19"/>
        <v>0.4032622971011437</v>
      </c>
      <c r="K34">
        <f t="shared" si="5"/>
        <v>6.9960135080775285E-4</v>
      </c>
      <c r="L34">
        <f t="shared" si="6"/>
        <v>4.1394690137977995E-4</v>
      </c>
      <c r="M34">
        <f t="shared" si="6"/>
        <v>6.3419411954161468E-8</v>
      </c>
      <c r="Q34">
        <v>888</v>
      </c>
      <c r="R34">
        <v>342.87400000000002</v>
      </c>
      <c r="S34">
        <f t="shared" si="7"/>
        <v>616.024</v>
      </c>
      <c r="T34">
        <v>3.91913</v>
      </c>
      <c r="U34">
        <f t="shared" si="20"/>
        <v>0.57432995839579826</v>
      </c>
      <c r="V34">
        <f t="shared" si="8"/>
        <v>0.42567004160420174</v>
      </c>
      <c r="W34">
        <f t="shared" si="9"/>
        <v>1.9874591444003359E-3</v>
      </c>
      <c r="X34">
        <f t="shared" si="10"/>
        <v>0.28274181614893268</v>
      </c>
      <c r="Y34">
        <f t="shared" si="11"/>
        <v>0.41946653252880689</v>
      </c>
      <c r="Z34">
        <f t="shared" si="21"/>
        <v>0.4138456233899927</v>
      </c>
      <c r="AA34">
        <f t="shared" si="12"/>
        <v>1.3068065775119614E-3</v>
      </c>
      <c r="AB34">
        <f t="shared" si="13"/>
        <v>1.3981686610451855E-4</v>
      </c>
      <c r="AC34">
        <f t="shared" si="14"/>
        <v>4.6328791681173309E-7</v>
      </c>
      <c r="AG34">
        <v>592</v>
      </c>
      <c r="AH34">
        <v>348.78500000000003</v>
      </c>
      <c r="AI34">
        <f t="shared" si="15"/>
        <v>621.93499999999995</v>
      </c>
      <c r="AJ34">
        <v>4.5899200000000002</v>
      </c>
      <c r="AK34">
        <f t="shared" si="22"/>
        <v>0.61307734125494717</v>
      </c>
      <c r="AL34">
        <f t="shared" si="23"/>
        <v>0.38692265874505283</v>
      </c>
      <c r="AM34">
        <f t="shared" si="24"/>
        <v>2.7871128629608083E-3</v>
      </c>
      <c r="AN34">
        <f t="shared" si="25"/>
        <v>0.28458033367565649</v>
      </c>
      <c r="AO34">
        <f t="shared" si="16"/>
        <v>0.42281661375740831</v>
      </c>
      <c r="AP34">
        <f t="shared" si="27"/>
        <v>0.41443877660475631</v>
      </c>
      <c r="AQ34">
        <f t="shared" si="26"/>
        <v>1.9199157521780183E-3</v>
      </c>
      <c r="AR34">
        <f t="shared" si="17"/>
        <v>7.5713674206909296E-4</v>
      </c>
      <c r="AS34">
        <f t="shared" si="17"/>
        <v>7.5203082895001847E-7</v>
      </c>
    </row>
    <row r="35" spans="1:45" x14ac:dyDescent="0.25">
      <c r="A35">
        <v>1786</v>
      </c>
      <c r="B35">
        <v>338.596</v>
      </c>
      <c r="C35">
        <f t="shared" si="0"/>
        <v>611.74599999999998</v>
      </c>
      <c r="D35">
        <v>3.7095899999999999</v>
      </c>
      <c r="E35">
        <f t="shared" si="18"/>
        <v>0.57236601529049624</v>
      </c>
      <c r="F35">
        <f t="shared" si="1"/>
        <v>0.42763398470950376</v>
      </c>
      <c r="G35">
        <f t="shared" si="2"/>
        <v>8.7665030552595803E-4</v>
      </c>
      <c r="H35">
        <f t="shared" si="3"/>
        <v>0.35185574376491757</v>
      </c>
      <c r="I35">
        <f t="shared" si="4"/>
        <v>0.54986458047906583</v>
      </c>
      <c r="J35">
        <f t="shared" si="19"/>
        <v>0.43614356058910808</v>
      </c>
      <c r="K35">
        <f t="shared" si="5"/>
        <v>6.1578903955389287E-4</v>
      </c>
      <c r="L35">
        <f t="shared" si="6"/>
        <v>7.2412881650743728E-5</v>
      </c>
      <c r="M35">
        <f t="shared" si="6"/>
        <v>6.804860008454852E-8</v>
      </c>
      <c r="Q35">
        <v>912</v>
      </c>
      <c r="R35">
        <v>350.73700000000002</v>
      </c>
      <c r="S35">
        <f t="shared" si="7"/>
        <v>623.88699999999994</v>
      </c>
      <c r="T35">
        <v>3.5936400000000002</v>
      </c>
      <c r="U35">
        <f t="shared" si="20"/>
        <v>0.5266309389301902</v>
      </c>
      <c r="V35">
        <f t="shared" si="8"/>
        <v>0.4733690610698098</v>
      </c>
      <c r="W35">
        <f t="shared" si="9"/>
        <v>1.8114827010637703E-3</v>
      </c>
      <c r="X35">
        <f t="shared" si="10"/>
        <v>0.37995461326077073</v>
      </c>
      <c r="Y35">
        <f t="shared" si="11"/>
        <v>0.60560498410352059</v>
      </c>
      <c r="Z35">
        <f t="shared" si="21"/>
        <v>0.44520898125027975</v>
      </c>
      <c r="AA35">
        <f t="shared" si="12"/>
        <v>1.1552955032334996E-3</v>
      </c>
      <c r="AB35">
        <f t="shared" si="13"/>
        <v>7.9299009544230405E-4</v>
      </c>
      <c r="AC35">
        <f t="shared" si="14"/>
        <v>4.305816385963429E-7</v>
      </c>
      <c r="AG35">
        <v>608</v>
      </c>
      <c r="AH35">
        <v>356.57600000000002</v>
      </c>
      <c r="AI35">
        <f t="shared" si="15"/>
        <v>629.726</v>
      </c>
      <c r="AJ35">
        <v>4.2560599999999997</v>
      </c>
      <c r="AK35">
        <f t="shared" si="22"/>
        <v>0.56848353544757424</v>
      </c>
      <c r="AL35">
        <f t="shared" si="23"/>
        <v>0.43151646455242576</v>
      </c>
      <c r="AM35">
        <f t="shared" si="24"/>
        <v>2.7779298995951468E-3</v>
      </c>
      <c r="AN35">
        <f t="shared" si="25"/>
        <v>0.37979482254242769</v>
      </c>
      <c r="AO35">
        <f t="shared" si="16"/>
        <v>0.60528331186467299</v>
      </c>
      <c r="AP35">
        <f t="shared" si="27"/>
        <v>0.44515742863960461</v>
      </c>
      <c r="AQ35">
        <f t="shared" si="26"/>
        <v>1.7022342177577822E-3</v>
      </c>
      <c r="AR35">
        <f t="shared" si="17"/>
        <v>1.8607590122770321E-4</v>
      </c>
      <c r="AS35">
        <f t="shared" si="17"/>
        <v>1.1571211999235527E-6</v>
      </c>
    </row>
    <row r="36" spans="1:45" x14ac:dyDescent="0.25">
      <c r="A36">
        <v>1833</v>
      </c>
      <c r="B36">
        <v>346.37200000000001</v>
      </c>
      <c r="C36">
        <f t="shared" si="0"/>
        <v>619.52199999999993</v>
      </c>
      <c r="D36">
        <v>3.4425500000000002</v>
      </c>
      <c r="E36">
        <f t="shared" si="18"/>
        <v>0.53116345093077622</v>
      </c>
      <c r="F36">
        <f t="shared" si="1"/>
        <v>0.46883654906922378</v>
      </c>
      <c r="G36">
        <f t="shared" si="2"/>
        <v>5.6697975684312887E-4</v>
      </c>
      <c r="H36">
        <f t="shared" si="3"/>
        <v>0.44156364544840854</v>
      </c>
      <c r="I36">
        <f t="shared" si="4"/>
        <v>0.7338981391907814</v>
      </c>
      <c r="J36">
        <f t="shared" si="19"/>
        <v>0.46508564544814107</v>
      </c>
      <c r="K36">
        <f t="shared" si="5"/>
        <v>5.4705477468721525E-4</v>
      </c>
      <c r="L36">
        <f t="shared" si="6"/>
        <v>1.4069277974651408E-5</v>
      </c>
      <c r="M36">
        <f t="shared" si="6"/>
        <v>3.9700491391347588E-10</v>
      </c>
      <c r="Q36">
        <v>936</v>
      </c>
      <c r="R36">
        <v>358.59800000000001</v>
      </c>
      <c r="S36">
        <f t="shared" si="7"/>
        <v>631.74800000000005</v>
      </c>
      <c r="T36">
        <v>3.29697</v>
      </c>
      <c r="U36">
        <f t="shared" si="20"/>
        <v>0.48315535410465971</v>
      </c>
      <c r="V36">
        <f t="shared" si="8"/>
        <v>0.51684464589534029</v>
      </c>
      <c r="W36">
        <f t="shared" si="9"/>
        <v>1.1185067623314161E-3</v>
      </c>
      <c r="X36">
        <f t="shared" si="10"/>
        <v>0.46589656465030538</v>
      </c>
      <c r="Y36">
        <f t="shared" si="11"/>
        <v>0.78709157949618536</v>
      </c>
      <c r="Z36">
        <f t="shared" si="21"/>
        <v>0.47293607332788373</v>
      </c>
      <c r="AA36">
        <f t="shared" si="12"/>
        <v>1.0297278318463238E-3</v>
      </c>
      <c r="AB36">
        <f t="shared" si="13"/>
        <v>1.9279627449115988E-3</v>
      </c>
      <c r="AC36">
        <f t="shared" si="14"/>
        <v>7.8816984980768453E-9</v>
      </c>
      <c r="AG36">
        <v>624</v>
      </c>
      <c r="AH36">
        <v>364.37200000000001</v>
      </c>
      <c r="AI36">
        <f t="shared" si="15"/>
        <v>637.52199999999993</v>
      </c>
      <c r="AJ36">
        <v>3.9232999999999998</v>
      </c>
      <c r="AK36">
        <f t="shared" si="22"/>
        <v>0.52403665705405189</v>
      </c>
      <c r="AL36">
        <f t="shared" si="23"/>
        <v>0.47596334294594811</v>
      </c>
      <c r="AM36">
        <f t="shared" si="24"/>
        <v>1.9227455657974332E-3</v>
      </c>
      <c r="AN36">
        <f t="shared" si="25"/>
        <v>0.46421381894446712</v>
      </c>
      <c r="AO36">
        <f t="shared" si="16"/>
        <v>0.78336332709342538</v>
      </c>
      <c r="AP36">
        <f t="shared" si="27"/>
        <v>0.47239317612372911</v>
      </c>
      <c r="AQ36">
        <f t="shared" si="26"/>
        <v>1.5211770995091701E-3</v>
      </c>
      <c r="AR36">
        <f t="shared" si="17"/>
        <v>1.2746091138473319E-5</v>
      </c>
      <c r="AS36">
        <f t="shared" si="17"/>
        <v>1.6125723311710794E-7</v>
      </c>
    </row>
    <row r="37" spans="1:45" x14ac:dyDescent="0.25">
      <c r="A37">
        <v>1880</v>
      </c>
      <c r="B37">
        <v>354.12700000000001</v>
      </c>
      <c r="C37">
        <f t="shared" si="0"/>
        <v>627.27700000000004</v>
      </c>
      <c r="D37">
        <v>3.2698399999999999</v>
      </c>
      <c r="E37">
        <f t="shared" si="18"/>
        <v>0.50451540235914916</v>
      </c>
      <c r="F37">
        <f t="shared" si="1"/>
        <v>0.49548459764085084</v>
      </c>
      <c r="G37">
        <f t="shared" si="2"/>
        <v>3.5238033176736148E-4</v>
      </c>
      <c r="H37">
        <f t="shared" si="3"/>
        <v>0.5212583668398082</v>
      </c>
      <c r="I37">
        <f t="shared" si="4"/>
        <v>0.91422826980020966</v>
      </c>
      <c r="J37">
        <f t="shared" si="19"/>
        <v>0.49079721985844021</v>
      </c>
      <c r="K37">
        <f t="shared" si="5"/>
        <v>4.873431696542821E-4</v>
      </c>
      <c r="L37">
        <f t="shared" si="6"/>
        <v>2.1971510475036784E-5</v>
      </c>
      <c r="M37">
        <f t="shared" si="6"/>
        <v>1.8214967610491219E-8</v>
      </c>
      <c r="Q37">
        <v>960</v>
      </c>
      <c r="R37">
        <v>366.48500000000001</v>
      </c>
      <c r="S37">
        <f t="shared" si="7"/>
        <v>639.63499999999999</v>
      </c>
      <c r="T37">
        <v>3.1137899999999998</v>
      </c>
      <c r="U37">
        <f t="shared" si="20"/>
        <v>0.45631119180870566</v>
      </c>
      <c r="V37">
        <f t="shared" si="8"/>
        <v>0.54368880819129428</v>
      </c>
      <c r="W37">
        <f t="shared" si="9"/>
        <v>6.6714733514756464E-4</v>
      </c>
      <c r="X37">
        <f t="shared" si="10"/>
        <v>0.54249758925509128</v>
      </c>
      <c r="Y37">
        <f t="shared" si="11"/>
        <v>0.96552850694217063</v>
      </c>
      <c r="Z37">
        <f t="shared" si="21"/>
        <v>0.49764954129219552</v>
      </c>
      <c r="AA37">
        <f t="shared" si="12"/>
        <v>9.208315349411749E-4</v>
      </c>
      <c r="AB37">
        <f t="shared" si="13"/>
        <v>2.1196140966064508E-3</v>
      </c>
      <c r="AC37">
        <f t="shared" si="14"/>
        <v>6.4355673224924374E-8</v>
      </c>
      <c r="AG37">
        <v>640</v>
      </c>
      <c r="AH37">
        <v>372.17099999999999</v>
      </c>
      <c r="AI37">
        <f t="shared" si="15"/>
        <v>645.32099999999991</v>
      </c>
      <c r="AJ37">
        <v>3.6929799999999999</v>
      </c>
      <c r="AK37">
        <f t="shared" si="22"/>
        <v>0.49327272800129296</v>
      </c>
      <c r="AL37">
        <f t="shared" si="23"/>
        <v>0.50672727199870704</v>
      </c>
      <c r="AM37">
        <f t="shared" si="24"/>
        <v>1.1627301250619476E-3</v>
      </c>
      <c r="AN37">
        <f t="shared" si="25"/>
        <v>0.53965363959352097</v>
      </c>
      <c r="AO37">
        <f t="shared" si="16"/>
        <v>0.95857069919158888</v>
      </c>
      <c r="AP37">
        <f t="shared" si="27"/>
        <v>0.49673200971587583</v>
      </c>
      <c r="AQ37">
        <f t="shared" si="26"/>
        <v>1.3613371651087249E-3</v>
      </c>
      <c r="AR37">
        <f t="shared" si="17"/>
        <v>9.9905268102588131E-5</v>
      </c>
      <c r="AS37">
        <f t="shared" si="17"/>
        <v>3.9444756356142184E-8</v>
      </c>
    </row>
    <row r="38" spans="1:45" x14ac:dyDescent="0.25">
      <c r="A38">
        <v>1927</v>
      </c>
      <c r="B38">
        <v>361.90300000000002</v>
      </c>
      <c r="C38">
        <f t="shared" si="0"/>
        <v>635.053</v>
      </c>
      <c r="D38">
        <v>3.1625000000000001</v>
      </c>
      <c r="E38">
        <f t="shared" si="18"/>
        <v>0.48795352676608317</v>
      </c>
      <c r="F38">
        <f t="shared" si="1"/>
        <v>0.51204647323391683</v>
      </c>
      <c r="G38">
        <f t="shared" si="2"/>
        <v>2.5409202234762145E-4</v>
      </c>
      <c r="H38">
        <f t="shared" si="3"/>
        <v>0.59225432542513623</v>
      </c>
      <c r="I38">
        <f t="shared" si="4"/>
        <v>1.0921401190035869</v>
      </c>
      <c r="J38">
        <f t="shared" si="19"/>
        <v>0.51370234883219146</v>
      </c>
      <c r="K38">
        <f t="shared" si="5"/>
        <v>4.3429829426505547E-4</v>
      </c>
      <c r="L38">
        <f t="shared" si="6"/>
        <v>2.7419239969613487E-6</v>
      </c>
      <c r="M38">
        <f t="shared" si="6"/>
        <v>3.2474300438380168E-8</v>
      </c>
      <c r="Q38">
        <v>984</v>
      </c>
      <c r="R38">
        <v>374.36399999999998</v>
      </c>
      <c r="S38">
        <f t="shared" si="7"/>
        <v>647.5139999999999</v>
      </c>
      <c r="T38">
        <v>3.0045299999999999</v>
      </c>
      <c r="U38">
        <f t="shared" si="20"/>
        <v>0.44029965576516411</v>
      </c>
      <c r="V38">
        <f t="shared" si="8"/>
        <v>0.55970034423483583</v>
      </c>
      <c r="W38">
        <f t="shared" si="9"/>
        <v>4.8683559428258638E-4</v>
      </c>
      <c r="X38">
        <f t="shared" si="10"/>
        <v>0.61099786368043918</v>
      </c>
      <c r="Y38">
        <f t="shared" si="11"/>
        <v>1.1424859114178443</v>
      </c>
      <c r="Z38">
        <f t="shared" si="21"/>
        <v>0.51974949813078375</v>
      </c>
      <c r="AA38">
        <f t="shared" si="12"/>
        <v>8.1926380025279782E-4</v>
      </c>
      <c r="AB38">
        <f t="shared" si="13"/>
        <v>1.5960701044296537E-3</v>
      </c>
      <c r="AC38">
        <f t="shared" si="14"/>
        <v>1.1050851212457332E-7</v>
      </c>
      <c r="AG38">
        <v>656</v>
      </c>
      <c r="AH38">
        <v>379.99599999999998</v>
      </c>
      <c r="AI38">
        <f t="shared" si="15"/>
        <v>653.14599999999996</v>
      </c>
      <c r="AJ38">
        <v>3.5537000000000001</v>
      </c>
      <c r="AK38">
        <f t="shared" si="22"/>
        <v>0.47466904600030185</v>
      </c>
      <c r="AL38">
        <f t="shared" si="23"/>
        <v>0.5253309539996982</v>
      </c>
      <c r="AM38">
        <f t="shared" si="24"/>
        <v>8.3840455528411129E-4</v>
      </c>
      <c r="AN38">
        <f t="shared" si="25"/>
        <v>0.60716650947029649</v>
      </c>
      <c r="AO38">
        <f t="shared" si="16"/>
        <v>1.1320651375463442</v>
      </c>
      <c r="AP38">
        <f t="shared" si="27"/>
        <v>0.51851340435761539</v>
      </c>
      <c r="AQ38">
        <f t="shared" si="26"/>
        <v>1.2161648015707163E-3</v>
      </c>
      <c r="AR38">
        <f t="shared" si="17"/>
        <v>4.6478983122263446E-5</v>
      </c>
      <c r="AS38">
        <f t="shared" si="17"/>
        <v>1.4270280367451648E-7</v>
      </c>
    </row>
    <row r="39" spans="1:45" x14ac:dyDescent="0.25">
      <c r="A39">
        <v>1974</v>
      </c>
      <c r="B39">
        <v>369.67099999999999</v>
      </c>
      <c r="C39">
        <f t="shared" si="0"/>
        <v>642.82099999999991</v>
      </c>
      <c r="D39">
        <v>3.0851000000000002</v>
      </c>
      <c r="E39">
        <f t="shared" si="18"/>
        <v>0.4760112017157449</v>
      </c>
      <c r="F39">
        <f t="shared" si="1"/>
        <v>0.52398879828425504</v>
      </c>
      <c r="G39">
        <f t="shared" si="2"/>
        <v>2.1564993472888275E-4</v>
      </c>
      <c r="H39">
        <f t="shared" si="3"/>
        <v>0.65552272771995768</v>
      </c>
      <c r="I39">
        <f t="shared" si="4"/>
        <v>1.2690035473180319</v>
      </c>
      <c r="J39">
        <f t="shared" si="19"/>
        <v>0.53411436866264905</v>
      </c>
      <c r="K39">
        <f t="shared" si="5"/>
        <v>3.8433963208794268E-4</v>
      </c>
      <c r="L39">
        <f t="shared" si="6"/>
        <v>1.0252717548781024E-4</v>
      </c>
      <c r="M39">
        <f t="shared" si="6"/>
        <v>2.8456213995091228E-8</v>
      </c>
      <c r="Q39">
        <v>1008</v>
      </c>
      <c r="R39">
        <v>382.23200000000003</v>
      </c>
      <c r="S39">
        <f t="shared" si="7"/>
        <v>655.38200000000006</v>
      </c>
      <c r="T39">
        <v>2.9247999999999998</v>
      </c>
      <c r="U39">
        <f t="shared" si="20"/>
        <v>0.42861560150238209</v>
      </c>
      <c r="V39">
        <f t="shared" si="8"/>
        <v>0.57138439849761791</v>
      </c>
      <c r="W39">
        <f t="shared" si="9"/>
        <v>4.2363794721341402E-4</v>
      </c>
      <c r="X39">
        <f t="shared" si="10"/>
        <v>0.67194255661784519</v>
      </c>
      <c r="Y39">
        <f t="shared" si="11"/>
        <v>1.3184741571958545</v>
      </c>
      <c r="Z39">
        <f t="shared" si="21"/>
        <v>0.53941182933685095</v>
      </c>
      <c r="AA39">
        <f t="shared" si="12"/>
        <v>7.2345889713013099E-4</v>
      </c>
      <c r="AB39">
        <f t="shared" si="13"/>
        <v>1.0222451787400267E-3</v>
      </c>
      <c r="AC39">
        <f t="shared" si="14"/>
        <v>8.9892602008962504E-8</v>
      </c>
      <c r="AG39">
        <v>672</v>
      </c>
      <c r="AH39">
        <v>387.81200000000001</v>
      </c>
      <c r="AI39">
        <f t="shared" si="15"/>
        <v>660.96199999999999</v>
      </c>
      <c r="AJ39">
        <v>3.4532699999999998</v>
      </c>
      <c r="AK39">
        <f t="shared" si="22"/>
        <v>0.46125457311575607</v>
      </c>
      <c r="AL39">
        <f t="shared" si="23"/>
        <v>0.53874542688424398</v>
      </c>
      <c r="AM39">
        <f t="shared" si="24"/>
        <v>7.2921077271798085E-4</v>
      </c>
      <c r="AN39">
        <f t="shared" si="25"/>
        <v>0.66747983823378543</v>
      </c>
      <c r="AO39">
        <f t="shared" si="16"/>
        <v>1.3048630173020825</v>
      </c>
      <c r="AP39">
        <f t="shared" si="27"/>
        <v>0.53797204118274689</v>
      </c>
      <c r="AQ39">
        <f t="shared" si="26"/>
        <v>1.0778597794320582E-3</v>
      </c>
      <c r="AR39">
        <f t="shared" si="17"/>
        <v>5.9812544328015827E-7</v>
      </c>
      <c r="AS39">
        <f t="shared" si="17"/>
        <v>1.2155612988271275E-7</v>
      </c>
    </row>
    <row r="40" spans="1:45" x14ac:dyDescent="0.25">
      <c r="A40">
        <v>2021</v>
      </c>
      <c r="B40">
        <v>377.42399999999998</v>
      </c>
      <c r="C40">
        <f t="shared" si="0"/>
        <v>650.57399999999996</v>
      </c>
      <c r="D40">
        <v>3.0194100000000001</v>
      </c>
      <c r="E40">
        <f t="shared" si="18"/>
        <v>0.46587565478348747</v>
      </c>
      <c r="F40">
        <f t="shared" si="1"/>
        <v>0.53412434521651253</v>
      </c>
      <c r="G40">
        <f t="shared" si="2"/>
        <v>1.9992511835878764E-4</v>
      </c>
      <c r="H40">
        <f t="shared" si="3"/>
        <v>0.71151317203412057</v>
      </c>
      <c r="I40">
        <f t="shared" si="4"/>
        <v>1.4451972955517625</v>
      </c>
      <c r="J40">
        <f t="shared" si="19"/>
        <v>0.55217833137078232</v>
      </c>
      <c r="K40">
        <f t="shared" si="5"/>
        <v>3.3704431823820157E-4</v>
      </c>
      <c r="L40">
        <f t="shared" si="6"/>
        <v>3.2594641605856512E-4</v>
      </c>
      <c r="M40">
        <f t="shared" si="6"/>
        <v>1.8801674975570671E-8</v>
      </c>
      <c r="Q40">
        <v>1032</v>
      </c>
      <c r="R40">
        <v>390.08499999999998</v>
      </c>
      <c r="S40">
        <f t="shared" si="7"/>
        <v>663.2349999999999</v>
      </c>
      <c r="T40">
        <v>2.8554200000000001</v>
      </c>
      <c r="U40">
        <f t="shared" si="20"/>
        <v>0.4184482907692601</v>
      </c>
      <c r="V40">
        <f t="shared" si="8"/>
        <v>0.58155170923073984</v>
      </c>
      <c r="W40">
        <f t="shared" si="9"/>
        <v>3.9646601200010734E-4</v>
      </c>
      <c r="X40">
        <f t="shared" si="10"/>
        <v>0.72576036270768474</v>
      </c>
      <c r="Y40">
        <f t="shared" si="11"/>
        <v>1.4938169133024428</v>
      </c>
      <c r="Z40">
        <f t="shared" si="21"/>
        <v>0.55677484286797407</v>
      </c>
      <c r="AA40">
        <f t="shared" si="12"/>
        <v>6.3302024493965556E-4</v>
      </c>
      <c r="AB40">
        <f t="shared" si="13"/>
        <v>6.1389310675835391E-4</v>
      </c>
      <c r="AC40">
        <f t="shared" si="14"/>
        <v>5.5957905121618039E-8</v>
      </c>
      <c r="AG40">
        <v>688</v>
      </c>
      <c r="AH40">
        <v>395.60500000000002</v>
      </c>
      <c r="AI40">
        <f t="shared" si="15"/>
        <v>668.755</v>
      </c>
      <c r="AJ40">
        <v>3.36592</v>
      </c>
      <c r="AK40">
        <f t="shared" si="22"/>
        <v>0.44958720075226832</v>
      </c>
      <c r="AL40">
        <f t="shared" si="23"/>
        <v>0.55041279924773168</v>
      </c>
      <c r="AM40">
        <f t="shared" si="24"/>
        <v>6.7152506648465726E-4</v>
      </c>
      <c r="AN40">
        <f t="shared" si="25"/>
        <v>0.72093419832862282</v>
      </c>
      <c r="AO40">
        <f t="shared" si="16"/>
        <v>1.4771505877630551</v>
      </c>
      <c r="AP40">
        <f t="shared" si="27"/>
        <v>0.55521779765365986</v>
      </c>
      <c r="AQ40">
        <f t="shared" si="26"/>
        <v>9.4599753871754265E-4</v>
      </c>
      <c r="AR40">
        <f t="shared" si="17"/>
        <v>2.3088009680972397E-5</v>
      </c>
      <c r="AS40">
        <f t="shared" si="17"/>
        <v>7.5335138013632046E-8</v>
      </c>
    </row>
    <row r="41" spans="1:45" x14ac:dyDescent="0.25">
      <c r="A41">
        <v>2068</v>
      </c>
      <c r="B41">
        <v>385.173</v>
      </c>
      <c r="C41">
        <f t="shared" si="0"/>
        <v>658.32299999999998</v>
      </c>
      <c r="D41">
        <v>2.95851</v>
      </c>
      <c r="E41">
        <f t="shared" si="18"/>
        <v>0.4564791742206244</v>
      </c>
      <c r="F41">
        <f t="shared" si="1"/>
        <v>0.54352082577937555</v>
      </c>
      <c r="G41">
        <f t="shared" si="2"/>
        <v>1.9473822694652702E-4</v>
      </c>
      <c r="H41">
        <f t="shared" si="3"/>
        <v>0.76061365388971813</v>
      </c>
      <c r="I41">
        <f t="shared" si="4"/>
        <v>1.6208919885344084</v>
      </c>
      <c r="J41">
        <f t="shared" si="19"/>
        <v>0.56801941432797776</v>
      </c>
      <c r="K41">
        <f t="shared" si="5"/>
        <v>2.9284629789795216E-4</v>
      </c>
      <c r="L41">
        <f t="shared" si="6"/>
        <v>6.001808408737032E-4</v>
      </c>
      <c r="M41">
        <f t="shared" si="6"/>
        <v>9.6251935858098711E-9</v>
      </c>
      <c r="Q41">
        <v>1056</v>
      </c>
      <c r="R41">
        <v>397.92500000000001</v>
      </c>
      <c r="S41">
        <f t="shared" si="7"/>
        <v>671.07500000000005</v>
      </c>
      <c r="T41">
        <v>2.7904900000000001</v>
      </c>
      <c r="U41">
        <f t="shared" si="20"/>
        <v>0.40893310648125764</v>
      </c>
      <c r="V41">
        <f t="shared" si="8"/>
        <v>0.59106689351874242</v>
      </c>
      <c r="W41">
        <f t="shared" si="9"/>
        <v>3.8437602734339715E-4</v>
      </c>
      <c r="X41">
        <f t="shared" si="10"/>
        <v>0.77285047512215288</v>
      </c>
      <c r="Y41">
        <f t="shared" si="11"/>
        <v>1.6686888790328092</v>
      </c>
      <c r="Z41">
        <f t="shared" si="21"/>
        <v>0.57196732874652578</v>
      </c>
      <c r="AA41">
        <f t="shared" si="12"/>
        <v>5.4843356784625155E-4</v>
      </c>
      <c r="AB41">
        <f t="shared" si="13"/>
        <v>3.6479337448809876E-4</v>
      </c>
      <c r="AC41">
        <f t="shared" si="14"/>
        <v>2.6914876595845711E-8</v>
      </c>
      <c r="AG41" s="11">
        <v>704</v>
      </c>
      <c r="AH41" s="11">
        <v>403.404</v>
      </c>
      <c r="AI41">
        <f t="shared" si="15"/>
        <v>676.55399999999997</v>
      </c>
      <c r="AJ41" s="11">
        <v>3.2854800000000002</v>
      </c>
      <c r="AK41">
        <f t="shared" si="22"/>
        <v>0.43884279968851386</v>
      </c>
      <c r="AL41">
        <f t="shared" si="23"/>
        <v>0.56115720031148619</v>
      </c>
      <c r="AM41">
        <f t="shared" si="24"/>
        <v>6.2627810153752239E-4</v>
      </c>
      <c r="AN41">
        <f t="shared" si="25"/>
        <v>0.7678491069729384</v>
      </c>
      <c r="AO41">
        <f t="shared" si="16"/>
        <v>1.6489314888092639</v>
      </c>
      <c r="AP41">
        <f t="shared" si="27"/>
        <v>0.5703537582731405</v>
      </c>
      <c r="AQ41">
        <f t="shared" si="26"/>
        <v>8.2347723222878327E-4</v>
      </c>
      <c r="AR41">
        <f t="shared" si="17"/>
        <v>8.4576678342067194E-5</v>
      </c>
      <c r="AS41">
        <f t="shared" si="17"/>
        <v>3.8887497145388989E-8</v>
      </c>
    </row>
    <row r="42" spans="1:45" x14ac:dyDescent="0.25">
      <c r="A42">
        <v>2115</v>
      </c>
      <c r="B42">
        <v>392.90899999999999</v>
      </c>
      <c r="C42">
        <f t="shared" si="0"/>
        <v>666.05899999999997</v>
      </c>
      <c r="D42">
        <v>2.8991899999999999</v>
      </c>
      <c r="E42">
        <f t="shared" si="18"/>
        <v>0.44732647755413774</v>
      </c>
      <c r="F42">
        <f t="shared" si="1"/>
        <v>0.55267352244586232</v>
      </c>
      <c r="G42">
        <f t="shared" si="2"/>
        <v>1.9115992844059493E-4</v>
      </c>
      <c r="H42">
        <f t="shared" si="3"/>
        <v>0.80327538576990132</v>
      </c>
      <c r="I42">
        <f t="shared" si="4"/>
        <v>1.7963501275554368</v>
      </c>
      <c r="J42">
        <f t="shared" si="19"/>
        <v>0.58178319032918147</v>
      </c>
      <c r="K42">
        <f t="shared" si="5"/>
        <v>2.516617285723404E-4</v>
      </c>
      <c r="L42">
        <f t="shared" si="6"/>
        <v>8.4737276427714211E-4</v>
      </c>
      <c r="M42">
        <f t="shared" si="6"/>
        <v>3.6604678191816761E-9</v>
      </c>
      <c r="Q42">
        <v>1080</v>
      </c>
      <c r="R42">
        <v>405.74700000000001</v>
      </c>
      <c r="S42">
        <f t="shared" si="7"/>
        <v>678.89699999999993</v>
      </c>
      <c r="T42">
        <v>2.7275399999999999</v>
      </c>
      <c r="U42">
        <f t="shared" si="20"/>
        <v>0.3997080818250161</v>
      </c>
      <c r="V42">
        <f t="shared" si="8"/>
        <v>0.60029191817498395</v>
      </c>
      <c r="W42">
        <f t="shared" si="9"/>
        <v>3.7814785342932256E-4</v>
      </c>
      <c r="X42">
        <f t="shared" si="10"/>
        <v>0.81364821985180191</v>
      </c>
      <c r="Y42">
        <f t="shared" si="11"/>
        <v>1.8432386177160451</v>
      </c>
      <c r="Z42">
        <f t="shared" si="21"/>
        <v>0.58512973437483584</v>
      </c>
      <c r="AA42">
        <f t="shared" si="12"/>
        <v>4.6999238568666736E-4</v>
      </c>
      <c r="AB42">
        <f t="shared" si="13"/>
        <v>2.298918175894738E-4</v>
      </c>
      <c r="AC42">
        <f t="shared" si="14"/>
        <v>8.4354181055704493E-9</v>
      </c>
      <c r="AG42">
        <v>720</v>
      </c>
      <c r="AH42">
        <v>411.17700000000002</v>
      </c>
      <c r="AI42">
        <f t="shared" si="15"/>
        <v>684.327</v>
      </c>
      <c r="AJ42">
        <v>3.2104599999999999</v>
      </c>
      <c r="AK42">
        <f t="shared" si="22"/>
        <v>0.42882235006391339</v>
      </c>
      <c r="AL42">
        <f t="shared" si="23"/>
        <v>0.57117764993608655</v>
      </c>
      <c r="AM42">
        <f t="shared" si="24"/>
        <v>6.1091750827134417E-4</v>
      </c>
      <c r="AN42">
        <f t="shared" si="25"/>
        <v>0.8086878592312805</v>
      </c>
      <c r="AO42">
        <f t="shared" si="16"/>
        <v>1.8205781171326978</v>
      </c>
      <c r="AP42">
        <f t="shared" si="27"/>
        <v>0.58352939398880099</v>
      </c>
      <c r="AQ42">
        <f t="shared" si="26"/>
        <v>7.0850022775837047E-4</v>
      </c>
      <c r="AR42">
        <f t="shared" si="17"/>
        <v>1.5256558114376659E-4</v>
      </c>
      <c r="AS42">
        <f t="shared" si="17"/>
        <v>9.5223871424836622E-9</v>
      </c>
    </row>
    <row r="43" spans="1:45" x14ac:dyDescent="0.25">
      <c r="A43">
        <v>2162</v>
      </c>
      <c r="B43">
        <v>400.64499999999998</v>
      </c>
      <c r="C43">
        <f t="shared" si="0"/>
        <v>673.79499999999996</v>
      </c>
      <c r="D43">
        <v>2.8409599999999999</v>
      </c>
      <c r="E43">
        <f t="shared" si="18"/>
        <v>0.43834196091742972</v>
      </c>
      <c r="F43">
        <f t="shared" si="1"/>
        <v>0.56165803908257028</v>
      </c>
      <c r="G43">
        <f t="shared" si="2"/>
        <v>1.8902608070770169E-4</v>
      </c>
      <c r="H43">
        <f t="shared" si="3"/>
        <v>0.83993736601661073</v>
      </c>
      <c r="I43">
        <f t="shared" si="4"/>
        <v>1.9716139083480908</v>
      </c>
      <c r="J43">
        <f t="shared" si="19"/>
        <v>0.59361129157208148</v>
      </c>
      <c r="K43">
        <f t="shared" si="5"/>
        <v>2.1400894587072944E-4</v>
      </c>
      <c r="L43">
        <f t="shared" si="6"/>
        <v>1.0210103446584534E-3</v>
      </c>
      <c r="M43">
        <f t="shared" si="6"/>
        <v>6.2414355175402571E-10</v>
      </c>
      <c r="Q43">
        <v>1104</v>
      </c>
      <c r="R43">
        <v>413.56299999999999</v>
      </c>
      <c r="S43">
        <f t="shared" si="7"/>
        <v>686.71299999999997</v>
      </c>
      <c r="T43">
        <v>2.66561</v>
      </c>
      <c r="U43">
        <f t="shared" si="20"/>
        <v>0.39063253334271225</v>
      </c>
      <c r="V43">
        <f t="shared" si="8"/>
        <v>0.60936746665728769</v>
      </c>
      <c r="W43">
        <f t="shared" si="9"/>
        <v>3.6929407678679138E-4</v>
      </c>
      <c r="X43">
        <f t="shared" si="10"/>
        <v>0.84861075770560945</v>
      </c>
      <c r="Y43">
        <f t="shared" si="11"/>
        <v>2.0175047316927572</v>
      </c>
      <c r="Z43">
        <f t="shared" si="21"/>
        <v>0.59640955163131582</v>
      </c>
      <c r="AA43">
        <f t="shared" si="12"/>
        <v>3.985762813770428E-4</v>
      </c>
      <c r="AB43">
        <f t="shared" si="13"/>
        <v>1.6790756182030777E-4</v>
      </c>
      <c r="AC43">
        <f t="shared" si="14"/>
        <v>8.574475056653413E-10</v>
      </c>
      <c r="AG43">
        <v>736</v>
      </c>
      <c r="AH43">
        <v>418.964</v>
      </c>
      <c r="AI43">
        <f t="shared" si="15"/>
        <v>692.11400000000003</v>
      </c>
      <c r="AJ43">
        <v>3.1372800000000001</v>
      </c>
      <c r="AK43">
        <f t="shared" si="22"/>
        <v>0.41904766993157189</v>
      </c>
      <c r="AL43">
        <f t="shared" si="23"/>
        <v>0.58095233006842806</v>
      </c>
      <c r="AM43">
        <f t="shared" si="24"/>
        <v>5.9205069262918686E-4</v>
      </c>
      <c r="AN43">
        <f t="shared" si="25"/>
        <v>0.84382455050092386</v>
      </c>
      <c r="AO43">
        <f t="shared" si="16"/>
        <v>1.9919381046651876</v>
      </c>
      <c r="AP43">
        <f t="shared" si="27"/>
        <v>0.59486539763293489</v>
      </c>
      <c r="AQ43">
        <f t="shared" si="26"/>
        <v>6.0418387793721479E-4</v>
      </c>
      <c r="AR43">
        <f t="shared" si="17"/>
        <v>1.9357344905453206E-4</v>
      </c>
      <c r="AS43">
        <f t="shared" si="17"/>
        <v>1.4721418571894479E-10</v>
      </c>
    </row>
    <row r="44" spans="1:45" x14ac:dyDescent="0.25">
      <c r="A44">
        <v>2209</v>
      </c>
      <c r="B44">
        <v>408.37099999999998</v>
      </c>
      <c r="C44">
        <f t="shared" si="0"/>
        <v>681.52099999999996</v>
      </c>
      <c r="D44">
        <v>2.7833800000000002</v>
      </c>
      <c r="E44">
        <f t="shared" si="18"/>
        <v>0.42945773512416779</v>
      </c>
      <c r="F44">
        <f t="shared" si="1"/>
        <v>0.57054226487583226</v>
      </c>
      <c r="G44">
        <f t="shared" si="2"/>
        <v>1.8104877302934665E-4</v>
      </c>
      <c r="H44">
        <f t="shared" si="3"/>
        <v>0.87111410389662747</v>
      </c>
      <c r="I44">
        <f t="shared" si="4"/>
        <v>2.1468775807189706</v>
      </c>
      <c r="J44">
        <f t="shared" si="19"/>
        <v>0.60366971202800579</v>
      </c>
      <c r="K44">
        <f t="shared" si="5"/>
        <v>1.7981587668328754E-4</v>
      </c>
      <c r="L44">
        <f t="shared" si="6"/>
        <v>1.09742775482005E-3</v>
      </c>
      <c r="M44">
        <f t="shared" si="6"/>
        <v>1.5200334001258983E-12</v>
      </c>
      <c r="Q44">
        <v>1128</v>
      </c>
      <c r="R44">
        <v>421.36799999999999</v>
      </c>
      <c r="S44">
        <f t="shared" si="7"/>
        <v>694.51800000000003</v>
      </c>
      <c r="T44">
        <v>2.6051299999999999</v>
      </c>
      <c r="U44">
        <f t="shared" si="20"/>
        <v>0.38176947549982926</v>
      </c>
      <c r="V44">
        <f t="shared" si="8"/>
        <v>0.61823052450017069</v>
      </c>
      <c r="W44">
        <f t="shared" si="9"/>
        <v>3.5415106570161708E-4</v>
      </c>
      <c r="X44">
        <f t="shared" si="10"/>
        <v>0.87826068129940382</v>
      </c>
      <c r="Y44">
        <f t="shared" si="11"/>
        <v>2.1916595229126927</v>
      </c>
      <c r="Z44">
        <f t="shared" si="21"/>
        <v>0.60597538238436488</v>
      </c>
      <c r="AA44">
        <f t="shared" si="12"/>
        <v>3.3413338256929555E-4</v>
      </c>
      <c r="AB44">
        <f t="shared" si="13"/>
        <v>1.5018850827859721E-4</v>
      </c>
      <c r="AC44">
        <f t="shared" si="14"/>
        <v>4.0070763798603026E-10</v>
      </c>
      <c r="AG44">
        <v>752</v>
      </c>
      <c r="AH44">
        <v>426.71699999999998</v>
      </c>
      <c r="AI44">
        <f t="shared" si="15"/>
        <v>699.86699999999996</v>
      </c>
      <c r="AJ44">
        <v>3.06636</v>
      </c>
      <c r="AK44">
        <f t="shared" si="22"/>
        <v>0.4095748588495049</v>
      </c>
      <c r="AL44">
        <f t="shared" si="23"/>
        <v>0.59042514115049505</v>
      </c>
      <c r="AM44">
        <f t="shared" si="24"/>
        <v>5.7092987688818486E-4</v>
      </c>
      <c r="AN44">
        <f t="shared" si="25"/>
        <v>0.87378787522185242</v>
      </c>
      <c r="AO44">
        <f t="shared" si="16"/>
        <v>2.1633977036391512</v>
      </c>
      <c r="AP44">
        <f t="shared" si="27"/>
        <v>0.60453233967993036</v>
      </c>
      <c r="AQ44">
        <f t="shared" si="26"/>
        <v>5.0842532966210942E-4</v>
      </c>
      <c r="AR44">
        <f t="shared" si="17"/>
        <v>1.9901305034890194E-4</v>
      </c>
      <c r="AS44">
        <f t="shared" si="17"/>
        <v>3.9068184239366952E-9</v>
      </c>
    </row>
    <row r="45" spans="1:45" x14ac:dyDescent="0.25">
      <c r="A45">
        <v>2256</v>
      </c>
      <c r="B45">
        <v>416.10399999999998</v>
      </c>
      <c r="C45">
        <f t="shared" si="0"/>
        <v>689.25399999999991</v>
      </c>
      <c r="D45">
        <v>2.7282299999999999</v>
      </c>
      <c r="E45">
        <f t="shared" si="18"/>
        <v>0.42094844279178845</v>
      </c>
      <c r="F45">
        <f t="shared" si="1"/>
        <v>0.57905155720821155</v>
      </c>
      <c r="G45">
        <f t="shared" si="2"/>
        <v>1.7264469580441011E-4</v>
      </c>
      <c r="H45">
        <f t="shared" si="3"/>
        <v>0.89730960909483781</v>
      </c>
      <c r="I45">
        <f t="shared" si="4"/>
        <v>2.3221240916746986</v>
      </c>
      <c r="J45">
        <f t="shared" si="19"/>
        <v>0.61212105823212026</v>
      </c>
      <c r="K45">
        <f t="shared" si="5"/>
        <v>1.4942455431997553E-4</v>
      </c>
      <c r="L45">
        <f t="shared" si="6"/>
        <v>1.0935918979702991E-3</v>
      </c>
      <c r="M45">
        <f t="shared" si="6"/>
        <v>5.3917497055716004E-10</v>
      </c>
      <c r="Q45">
        <v>1152</v>
      </c>
      <c r="R45">
        <v>429.18400000000003</v>
      </c>
      <c r="S45">
        <f t="shared" si="7"/>
        <v>702.33400000000006</v>
      </c>
      <c r="T45">
        <v>2.5471300000000001</v>
      </c>
      <c r="U45">
        <f t="shared" si="20"/>
        <v>0.37326984992299045</v>
      </c>
      <c r="V45">
        <f t="shared" si="8"/>
        <v>0.6267301500770095</v>
      </c>
      <c r="W45">
        <f t="shared" si="9"/>
        <v>3.2185004608848805E-4</v>
      </c>
      <c r="X45">
        <f t="shared" si="10"/>
        <v>0.9031167244866396</v>
      </c>
      <c r="Y45">
        <f t="shared" si="11"/>
        <v>2.3657371775043972</v>
      </c>
      <c r="Z45">
        <f t="shared" si="21"/>
        <v>0.61399458356602798</v>
      </c>
      <c r="AA45">
        <f t="shared" si="12"/>
        <v>2.7718500190062261E-4</v>
      </c>
      <c r="AB45">
        <f t="shared" si="13"/>
        <v>1.6219465435563378E-4</v>
      </c>
      <c r="AC45">
        <f t="shared" si="14"/>
        <v>1.9949661723039721E-9</v>
      </c>
      <c r="AG45">
        <v>768</v>
      </c>
      <c r="AH45">
        <v>434.47300000000001</v>
      </c>
      <c r="AI45">
        <f t="shared" si="15"/>
        <v>707.62300000000005</v>
      </c>
      <c r="AJ45">
        <v>2.99797</v>
      </c>
      <c r="AK45">
        <f t="shared" si="22"/>
        <v>0.40043998081929394</v>
      </c>
      <c r="AL45">
        <f t="shared" si="23"/>
        <v>0.59956001918070601</v>
      </c>
      <c r="AM45">
        <f t="shared" si="24"/>
        <v>5.2793691203990162E-4</v>
      </c>
      <c r="AN45">
        <f t="shared" si="25"/>
        <v>0.89900224092294112</v>
      </c>
      <c r="AO45">
        <f t="shared" si="16"/>
        <v>2.3346274003704566</v>
      </c>
      <c r="AP45">
        <f t="shared" si="27"/>
        <v>0.61266714495452412</v>
      </c>
      <c r="AQ45">
        <f t="shared" si="26"/>
        <v>4.2358032540444114E-4</v>
      </c>
      <c r="AR45">
        <f t="shared" si="17"/>
        <v>1.717967460506872E-4</v>
      </c>
      <c r="AS45">
        <f t="shared" si="17"/>
        <v>1.0890297174204368E-8</v>
      </c>
    </row>
    <row r="46" spans="1:45" x14ac:dyDescent="0.25">
      <c r="A46">
        <v>2303</v>
      </c>
      <c r="B46">
        <v>423.81400000000002</v>
      </c>
      <c r="C46">
        <f t="shared" si="0"/>
        <v>696.96399999999994</v>
      </c>
      <c r="D46">
        <v>2.67564</v>
      </c>
      <c r="E46">
        <f t="shared" si="18"/>
        <v>0.41283414208898112</v>
      </c>
      <c r="F46">
        <f t="shared" si="1"/>
        <v>0.58716585791101883</v>
      </c>
      <c r="G46">
        <f t="shared" si="2"/>
        <v>1.5586936978120443E-4</v>
      </c>
      <c r="H46">
        <f t="shared" si="3"/>
        <v>0.9190777185723088</v>
      </c>
      <c r="I46">
        <f t="shared" si="4"/>
        <v>2.4975528629961867</v>
      </c>
      <c r="J46">
        <f t="shared" si="19"/>
        <v>0.61914401228515914</v>
      </c>
      <c r="K46">
        <f t="shared" si="5"/>
        <v>1.2247080413514477E-4</v>
      </c>
      <c r="L46">
        <f t="shared" si="6"/>
        <v>1.0226023571763491E-3</v>
      </c>
      <c r="M46">
        <f t="shared" si="6"/>
        <v>1.1154641872141567E-9</v>
      </c>
      <c r="Q46">
        <v>1176</v>
      </c>
      <c r="R46">
        <v>436.99299999999999</v>
      </c>
      <c r="S46">
        <f t="shared" si="7"/>
        <v>710.14300000000003</v>
      </c>
      <c r="T46">
        <v>2.4944199999999999</v>
      </c>
      <c r="U46">
        <f t="shared" si="20"/>
        <v>0.36554544881686674</v>
      </c>
      <c r="V46">
        <f t="shared" si="8"/>
        <v>0.63445455118313321</v>
      </c>
      <c r="W46">
        <f t="shared" si="9"/>
        <v>2.8325979203272511E-4</v>
      </c>
      <c r="X46">
        <f t="shared" si="10"/>
        <v>0.92373640135076451</v>
      </c>
      <c r="Y46">
        <f t="shared" si="11"/>
        <v>2.5400082862587223</v>
      </c>
      <c r="Z46">
        <f t="shared" si="21"/>
        <v>0.62064702361164292</v>
      </c>
      <c r="AA46">
        <f t="shared" si="12"/>
        <v>2.2703732193091059E-4</v>
      </c>
      <c r="AB46">
        <f t="shared" si="13"/>
        <v>1.9064781763746441E-4</v>
      </c>
      <c r="AC46">
        <f t="shared" si="14"/>
        <v>3.160966144349428E-9</v>
      </c>
      <c r="AG46">
        <v>784</v>
      </c>
      <c r="AH46">
        <v>442.226</v>
      </c>
      <c r="AI46">
        <f t="shared" si="15"/>
        <v>715.37599999999998</v>
      </c>
      <c r="AJ46">
        <v>2.9347300000000001</v>
      </c>
      <c r="AK46">
        <f t="shared" si="22"/>
        <v>0.39199299022665557</v>
      </c>
      <c r="AL46">
        <f t="shared" si="23"/>
        <v>0.60800700977334443</v>
      </c>
      <c r="AM46">
        <f t="shared" si="24"/>
        <v>4.6924942798486774E-4</v>
      </c>
      <c r="AN46">
        <f t="shared" si="25"/>
        <v>0.92000888360069999</v>
      </c>
      <c r="AO46">
        <f t="shared" si="16"/>
        <v>2.5058760646774796</v>
      </c>
      <c r="AP46">
        <f t="shared" si="27"/>
        <v>0.61944443016099515</v>
      </c>
      <c r="AQ46">
        <f t="shared" si="26"/>
        <v>3.4889162339890329E-4</v>
      </c>
      <c r="AR46">
        <f t="shared" si="17"/>
        <v>1.3081458512384837E-4</v>
      </c>
      <c r="AS46">
        <f t="shared" si="17"/>
        <v>1.4486001124753205E-8</v>
      </c>
    </row>
    <row r="47" spans="1:45" x14ac:dyDescent="0.25">
      <c r="A47">
        <v>2350</v>
      </c>
      <c r="B47">
        <v>431.50599999999997</v>
      </c>
      <c r="C47">
        <f t="shared" si="0"/>
        <v>704.65599999999995</v>
      </c>
      <c r="D47">
        <v>2.6281599999999998</v>
      </c>
      <c r="E47">
        <f t="shared" si="18"/>
        <v>0.40550828170926451</v>
      </c>
      <c r="F47">
        <f t="shared" si="1"/>
        <v>0.59449171829073544</v>
      </c>
      <c r="G47">
        <f t="shared" si="2"/>
        <v>1.4221274429068671E-4</v>
      </c>
      <c r="H47">
        <f t="shared" si="3"/>
        <v>0.93691921647297427</v>
      </c>
      <c r="I47">
        <f t="shared" si="4"/>
        <v>2.6729096352205364</v>
      </c>
      <c r="J47">
        <f t="shared" si="19"/>
        <v>0.62490014007951089</v>
      </c>
      <c r="K47">
        <f t="shared" si="5"/>
        <v>9.9122171314575987E-5</v>
      </c>
      <c r="L47">
        <f t="shared" si="6"/>
        <v>9.2467211568407373E-4</v>
      </c>
      <c r="M47">
        <f t="shared" si="6"/>
        <v>1.8567974794095241E-9</v>
      </c>
      <c r="Q47">
        <v>1200</v>
      </c>
      <c r="R47">
        <v>444.79</v>
      </c>
      <c r="S47">
        <f t="shared" si="7"/>
        <v>717.94</v>
      </c>
      <c r="T47">
        <v>2.4480300000000002</v>
      </c>
      <c r="U47">
        <f t="shared" si="20"/>
        <v>0.35874721380808139</v>
      </c>
      <c r="V47">
        <f t="shared" si="8"/>
        <v>0.64125278619191861</v>
      </c>
      <c r="W47">
        <f t="shared" si="9"/>
        <v>2.5199680140527053E-4</v>
      </c>
      <c r="X47">
        <f t="shared" si="10"/>
        <v>0.94062561318478044</v>
      </c>
      <c r="Y47">
        <f t="shared" si="11"/>
        <v>2.7144033679471304</v>
      </c>
      <c r="Z47">
        <f t="shared" si="21"/>
        <v>0.62609591933798481</v>
      </c>
      <c r="AA47">
        <f t="shared" si="12"/>
        <v>1.8358506782173502E-4</v>
      </c>
      <c r="AB47">
        <f t="shared" si="13"/>
        <v>2.2973061282787719E-4</v>
      </c>
      <c r="AC47">
        <f t="shared" si="14"/>
        <v>4.6801652919046416E-9</v>
      </c>
      <c r="AG47">
        <v>800</v>
      </c>
      <c r="AH47">
        <v>449.98700000000002</v>
      </c>
      <c r="AI47">
        <f t="shared" si="15"/>
        <v>723.13699999999994</v>
      </c>
      <c r="AJ47">
        <v>2.87852</v>
      </c>
      <c r="AK47">
        <f t="shared" si="22"/>
        <v>0.38448499937889774</v>
      </c>
      <c r="AL47">
        <f t="shared" si="23"/>
        <v>0.61551500062110232</v>
      </c>
      <c r="AM47">
        <f t="shared" si="24"/>
        <v>4.0905927719726148E-4</v>
      </c>
      <c r="AN47">
        <f t="shared" si="25"/>
        <v>0.93731148531858233</v>
      </c>
      <c r="AO47">
        <f t="shared" si="16"/>
        <v>2.6772038875354629</v>
      </c>
      <c r="AP47">
        <f t="shared" si="27"/>
        <v>0.62502669613537765</v>
      </c>
      <c r="AQ47">
        <f t="shared" si="26"/>
        <v>2.8419226450464373E-4</v>
      </c>
      <c r="AR47">
        <f t="shared" si="17"/>
        <v>9.0472351556285463E-5</v>
      </c>
      <c r="AS47">
        <f t="shared" si="17"/>
        <v>1.5591770858778364E-8</v>
      </c>
    </row>
    <row r="48" spans="1:45" x14ac:dyDescent="0.25">
      <c r="A48">
        <v>2397</v>
      </c>
      <c r="B48">
        <v>439.185</v>
      </c>
      <c r="C48">
        <f t="shared" si="0"/>
        <v>712.33500000000004</v>
      </c>
      <c r="D48">
        <v>2.5848399999999998</v>
      </c>
      <c r="E48">
        <f t="shared" si="18"/>
        <v>0.39882428272760229</v>
      </c>
      <c r="F48">
        <f t="shared" si="1"/>
        <v>0.60117571727239771</v>
      </c>
      <c r="G48">
        <f t="shared" si="2"/>
        <v>1.338086670657502E-4</v>
      </c>
      <c r="H48">
        <f t="shared" si="3"/>
        <v>0.95135929485661019</v>
      </c>
      <c r="I48">
        <f t="shared" si="4"/>
        <v>2.8481341995935976</v>
      </c>
      <c r="J48">
        <f t="shared" si="19"/>
        <v>0.62955888213129596</v>
      </c>
      <c r="K48">
        <f t="shared" si="5"/>
        <v>7.9256553353777934E-5</v>
      </c>
      <c r="L48">
        <f t="shared" si="6"/>
        <v>8.0560404740739628E-4</v>
      </c>
      <c r="M48">
        <f t="shared" si="6"/>
        <v>2.9759331104439529E-9</v>
      </c>
      <c r="Q48">
        <v>1224</v>
      </c>
      <c r="R48">
        <v>452.59199999999998</v>
      </c>
      <c r="S48">
        <f t="shared" si="7"/>
        <v>725.74199999999996</v>
      </c>
      <c r="T48">
        <v>2.4067599999999998</v>
      </c>
      <c r="U48">
        <f t="shared" si="20"/>
        <v>0.35269929057435484</v>
      </c>
      <c r="V48">
        <f t="shared" si="8"/>
        <v>0.6473007094256451</v>
      </c>
      <c r="W48">
        <f t="shared" si="9"/>
        <v>2.2763365050614456E-4</v>
      </c>
      <c r="X48">
        <f t="shared" si="10"/>
        <v>0.95428242993029755</v>
      </c>
      <c r="Y48">
        <f t="shared" si="11"/>
        <v>2.8888338754725726</v>
      </c>
      <c r="Z48">
        <f t="shared" si="21"/>
        <v>0.63050196096570643</v>
      </c>
      <c r="AA48">
        <f t="shared" si="12"/>
        <v>1.4672810246427268E-4</v>
      </c>
      <c r="AB48">
        <f t="shared" si="13"/>
        <v>2.8219794982029195E-4</v>
      </c>
      <c r="AC48">
        <f t="shared" si="14"/>
        <v>6.5457077039556387E-9</v>
      </c>
      <c r="AG48">
        <v>816</v>
      </c>
      <c r="AH48">
        <v>457.73</v>
      </c>
      <c r="AI48">
        <f t="shared" si="15"/>
        <v>730.88</v>
      </c>
      <c r="AJ48">
        <v>2.82952</v>
      </c>
      <c r="AK48">
        <f t="shared" si="22"/>
        <v>0.3779400509437415</v>
      </c>
      <c r="AL48">
        <f t="shared" si="23"/>
        <v>0.6220599490562585</v>
      </c>
      <c r="AM48">
        <f t="shared" si="24"/>
        <v>3.6623327531926791E-4</v>
      </c>
      <c r="AN48">
        <f t="shared" si="25"/>
        <v>0.95140544812606642</v>
      </c>
      <c r="AO48">
        <f t="shared" si="16"/>
        <v>2.8487606008227089</v>
      </c>
      <c r="AP48">
        <f t="shared" si="27"/>
        <v>0.62957377236745193</v>
      </c>
      <c r="AQ48">
        <f t="shared" si="26"/>
        <v>2.2843667248212141E-4</v>
      </c>
      <c r="AR48">
        <f t="shared" si="17"/>
        <v>5.6457540751833873E-5</v>
      </c>
      <c r="AS48">
        <f t="shared" si="17"/>
        <v>1.8987903753458293E-8</v>
      </c>
    </row>
    <row r="49" spans="1:45" x14ac:dyDescent="0.25">
      <c r="A49">
        <v>2444</v>
      </c>
      <c r="B49">
        <v>446.85599999999999</v>
      </c>
      <c r="C49">
        <f t="shared" si="0"/>
        <v>720.00599999999997</v>
      </c>
      <c r="D49">
        <v>2.5440800000000001</v>
      </c>
      <c r="E49">
        <f t="shared" si="18"/>
        <v>0.39253527537551208</v>
      </c>
      <c r="F49">
        <f t="shared" si="1"/>
        <v>0.60746472462448797</v>
      </c>
      <c r="G49">
        <f t="shared" si="2"/>
        <v>1.2304094312130307E-4</v>
      </c>
      <c r="H49">
        <f t="shared" si="3"/>
        <v>0.96290535793883691</v>
      </c>
      <c r="I49">
        <f t="shared" si="4"/>
        <v>3.023255130077398</v>
      </c>
      <c r="J49">
        <f t="shared" si="19"/>
        <v>0.63328394013892353</v>
      </c>
      <c r="K49">
        <f t="shared" si="5"/>
        <v>6.2614616241427672E-5</v>
      </c>
      <c r="L49">
        <f t="shared" si="6"/>
        <v>6.6663188978086975E-4</v>
      </c>
      <c r="M49">
        <f t="shared" si="6"/>
        <v>3.6513409801935526E-9</v>
      </c>
      <c r="Q49">
        <v>1248</v>
      </c>
      <c r="R49">
        <v>460.40199999999999</v>
      </c>
      <c r="S49">
        <f t="shared" si="7"/>
        <v>733.55199999999991</v>
      </c>
      <c r="T49">
        <v>2.3694799999999998</v>
      </c>
      <c r="U49">
        <f t="shared" si="20"/>
        <v>0.34723608296220743</v>
      </c>
      <c r="V49">
        <f t="shared" si="8"/>
        <v>0.65276391703779257</v>
      </c>
      <c r="W49">
        <f t="shared" si="9"/>
        <v>2.102313998639064E-4</v>
      </c>
      <c r="X49">
        <f t="shared" si="10"/>
        <v>0.9651974723711011</v>
      </c>
      <c r="Y49">
        <f t="shared" si="11"/>
        <v>3.0634455547051647</v>
      </c>
      <c r="Z49">
        <f t="shared" si="21"/>
        <v>0.63402343542484896</v>
      </c>
      <c r="AA49">
        <f t="shared" si="12"/>
        <v>1.1585165000497464E-4</v>
      </c>
      <c r="AB49">
        <f t="shared" si="13"/>
        <v>3.5120565108507777E-4</v>
      </c>
      <c r="AC49">
        <f t="shared" si="14"/>
        <v>8.9075371834345311E-9</v>
      </c>
      <c r="AG49">
        <v>832</v>
      </c>
      <c r="AH49">
        <v>465.47899999999998</v>
      </c>
      <c r="AI49">
        <f t="shared" si="15"/>
        <v>738.62899999999991</v>
      </c>
      <c r="AJ49">
        <v>2.78565</v>
      </c>
      <c r="AK49">
        <f t="shared" si="22"/>
        <v>0.37208031853863321</v>
      </c>
      <c r="AL49">
        <f t="shared" si="23"/>
        <v>0.62791968146136679</v>
      </c>
      <c r="AM49">
        <f t="shared" si="24"/>
        <v>3.3367549611376668E-4</v>
      </c>
      <c r="AN49">
        <f t="shared" si="25"/>
        <v>0.96273432075192877</v>
      </c>
      <c r="AO49">
        <f t="shared" si="16"/>
        <v>3.0203418537358648</v>
      </c>
      <c r="AP49">
        <f t="shared" si="27"/>
        <v>0.63322875912716592</v>
      </c>
      <c r="AQ49">
        <f t="shared" si="26"/>
        <v>1.8156422237022854E-4</v>
      </c>
      <c r="AR49">
        <f t="shared" si="17"/>
        <v>2.8186305661487173E-5</v>
      </c>
      <c r="AS49">
        <f t="shared" si="17"/>
        <v>2.3137839599881594E-8</v>
      </c>
    </row>
    <row r="50" spans="1:45" x14ac:dyDescent="0.25">
      <c r="A50">
        <v>2491</v>
      </c>
      <c r="B50">
        <v>454.55399999999997</v>
      </c>
      <c r="C50">
        <f t="shared" si="0"/>
        <v>727.70399999999995</v>
      </c>
      <c r="D50">
        <v>2.5066000000000002</v>
      </c>
      <c r="E50">
        <f t="shared" si="18"/>
        <v>0.38675235104881078</v>
      </c>
      <c r="F50">
        <f t="shared" si="1"/>
        <v>0.61324764895118922</v>
      </c>
      <c r="G50">
        <f t="shared" si="2"/>
        <v>1.1706616946920245E-4</v>
      </c>
      <c r="H50">
        <f t="shared" si="3"/>
        <v>0.97202703025993697</v>
      </c>
      <c r="I50">
        <f t="shared" si="4"/>
        <v>3.1983417427847378</v>
      </c>
      <c r="J50">
        <f t="shared" si="19"/>
        <v>0.63622682710227063</v>
      </c>
      <c r="K50">
        <f t="shared" si="5"/>
        <v>4.8957172327337762E-5</v>
      </c>
      <c r="L50">
        <f t="shared" si="6"/>
        <v>5.2804262849913744E-4</v>
      </c>
      <c r="M50">
        <f t="shared" si="6"/>
        <v>4.638835491670531E-9</v>
      </c>
      <c r="Q50">
        <v>1272</v>
      </c>
      <c r="R50">
        <v>468.21300000000002</v>
      </c>
      <c r="S50">
        <f t="shared" si="7"/>
        <v>741.36300000000006</v>
      </c>
      <c r="T50">
        <v>2.3350499999999998</v>
      </c>
      <c r="U50">
        <f t="shared" si="20"/>
        <v>0.34219052936547362</v>
      </c>
      <c r="V50">
        <f t="shared" si="8"/>
        <v>0.65780947063452633</v>
      </c>
      <c r="W50">
        <f t="shared" si="9"/>
        <v>1.9753080992150618E-4</v>
      </c>
      <c r="X50">
        <f t="shared" si="10"/>
        <v>0.97381562837123981</v>
      </c>
      <c r="Y50">
        <f t="shared" si="11"/>
        <v>3.2383419679798862</v>
      </c>
      <c r="Z50">
        <f t="shared" si="21"/>
        <v>0.63680387502496838</v>
      </c>
      <c r="AA50">
        <f t="shared" si="12"/>
        <v>9.0282469927175746E-5</v>
      </c>
      <c r="AB50">
        <f t="shared" si="13"/>
        <v>4.412350469122801E-4</v>
      </c>
      <c r="AC50">
        <f t="shared" si="14"/>
        <v>1.1502206431539497E-8</v>
      </c>
      <c r="AG50">
        <v>848</v>
      </c>
      <c r="AH50">
        <v>473.25900000000001</v>
      </c>
      <c r="AI50">
        <f t="shared" si="15"/>
        <v>746.40899999999999</v>
      </c>
      <c r="AJ50">
        <v>2.7456800000000001</v>
      </c>
      <c r="AK50">
        <f t="shared" si="22"/>
        <v>0.36674151060081289</v>
      </c>
      <c r="AL50">
        <f t="shared" si="23"/>
        <v>0.63325848939918705</v>
      </c>
      <c r="AM50">
        <f t="shared" si="24"/>
        <v>3.1030068027393387E-4</v>
      </c>
      <c r="AN50">
        <f t="shared" si="25"/>
        <v>0.97173864534787135</v>
      </c>
      <c r="AO50">
        <f t="shared" si="16"/>
        <v>3.1921001836472152</v>
      </c>
      <c r="AP50">
        <f t="shared" si="27"/>
        <v>0.63613378668508958</v>
      </c>
      <c r="AQ50">
        <f t="shared" si="26"/>
        <v>1.4278892077071974E-4</v>
      </c>
      <c r="AR50">
        <f t="shared" si="17"/>
        <v>8.2673344823184132E-6</v>
      </c>
      <c r="AS50">
        <f t="shared" si="17"/>
        <v>2.8060189571862649E-8</v>
      </c>
    </row>
    <row r="51" spans="1:45" x14ac:dyDescent="0.25">
      <c r="A51">
        <v>2538</v>
      </c>
      <c r="B51">
        <v>462.214</v>
      </c>
      <c r="C51">
        <f t="shared" si="0"/>
        <v>735.36400000000003</v>
      </c>
      <c r="D51">
        <v>2.4709400000000001</v>
      </c>
      <c r="E51">
        <f t="shared" si="18"/>
        <v>0.38125024108375827</v>
      </c>
      <c r="F51">
        <f t="shared" si="1"/>
        <v>0.61874975891624173</v>
      </c>
      <c r="G51">
        <f t="shared" si="2"/>
        <v>1.0997522931066359E-4</v>
      </c>
      <c r="H51">
        <f t="shared" si="3"/>
        <v>0.97915909159871006</v>
      </c>
      <c r="I51">
        <f t="shared" si="4"/>
        <v>3.3738262957891876</v>
      </c>
      <c r="J51">
        <f t="shared" si="19"/>
        <v>0.6385278142016555</v>
      </c>
      <c r="K51">
        <f t="shared" si="5"/>
        <v>3.7674395596116268E-5</v>
      </c>
      <c r="L51">
        <f t="shared" si="6"/>
        <v>3.9117147087288338E-4</v>
      </c>
      <c r="M51">
        <f t="shared" si="6"/>
        <v>5.2274105558186221E-9</v>
      </c>
      <c r="Q51">
        <v>1296</v>
      </c>
      <c r="R51">
        <v>475.99</v>
      </c>
      <c r="S51">
        <f t="shared" si="7"/>
        <v>749.14</v>
      </c>
      <c r="T51">
        <v>2.3027000000000002</v>
      </c>
      <c r="U51">
        <f t="shared" si="20"/>
        <v>0.33744978992735752</v>
      </c>
      <c r="V51">
        <f t="shared" si="8"/>
        <v>0.66255021007264248</v>
      </c>
      <c r="W51">
        <f t="shared" si="9"/>
        <v>1.8751688323614957E-4</v>
      </c>
      <c r="X51">
        <f t="shared" si="10"/>
        <v>0.98053170371308285</v>
      </c>
      <c r="Y51">
        <f t="shared" si="11"/>
        <v>3.4134950980899399</v>
      </c>
      <c r="Z51">
        <f t="shared" si="21"/>
        <v>0.63897065430322064</v>
      </c>
      <c r="AA51">
        <f t="shared" si="12"/>
        <v>6.9307612003359549E-5</v>
      </c>
      <c r="AB51">
        <f t="shared" si="13"/>
        <v>5.5599545028327453E-4</v>
      </c>
      <c r="AC51">
        <f t="shared" si="14"/>
        <v>1.3973431805387317E-8</v>
      </c>
      <c r="AG51">
        <v>864</v>
      </c>
      <c r="AH51">
        <v>481.02300000000002</v>
      </c>
      <c r="AI51">
        <f t="shared" si="15"/>
        <v>754.173</v>
      </c>
      <c r="AJ51">
        <v>2.70851</v>
      </c>
      <c r="AK51">
        <f t="shared" si="22"/>
        <v>0.36177669971643006</v>
      </c>
      <c r="AL51">
        <f t="shared" si="23"/>
        <v>0.63822330028356999</v>
      </c>
      <c r="AM51">
        <f t="shared" si="24"/>
        <v>2.9218519799804887E-4</v>
      </c>
      <c r="AN51">
        <f t="shared" si="25"/>
        <v>0.97881998425120542</v>
      </c>
      <c r="AO51">
        <f t="shared" si="16"/>
        <v>3.364377921108924</v>
      </c>
      <c r="AP51">
        <f t="shared" si="27"/>
        <v>0.63841840941742112</v>
      </c>
      <c r="AQ51">
        <f t="shared" si="26"/>
        <v>1.1066329777638624E-4</v>
      </c>
      <c r="AR51">
        <f t="shared" si="17"/>
        <v>3.8067574112135625E-8</v>
      </c>
      <c r="AS51">
        <f t="shared" si="17"/>
        <v>3.2950200260083251E-8</v>
      </c>
    </row>
    <row r="52" spans="1:45" x14ac:dyDescent="0.25">
      <c r="A52">
        <v>2585</v>
      </c>
      <c r="B52">
        <v>469.851</v>
      </c>
      <c r="C52">
        <f t="shared" si="0"/>
        <v>743.00099999999998</v>
      </c>
      <c r="D52">
        <v>2.4374400000000001</v>
      </c>
      <c r="E52">
        <f t="shared" si="18"/>
        <v>0.37608140530615708</v>
      </c>
      <c r="F52">
        <f t="shared" si="1"/>
        <v>0.62391859469384292</v>
      </c>
      <c r="G52">
        <f t="shared" si="2"/>
        <v>1.0902320493752682E-4</v>
      </c>
      <c r="H52">
        <f t="shared" si="3"/>
        <v>0.98464748252325407</v>
      </c>
      <c r="I52">
        <f t="shared" si="4"/>
        <v>3.5491747830944504</v>
      </c>
      <c r="J52">
        <f t="shared" si="19"/>
        <v>0.64029851079467293</v>
      </c>
      <c r="K52">
        <f t="shared" si="5"/>
        <v>2.8618392430817828E-5</v>
      </c>
      <c r="L52">
        <f t="shared" si="6"/>
        <v>2.6830165147023006E-4</v>
      </c>
      <c r="M52">
        <f t="shared" si="6"/>
        <v>6.4649338742390273E-9</v>
      </c>
      <c r="Q52">
        <v>1320</v>
      </c>
      <c r="R52">
        <v>483.77499999999998</v>
      </c>
      <c r="S52">
        <f t="shared" si="7"/>
        <v>756.92499999999995</v>
      </c>
      <c r="T52">
        <v>2.2719900000000002</v>
      </c>
      <c r="U52">
        <f t="shared" si="20"/>
        <v>0.33294938472968993</v>
      </c>
      <c r="V52">
        <f t="shared" si="8"/>
        <v>0.66705061527031007</v>
      </c>
      <c r="W52">
        <f t="shared" si="9"/>
        <v>1.7432780906519174E-4</v>
      </c>
      <c r="X52">
        <f t="shared" si="10"/>
        <v>0.98568746810846597</v>
      </c>
      <c r="Y52">
        <f t="shared" si="11"/>
        <v>3.5885026826229884</v>
      </c>
      <c r="Z52">
        <f t="shared" si="21"/>
        <v>0.64063403699130128</v>
      </c>
      <c r="AA52">
        <f t="shared" si="12"/>
        <v>5.2614414255589428E-5</v>
      </c>
      <c r="AB52">
        <f t="shared" si="13"/>
        <v>6.9783560797099869E-4</v>
      </c>
      <c r="AC52">
        <f t="shared" si="14"/>
        <v>1.481415047607813E-8</v>
      </c>
      <c r="AG52">
        <v>880</v>
      </c>
      <c r="AH52">
        <v>488.74299999999999</v>
      </c>
      <c r="AI52">
        <f t="shared" si="15"/>
        <v>761.89300000000003</v>
      </c>
      <c r="AJ52">
        <v>2.6735099999999998</v>
      </c>
      <c r="AK52">
        <f t="shared" si="22"/>
        <v>0.35710173654846128</v>
      </c>
      <c r="AL52">
        <f t="shared" si="23"/>
        <v>0.64289826345153878</v>
      </c>
      <c r="AM52">
        <f t="shared" si="24"/>
        <v>2.7690808621699814E-4</v>
      </c>
      <c r="AN52">
        <f t="shared" si="25"/>
        <v>0.98430811534348717</v>
      </c>
      <c r="AO52">
        <f t="shared" si="16"/>
        <v>3.536848520495441</v>
      </c>
      <c r="AP52">
        <f t="shared" si="27"/>
        <v>0.64018902218184326</v>
      </c>
      <c r="AQ52">
        <f t="shared" si="26"/>
        <v>8.4494238658550436E-5</v>
      </c>
      <c r="AR52">
        <f t="shared" si="17"/>
        <v>7.339988257421377E-6</v>
      </c>
      <c r="AS52">
        <f t="shared" si="17"/>
        <v>3.7023088732245545E-8</v>
      </c>
    </row>
    <row r="53" spans="1:45" x14ac:dyDescent="0.25">
      <c r="A53">
        <v>2632</v>
      </c>
      <c r="B53">
        <v>477.59500000000003</v>
      </c>
      <c r="C53">
        <f t="shared" si="0"/>
        <v>750.745</v>
      </c>
      <c r="D53">
        <v>2.4042300000000001</v>
      </c>
      <c r="E53">
        <f t="shared" si="18"/>
        <v>0.37095731467409332</v>
      </c>
      <c r="F53">
        <f t="shared" si="1"/>
        <v>0.62904268532590668</v>
      </c>
      <c r="G53">
        <f t="shared" si="2"/>
        <v>1.0331105869870384E-4</v>
      </c>
      <c r="H53">
        <f t="shared" si="3"/>
        <v>0.98881659851853587</v>
      </c>
      <c r="I53">
        <f t="shared" si="4"/>
        <v>3.7242935868645555</v>
      </c>
      <c r="J53">
        <f t="shared" si="19"/>
        <v>0.64164357523892135</v>
      </c>
      <c r="K53">
        <f t="shared" si="5"/>
        <v>2.1622517224202843E-5</v>
      </c>
      <c r="L53">
        <f t="shared" si="6"/>
        <v>1.5878242659991482E-4</v>
      </c>
      <c r="M53">
        <f t="shared" si="6"/>
        <v>6.6730178082312705E-9</v>
      </c>
      <c r="Q53">
        <v>1344</v>
      </c>
      <c r="R53">
        <v>491.55599999999998</v>
      </c>
      <c r="S53">
        <f t="shared" si="7"/>
        <v>764.7059999999999</v>
      </c>
      <c r="T53">
        <v>2.2434400000000001</v>
      </c>
      <c r="U53">
        <f t="shared" si="20"/>
        <v>0.32876551731212533</v>
      </c>
      <c r="V53">
        <f t="shared" si="8"/>
        <v>0.67123448268787467</v>
      </c>
      <c r="W53">
        <f t="shared" si="9"/>
        <v>1.7383932483663878E-4</v>
      </c>
      <c r="X53">
        <f t="shared" si="10"/>
        <v>0.9896014324748873</v>
      </c>
      <c r="Y53">
        <f t="shared" si="11"/>
        <v>3.7636219689936916</v>
      </c>
      <c r="Z53">
        <f t="shared" si="21"/>
        <v>0.64189678293343544</v>
      </c>
      <c r="AA53">
        <f t="shared" si="12"/>
        <v>3.9428775073892568E-5</v>
      </c>
      <c r="AB53">
        <f t="shared" si="13"/>
        <v>8.6070062688162359E-4</v>
      </c>
      <c r="AC53">
        <f t="shared" si="14"/>
        <v>1.8066195887523677E-8</v>
      </c>
      <c r="AG53">
        <v>896</v>
      </c>
      <c r="AH53">
        <v>496.471</v>
      </c>
      <c r="AI53">
        <f t="shared" si="15"/>
        <v>769.62099999999998</v>
      </c>
      <c r="AJ53">
        <v>2.6403400000000001</v>
      </c>
      <c r="AK53">
        <f t="shared" si="22"/>
        <v>0.35267120716898925</v>
      </c>
      <c r="AL53">
        <f t="shared" si="23"/>
        <v>0.64732879283101075</v>
      </c>
      <c r="AM53">
        <f t="shared" si="24"/>
        <v>2.7173223413818476E-4</v>
      </c>
      <c r="AN53">
        <f t="shared" si="25"/>
        <v>0.98849844282891663</v>
      </c>
      <c r="AO53">
        <f t="shared" si="16"/>
        <v>3.709045787812371</v>
      </c>
      <c r="AP53">
        <f t="shared" si="27"/>
        <v>0.64154093000038004</v>
      </c>
      <c r="AQ53">
        <f t="shared" si="26"/>
        <v>6.385050660762447E-5</v>
      </c>
      <c r="AR53">
        <f t="shared" si="17"/>
        <v>3.3499356146196511E-5</v>
      </c>
      <c r="AS53">
        <f t="shared" si="17"/>
        <v>4.3214812641090114E-8</v>
      </c>
    </row>
    <row r="54" spans="1:45" x14ac:dyDescent="0.25">
      <c r="A54">
        <v>2679</v>
      </c>
      <c r="B54">
        <v>485.346</v>
      </c>
      <c r="C54">
        <f t="shared" si="0"/>
        <v>758.49599999999998</v>
      </c>
      <c r="D54">
        <v>2.37276</v>
      </c>
      <c r="E54">
        <f t="shared" si="18"/>
        <v>0.36610169491525424</v>
      </c>
      <c r="F54">
        <f t="shared" si="1"/>
        <v>0.63389830508474576</v>
      </c>
      <c r="G54">
        <f t="shared" si="2"/>
        <v>1.0176812264568883E-4</v>
      </c>
      <c r="H54">
        <f t="shared" si="3"/>
        <v>0.99196655820392365</v>
      </c>
      <c r="I54">
        <f t="shared" si="4"/>
        <v>3.9006065398158976</v>
      </c>
      <c r="J54">
        <f t="shared" si="19"/>
        <v>0.6426598335484589</v>
      </c>
      <c r="K54">
        <f t="shared" si="5"/>
        <v>1.6061656775364272E-5</v>
      </c>
      <c r="L54">
        <f t="shared" si="6"/>
        <v>7.6764381020455569E-5</v>
      </c>
      <c r="M54">
        <f t="shared" si="6"/>
        <v>7.3455982919811087E-9</v>
      </c>
      <c r="Q54">
        <v>1368</v>
      </c>
      <c r="R54">
        <v>499.32799999999997</v>
      </c>
      <c r="S54">
        <f t="shared" si="7"/>
        <v>772.47799999999995</v>
      </c>
      <c r="T54">
        <v>2.2149700000000001</v>
      </c>
      <c r="U54">
        <f t="shared" si="20"/>
        <v>0.324593373516046</v>
      </c>
      <c r="V54">
        <f t="shared" si="8"/>
        <v>0.675406626483954</v>
      </c>
      <c r="W54">
        <f t="shared" si="9"/>
        <v>1.6907660360823695E-4</v>
      </c>
      <c r="X54">
        <f t="shared" si="10"/>
        <v>0.99253452263343567</v>
      </c>
      <c r="Y54">
        <f t="shared" si="11"/>
        <v>3.9388476629080582</v>
      </c>
      <c r="Z54">
        <f t="shared" si="21"/>
        <v>0.64284307353520886</v>
      </c>
      <c r="AA54">
        <f t="shared" si="12"/>
        <v>2.9158812018144427E-5</v>
      </c>
      <c r="AB54">
        <f t="shared" si="13"/>
        <v>1.060384980645728E-3</v>
      </c>
      <c r="AC54">
        <f t="shared" si="14"/>
        <v>1.9576988403448569E-8</v>
      </c>
      <c r="AG54">
        <v>912</v>
      </c>
      <c r="AH54">
        <v>504.20600000000002</v>
      </c>
      <c r="AI54">
        <f t="shared" si="15"/>
        <v>777.35599999999999</v>
      </c>
      <c r="AJ54">
        <v>2.6077900000000001</v>
      </c>
      <c r="AK54">
        <f t="shared" si="22"/>
        <v>0.3483234914227783</v>
      </c>
      <c r="AL54">
        <f t="shared" si="23"/>
        <v>0.6516765085772217</v>
      </c>
      <c r="AM54">
        <f t="shared" si="24"/>
        <v>7.1455757519432207E-4</v>
      </c>
      <c r="AN54">
        <f t="shared" si="25"/>
        <v>0.9916649845605694</v>
      </c>
      <c r="AO54">
        <f t="shared" si="16"/>
        <v>3.8812752444417544</v>
      </c>
      <c r="AP54">
        <f t="shared" si="27"/>
        <v>0.64256253810610198</v>
      </c>
      <c r="AQ54">
        <f t="shared" si="26"/>
        <v>4.7690793649547095E-5</v>
      </c>
      <c r="AR54">
        <f t="shared" si="17"/>
        <v>8.3064457748442317E-5</v>
      </c>
      <c r="AS54">
        <f t="shared" si="17"/>
        <v>4.4471130432788665E-7</v>
      </c>
    </row>
    <row r="55" spans="1:45" x14ac:dyDescent="0.25">
      <c r="A55">
        <v>2726</v>
      </c>
      <c r="B55">
        <v>492.98500000000001</v>
      </c>
      <c r="C55">
        <f t="shared" si="0"/>
        <v>766.13499999999999</v>
      </c>
      <c r="D55">
        <v>2.3417599999999998</v>
      </c>
      <c r="E55">
        <f t="shared" si="18"/>
        <v>0.36131859315090681</v>
      </c>
      <c r="F55">
        <f t="shared" si="1"/>
        <v>0.63868140684909314</v>
      </c>
      <c r="G55">
        <f t="shared" si="2"/>
        <v>1.0616713181811651E-4</v>
      </c>
      <c r="H55">
        <f t="shared" si="3"/>
        <v>0.99430641395699471</v>
      </c>
      <c r="I55">
        <f t="shared" si="4"/>
        <v>4.0776914082257623</v>
      </c>
      <c r="J55">
        <f t="shared" si="19"/>
        <v>0.64341473141690098</v>
      </c>
      <c r="K55">
        <f t="shared" si="5"/>
        <v>1.1672364679964772E-5</v>
      </c>
      <c r="L55">
        <f t="shared" si="6"/>
        <v>2.2404361464213271E-5</v>
      </c>
      <c r="M55">
        <f t="shared" si="6"/>
        <v>8.9292610164935221E-9</v>
      </c>
      <c r="Q55">
        <v>1392</v>
      </c>
      <c r="R55">
        <v>507.096</v>
      </c>
      <c r="S55">
        <f t="shared" si="7"/>
        <v>780.24599999999998</v>
      </c>
      <c r="T55">
        <v>2.1872799999999999</v>
      </c>
      <c r="U55">
        <f t="shared" si="20"/>
        <v>0.32053553502944826</v>
      </c>
      <c r="V55">
        <f t="shared" si="8"/>
        <v>0.67946446497055168</v>
      </c>
      <c r="W55">
        <f t="shared" si="9"/>
        <v>4.8812102368574114E-4</v>
      </c>
      <c r="X55">
        <f t="shared" si="10"/>
        <v>0.99470363451695476</v>
      </c>
      <c r="Y55">
        <f t="shared" si="11"/>
        <v>4.1141194947567215</v>
      </c>
      <c r="Z55">
        <f t="shared" si="21"/>
        <v>0.64354288502364432</v>
      </c>
      <c r="AA55">
        <f t="shared" si="12"/>
        <v>2.1289811915208922E-5</v>
      </c>
      <c r="AB55">
        <f t="shared" si="13"/>
        <v>1.2903599058820576E-3</v>
      </c>
      <c r="AC55">
        <f t="shared" si="14"/>
        <v>2.179313802831435E-7</v>
      </c>
    </row>
    <row r="56" spans="1:45" x14ac:dyDescent="0.25">
      <c r="A56">
        <v>2773</v>
      </c>
      <c r="B56">
        <v>500.62900000000002</v>
      </c>
      <c r="C56">
        <f t="shared" si="0"/>
        <v>773.779</v>
      </c>
      <c r="D56">
        <v>2.3094199999999998</v>
      </c>
      <c r="E56">
        <f t="shared" si="18"/>
        <v>0.35632873795545539</v>
      </c>
      <c r="F56">
        <f t="shared" si="1"/>
        <v>0.64367126204454461</v>
      </c>
      <c r="G56">
        <f t="shared" si="2"/>
        <v>2.3212090228797138E-4</v>
      </c>
      <c r="H56">
        <f t="shared" si="3"/>
        <v>0.99600683938821499</v>
      </c>
      <c r="I56">
        <f t="shared" si="4"/>
        <v>4.2539830181351972</v>
      </c>
      <c r="J56">
        <f t="shared" si="19"/>
        <v>0.64396333255685934</v>
      </c>
      <c r="K56">
        <f t="shared" si="5"/>
        <v>8.4067203783955995E-6</v>
      </c>
      <c r="L56">
        <f t="shared" si="6"/>
        <v>8.530518416378523E-8</v>
      </c>
      <c r="M56">
        <f t="shared" si="6"/>
        <v>5.0048035187470759E-8</v>
      </c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8">R87+273.15</f>
        <v>1072.087</v>
      </c>
      <c r="T87">
        <v>1.9611799999999999</v>
      </c>
      <c r="U87">
        <f t="shared" ref="U87:U88" si="29">T87/$T$11</f>
        <v>0.28740164980663352</v>
      </c>
      <c r="V87">
        <f t="shared" ref="V87:V88" si="30">1-U87</f>
        <v>0.71259835019336648</v>
      </c>
      <c r="W87">
        <f t="shared" ref="W87:W88" si="31">(V88-V87)/(Q88-Q87)</f>
        <v>9.3972153468062369E-5</v>
      </c>
      <c r="X87">
        <f t="shared" ref="X87:X88" si="32">1-(2*(($B$3-Z87)/$B$3))</f>
        <v>-1</v>
      </c>
      <c r="Y87">
        <f t="shared" ref="Y87:Y88" si="33">IF(X87&gt;0.999999,3.5,IF(X87&lt;-0.999999,-3.5,SIGN(X87)*SQRT(GAMMAINV(ABS(X87),$B$6,$B$7))))</f>
        <v>-3.5</v>
      </c>
      <c r="Z87">
        <f t="shared" ref="Z87:Z88" si="34">Z86+AA86*(Q87-Q86)</f>
        <v>0</v>
      </c>
      <c r="AA87">
        <f t="shared" ref="AA87:AA88" si="35">$B$1*EXP((-$B$2-($B$4*Y87))/($B$5*S87))*($B$3-Z87)</f>
        <v>87833579.479636848</v>
      </c>
      <c r="AB87">
        <f t="shared" ref="AB87:AC88" si="36">(Z87-V87)^2</f>
        <v>0.50779640869830778</v>
      </c>
      <c r="AC87">
        <f t="shared" si="36"/>
        <v>7714737684189176</v>
      </c>
    </row>
    <row r="88" spans="17:29" x14ac:dyDescent="0.25">
      <c r="Q88">
        <v>1536</v>
      </c>
      <c r="R88">
        <v>806.75400000000002</v>
      </c>
      <c r="S88">
        <f t="shared" si="28"/>
        <v>1079.904</v>
      </c>
      <c r="T88">
        <v>1.95092</v>
      </c>
      <c r="U88">
        <f t="shared" si="29"/>
        <v>0.28589809535114447</v>
      </c>
      <c r="V88">
        <f t="shared" si="30"/>
        <v>0.71410190464885548</v>
      </c>
      <c r="W88">
        <f t="shared" si="31"/>
        <v>4.6491009417243197E-4</v>
      </c>
      <c r="X88">
        <f t="shared" si="32"/>
        <v>4355935599.8227081</v>
      </c>
      <c r="Y88">
        <f t="shared" si="33"/>
        <v>3.5</v>
      </c>
      <c r="Z88">
        <f t="shared" si="34"/>
        <v>1405337271.6741896</v>
      </c>
      <c r="AA88">
        <f t="shared" si="35"/>
        <v>-3890289530294.4409</v>
      </c>
      <c r="AB88">
        <f t="shared" si="36"/>
        <v>1.9749728451495473E+18</v>
      </c>
      <c r="AC88">
        <f t="shared" si="36"/>
        <v>1.5134352629518547E+25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topLeftCell="P16" workbookViewId="0">
      <selection activeCell="AG11" sqref="AG11:AJ54"/>
    </sheetView>
  </sheetViews>
  <sheetFormatPr defaultRowHeight="15" x14ac:dyDescent="0.25"/>
  <cols>
    <col min="7" max="7" width="19.42578125" customWidth="1"/>
    <col min="11" max="11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1.2382127395631874E+17</v>
      </c>
      <c r="C1" s="2" t="s">
        <v>1</v>
      </c>
      <c r="F1" t="s">
        <v>2</v>
      </c>
      <c r="G1">
        <f>N11+AD11+AT11</f>
        <v>3.8342399852392399E-2</v>
      </c>
    </row>
    <row r="2" spans="1:46" x14ac:dyDescent="0.25">
      <c r="A2" s="3" t="s">
        <v>3</v>
      </c>
      <c r="B2" s="4">
        <v>220072.17551982726</v>
      </c>
      <c r="C2" s="5" t="s">
        <v>4</v>
      </c>
    </row>
    <row r="3" spans="1:46" x14ac:dyDescent="0.25">
      <c r="A3" s="3" t="s">
        <v>5</v>
      </c>
      <c r="B3" s="4">
        <v>0.64686753023392818</v>
      </c>
      <c r="C3" s="5"/>
      <c r="H3">
        <f>B1*EXP(-B2/(B5*C11))</f>
        <v>8.8644184894968906E-11</v>
      </c>
    </row>
    <row r="4" spans="1:46" x14ac:dyDescent="0.25">
      <c r="A4" s="3" t="s">
        <v>6</v>
      </c>
      <c r="B4" s="4">
        <v>14393.260918901849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0.56997260691045293</v>
      </c>
    </row>
    <row r="7" spans="1:46" x14ac:dyDescent="0.25">
      <c r="A7" s="9" t="s">
        <v>9</v>
      </c>
      <c r="B7" s="10">
        <v>3.6574287353246362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150.34399999999999</v>
      </c>
      <c r="C11">
        <f t="shared" ref="C11:C56" si="0">B11+273.15</f>
        <v>423.49399999999997</v>
      </c>
      <c r="D11">
        <v>3.8411</v>
      </c>
      <c r="E11">
        <f>D11/$D$11</f>
        <v>1</v>
      </c>
      <c r="F11">
        <f t="shared" ref="F11:F56" si="1">1-E11</f>
        <v>0</v>
      </c>
      <c r="G11">
        <f>(F12-F11)/(A12-A11)</f>
        <v>2.9523900788614478E-5</v>
      </c>
      <c r="H11">
        <f>1-(2*(($B$3-J11)/$B$3))</f>
        <v>-1</v>
      </c>
      <c r="I11">
        <f>IF(H11&gt;0.999999,3.5,IF(H11&lt;-0.999999,-3.5,SIGN(H11)*SQRT(GAMMAINV(ABS(H11),$B$6,$B$7))))</f>
        <v>-3.5</v>
      </c>
      <c r="J11">
        <v>0</v>
      </c>
      <c r="K11">
        <f>$B$1*EXP((-$B$2-($B$4*I11))/($B$5*C11))*($B$3-J11)</f>
        <v>9.3804289577705536E-5</v>
      </c>
      <c r="L11">
        <f t="shared" ref="L11:M56" si="2">(J11-F11)^2</f>
        <v>0</v>
      </c>
      <c r="M11">
        <f t="shared" si="2"/>
        <v>4.1319683828767046E-9</v>
      </c>
      <c r="N11">
        <f>SUM(L11:L62)+1000*SUM(M11:M63)</f>
        <v>1.1731898686931242E-2</v>
      </c>
      <c r="Q11">
        <v>336</v>
      </c>
      <c r="R11">
        <v>160.56200000000001</v>
      </c>
      <c r="S11">
        <f t="shared" ref="S11:S55" si="3">R11+273.15</f>
        <v>433.71199999999999</v>
      </c>
      <c r="T11">
        <v>2.56636</v>
      </c>
      <c r="U11">
        <f>T11/$T$11</f>
        <v>1</v>
      </c>
      <c r="V11">
        <f t="shared" ref="V11:V55" si="4">1-U11</f>
        <v>0</v>
      </c>
      <c r="W11">
        <f t="shared" ref="W11:W55" si="5">(V12-V11)/(Q12-Q11)</f>
        <v>6.2182754303109308E-5</v>
      </c>
      <c r="X11">
        <f t="shared" ref="X11:X55" si="6">1-(2*(($B$3-Z11)/$B$3))</f>
        <v>-1</v>
      </c>
      <c r="Y11">
        <f t="shared" ref="Y11:Y55" si="7">IF(X11&gt;0.999999,3.5,IF(X11&lt;-0.999999,-3.5,SIGN(X11)*SQRT(GAMMAINV(ABS(X11),$B$6,$B$7))))</f>
        <v>-3.5</v>
      </c>
      <c r="Z11">
        <v>0</v>
      </c>
      <c r="AA11">
        <f t="shared" ref="AA11:AA55" si="8">$B$1*EXP((-$B$2-($B$4*Y11))/($B$5*S11))*($B$3-Z11)</f>
        <v>2.9198053841143166E-4</v>
      </c>
      <c r="AB11">
        <f t="shared" ref="AB11:AC55" si="9">(Z11-V11)^2</f>
        <v>0</v>
      </c>
      <c r="AC11">
        <f t="shared" si="9"/>
        <v>5.2807021581095123E-8</v>
      </c>
      <c r="AD11">
        <f>SUM(AB11:AB62)+1000*SUM(AC11:AC63)</f>
        <v>1.4221579810743627E-2</v>
      </c>
      <c r="AG11">
        <v>224</v>
      </c>
      <c r="AH11">
        <v>167.197</v>
      </c>
      <c r="AI11">
        <f t="shared" ref="AI11:AI54" si="10">AH11+273.15</f>
        <v>440.34699999999998</v>
      </c>
      <c r="AJ11">
        <v>4.2623300000000004</v>
      </c>
      <c r="AK11">
        <f>AJ11/$AJ$11</f>
        <v>1</v>
      </c>
      <c r="AL11">
        <f>1-AK11</f>
        <v>0</v>
      </c>
      <c r="AM11">
        <f>(AL12-AL11)/(AG12-AG11)</f>
        <v>1.0088378891358329E-4</v>
      </c>
      <c r="AN11">
        <f>1-(2*(($B$3-AP11)/$B$3))</f>
        <v>-1</v>
      </c>
      <c r="AO11">
        <f t="shared" ref="AO11:AO54" si="11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5.9334960873742967E-4</v>
      </c>
      <c r="AR11">
        <f t="shared" ref="AR11:AS54" si="12">(AP11-AL11)^2</f>
        <v>0</v>
      </c>
      <c r="AS11">
        <f t="shared" si="12"/>
        <v>2.4252258369477314E-7</v>
      </c>
      <c r="AT11">
        <f>SUM(AR11:AR62)+1000*SUM(AS11:AS63)</f>
        <v>1.238892135471753E-2</v>
      </c>
    </row>
    <row r="12" spans="1:46" x14ac:dyDescent="0.25">
      <c r="A12">
        <v>705</v>
      </c>
      <c r="B12">
        <v>158.24700000000001</v>
      </c>
      <c r="C12">
        <f t="shared" si="0"/>
        <v>431.39699999999999</v>
      </c>
      <c r="D12">
        <v>3.8357700000000001</v>
      </c>
      <c r="E12">
        <f t="shared" ref="E12:E56" si="13">D12/$D$11</f>
        <v>0.99861237666293512</v>
      </c>
      <c r="F12">
        <f t="shared" si="1"/>
        <v>1.3876233370648805E-3</v>
      </c>
      <c r="G12">
        <f t="shared" ref="G12:G56" si="14">(F13-F12)/(A13-A12)</f>
        <v>3.1961145881858576E-5</v>
      </c>
      <c r="H12">
        <f t="shared" ref="H12:H56" si="15">1-(2*(($B$3-J12)/$B$3))</f>
        <v>-0.98636876515178384</v>
      </c>
      <c r="I12">
        <f t="shared" ref="I12:I56" si="16">IF(H12&gt;0.999999,3.5,IF(H12&lt;-0.999999,-3.5,SIGN(H12)*SQRT(GAMMAINV(ABS(H12),$B$6,$B$7))))</f>
        <v>-3.4431766612769841</v>
      </c>
      <c r="J12">
        <f>J11+K11*(A12-A11)</f>
        <v>4.4088016101521601E-3</v>
      </c>
      <c r="K12">
        <f t="shared" ref="K12:K56" si="17">$B$1*EXP((-$B$2-($B$4*I12))/($B$5*C12))*($B$3-J12)</f>
        <v>1.7933807986187232E-4</v>
      </c>
      <c r="L12">
        <f t="shared" si="2"/>
        <v>9.1275181577746362E-6</v>
      </c>
      <c r="M12">
        <f t="shared" si="2"/>
        <v>2.1719960669349333E-8</v>
      </c>
      <c r="Q12">
        <v>360</v>
      </c>
      <c r="R12">
        <v>168.578</v>
      </c>
      <c r="S12">
        <f t="shared" si="3"/>
        <v>441.72799999999995</v>
      </c>
      <c r="T12">
        <v>2.5625300000000002</v>
      </c>
      <c r="U12">
        <f t="shared" ref="U12:U55" si="18">T12/$T$11</f>
        <v>0.99850761389672538</v>
      </c>
      <c r="V12">
        <f t="shared" si="4"/>
        <v>1.4923861032746233E-3</v>
      </c>
      <c r="W12">
        <f t="shared" si="5"/>
        <v>7.1599463832043117E-5</v>
      </c>
      <c r="X12">
        <f t="shared" si="6"/>
        <v>-0.97833394754149983</v>
      </c>
      <c r="Y12">
        <f t="shared" si="7"/>
        <v>-3.2146056993406922</v>
      </c>
      <c r="Z12">
        <f t="shared" ref="Z12:Z55" si="19">Z11+AA11*(Q12-Q11)</f>
        <v>7.0075329218743602E-3</v>
      </c>
      <c r="AA12">
        <f t="shared" si="8"/>
        <v>2.216932357546731E-4</v>
      </c>
      <c r="AB12">
        <f t="shared" si="9"/>
        <v>3.0416844430710799E-5</v>
      </c>
      <c r="AC12">
        <f t="shared" si="9"/>
        <v>2.2528140369962471E-8</v>
      </c>
      <c r="AG12">
        <v>240</v>
      </c>
      <c r="AH12">
        <v>175.44800000000001</v>
      </c>
      <c r="AI12">
        <f t="shared" si="10"/>
        <v>448.59799999999996</v>
      </c>
      <c r="AJ12">
        <v>4.2554499999999997</v>
      </c>
      <c r="AK12">
        <f t="shared" ref="AK12:AK54" si="20">AJ12/$AJ$11</f>
        <v>0.99838585937738267</v>
      </c>
      <c r="AL12">
        <f t="shared" ref="AL12:AL54" si="21">1-AK12</f>
        <v>1.6141406226173327E-3</v>
      </c>
      <c r="AM12">
        <f t="shared" ref="AM12:AM54" si="22">(AL13-AL12)/(AG13-AG12)</f>
        <v>1.0836209303362321E-4</v>
      </c>
      <c r="AN12">
        <f t="shared" ref="AN12:AN54" si="23">1-(2*(($B$3-AP12)/$B$3))</f>
        <v>-0.9706474871713977</v>
      </c>
      <c r="AO12">
        <f t="shared" si="11"/>
        <v>-3.057299075758269</v>
      </c>
      <c r="AP12">
        <f>AP11+AQ11*(AG12-AG11)</f>
        <v>9.4935937397988748E-3</v>
      </c>
      <c r="AQ12">
        <f t="shared" ref="AQ12:AQ54" si="24">$B$1*EXP((-$B$2-($B$4*AO12))/($B$5*AI12))*($B$3-AP12)</f>
        <v>2.4841223332197854E-4</v>
      </c>
      <c r="AR12">
        <f t="shared" si="12"/>
        <v>6.2085781425861924E-5</v>
      </c>
      <c r="AS12">
        <f t="shared" si="12"/>
        <v>1.9614041794788007E-8</v>
      </c>
    </row>
    <row r="13" spans="1:46" x14ac:dyDescent="0.25">
      <c r="A13">
        <v>752</v>
      </c>
      <c r="B13">
        <v>166.137</v>
      </c>
      <c r="C13">
        <f t="shared" si="0"/>
        <v>439.28699999999998</v>
      </c>
      <c r="D13">
        <v>3.83</v>
      </c>
      <c r="E13">
        <f t="shared" si="13"/>
        <v>0.99711020280648777</v>
      </c>
      <c r="F13">
        <f t="shared" si="1"/>
        <v>2.8897971935122335E-3</v>
      </c>
      <c r="G13">
        <f t="shared" si="14"/>
        <v>3.3345944230292289E-5</v>
      </c>
      <c r="H13">
        <f t="shared" si="15"/>
        <v>-0.96030812874772775</v>
      </c>
      <c r="I13">
        <f t="shared" si="16"/>
        <v>-2.8941822393604419</v>
      </c>
      <c r="J13">
        <f t="shared" ref="J13:J56" si="25">J12+K12*(A13-A12)</f>
        <v>1.2837691363660159E-2</v>
      </c>
      <c r="K13">
        <f t="shared" si="17"/>
        <v>4.7769842850621209E-5</v>
      </c>
      <c r="L13">
        <f t="shared" si="2"/>
        <v>9.8960598420463086E-5</v>
      </c>
      <c r="M13">
        <f t="shared" si="2"/>
        <v>2.0804885140952651E-10</v>
      </c>
      <c r="Q13">
        <v>384</v>
      </c>
      <c r="R13">
        <v>176.56800000000001</v>
      </c>
      <c r="S13">
        <f t="shared" si="3"/>
        <v>449.71799999999996</v>
      </c>
      <c r="T13">
        <v>2.5581200000000002</v>
      </c>
      <c r="U13">
        <f t="shared" si="18"/>
        <v>0.99678922676475634</v>
      </c>
      <c r="V13">
        <f t="shared" si="4"/>
        <v>3.210773235243658E-3</v>
      </c>
      <c r="W13">
        <f t="shared" si="5"/>
        <v>6.8677036736857392E-5</v>
      </c>
      <c r="X13">
        <f t="shared" si="6"/>
        <v>-0.96188347689818898</v>
      </c>
      <c r="Y13">
        <f t="shared" si="7"/>
        <v>-2.9164967295107735</v>
      </c>
      <c r="Z13">
        <f t="shared" si="19"/>
        <v>1.2328170579986515E-2</v>
      </c>
      <c r="AA13">
        <f t="shared" si="8"/>
        <v>1.6177011643962096E-4</v>
      </c>
      <c r="AB13">
        <f t="shared" si="9"/>
        <v>8.3126934341924092E-5</v>
      </c>
      <c r="AC13">
        <f t="shared" si="9"/>
        <v>8.6663214885450899E-9</v>
      </c>
      <c r="AG13">
        <v>256</v>
      </c>
      <c r="AH13">
        <v>183.56899999999999</v>
      </c>
      <c r="AI13">
        <f t="shared" si="10"/>
        <v>456.71899999999994</v>
      </c>
      <c r="AJ13">
        <v>4.2480599999999997</v>
      </c>
      <c r="AK13">
        <f t="shared" si="20"/>
        <v>0.9966520658888447</v>
      </c>
      <c r="AL13">
        <f t="shared" si="21"/>
        <v>3.347934111155304E-3</v>
      </c>
      <c r="AM13">
        <f t="shared" si="22"/>
        <v>1.1642693081014011E-4</v>
      </c>
      <c r="AN13">
        <f t="shared" si="23"/>
        <v>-0.95835874010222799</v>
      </c>
      <c r="AO13">
        <f t="shared" si="11"/>
        <v>-2.8675863956071694</v>
      </c>
      <c r="AP13">
        <f t="shared" ref="AP13:AP54" si="26">AP12+AQ12*(AG13-AG12)</f>
        <v>1.3468189472950531E-2</v>
      </c>
      <c r="AQ13">
        <f t="shared" si="24"/>
        <v>2.7841965577162398E-4</v>
      </c>
      <c r="AR13">
        <f t="shared" si="12"/>
        <v>1.0241956858794505E-4</v>
      </c>
      <c r="AS13">
        <f t="shared" si="12"/>
        <v>2.6241642940446959E-8</v>
      </c>
    </row>
    <row r="14" spans="1:46" x14ac:dyDescent="0.25">
      <c r="A14">
        <v>799</v>
      </c>
      <c r="B14">
        <v>174.01599999999999</v>
      </c>
      <c r="C14">
        <f t="shared" si="0"/>
        <v>447.16599999999994</v>
      </c>
      <c r="D14">
        <v>3.8239800000000002</v>
      </c>
      <c r="E14">
        <f t="shared" si="13"/>
        <v>0.99554294342766403</v>
      </c>
      <c r="F14">
        <f t="shared" si="1"/>
        <v>4.4570565723359712E-3</v>
      </c>
      <c r="G14">
        <f t="shared" si="14"/>
        <v>4.2374829462086355E-5</v>
      </c>
      <c r="H14">
        <f t="shared" si="15"/>
        <v>-0.9533664211830668</v>
      </c>
      <c r="I14">
        <f t="shared" si="16"/>
        <v>-2.8039856563604788</v>
      </c>
      <c r="J14">
        <f t="shared" si="25"/>
        <v>1.5082873977639357E-2</v>
      </c>
      <c r="K14">
        <f t="shared" si="17"/>
        <v>7.9392105561488859E-5</v>
      </c>
      <c r="L14">
        <f t="shared" si="2"/>
        <v>1.1290799553084837E-4</v>
      </c>
      <c r="M14">
        <f t="shared" si="2"/>
        <v>1.3702787298193959E-9</v>
      </c>
      <c r="Q14">
        <v>408</v>
      </c>
      <c r="R14">
        <v>184.51900000000001</v>
      </c>
      <c r="S14">
        <f t="shared" si="3"/>
        <v>457.66899999999998</v>
      </c>
      <c r="T14">
        <v>2.55389</v>
      </c>
      <c r="U14">
        <f t="shared" si="18"/>
        <v>0.99514097788307176</v>
      </c>
      <c r="V14">
        <f t="shared" si="4"/>
        <v>4.8590221169282355E-3</v>
      </c>
      <c r="W14">
        <f t="shared" si="5"/>
        <v>9.4978880593528839E-5</v>
      </c>
      <c r="X14">
        <f t="shared" si="6"/>
        <v>-0.94987952674429299</v>
      </c>
      <c r="Y14">
        <f t="shared" si="7"/>
        <v>-2.76288257464061</v>
      </c>
      <c r="Z14">
        <f t="shared" si="19"/>
        <v>1.6210653374537417E-2</v>
      </c>
      <c r="AA14">
        <f t="shared" si="8"/>
        <v>2.0571093724233521E-4</v>
      </c>
      <c r="AB14">
        <f t="shared" si="9"/>
        <v>1.288595322087298E-4</v>
      </c>
      <c r="AC14">
        <f t="shared" si="9"/>
        <v>1.2261588369674462E-8</v>
      </c>
      <c r="AG14">
        <v>272</v>
      </c>
      <c r="AH14">
        <v>191.58099999999999</v>
      </c>
      <c r="AI14">
        <f t="shared" si="10"/>
        <v>464.73099999999999</v>
      </c>
      <c r="AJ14">
        <v>4.2401200000000001</v>
      </c>
      <c r="AK14">
        <f t="shared" si="20"/>
        <v>0.99478923499588245</v>
      </c>
      <c r="AL14">
        <f t="shared" si="21"/>
        <v>5.2107650041175457E-3</v>
      </c>
      <c r="AM14">
        <f t="shared" si="22"/>
        <v>1.4018154389736082E-4</v>
      </c>
      <c r="AN14">
        <f t="shared" si="23"/>
        <v>-0.94458555074231354</v>
      </c>
      <c r="AO14">
        <f t="shared" si="11"/>
        <v>-2.7048345805037655</v>
      </c>
      <c r="AP14">
        <f t="shared" si="26"/>
        <v>1.7922903965296513E-2</v>
      </c>
      <c r="AQ14">
        <f t="shared" si="24"/>
        <v>3.3953636540451332E-4</v>
      </c>
      <c r="AR14">
        <f t="shared" si="12"/>
        <v>1.6159847696832429E-4</v>
      </c>
      <c r="AS14">
        <f t="shared" si="12"/>
        <v>3.9742344858148637E-8</v>
      </c>
    </row>
    <row r="15" spans="1:46" x14ac:dyDescent="0.25">
      <c r="A15">
        <v>846</v>
      </c>
      <c r="B15">
        <v>181.88200000000001</v>
      </c>
      <c r="C15">
        <f t="shared" si="0"/>
        <v>455.03199999999998</v>
      </c>
      <c r="D15">
        <v>3.8163299999999998</v>
      </c>
      <c r="E15">
        <f t="shared" si="13"/>
        <v>0.99355132644294597</v>
      </c>
      <c r="F15">
        <f t="shared" si="1"/>
        <v>6.4486735570540299E-3</v>
      </c>
      <c r="G15">
        <f t="shared" si="14"/>
        <v>5.7275259691233893E-5</v>
      </c>
      <c r="H15">
        <f t="shared" si="15"/>
        <v>-0.94182950276627597</v>
      </c>
      <c r="I15">
        <f t="shared" si="16"/>
        <v>-2.6764235374241627</v>
      </c>
      <c r="J15">
        <f t="shared" si="25"/>
        <v>1.8814302939029331E-2</v>
      </c>
      <c r="K15">
        <f t="shared" si="17"/>
        <v>1.1203205106813658E-4</v>
      </c>
      <c r="L15">
        <f t="shared" si="2"/>
        <v>1.5290879001237089E-4</v>
      </c>
      <c r="M15">
        <f t="shared" si="2"/>
        <v>2.9983062018936441E-9</v>
      </c>
      <c r="Q15">
        <v>432</v>
      </c>
      <c r="R15">
        <v>192.46199999999999</v>
      </c>
      <c r="S15">
        <f t="shared" si="3"/>
        <v>465.61199999999997</v>
      </c>
      <c r="T15">
        <v>2.5480399999999999</v>
      </c>
      <c r="U15">
        <f t="shared" si="18"/>
        <v>0.99286148474882707</v>
      </c>
      <c r="V15">
        <f t="shared" si="4"/>
        <v>7.1385152511729277E-3</v>
      </c>
      <c r="W15">
        <f t="shared" si="5"/>
        <v>1.4271185648155141E-4</v>
      </c>
      <c r="X15">
        <f t="shared" si="6"/>
        <v>-0.93461500267077624</v>
      </c>
      <c r="Y15">
        <f t="shared" si="7"/>
        <v>-2.6070086279333049</v>
      </c>
      <c r="Z15">
        <f t="shared" si="19"/>
        <v>2.1147715868353463E-2</v>
      </c>
      <c r="AA15">
        <f t="shared" si="8"/>
        <v>2.5657402714953699E-4</v>
      </c>
      <c r="AB15">
        <f t="shared" si="9"/>
        <v>1.962577019324115E-4</v>
      </c>
      <c r="AC15">
        <f t="shared" si="9"/>
        <v>1.2964593909225476E-8</v>
      </c>
      <c r="AG15">
        <v>288</v>
      </c>
      <c r="AH15">
        <v>199.55099999999999</v>
      </c>
      <c r="AI15">
        <f t="shared" si="10"/>
        <v>472.70099999999996</v>
      </c>
      <c r="AJ15">
        <v>4.2305599999999997</v>
      </c>
      <c r="AK15">
        <f t="shared" si="20"/>
        <v>0.99254633029352468</v>
      </c>
      <c r="AL15">
        <f t="shared" si="21"/>
        <v>7.4536697064753188E-3</v>
      </c>
      <c r="AM15">
        <f t="shared" si="22"/>
        <v>2.0191421124126502E-4</v>
      </c>
      <c r="AN15">
        <f t="shared" si="23"/>
        <v>-0.92778896846678149</v>
      </c>
      <c r="AO15">
        <f t="shared" si="11"/>
        <v>-2.5469144132515069</v>
      </c>
      <c r="AP15">
        <f t="shared" si="26"/>
        <v>2.3355485811768727E-2</v>
      </c>
      <c r="AQ15">
        <f t="shared" si="24"/>
        <v>4.1612964418307066E-4</v>
      </c>
      <c r="AR15">
        <f t="shared" si="12"/>
        <v>2.5286775544656884E-4</v>
      </c>
      <c r="AS15">
        <f t="shared" si="12"/>
        <v>4.5888251710445229E-8</v>
      </c>
    </row>
    <row r="16" spans="1:46" x14ac:dyDescent="0.25">
      <c r="A16">
        <v>893</v>
      </c>
      <c r="B16">
        <v>189.744</v>
      </c>
      <c r="C16">
        <f t="shared" si="0"/>
        <v>462.89400000000001</v>
      </c>
      <c r="D16">
        <v>3.80599</v>
      </c>
      <c r="E16">
        <f t="shared" si="13"/>
        <v>0.99085938923745798</v>
      </c>
      <c r="F16">
        <f t="shared" si="1"/>
        <v>9.140610762542023E-3</v>
      </c>
      <c r="G16">
        <f t="shared" si="14"/>
        <v>9.1562866798460552E-5</v>
      </c>
      <c r="H16">
        <f t="shared" si="15"/>
        <v>-0.92554948822203631</v>
      </c>
      <c r="I16">
        <f t="shared" si="16"/>
        <v>-2.5282120767959797</v>
      </c>
      <c r="J16">
        <f t="shared" si="25"/>
        <v>2.4079809339231751E-2</v>
      </c>
      <c r="K16">
        <f t="shared" si="17"/>
        <v>1.4418978271419155E-4</v>
      </c>
      <c r="L16">
        <f t="shared" si="2"/>
        <v>2.2317965411376838E-4</v>
      </c>
      <c r="M16">
        <f t="shared" si="2"/>
        <v>2.7695922788014211E-9</v>
      </c>
      <c r="Q16">
        <v>456</v>
      </c>
      <c r="R16">
        <v>200.422</v>
      </c>
      <c r="S16">
        <f t="shared" si="3"/>
        <v>473.572</v>
      </c>
      <c r="T16">
        <v>2.53925</v>
      </c>
      <c r="U16">
        <f t="shared" si="18"/>
        <v>0.98943640019326984</v>
      </c>
      <c r="V16">
        <f t="shared" si="4"/>
        <v>1.0563599806730162E-2</v>
      </c>
      <c r="W16">
        <f t="shared" si="5"/>
        <v>2.3866487944014062E-4</v>
      </c>
      <c r="X16">
        <f t="shared" si="6"/>
        <v>-0.91557624631408618</v>
      </c>
      <c r="Y16">
        <f t="shared" si="7"/>
        <v>-2.4500955110773321</v>
      </c>
      <c r="Z16">
        <f t="shared" si="19"/>
        <v>2.730549251994235E-2</v>
      </c>
      <c r="AA16">
        <f t="shared" si="8"/>
        <v>3.1625295682309997E-4</v>
      </c>
      <c r="AB16">
        <f t="shared" si="9"/>
        <v>2.8029097162070738E-4</v>
      </c>
      <c r="AC16">
        <f t="shared" si="9"/>
        <v>6.0199097519840883E-9</v>
      </c>
      <c r="AG16">
        <v>304</v>
      </c>
      <c r="AH16">
        <v>207.47300000000001</v>
      </c>
      <c r="AI16">
        <f t="shared" si="10"/>
        <v>480.62299999999999</v>
      </c>
      <c r="AJ16">
        <v>4.2167899999999996</v>
      </c>
      <c r="AK16">
        <f t="shared" si="20"/>
        <v>0.98931570291366444</v>
      </c>
      <c r="AL16">
        <f t="shared" si="21"/>
        <v>1.0684297086335559E-2</v>
      </c>
      <c r="AM16">
        <f t="shared" si="22"/>
        <v>3.1526184035492177E-4</v>
      </c>
      <c r="AN16">
        <f t="shared" si="23"/>
        <v>-0.90720338024125602</v>
      </c>
      <c r="AO16">
        <f t="shared" si="11"/>
        <v>-2.3900767632917694</v>
      </c>
      <c r="AP16">
        <f t="shared" si="26"/>
        <v>3.0013560118697859E-2</v>
      </c>
      <c r="AQ16">
        <f t="shared" si="24"/>
        <v>5.0500961292244159E-4</v>
      </c>
      <c r="AR16">
        <f t="shared" si="12"/>
        <v>3.7362040937424779E-4</v>
      </c>
      <c r="AS16">
        <f t="shared" si="12"/>
        <v>3.6004217194335228E-8</v>
      </c>
    </row>
    <row r="17" spans="1:45" x14ac:dyDescent="0.25">
      <c r="A17">
        <v>940</v>
      </c>
      <c r="B17">
        <v>197.61</v>
      </c>
      <c r="C17">
        <f t="shared" si="0"/>
        <v>470.76</v>
      </c>
      <c r="D17">
        <v>3.7894600000000001</v>
      </c>
      <c r="E17">
        <f t="shared" si="13"/>
        <v>0.98655593449793033</v>
      </c>
      <c r="F17">
        <f t="shared" si="1"/>
        <v>1.3444065502069669E-2</v>
      </c>
      <c r="G17">
        <f t="shared" si="14"/>
        <v>1.472317604055134E-4</v>
      </c>
      <c r="H17">
        <f t="shared" si="15"/>
        <v>-0.9045964507891131</v>
      </c>
      <c r="I17">
        <f t="shared" si="16"/>
        <v>-2.372277335979422</v>
      </c>
      <c r="J17">
        <f t="shared" si="25"/>
        <v>3.0856729126798755E-2</v>
      </c>
      <c r="K17">
        <f t="shared" si="17"/>
        <v>1.7843867619105516E-4</v>
      </c>
      <c r="L17">
        <f t="shared" si="2"/>
        <v>3.0320085450796346E-4</v>
      </c>
      <c r="M17">
        <f t="shared" si="2"/>
        <v>9.7387159284589537E-10</v>
      </c>
      <c r="Q17">
        <v>480</v>
      </c>
      <c r="R17">
        <v>208.374</v>
      </c>
      <c r="S17">
        <f t="shared" si="3"/>
        <v>481.524</v>
      </c>
      <c r="T17">
        <v>2.5245500000000001</v>
      </c>
      <c r="U17">
        <f t="shared" si="18"/>
        <v>0.98370844308670646</v>
      </c>
      <c r="V17">
        <f t="shared" si="4"/>
        <v>1.6291556913293537E-2</v>
      </c>
      <c r="W17">
        <f t="shared" si="5"/>
        <v>3.7325888287951153E-4</v>
      </c>
      <c r="X17">
        <f t="shared" si="6"/>
        <v>-0.89210908925641275</v>
      </c>
      <c r="Y17">
        <f t="shared" si="7"/>
        <v>-2.2920222166781077</v>
      </c>
      <c r="Z17">
        <f t="shared" si="19"/>
        <v>3.4895563483696747E-2</v>
      </c>
      <c r="AA17">
        <f t="shared" si="8"/>
        <v>3.8415368821759119E-4</v>
      </c>
      <c r="AB17">
        <f t="shared" si="9"/>
        <v>3.4610906047160579E-4</v>
      </c>
      <c r="AC17">
        <f t="shared" si="9"/>
        <v>1.1869678335464888E-10</v>
      </c>
      <c r="AG17">
        <v>320</v>
      </c>
      <c r="AH17">
        <v>215.387</v>
      </c>
      <c r="AI17">
        <f t="shared" si="10"/>
        <v>488.53699999999998</v>
      </c>
      <c r="AJ17">
        <v>4.19529</v>
      </c>
      <c r="AK17">
        <f t="shared" si="20"/>
        <v>0.98427151346798569</v>
      </c>
      <c r="AL17">
        <f t="shared" si="21"/>
        <v>1.5728486532014307E-2</v>
      </c>
      <c r="AM17">
        <f t="shared" si="22"/>
        <v>4.7655859588534299E-4</v>
      </c>
      <c r="AN17">
        <f t="shared" si="23"/>
        <v>-0.88222097370792141</v>
      </c>
      <c r="AO17">
        <f t="shared" si="11"/>
        <v>-2.2335225949732984</v>
      </c>
      <c r="AP17">
        <f t="shared" si="26"/>
        <v>3.8093713925456921E-2</v>
      </c>
      <c r="AQ17">
        <f t="shared" si="24"/>
        <v>6.0748594544510843E-4</v>
      </c>
      <c r="AR17">
        <f t="shared" si="12"/>
        <v>5.0020339636039585E-4</v>
      </c>
      <c r="AS17">
        <f t="shared" si="12"/>
        <v>1.7141970862745011E-8</v>
      </c>
    </row>
    <row r="18" spans="1:45" x14ac:dyDescent="0.25">
      <c r="A18">
        <v>987</v>
      </c>
      <c r="B18">
        <v>205.495</v>
      </c>
      <c r="C18">
        <f t="shared" si="0"/>
        <v>478.64499999999998</v>
      </c>
      <c r="D18">
        <v>3.76288</v>
      </c>
      <c r="E18">
        <f t="shared" si="13"/>
        <v>0.9796360417588712</v>
      </c>
      <c r="F18">
        <f t="shared" si="1"/>
        <v>2.0363958241128799E-2</v>
      </c>
      <c r="G18">
        <f t="shared" si="14"/>
        <v>2.2306331796576571E-4</v>
      </c>
      <c r="H18">
        <f t="shared" si="15"/>
        <v>-0.8786665118479926</v>
      </c>
      <c r="I18">
        <f t="shared" si="16"/>
        <v>-2.2134321433364983</v>
      </c>
      <c r="J18">
        <f t="shared" si="25"/>
        <v>3.9243346907778351E-2</v>
      </c>
      <c r="K18">
        <f t="shared" si="17"/>
        <v>2.1671404401133571E-4</v>
      </c>
      <c r="L18">
        <f t="shared" si="2"/>
        <v>3.5643131642641555E-4</v>
      </c>
      <c r="M18">
        <f t="shared" si="2"/>
        <v>4.0313279748403162E-11</v>
      </c>
      <c r="Q18">
        <v>504</v>
      </c>
      <c r="R18">
        <v>216.346</v>
      </c>
      <c r="S18">
        <f t="shared" si="3"/>
        <v>489.49599999999998</v>
      </c>
      <c r="T18">
        <v>2.50156</v>
      </c>
      <c r="U18">
        <f t="shared" si="18"/>
        <v>0.97475022989759819</v>
      </c>
      <c r="V18">
        <f t="shared" si="4"/>
        <v>2.5249770102401814E-2</v>
      </c>
      <c r="W18">
        <f t="shared" si="5"/>
        <v>5.2684866243758732E-4</v>
      </c>
      <c r="X18">
        <f t="shared" si="6"/>
        <v>-0.86360344293377844</v>
      </c>
      <c r="Y18">
        <f t="shared" si="7"/>
        <v>-2.1330399971567768</v>
      </c>
      <c r="Z18">
        <f t="shared" si="19"/>
        <v>4.4115252000918939E-2</v>
      </c>
      <c r="AA18">
        <f t="shared" si="8"/>
        <v>4.6158008749212364E-4</v>
      </c>
      <c r="AB18">
        <f t="shared" si="9"/>
        <v>3.5590640726327732E-4</v>
      </c>
      <c r="AC18">
        <f t="shared" si="9"/>
        <v>4.2599868754116102E-9</v>
      </c>
      <c r="AG18">
        <v>336</v>
      </c>
      <c r="AH18">
        <v>223.28100000000001</v>
      </c>
      <c r="AI18">
        <f t="shared" si="10"/>
        <v>496.43099999999998</v>
      </c>
      <c r="AJ18">
        <v>4.1627900000000002</v>
      </c>
      <c r="AK18">
        <f t="shared" si="20"/>
        <v>0.9766465759338202</v>
      </c>
      <c r="AL18">
        <f t="shared" si="21"/>
        <v>2.3353424066179795E-2</v>
      </c>
      <c r="AM18">
        <f t="shared" si="22"/>
        <v>6.6982143569362107E-4</v>
      </c>
      <c r="AN18">
        <f t="shared" si="23"/>
        <v>-0.85216914803162935</v>
      </c>
      <c r="AO18">
        <f t="shared" si="11"/>
        <v>-2.0764538315825245</v>
      </c>
      <c r="AP18">
        <f t="shared" si="26"/>
        <v>4.7813489052578657E-2</v>
      </c>
      <c r="AQ18">
        <f t="shared" si="24"/>
        <v>7.214114403422667E-4</v>
      </c>
      <c r="AR18">
        <f t="shared" si="12"/>
        <v>5.9829477913885551E-4</v>
      </c>
      <c r="AS18">
        <f t="shared" si="12"/>
        <v>2.6615285796472777E-9</v>
      </c>
    </row>
    <row r="19" spans="1:45" x14ac:dyDescent="0.25">
      <c r="A19">
        <v>1034</v>
      </c>
      <c r="B19">
        <v>213.37</v>
      </c>
      <c r="C19">
        <f t="shared" si="0"/>
        <v>486.52</v>
      </c>
      <c r="D19">
        <v>3.72261</v>
      </c>
      <c r="E19">
        <f t="shared" si="13"/>
        <v>0.96915206581448021</v>
      </c>
      <c r="F19">
        <f t="shared" si="1"/>
        <v>3.0847934185519787E-2</v>
      </c>
      <c r="G19">
        <f t="shared" si="14"/>
        <v>3.0526494792881121E-4</v>
      </c>
      <c r="H19">
        <f t="shared" si="15"/>
        <v>-0.84717456151049664</v>
      </c>
      <c r="I19">
        <f t="shared" si="16"/>
        <v>-2.0527765947396359</v>
      </c>
      <c r="J19">
        <f t="shared" si="25"/>
        <v>4.9428906976311131E-2</v>
      </c>
      <c r="K19">
        <f t="shared" si="17"/>
        <v>2.5867234297291151E-4</v>
      </c>
      <c r="L19">
        <f t="shared" si="2"/>
        <v>3.4525254985212823E-4</v>
      </c>
      <c r="M19">
        <f t="shared" si="2"/>
        <v>2.170870836576529E-9</v>
      </c>
      <c r="Q19">
        <v>528</v>
      </c>
      <c r="R19">
        <v>224.29</v>
      </c>
      <c r="S19">
        <f t="shared" si="3"/>
        <v>497.43999999999994</v>
      </c>
      <c r="T19">
        <v>2.4691100000000001</v>
      </c>
      <c r="U19">
        <f t="shared" si="18"/>
        <v>0.96210586199909609</v>
      </c>
      <c r="V19">
        <f t="shared" si="4"/>
        <v>3.789413800090391E-2</v>
      </c>
      <c r="W19">
        <f t="shared" si="5"/>
        <v>6.692358047974597E-4</v>
      </c>
      <c r="X19">
        <f t="shared" si="6"/>
        <v>-0.82935246701663856</v>
      </c>
      <c r="Y19">
        <f t="shared" si="7"/>
        <v>-1.9727594038023193</v>
      </c>
      <c r="Z19">
        <f t="shared" si="19"/>
        <v>5.5193174100729908E-2</v>
      </c>
      <c r="AA19">
        <f t="shared" si="8"/>
        <v>5.4533502759352434E-4</v>
      </c>
      <c r="AB19">
        <f t="shared" si="9"/>
        <v>2.9925664998308311E-4</v>
      </c>
      <c r="AC19">
        <f t="shared" si="9"/>
        <v>1.5351402591739227E-8</v>
      </c>
      <c r="AG19">
        <v>352</v>
      </c>
      <c r="AH19">
        <v>231.148</v>
      </c>
      <c r="AI19">
        <f t="shared" si="10"/>
        <v>504.298</v>
      </c>
      <c r="AJ19">
        <v>4.1171100000000003</v>
      </c>
      <c r="AK19">
        <f t="shared" si="20"/>
        <v>0.96592943296272227</v>
      </c>
      <c r="AL19">
        <f t="shared" si="21"/>
        <v>3.4070567037277733E-2</v>
      </c>
      <c r="AM19">
        <f t="shared" si="22"/>
        <v>8.7672118301493351E-4</v>
      </c>
      <c r="AN19">
        <f t="shared" si="23"/>
        <v>-0.81648152264934404</v>
      </c>
      <c r="AO19">
        <f t="shared" si="11"/>
        <v>-1.9187549864416098</v>
      </c>
      <c r="AP19">
        <f t="shared" si="26"/>
        <v>5.9356072098054921E-2</v>
      </c>
      <c r="AQ19">
        <f t="shared" si="24"/>
        <v>8.4490497886842593E-4</v>
      </c>
      <c r="AR19">
        <f t="shared" si="12"/>
        <v>6.3935676617858878E-4</v>
      </c>
      <c r="AS19">
        <f t="shared" si="12"/>
        <v>1.0122708462922462E-9</v>
      </c>
    </row>
    <row r="20" spans="1:45" x14ac:dyDescent="0.25">
      <c r="A20">
        <v>1081</v>
      </c>
      <c r="B20">
        <v>221.245</v>
      </c>
      <c r="C20">
        <f t="shared" si="0"/>
        <v>494.39499999999998</v>
      </c>
      <c r="D20">
        <v>3.6675</v>
      </c>
      <c r="E20">
        <f t="shared" si="13"/>
        <v>0.95480461326182609</v>
      </c>
      <c r="F20">
        <f t="shared" si="1"/>
        <v>4.5195386738173915E-2</v>
      </c>
      <c r="G20">
        <f t="shared" si="14"/>
        <v>3.9018078265479325E-4</v>
      </c>
      <c r="H20">
        <f t="shared" si="15"/>
        <v>-0.80958541210511425</v>
      </c>
      <c r="I20">
        <f t="shared" si="16"/>
        <v>-1.8909560054482959</v>
      </c>
      <c r="J20">
        <f t="shared" si="25"/>
        <v>6.1586507096037968E-2</v>
      </c>
      <c r="K20">
        <f t="shared" si="17"/>
        <v>3.0448897941906414E-4</v>
      </c>
      <c r="L20">
        <f t="shared" si="2"/>
        <v>2.6866882658598538E-4</v>
      </c>
      <c r="M20">
        <f t="shared" si="2"/>
        <v>7.3430851417909147E-9</v>
      </c>
      <c r="Q20">
        <v>552</v>
      </c>
      <c r="R20">
        <v>232.226</v>
      </c>
      <c r="S20">
        <f t="shared" si="3"/>
        <v>505.37599999999998</v>
      </c>
      <c r="T20">
        <v>2.4278900000000001</v>
      </c>
      <c r="U20">
        <f t="shared" si="18"/>
        <v>0.94604420268395706</v>
      </c>
      <c r="V20">
        <f t="shared" si="4"/>
        <v>5.3955797316042942E-2</v>
      </c>
      <c r="W20">
        <f t="shared" si="5"/>
        <v>8.4685442936039323E-4</v>
      </c>
      <c r="X20">
        <f t="shared" si="6"/>
        <v>-0.78888656000933643</v>
      </c>
      <c r="Y20">
        <f t="shared" si="7"/>
        <v>-1.8116703170750941</v>
      </c>
      <c r="Z20">
        <f t="shared" si="19"/>
        <v>6.8281214762974496E-2</v>
      </c>
      <c r="AA20">
        <f t="shared" si="8"/>
        <v>6.3587419258839784E-4</v>
      </c>
      <c r="AB20">
        <f t="shared" si="9"/>
        <v>2.0521758502885096E-4</v>
      </c>
      <c r="AC20">
        <f t="shared" si="9"/>
        <v>4.4512660308367235E-8</v>
      </c>
      <c r="AG20">
        <v>368</v>
      </c>
      <c r="AH20">
        <v>239.012</v>
      </c>
      <c r="AI20">
        <f t="shared" si="10"/>
        <v>512.16200000000003</v>
      </c>
      <c r="AJ20">
        <v>4.0573199999999998</v>
      </c>
      <c r="AK20">
        <f t="shared" si="20"/>
        <v>0.95190189403448333</v>
      </c>
      <c r="AL20">
        <f t="shared" si="21"/>
        <v>4.8098105965516669E-2</v>
      </c>
      <c r="AM20">
        <f t="shared" si="22"/>
        <v>1.1040029748987032E-3</v>
      </c>
      <c r="AN20">
        <f t="shared" si="23"/>
        <v>-0.77468477438156169</v>
      </c>
      <c r="AO20">
        <f t="shared" si="11"/>
        <v>-1.7604304930764831</v>
      </c>
      <c r="AP20">
        <f t="shared" si="26"/>
        <v>7.2874551759949738E-2</v>
      </c>
      <c r="AQ20">
        <f t="shared" si="24"/>
        <v>9.7807026768235408E-4</v>
      </c>
      <c r="AR20">
        <f t="shared" si="12"/>
        <v>6.1387226620448012E-4</v>
      </c>
      <c r="AS20">
        <f t="shared" si="12"/>
        <v>1.5859046746838708E-8</v>
      </c>
    </row>
    <row r="21" spans="1:45" x14ac:dyDescent="0.25">
      <c r="A21">
        <v>1128</v>
      </c>
      <c r="B21">
        <v>229.095</v>
      </c>
      <c r="C21">
        <f t="shared" si="0"/>
        <v>502.245</v>
      </c>
      <c r="D21">
        <v>3.5970599999999999</v>
      </c>
      <c r="E21">
        <f t="shared" si="13"/>
        <v>0.9364661164770508</v>
      </c>
      <c r="F21">
        <f t="shared" si="1"/>
        <v>6.3533883522949197E-2</v>
      </c>
      <c r="G21">
        <f t="shared" si="14"/>
        <v>4.8395932681074823E-4</v>
      </c>
      <c r="H21">
        <f t="shared" si="15"/>
        <v>-0.76533838666693632</v>
      </c>
      <c r="I21">
        <f t="shared" si="16"/>
        <v>-1.7279362176708215</v>
      </c>
      <c r="J21">
        <f t="shared" si="25"/>
        <v>7.589748912873398E-2</v>
      </c>
      <c r="K21">
        <f t="shared" si="17"/>
        <v>3.5258553567468732E-4</v>
      </c>
      <c r="L21">
        <f t="shared" si="2"/>
        <v>1.5285874357539293E-4</v>
      </c>
      <c r="M21">
        <f t="shared" si="2"/>
        <v>1.7259072997461356E-8</v>
      </c>
      <c r="Q21">
        <v>576</v>
      </c>
      <c r="R21">
        <v>240.16200000000001</v>
      </c>
      <c r="S21">
        <f t="shared" si="3"/>
        <v>513.31200000000001</v>
      </c>
      <c r="T21">
        <v>2.3757299999999999</v>
      </c>
      <c r="U21">
        <f t="shared" si="18"/>
        <v>0.92571969637930762</v>
      </c>
      <c r="V21">
        <f t="shared" si="4"/>
        <v>7.4280303620692378E-2</v>
      </c>
      <c r="W21">
        <f t="shared" si="5"/>
        <v>1.0204141274022342E-3</v>
      </c>
      <c r="X21">
        <f t="shared" si="6"/>
        <v>-0.74170230694719042</v>
      </c>
      <c r="Y21">
        <f t="shared" si="7"/>
        <v>-1.6495755891799624</v>
      </c>
      <c r="Z21">
        <f t="shared" si="19"/>
        <v>8.3542195385096052E-2</v>
      </c>
      <c r="AA21">
        <f t="shared" si="8"/>
        <v>7.3172637008601807E-4</v>
      </c>
      <c r="AB21">
        <f t="shared" si="9"/>
        <v>8.5782639055528588E-5</v>
      </c>
      <c r="AC21">
        <f t="shared" si="9"/>
        <v>8.3340621224266524E-8</v>
      </c>
      <c r="AG21">
        <v>384</v>
      </c>
      <c r="AH21">
        <v>246.87299999999999</v>
      </c>
      <c r="AI21">
        <f t="shared" si="10"/>
        <v>520.02299999999991</v>
      </c>
      <c r="AJ21">
        <v>3.98203</v>
      </c>
      <c r="AK21">
        <f t="shared" si="20"/>
        <v>0.93423784643610408</v>
      </c>
      <c r="AL21">
        <f t="shared" si="21"/>
        <v>6.576215356389592E-2</v>
      </c>
      <c r="AM21">
        <f t="shared" si="22"/>
        <v>1.3578254147379454E-3</v>
      </c>
      <c r="AN21">
        <f t="shared" si="23"/>
        <v>-0.72630044976641717</v>
      </c>
      <c r="AO21">
        <f t="shared" si="11"/>
        <v>-1.601105196037137</v>
      </c>
      <c r="AP21">
        <f t="shared" si="26"/>
        <v>8.85236760428674E-2</v>
      </c>
      <c r="AQ21">
        <f t="shared" si="24"/>
        <v>1.117500808780731E-3</v>
      </c>
      <c r="AR21">
        <f t="shared" si="12"/>
        <v>5.1808690556072402E-4</v>
      </c>
      <c r="AS21">
        <f t="shared" si="12"/>
        <v>5.7755916228490371E-8</v>
      </c>
    </row>
    <row r="22" spans="1:45" x14ac:dyDescent="0.25">
      <c r="A22">
        <v>1175</v>
      </c>
      <c r="B22">
        <v>236.94399999999999</v>
      </c>
      <c r="C22">
        <f t="shared" si="0"/>
        <v>510.09399999999994</v>
      </c>
      <c r="D22">
        <v>3.50969</v>
      </c>
      <c r="E22">
        <f t="shared" si="13"/>
        <v>0.91372002811694564</v>
      </c>
      <c r="F22">
        <f t="shared" si="1"/>
        <v>8.6279971883054363E-2</v>
      </c>
      <c r="G22">
        <f t="shared" si="14"/>
        <v>5.6593938903804636E-4</v>
      </c>
      <c r="H22">
        <f t="shared" si="15"/>
        <v>-0.7141021770809719</v>
      </c>
      <c r="I22">
        <f t="shared" si="16"/>
        <v>-1.5639922647095044</v>
      </c>
      <c r="J22">
        <f t="shared" si="25"/>
        <v>9.2469009305444286E-2</v>
      </c>
      <c r="K22">
        <f t="shared" si="17"/>
        <v>4.0292494266177978E-4</v>
      </c>
      <c r="L22">
        <f t="shared" si="2"/>
        <v>3.8304184215742905E-5</v>
      </c>
      <c r="M22">
        <f t="shared" si="2"/>
        <v>2.6573709727360692E-8</v>
      </c>
      <c r="Q22">
        <v>600</v>
      </c>
      <c r="R22">
        <v>248.083</v>
      </c>
      <c r="S22">
        <f t="shared" si="3"/>
        <v>521.23299999999995</v>
      </c>
      <c r="T22">
        <v>2.3128799999999998</v>
      </c>
      <c r="U22">
        <f t="shared" si="18"/>
        <v>0.901229757321654</v>
      </c>
      <c r="V22">
        <f t="shared" si="4"/>
        <v>9.8770242678345999E-2</v>
      </c>
      <c r="W22">
        <f t="shared" si="5"/>
        <v>1.1785499046639326E-3</v>
      </c>
      <c r="X22">
        <f t="shared" si="6"/>
        <v>-0.68740546234992461</v>
      </c>
      <c r="Y22">
        <f t="shared" si="7"/>
        <v>-1.4862345798454419</v>
      </c>
      <c r="Z22">
        <f t="shared" si="19"/>
        <v>0.10110362826716049</v>
      </c>
      <c r="AA22">
        <f t="shared" si="8"/>
        <v>8.2908626349330599E-4</v>
      </c>
      <c r="AB22">
        <f t="shared" si="9"/>
        <v>5.4446883060871464E-6</v>
      </c>
      <c r="AC22">
        <f t="shared" si="9"/>
        <v>1.2212483650023249E-7</v>
      </c>
      <c r="AG22">
        <v>400</v>
      </c>
      <c r="AH22">
        <v>254.73500000000001</v>
      </c>
      <c r="AI22">
        <f t="shared" si="10"/>
        <v>527.88499999999999</v>
      </c>
      <c r="AJ22">
        <v>3.8894299999999999</v>
      </c>
      <c r="AK22">
        <f t="shared" si="20"/>
        <v>0.91251263980029695</v>
      </c>
      <c r="AL22">
        <f t="shared" si="21"/>
        <v>8.7487360199703046E-2</v>
      </c>
      <c r="AM22">
        <f t="shared" si="22"/>
        <v>1.6016767824171343E-3</v>
      </c>
      <c r="AN22">
        <f t="shared" si="23"/>
        <v>-0.67101861197182044</v>
      </c>
      <c r="AO22">
        <f t="shared" si="11"/>
        <v>-1.4405895568273315</v>
      </c>
      <c r="AP22">
        <f t="shared" si="26"/>
        <v>0.1064036889833591</v>
      </c>
      <c r="AQ22">
        <f t="shared" si="24"/>
        <v>1.259667857171411E-3</v>
      </c>
      <c r="AR22">
        <f t="shared" si="12"/>
        <v>3.5782749465137451E-4</v>
      </c>
      <c r="AS22">
        <f t="shared" si="12"/>
        <v>1.1697010494773478E-7</v>
      </c>
    </row>
    <row r="23" spans="1:45" x14ac:dyDescent="0.25">
      <c r="A23">
        <v>1222</v>
      </c>
      <c r="B23">
        <v>244.78</v>
      </c>
      <c r="C23">
        <f t="shared" si="0"/>
        <v>517.92999999999995</v>
      </c>
      <c r="D23">
        <v>3.4075199999999999</v>
      </c>
      <c r="E23">
        <f t="shared" si="13"/>
        <v>0.88712087683215746</v>
      </c>
      <c r="F23">
        <f t="shared" si="1"/>
        <v>0.11287912316784254</v>
      </c>
      <c r="G23">
        <f t="shared" si="14"/>
        <v>6.1396419576174128E-4</v>
      </c>
      <c r="H23">
        <f t="shared" si="15"/>
        <v>-0.65555086195079326</v>
      </c>
      <c r="I23">
        <f t="shared" si="16"/>
        <v>-1.398787221950704</v>
      </c>
      <c r="J23">
        <f t="shared" si="25"/>
        <v>0.11140648161054793</v>
      </c>
      <c r="K23">
        <f t="shared" si="17"/>
        <v>4.5331469927928705E-4</v>
      </c>
      <c r="L23">
        <f t="shared" si="2"/>
        <v>2.1686731562710943E-6</v>
      </c>
      <c r="M23">
        <f t="shared" si="2"/>
        <v>2.5808260720066072E-8</v>
      </c>
      <c r="Q23">
        <v>624</v>
      </c>
      <c r="R23" s="13">
        <v>256.012</v>
      </c>
      <c r="S23">
        <f t="shared" si="3"/>
        <v>529.16200000000003</v>
      </c>
      <c r="T23" s="13">
        <v>2.2402899999999999</v>
      </c>
      <c r="U23">
        <f t="shared" si="18"/>
        <v>0.87294455960971962</v>
      </c>
      <c r="V23">
        <f t="shared" si="4"/>
        <v>0.12705544039028038</v>
      </c>
      <c r="W23">
        <f t="shared" si="5"/>
        <v>1.2475516555224785E-3</v>
      </c>
      <c r="X23">
        <f t="shared" si="6"/>
        <v>-0.62588414803494086</v>
      </c>
      <c r="Y23">
        <f t="shared" si="7"/>
        <v>-1.3216904144120771</v>
      </c>
      <c r="Z23">
        <f t="shared" si="19"/>
        <v>0.12100169859099984</v>
      </c>
      <c r="AA23">
        <f t="shared" si="8"/>
        <v>9.2689367183076867E-4</v>
      </c>
      <c r="AB23">
        <f t="shared" si="9"/>
        <v>3.6647789772356464E-5</v>
      </c>
      <c r="AC23">
        <f t="shared" si="9"/>
        <v>1.0282154250523284E-7</v>
      </c>
      <c r="AG23">
        <v>416</v>
      </c>
      <c r="AH23">
        <v>262.584</v>
      </c>
      <c r="AI23">
        <f t="shared" si="10"/>
        <v>535.73399999999992</v>
      </c>
      <c r="AJ23">
        <v>3.7801999999999998</v>
      </c>
      <c r="AK23">
        <f t="shared" si="20"/>
        <v>0.8868858112816228</v>
      </c>
      <c r="AL23">
        <f t="shared" si="21"/>
        <v>0.1131141887183772</v>
      </c>
      <c r="AM23">
        <f t="shared" si="22"/>
        <v>1.7672259069569929E-3</v>
      </c>
      <c r="AN23">
        <f t="shared" si="23"/>
        <v>-0.60870388825256372</v>
      </c>
      <c r="AO23">
        <f t="shared" si="11"/>
        <v>-1.2786817472671157</v>
      </c>
      <c r="AP23">
        <f t="shared" si="26"/>
        <v>0.12655837469810166</v>
      </c>
      <c r="AQ23">
        <f t="shared" si="24"/>
        <v>1.3980477646431996E-3</v>
      </c>
      <c r="AR23">
        <f t="shared" si="12"/>
        <v>1.8074613665741988E-4</v>
      </c>
      <c r="AS23">
        <f t="shared" si="12"/>
        <v>1.3629250076226343E-7</v>
      </c>
    </row>
    <row r="24" spans="1:45" x14ac:dyDescent="0.25">
      <c r="A24">
        <v>1269</v>
      </c>
      <c r="B24" s="13">
        <v>252.61799999999999</v>
      </c>
      <c r="C24">
        <f t="shared" si="0"/>
        <v>525.76800000000003</v>
      </c>
      <c r="D24" s="13">
        <v>3.2966799999999998</v>
      </c>
      <c r="E24">
        <f t="shared" si="13"/>
        <v>0.85826455963135562</v>
      </c>
      <c r="F24">
        <f t="shared" si="1"/>
        <v>0.14173544036864438</v>
      </c>
      <c r="G24">
        <f t="shared" si="14"/>
        <v>6.1595830538348597E-4</v>
      </c>
      <c r="H24">
        <f t="shared" si="15"/>
        <v>-0.58967712468523081</v>
      </c>
      <c r="I24">
        <f t="shared" si="16"/>
        <v>-1.2322884592914816</v>
      </c>
      <c r="J24">
        <f t="shared" si="25"/>
        <v>0.13271227247667441</v>
      </c>
      <c r="K24">
        <f t="shared" si="17"/>
        <v>5.0267477137215793E-4</v>
      </c>
      <c r="L24">
        <f t="shared" si="2"/>
        <v>8.1417558806677766E-5</v>
      </c>
      <c r="M24">
        <f t="shared" si="2"/>
        <v>1.2833159078095717E-8</v>
      </c>
      <c r="Q24">
        <v>648</v>
      </c>
      <c r="R24">
        <v>263.93299999999999</v>
      </c>
      <c r="S24">
        <f t="shared" si="3"/>
        <v>537.08299999999997</v>
      </c>
      <c r="T24">
        <v>2.1634500000000001</v>
      </c>
      <c r="U24">
        <f t="shared" si="18"/>
        <v>0.84300331987718014</v>
      </c>
      <c r="V24">
        <f t="shared" si="4"/>
        <v>0.15699668012281986</v>
      </c>
      <c r="W24">
        <f t="shared" si="5"/>
        <v>1.2408950160278931E-3</v>
      </c>
      <c r="X24">
        <f t="shared" si="6"/>
        <v>-0.55710515671381589</v>
      </c>
      <c r="Y24">
        <f t="shared" si="7"/>
        <v>-1.1555332105042588</v>
      </c>
      <c r="Z24">
        <f t="shared" si="19"/>
        <v>0.14324714671493829</v>
      </c>
      <c r="AA24">
        <f t="shared" si="8"/>
        <v>1.0194346183571895E-3</v>
      </c>
      <c r="AB24">
        <f t="shared" si="9"/>
        <v>1.890496689344514E-4</v>
      </c>
      <c r="AC24">
        <f t="shared" si="9"/>
        <v>4.9044707736466173E-8</v>
      </c>
      <c r="AG24">
        <v>432</v>
      </c>
      <c r="AH24" s="13">
        <v>270.435</v>
      </c>
      <c r="AI24">
        <f t="shared" si="10"/>
        <v>543.58500000000004</v>
      </c>
      <c r="AJ24" s="13">
        <v>3.6596799999999998</v>
      </c>
      <c r="AK24">
        <f t="shared" si="20"/>
        <v>0.85861019677031092</v>
      </c>
      <c r="AL24">
        <f t="shared" si="21"/>
        <v>0.14138980322968908</v>
      </c>
      <c r="AM24">
        <f t="shared" si="22"/>
        <v>1.828958574300911E-3</v>
      </c>
      <c r="AN24">
        <f t="shared" si="23"/>
        <v>-0.53954362532762778</v>
      </c>
      <c r="AO24">
        <f t="shared" si="11"/>
        <v>-1.115383416667125</v>
      </c>
      <c r="AP24">
        <f t="shared" si="26"/>
        <v>0.14892713893239284</v>
      </c>
      <c r="AQ24">
        <f t="shared" si="24"/>
        <v>1.5295863657227246E-3</v>
      </c>
      <c r="AR24">
        <f t="shared" si="12"/>
        <v>5.6811429495252821E-5</v>
      </c>
      <c r="AS24">
        <f t="shared" si="12"/>
        <v>8.9623719268981144E-8</v>
      </c>
    </row>
    <row r="25" spans="1:45" x14ac:dyDescent="0.25">
      <c r="A25">
        <v>1316</v>
      </c>
      <c r="B25">
        <v>260.45100000000002</v>
      </c>
      <c r="C25">
        <f t="shared" si="0"/>
        <v>533.601</v>
      </c>
      <c r="D25">
        <v>3.1854800000000001</v>
      </c>
      <c r="E25">
        <f t="shared" si="13"/>
        <v>0.82931451927833177</v>
      </c>
      <c r="F25">
        <f t="shared" si="1"/>
        <v>0.17068548072166823</v>
      </c>
      <c r="G25">
        <f t="shared" si="14"/>
        <v>5.9031183997048731E-4</v>
      </c>
      <c r="H25">
        <f t="shared" si="15"/>
        <v>-0.51663059459908589</v>
      </c>
      <c r="I25">
        <f t="shared" si="16"/>
        <v>-1.0641403638211089</v>
      </c>
      <c r="J25">
        <f t="shared" si="25"/>
        <v>0.15633798673116583</v>
      </c>
      <c r="K25">
        <f t="shared" si="17"/>
        <v>5.4831537111313172E-4</v>
      </c>
      <c r="L25">
        <f t="shared" si="2"/>
        <v>2.0585058380750222E-4</v>
      </c>
      <c r="M25">
        <f t="shared" si="2"/>
        <v>1.7637033964868381E-9</v>
      </c>
      <c r="Q25">
        <v>672</v>
      </c>
      <c r="R25">
        <v>271.84500000000003</v>
      </c>
      <c r="S25">
        <f t="shared" si="3"/>
        <v>544.995</v>
      </c>
      <c r="T25">
        <v>2.0870199999999999</v>
      </c>
      <c r="U25">
        <f t="shared" si="18"/>
        <v>0.8132218394925107</v>
      </c>
      <c r="V25">
        <f t="shared" si="4"/>
        <v>0.1867781605074893</v>
      </c>
      <c r="W25">
        <f t="shared" si="5"/>
        <v>1.1847194729759879E-3</v>
      </c>
      <c r="X25">
        <f t="shared" si="6"/>
        <v>-0.48145927963068358</v>
      </c>
      <c r="Y25">
        <f t="shared" si="7"/>
        <v>-0.98768604463780774</v>
      </c>
      <c r="Z25">
        <f t="shared" si="19"/>
        <v>0.16771357755551083</v>
      </c>
      <c r="AA25">
        <f t="shared" si="8"/>
        <v>1.1026256017333585E-3</v>
      </c>
      <c r="AB25">
        <f t="shared" si="9"/>
        <v>3.6345832313286789E-4</v>
      </c>
      <c r="AC25">
        <f t="shared" si="9"/>
        <v>6.7394036956014063E-9</v>
      </c>
      <c r="AG25">
        <v>448</v>
      </c>
      <c r="AH25">
        <v>278.279</v>
      </c>
      <c r="AI25">
        <f t="shared" si="10"/>
        <v>551.42899999999997</v>
      </c>
      <c r="AJ25">
        <v>3.5349499999999998</v>
      </c>
      <c r="AK25">
        <f t="shared" si="20"/>
        <v>0.82934685958149634</v>
      </c>
      <c r="AL25">
        <f t="shared" si="21"/>
        <v>0.17065314041850366</v>
      </c>
      <c r="AM25">
        <f t="shared" si="22"/>
        <v>1.7962593229524579E-3</v>
      </c>
      <c r="AN25">
        <f t="shared" si="23"/>
        <v>-0.46387625694785095</v>
      </c>
      <c r="AO25">
        <f t="shared" si="11"/>
        <v>-0.95033892685293175</v>
      </c>
      <c r="AP25">
        <f t="shared" si="26"/>
        <v>0.17340052078395643</v>
      </c>
      <c r="AQ25">
        <f t="shared" si="24"/>
        <v>1.6464103213024903E-3</v>
      </c>
      <c r="AR25">
        <f t="shared" si="12"/>
        <v>7.5480988724754116E-6</v>
      </c>
      <c r="AS25">
        <f t="shared" si="12"/>
        <v>2.2454723295491983E-8</v>
      </c>
    </row>
    <row r="26" spans="1:45" x14ac:dyDescent="0.25">
      <c r="A26">
        <v>1363</v>
      </c>
      <c r="B26">
        <v>268.27199999999999</v>
      </c>
      <c r="C26">
        <f t="shared" si="0"/>
        <v>541.42200000000003</v>
      </c>
      <c r="D26">
        <v>3.07891</v>
      </c>
      <c r="E26">
        <f t="shared" si="13"/>
        <v>0.80156986279971887</v>
      </c>
      <c r="F26">
        <f t="shared" si="1"/>
        <v>0.19843013720028113</v>
      </c>
      <c r="G26">
        <f t="shared" si="14"/>
        <v>5.5325463616639331E-4</v>
      </c>
      <c r="H26">
        <f t="shared" si="15"/>
        <v>-0.4369517693750169</v>
      </c>
      <c r="I26">
        <f t="shared" si="16"/>
        <v>-0.89412646900095238</v>
      </c>
      <c r="J26">
        <f t="shared" si="25"/>
        <v>0.18210880917348302</v>
      </c>
      <c r="K26">
        <f t="shared" si="17"/>
        <v>5.8755440325466036E-4</v>
      </c>
      <c r="L26">
        <f t="shared" si="2"/>
        <v>2.6638574855834569E-4</v>
      </c>
      <c r="M26">
        <f t="shared" si="2"/>
        <v>1.176474022309367E-9</v>
      </c>
      <c r="Q26">
        <v>696</v>
      </c>
      <c r="R26">
        <v>279.74400000000003</v>
      </c>
      <c r="S26">
        <f t="shared" si="3"/>
        <v>552.89400000000001</v>
      </c>
      <c r="T26">
        <v>2.0140500000000001</v>
      </c>
      <c r="U26">
        <f t="shared" si="18"/>
        <v>0.78478857214108699</v>
      </c>
      <c r="V26">
        <f t="shared" si="4"/>
        <v>0.21521142785891301</v>
      </c>
      <c r="W26">
        <f t="shared" si="5"/>
        <v>1.1238355751596273E-3</v>
      </c>
      <c r="X26">
        <f t="shared" si="6"/>
        <v>-0.39964031916429343</v>
      </c>
      <c r="Y26">
        <f t="shared" si="7"/>
        <v>-0.81789968518197997</v>
      </c>
      <c r="Z26">
        <f t="shared" si="19"/>
        <v>0.19417659199711143</v>
      </c>
      <c r="AA26">
        <f t="shared" si="8"/>
        <v>1.171542431980443E-3</v>
      </c>
      <c r="AB26">
        <f t="shared" si="9"/>
        <v>4.4246431973293365E-4</v>
      </c>
      <c r="AC26">
        <f t="shared" si="9"/>
        <v>2.2759441877218091E-9</v>
      </c>
      <c r="AG26">
        <v>464</v>
      </c>
      <c r="AH26">
        <v>286.14600000000002</v>
      </c>
      <c r="AI26">
        <f t="shared" si="10"/>
        <v>559.29600000000005</v>
      </c>
      <c r="AJ26">
        <v>3.4124500000000002</v>
      </c>
      <c r="AK26">
        <f t="shared" si="20"/>
        <v>0.80060671041425702</v>
      </c>
      <c r="AL26">
        <f t="shared" si="21"/>
        <v>0.19939328958574298</v>
      </c>
      <c r="AM26">
        <f t="shared" si="22"/>
        <v>1.7104787756931153E-3</v>
      </c>
      <c r="AN26">
        <f t="shared" si="23"/>
        <v>-0.38242970441703039</v>
      </c>
      <c r="AO26">
        <f t="shared" si="11"/>
        <v>-0.78329174826293502</v>
      </c>
      <c r="AP26">
        <f t="shared" si="26"/>
        <v>0.19974308592479628</v>
      </c>
      <c r="AQ26">
        <f t="shared" si="24"/>
        <v>1.7463350965209944E-3</v>
      </c>
      <c r="AR26">
        <f t="shared" si="12"/>
        <v>1.2235747881509036E-7</v>
      </c>
      <c r="AS26">
        <f t="shared" si="12"/>
        <v>1.2856757433117999E-9</v>
      </c>
    </row>
    <row r="27" spans="1:45" x14ac:dyDescent="0.25">
      <c r="A27">
        <v>1410</v>
      </c>
      <c r="B27">
        <v>276.08600000000001</v>
      </c>
      <c r="C27">
        <f t="shared" si="0"/>
        <v>549.23599999999999</v>
      </c>
      <c r="D27">
        <v>2.9790299999999998</v>
      </c>
      <c r="E27">
        <f t="shared" si="13"/>
        <v>0.77556689489989838</v>
      </c>
      <c r="F27">
        <f t="shared" si="1"/>
        <v>0.22443310510010162</v>
      </c>
      <c r="G27">
        <f t="shared" si="14"/>
        <v>5.2422926278321139E-4</v>
      </c>
      <c r="H27">
        <f t="shared" si="15"/>
        <v>-0.3515708972110283</v>
      </c>
      <c r="I27">
        <f t="shared" si="16"/>
        <v>-0.72195766661912653</v>
      </c>
      <c r="J27">
        <f t="shared" si="25"/>
        <v>0.20972386612645205</v>
      </c>
      <c r="K27">
        <f t="shared" si="17"/>
        <v>6.1826356418531465E-4</v>
      </c>
      <c r="L27">
        <f t="shared" si="2"/>
        <v>2.1636171118393126E-4</v>
      </c>
      <c r="M27">
        <f t="shared" si="2"/>
        <v>8.8424498401815987E-9</v>
      </c>
      <c r="Q27">
        <v>720</v>
      </c>
      <c r="R27">
        <v>287.65300000000002</v>
      </c>
      <c r="S27">
        <f t="shared" si="3"/>
        <v>560.803</v>
      </c>
      <c r="T27">
        <v>1.9448300000000001</v>
      </c>
      <c r="U27">
        <f t="shared" si="18"/>
        <v>0.75781651833725594</v>
      </c>
      <c r="V27">
        <f t="shared" si="4"/>
        <v>0.24218348166274406</v>
      </c>
      <c r="W27">
        <f t="shared" si="5"/>
        <v>1.0822721675836644E-3</v>
      </c>
      <c r="X27">
        <f t="shared" si="6"/>
        <v>-0.31270747108220598</v>
      </c>
      <c r="Y27">
        <f t="shared" si="7"/>
        <v>-0.64575105310645042</v>
      </c>
      <c r="Z27">
        <f t="shared" si="19"/>
        <v>0.22229361036464207</v>
      </c>
      <c r="AA27">
        <f t="shared" si="8"/>
        <v>1.2236549141388432E-3</v>
      </c>
      <c r="AB27">
        <f t="shared" si="9"/>
        <v>3.9560698025506137E-4</v>
      </c>
      <c r="AC27">
        <f t="shared" si="9"/>
        <v>1.9989081023485921E-8</v>
      </c>
      <c r="AG27" s="11">
        <v>480</v>
      </c>
      <c r="AH27">
        <v>293.98099999999999</v>
      </c>
      <c r="AI27">
        <f t="shared" si="10"/>
        <v>567.13099999999997</v>
      </c>
      <c r="AJ27">
        <v>3.2957999999999998</v>
      </c>
      <c r="AK27">
        <f t="shared" si="20"/>
        <v>0.77323905000316717</v>
      </c>
      <c r="AL27">
        <f t="shared" si="21"/>
        <v>0.22676094999683283</v>
      </c>
      <c r="AM27">
        <f t="shared" si="22"/>
        <v>1.6317366323114341E-3</v>
      </c>
      <c r="AN27">
        <f t="shared" si="23"/>
        <v>-0.29603995616600476</v>
      </c>
      <c r="AO27">
        <f t="shared" si="11"/>
        <v>-0.6133310997217738</v>
      </c>
      <c r="AP27">
        <f t="shared" si="26"/>
        <v>0.22768444746913219</v>
      </c>
      <c r="AQ27">
        <f t="shared" si="24"/>
        <v>1.8121500002922426E-3</v>
      </c>
      <c r="AR27">
        <f t="shared" si="12"/>
        <v>8.5284758134331021E-7</v>
      </c>
      <c r="AS27">
        <f t="shared" si="12"/>
        <v>3.254898334617862E-8</v>
      </c>
    </row>
    <row r="28" spans="1:45" x14ac:dyDescent="0.25">
      <c r="A28">
        <v>1457</v>
      </c>
      <c r="B28">
        <v>283.899</v>
      </c>
      <c r="C28">
        <f t="shared" si="0"/>
        <v>557.04899999999998</v>
      </c>
      <c r="D28">
        <v>2.8843899999999998</v>
      </c>
      <c r="E28">
        <f t="shared" si="13"/>
        <v>0.75092811954908745</v>
      </c>
      <c r="F28">
        <f t="shared" si="1"/>
        <v>0.24907188045091255</v>
      </c>
      <c r="G28">
        <f t="shared" si="14"/>
        <v>5.1342783566542466E-4</v>
      </c>
      <c r="H28">
        <f t="shared" si="15"/>
        <v>-0.26172750220803165</v>
      </c>
      <c r="I28">
        <f t="shared" si="16"/>
        <v>-0.54690740667941229</v>
      </c>
      <c r="J28">
        <f t="shared" si="25"/>
        <v>0.23878225364316183</v>
      </c>
      <c r="K28">
        <f t="shared" si="17"/>
        <v>6.3787765419769354E-4</v>
      </c>
      <c r="L28">
        <f t="shared" si="2"/>
        <v>1.0587641984278234E-4</v>
      </c>
      <c r="M28">
        <f t="shared" si="2"/>
        <v>1.5487757332714652E-8</v>
      </c>
      <c r="Q28">
        <v>744</v>
      </c>
      <c r="R28" s="14">
        <v>295.54500000000002</v>
      </c>
      <c r="S28">
        <f t="shared" si="3"/>
        <v>568.69499999999994</v>
      </c>
      <c r="T28" s="14">
        <v>1.8781699999999999</v>
      </c>
      <c r="U28">
        <f t="shared" si="18"/>
        <v>0.73184198631524799</v>
      </c>
      <c r="V28">
        <f t="shared" si="4"/>
        <v>0.26815801368475201</v>
      </c>
      <c r="W28">
        <f t="shared" si="5"/>
        <v>1.0812980252185949E-3</v>
      </c>
      <c r="X28">
        <f t="shared" si="6"/>
        <v>-0.2219076811199181</v>
      </c>
      <c r="Y28">
        <f t="shared" si="7"/>
        <v>-0.47003665440735204</v>
      </c>
      <c r="Z28">
        <f t="shared" si="19"/>
        <v>0.25166132830397431</v>
      </c>
      <c r="AA28">
        <f t="shared" si="8"/>
        <v>1.2493347555026836E-3</v>
      </c>
      <c r="AB28">
        <f t="shared" si="9"/>
        <v>2.7214062855236465E-4</v>
      </c>
      <c r="AC28">
        <f t="shared" si="9"/>
        <v>2.8236342724567579E-8</v>
      </c>
      <c r="AG28">
        <v>496</v>
      </c>
      <c r="AH28">
        <v>301.81099999999998</v>
      </c>
      <c r="AI28">
        <f t="shared" si="10"/>
        <v>574.96100000000001</v>
      </c>
      <c r="AJ28">
        <v>3.18452</v>
      </c>
      <c r="AK28">
        <f t="shared" si="20"/>
        <v>0.74713126388618423</v>
      </c>
      <c r="AL28">
        <f t="shared" si="21"/>
        <v>0.25286873611381577</v>
      </c>
      <c r="AM28">
        <f t="shared" si="22"/>
        <v>1.5919989770852988E-3</v>
      </c>
      <c r="AN28">
        <f t="shared" si="23"/>
        <v>-0.20639439923353486</v>
      </c>
      <c r="AO28">
        <f t="shared" si="11"/>
        <v>-0.4400516972137532</v>
      </c>
      <c r="AP28">
        <f t="shared" si="26"/>
        <v>0.25667884747380809</v>
      </c>
      <c r="AQ28">
        <f t="shared" si="24"/>
        <v>1.8426633809106093E-3</v>
      </c>
      <c r="AR28">
        <f t="shared" si="12"/>
        <v>1.4516948575542516E-5</v>
      </c>
      <c r="AS28">
        <f t="shared" si="12"/>
        <v>6.2832643345098328E-8</v>
      </c>
    </row>
    <row r="29" spans="1:45" x14ac:dyDescent="0.25">
      <c r="A29">
        <v>1504</v>
      </c>
      <c r="B29">
        <v>291.67599999999999</v>
      </c>
      <c r="C29">
        <f t="shared" si="0"/>
        <v>564.82600000000002</v>
      </c>
      <c r="D29">
        <v>2.7917000000000001</v>
      </c>
      <c r="E29">
        <f t="shared" si="13"/>
        <v>0.72679701127281249</v>
      </c>
      <c r="F29">
        <f t="shared" si="1"/>
        <v>0.27320298872718751</v>
      </c>
      <c r="G29">
        <f t="shared" si="14"/>
        <v>5.2710964334795488E-4</v>
      </c>
      <c r="H29">
        <f t="shared" si="15"/>
        <v>-0.16903387222648125</v>
      </c>
      <c r="I29">
        <f t="shared" si="16"/>
        <v>-0.36748076070681113</v>
      </c>
      <c r="J29">
        <f t="shared" si="25"/>
        <v>0.26876250339045343</v>
      </c>
      <c r="K29">
        <f t="shared" si="17"/>
        <v>6.4083052786347667E-4</v>
      </c>
      <c r="L29">
        <f t="shared" si="2"/>
        <v>1.9717910025750368E-5</v>
      </c>
      <c r="M29">
        <f t="shared" si="2"/>
        <v>1.2932439574992645E-8</v>
      </c>
      <c r="Q29">
        <v>768</v>
      </c>
      <c r="R29">
        <v>303.44200000000001</v>
      </c>
      <c r="S29">
        <f t="shared" si="3"/>
        <v>576.59199999999998</v>
      </c>
      <c r="T29">
        <v>1.8115699999999999</v>
      </c>
      <c r="U29">
        <f t="shared" si="18"/>
        <v>0.70589083371000172</v>
      </c>
      <c r="V29">
        <f t="shared" si="4"/>
        <v>0.29410916628999828</v>
      </c>
      <c r="W29">
        <f t="shared" si="5"/>
        <v>1.1175036497867302E-3</v>
      </c>
      <c r="X29">
        <f t="shared" si="6"/>
        <v>-0.12920235048994755</v>
      </c>
      <c r="Y29">
        <f t="shared" si="7"/>
        <v>-0.28901791363307527</v>
      </c>
      <c r="Z29">
        <f t="shared" si="19"/>
        <v>0.28164536243603872</v>
      </c>
      <c r="AA29">
        <f t="shared" si="8"/>
        <v>1.2436994575338578E-3</v>
      </c>
      <c r="AB29">
        <f t="shared" si="9"/>
        <v>1.5534640650997732E-4</v>
      </c>
      <c r="AC29">
        <f t="shared" si="9"/>
        <v>1.5925381892949992E-8</v>
      </c>
      <c r="AG29">
        <v>512</v>
      </c>
      <c r="AH29">
        <v>309.62900000000002</v>
      </c>
      <c r="AI29">
        <f t="shared" si="10"/>
        <v>582.779</v>
      </c>
      <c r="AJ29">
        <v>3.0759500000000002</v>
      </c>
      <c r="AK29">
        <f t="shared" si="20"/>
        <v>0.72165928025281945</v>
      </c>
      <c r="AL29">
        <f t="shared" si="21"/>
        <v>0.27834071974718055</v>
      </c>
      <c r="AM29">
        <f t="shared" si="22"/>
        <v>1.6182463582125259E-3</v>
      </c>
      <c r="AN29">
        <f t="shared" si="23"/>
        <v>-0.11523937067951873</v>
      </c>
      <c r="AO29">
        <f t="shared" si="11"/>
        <v>-0.26108065951415832</v>
      </c>
      <c r="AP29">
        <f t="shared" si="26"/>
        <v>0.28616146156837785</v>
      </c>
      <c r="AQ29">
        <f t="shared" si="24"/>
        <v>1.8236119936859158E-3</v>
      </c>
      <c r="AR29">
        <f t="shared" si="12"/>
        <v>6.1164002633824405E-5</v>
      </c>
      <c r="AS29">
        <f t="shared" si="12"/>
        <v>4.2175044233389281E-8</v>
      </c>
    </row>
    <row r="30" spans="1:45" x14ac:dyDescent="0.25">
      <c r="A30">
        <v>1551</v>
      </c>
      <c r="B30">
        <v>299.46499999999997</v>
      </c>
      <c r="C30">
        <f t="shared" si="0"/>
        <v>572.61500000000001</v>
      </c>
      <c r="D30">
        <v>2.6965400000000002</v>
      </c>
      <c r="E30">
        <f t="shared" si="13"/>
        <v>0.70202285803545861</v>
      </c>
      <c r="F30">
        <f t="shared" si="1"/>
        <v>0.29797714196454139</v>
      </c>
      <c r="G30">
        <f t="shared" si="14"/>
        <v>5.6893055347066355E-4</v>
      </c>
      <c r="H30">
        <f t="shared" si="15"/>
        <v>-7.5911143377527024E-2</v>
      </c>
      <c r="I30">
        <f t="shared" si="16"/>
        <v>-0.1804656453477837</v>
      </c>
      <c r="J30">
        <f t="shared" si="25"/>
        <v>0.29888153820003682</v>
      </c>
      <c r="K30">
        <f t="shared" si="17"/>
        <v>6.2421455585163013E-4</v>
      </c>
      <c r="L30">
        <f t="shared" si="2"/>
        <v>8.1793255077830613E-7</v>
      </c>
      <c r="M30">
        <f t="shared" si="2"/>
        <v>3.0563209192587184E-9</v>
      </c>
      <c r="Q30">
        <v>792</v>
      </c>
      <c r="R30">
        <v>311.31200000000001</v>
      </c>
      <c r="S30">
        <f t="shared" si="3"/>
        <v>584.46199999999999</v>
      </c>
      <c r="T30">
        <v>1.74274</v>
      </c>
      <c r="U30">
        <f t="shared" si="18"/>
        <v>0.67907074611512019</v>
      </c>
      <c r="V30">
        <f t="shared" si="4"/>
        <v>0.32092925388487981</v>
      </c>
      <c r="W30">
        <f t="shared" si="5"/>
        <v>1.2007928219995116E-3</v>
      </c>
      <c r="X30">
        <f t="shared" si="6"/>
        <v>-3.6915180132151892E-2</v>
      </c>
      <c r="Y30">
        <f t="shared" si="7"/>
        <v>-9.5685828161396425E-2</v>
      </c>
      <c r="Z30">
        <f t="shared" si="19"/>
        <v>0.31149414941685127</v>
      </c>
      <c r="AA30">
        <f t="shared" si="8"/>
        <v>1.1813406441300743E-3</v>
      </c>
      <c r="AB30">
        <f t="shared" si="9"/>
        <v>8.9021196322611976E-5</v>
      </c>
      <c r="AC30">
        <f t="shared" si="9"/>
        <v>3.7838722386422918E-10</v>
      </c>
      <c r="AG30">
        <v>528</v>
      </c>
      <c r="AH30" s="14">
        <v>317.43700000000001</v>
      </c>
      <c r="AI30">
        <f t="shared" si="10"/>
        <v>590.58699999999999</v>
      </c>
      <c r="AJ30" s="14">
        <v>2.9655900000000002</v>
      </c>
      <c r="AK30">
        <f t="shared" si="20"/>
        <v>0.69576733852141903</v>
      </c>
      <c r="AL30">
        <f t="shared" si="21"/>
        <v>0.30423266147858097</v>
      </c>
      <c r="AM30">
        <f t="shared" si="22"/>
        <v>1.7154643117731419E-3</v>
      </c>
      <c r="AN30">
        <f t="shared" si="23"/>
        <v>-2.502679844414013E-2</v>
      </c>
      <c r="AO30">
        <f t="shared" si="11"/>
        <v>-6.8014164879851208E-2</v>
      </c>
      <c r="AP30">
        <f t="shared" si="26"/>
        <v>0.31533925346735248</v>
      </c>
      <c r="AQ30">
        <f t="shared" si="24"/>
        <v>1.7173197157581898E-3</v>
      </c>
      <c r="AR30">
        <f t="shared" si="12"/>
        <v>1.2335638560504345E-4</v>
      </c>
      <c r="AS30">
        <f t="shared" si="12"/>
        <v>3.4425239477317415E-12</v>
      </c>
    </row>
    <row r="31" spans="1:45" x14ac:dyDescent="0.25">
      <c r="A31">
        <v>1598</v>
      </c>
      <c r="B31">
        <v>307.233</v>
      </c>
      <c r="C31">
        <f t="shared" si="0"/>
        <v>580.38300000000004</v>
      </c>
      <c r="D31">
        <v>2.5938300000000001</v>
      </c>
      <c r="E31">
        <f t="shared" si="13"/>
        <v>0.67528312202233742</v>
      </c>
      <c r="F31">
        <f t="shared" si="1"/>
        <v>0.32471687797766258</v>
      </c>
      <c r="G31">
        <f t="shared" si="14"/>
        <v>6.3706263221362453E-4</v>
      </c>
      <c r="H31">
        <f t="shared" si="15"/>
        <v>1.4797024071894871E-2</v>
      </c>
      <c r="I31">
        <f t="shared" si="16"/>
        <v>4.2882669966661909E-2</v>
      </c>
      <c r="J31">
        <f t="shared" si="25"/>
        <v>0.32821962232506341</v>
      </c>
      <c r="K31">
        <f t="shared" si="17"/>
        <v>5.4110133462595314E-4</v>
      </c>
      <c r="L31">
        <f t="shared" si="2"/>
        <v>1.2269217963248482E-5</v>
      </c>
      <c r="M31">
        <f t="shared" si="2"/>
        <v>9.2085706347096272E-9</v>
      </c>
      <c r="Q31">
        <v>816</v>
      </c>
      <c r="R31">
        <v>319.19499999999999</v>
      </c>
      <c r="S31">
        <f t="shared" si="3"/>
        <v>592.34500000000003</v>
      </c>
      <c r="T31">
        <v>1.6687799999999999</v>
      </c>
      <c r="U31">
        <f t="shared" si="18"/>
        <v>0.65025171838713192</v>
      </c>
      <c r="V31">
        <f t="shared" si="4"/>
        <v>0.34974828161286808</v>
      </c>
      <c r="W31">
        <f t="shared" si="5"/>
        <v>1.29284927549785E-3</v>
      </c>
      <c r="X31">
        <f t="shared" si="6"/>
        <v>5.0744732087800615E-2</v>
      </c>
      <c r="Y31">
        <f t="shared" si="7"/>
        <v>0.12656935461893071</v>
      </c>
      <c r="Z31">
        <f t="shared" si="19"/>
        <v>0.33984632487597305</v>
      </c>
      <c r="AA31">
        <f t="shared" si="8"/>
        <v>1.0280870669529775E-3</v>
      </c>
      <c r="AB31">
        <f t="shared" si="9"/>
        <v>9.8048747219340961E-5</v>
      </c>
      <c r="AC31">
        <f t="shared" si="9"/>
        <v>7.0099027073558581E-8</v>
      </c>
      <c r="AG31">
        <v>544</v>
      </c>
      <c r="AH31">
        <v>325.24099999999999</v>
      </c>
      <c r="AI31">
        <f t="shared" si="10"/>
        <v>598.39099999999996</v>
      </c>
      <c r="AJ31">
        <v>2.8485999999999998</v>
      </c>
      <c r="AK31">
        <f t="shared" si="20"/>
        <v>0.66831990953304876</v>
      </c>
      <c r="AL31">
        <f t="shared" si="21"/>
        <v>0.33168009046695124</v>
      </c>
      <c r="AM31">
        <f t="shared" si="22"/>
        <v>1.8754413665764968E-3</v>
      </c>
      <c r="AN31">
        <f t="shared" si="23"/>
        <v>5.9927582995269679E-2</v>
      </c>
      <c r="AO31">
        <f t="shared" si="11"/>
        <v>0.14652176530222072</v>
      </c>
      <c r="AP31">
        <f t="shared" si="26"/>
        <v>0.34281636891948353</v>
      </c>
      <c r="AQ31">
        <f t="shared" si="24"/>
        <v>1.5151252458963072E-3</v>
      </c>
      <c r="AR31">
        <f t="shared" si="12"/>
        <v>1.2401669777233496E-4</v>
      </c>
      <c r="AS31">
        <f t="shared" si="12"/>
        <v>1.29827706822021E-7</v>
      </c>
    </row>
    <row r="32" spans="1:45" x14ac:dyDescent="0.25">
      <c r="A32">
        <v>1645</v>
      </c>
      <c r="B32" s="14">
        <v>314.98200000000003</v>
      </c>
      <c r="C32">
        <f t="shared" si="0"/>
        <v>588.13200000000006</v>
      </c>
      <c r="D32" s="14">
        <v>2.4788199999999998</v>
      </c>
      <c r="E32">
        <f t="shared" si="13"/>
        <v>0.64534117830829707</v>
      </c>
      <c r="F32">
        <f t="shared" si="1"/>
        <v>0.35465882169170293</v>
      </c>
      <c r="G32">
        <f t="shared" si="14"/>
        <v>6.9727366440353749E-4</v>
      </c>
      <c r="H32">
        <f t="shared" si="15"/>
        <v>9.3427536622812002E-2</v>
      </c>
      <c r="I32">
        <f t="shared" si="16"/>
        <v>0.21678962753499312</v>
      </c>
      <c r="J32">
        <f t="shared" si="25"/>
        <v>0.35365138505248322</v>
      </c>
      <c r="K32">
        <f t="shared" si="17"/>
        <v>5.4518241671235154E-4</v>
      </c>
      <c r="L32">
        <f t="shared" si="2"/>
        <v>1.0149285820422948E-6</v>
      </c>
      <c r="M32">
        <f t="shared" si="2"/>
        <v>2.3131747624261678E-8</v>
      </c>
      <c r="Q32">
        <v>840</v>
      </c>
      <c r="R32" s="13">
        <v>327.06900000000002</v>
      </c>
      <c r="S32">
        <f t="shared" si="3"/>
        <v>600.21900000000005</v>
      </c>
      <c r="T32" s="13">
        <v>1.5891500000000001</v>
      </c>
      <c r="U32">
        <f t="shared" si="18"/>
        <v>0.61922333577518351</v>
      </c>
      <c r="V32">
        <f t="shared" si="4"/>
        <v>0.38077666422481649</v>
      </c>
      <c r="W32">
        <f t="shared" si="5"/>
        <v>1.3347373971955105E-3</v>
      </c>
      <c r="X32">
        <f t="shared" si="6"/>
        <v>0.1270326533502838</v>
      </c>
      <c r="Y32">
        <f t="shared" si="7"/>
        <v>0.28469470051116963</v>
      </c>
      <c r="Z32">
        <f t="shared" si="19"/>
        <v>0.3645204144828445</v>
      </c>
      <c r="AA32">
        <f t="shared" si="8"/>
        <v>1.0821182418629977E-3</v>
      </c>
      <c r="AB32">
        <f t="shared" si="9"/>
        <v>2.642656556733642E-4</v>
      </c>
      <c r="AC32">
        <f t="shared" si="9"/>
        <v>6.3816437640912248E-8</v>
      </c>
      <c r="AG32">
        <v>560</v>
      </c>
      <c r="AH32">
        <v>333.02199999999999</v>
      </c>
      <c r="AI32">
        <f t="shared" si="10"/>
        <v>606.17200000000003</v>
      </c>
      <c r="AJ32">
        <v>2.7206999999999999</v>
      </c>
      <c r="AK32">
        <f t="shared" si="20"/>
        <v>0.63831284766782481</v>
      </c>
      <c r="AL32">
        <f t="shared" si="21"/>
        <v>0.36168715233217519</v>
      </c>
      <c r="AM32">
        <f t="shared" si="22"/>
        <v>2.0556538325282175E-3</v>
      </c>
      <c r="AN32">
        <f t="shared" si="23"/>
        <v>0.13487957177595311</v>
      </c>
      <c r="AO32">
        <f t="shared" si="11"/>
        <v>0.30030170230917574</v>
      </c>
      <c r="AP32">
        <f t="shared" si="26"/>
        <v>0.36705837285382442</v>
      </c>
      <c r="AQ32">
        <f t="shared" si="24"/>
        <v>1.5943709926774467E-3</v>
      </c>
      <c r="AR32">
        <f t="shared" si="12"/>
        <v>2.8850009892185866E-5</v>
      </c>
      <c r="AS32">
        <f t="shared" si="12"/>
        <v>2.1278185834079195E-7</v>
      </c>
    </row>
    <row r="33" spans="1:45" x14ac:dyDescent="0.25">
      <c r="A33">
        <v>1692</v>
      </c>
      <c r="B33" s="13">
        <v>322.74700000000001</v>
      </c>
      <c r="C33">
        <f t="shared" si="0"/>
        <v>595.89699999999993</v>
      </c>
      <c r="D33" s="13">
        <v>2.3529399999999998</v>
      </c>
      <c r="E33">
        <f t="shared" si="13"/>
        <v>0.61256931608133081</v>
      </c>
      <c r="F33">
        <f t="shared" si="1"/>
        <v>0.38743068391866919</v>
      </c>
      <c r="G33">
        <f t="shared" si="14"/>
        <v>7.0984763340731704E-4</v>
      </c>
      <c r="H33">
        <f t="shared" si="15"/>
        <v>0.17265109442363158</v>
      </c>
      <c r="I33">
        <f t="shared" si="16"/>
        <v>0.37453942230342319</v>
      </c>
      <c r="J33">
        <f t="shared" si="25"/>
        <v>0.37927495863796373</v>
      </c>
      <c r="K33">
        <f t="shared" si="17"/>
        <v>5.7030486247866584E-4</v>
      </c>
      <c r="L33">
        <f t="shared" si="2"/>
        <v>6.6515854854338178E-5</v>
      </c>
      <c r="M33">
        <f t="shared" si="2"/>
        <v>1.9472184918446023E-8</v>
      </c>
      <c r="Q33">
        <v>864</v>
      </c>
      <c r="R33">
        <v>334.92399999999998</v>
      </c>
      <c r="S33">
        <f t="shared" si="3"/>
        <v>608.07399999999996</v>
      </c>
      <c r="T33">
        <v>1.5069399999999999</v>
      </c>
      <c r="U33">
        <f t="shared" si="18"/>
        <v>0.58718963824249126</v>
      </c>
      <c r="V33">
        <f t="shared" si="4"/>
        <v>0.41281036175750874</v>
      </c>
      <c r="W33">
        <f t="shared" si="5"/>
        <v>1.2645991469110579E-3</v>
      </c>
      <c r="X33">
        <f t="shared" si="6"/>
        <v>0.20732989070062668</v>
      </c>
      <c r="Y33">
        <f t="shared" si="7"/>
        <v>0.44186150442265704</v>
      </c>
      <c r="Z33">
        <f t="shared" si="19"/>
        <v>0.39049125228755643</v>
      </c>
      <c r="AA33">
        <f t="shared" si="8"/>
        <v>1.1221684794840104E-3</v>
      </c>
      <c r="AB33">
        <f t="shared" si="9"/>
        <v>4.9814264753171458E-4</v>
      </c>
      <c r="AC33">
        <f t="shared" si="9"/>
        <v>2.0286495023714202E-8</v>
      </c>
      <c r="AG33">
        <v>576</v>
      </c>
      <c r="AH33" s="18">
        <v>340.80900000000003</v>
      </c>
      <c r="AI33">
        <f t="shared" si="10"/>
        <v>613.95900000000006</v>
      </c>
      <c r="AJ33" s="13">
        <v>2.5805099999999999</v>
      </c>
      <c r="AK33">
        <f t="shared" si="20"/>
        <v>0.60542238634737333</v>
      </c>
      <c r="AL33">
        <f t="shared" si="21"/>
        <v>0.39457761365262667</v>
      </c>
      <c r="AM33">
        <f t="shared" si="22"/>
        <v>2.1823451023266632E-3</v>
      </c>
      <c r="AN33">
        <f t="shared" si="23"/>
        <v>0.21375178189790489</v>
      </c>
      <c r="AO33">
        <f t="shared" si="11"/>
        <v>0.45427908855278004</v>
      </c>
      <c r="AP33">
        <f t="shared" si="26"/>
        <v>0.3925683087366636</v>
      </c>
      <c r="AQ33">
        <f t="shared" si="24"/>
        <v>1.6510827898803565E-3</v>
      </c>
      <c r="AR33">
        <f t="shared" si="12"/>
        <v>4.0373062453133708E-6</v>
      </c>
      <c r="AS33">
        <f t="shared" si="12"/>
        <v>2.822396446257972E-7</v>
      </c>
    </row>
    <row r="34" spans="1:45" x14ac:dyDescent="0.25">
      <c r="A34">
        <v>1739</v>
      </c>
      <c r="B34">
        <v>330.53800000000001</v>
      </c>
      <c r="C34">
        <f t="shared" si="0"/>
        <v>603.68799999999999</v>
      </c>
      <c r="D34">
        <v>2.22479</v>
      </c>
      <c r="E34">
        <f t="shared" si="13"/>
        <v>0.57920647731118691</v>
      </c>
      <c r="F34">
        <f t="shared" si="1"/>
        <v>0.42079352268881309</v>
      </c>
      <c r="G34">
        <f t="shared" si="14"/>
        <v>6.3667488867606324E-4</v>
      </c>
      <c r="H34">
        <f t="shared" si="15"/>
        <v>0.25552533770742714</v>
      </c>
      <c r="I34">
        <f t="shared" si="16"/>
        <v>0.53492966838552247</v>
      </c>
      <c r="J34">
        <f t="shared" si="25"/>
        <v>0.40607928717446101</v>
      </c>
      <c r="K34">
        <f t="shared" si="17"/>
        <v>5.8288455243190576E-4</v>
      </c>
      <c r="L34">
        <f t="shared" si="2"/>
        <v>2.1650872677182005E-4</v>
      </c>
      <c r="M34">
        <f t="shared" si="2"/>
        <v>2.8934002732595215E-9</v>
      </c>
      <c r="Q34">
        <v>888</v>
      </c>
      <c r="R34">
        <v>342.779</v>
      </c>
      <c r="S34">
        <f t="shared" si="3"/>
        <v>615.92899999999997</v>
      </c>
      <c r="T34">
        <v>1.4290499999999999</v>
      </c>
      <c r="U34">
        <f t="shared" si="18"/>
        <v>0.55683925871662587</v>
      </c>
      <c r="V34">
        <f t="shared" si="4"/>
        <v>0.44316074128337413</v>
      </c>
      <c r="W34">
        <f t="shared" si="5"/>
        <v>1.0816227393402832E-3</v>
      </c>
      <c r="X34">
        <f t="shared" si="6"/>
        <v>0.29059900608775013</v>
      </c>
      <c r="Y34">
        <f t="shared" si="7"/>
        <v>0.60277376707088792</v>
      </c>
      <c r="Z34">
        <f t="shared" si="19"/>
        <v>0.41742329579517268</v>
      </c>
      <c r="AA34">
        <f t="shared" si="8"/>
        <v>1.1311046852143171E-3</v>
      </c>
      <c r="AB34">
        <f t="shared" si="9"/>
        <v>6.6241610025814118E-4</v>
      </c>
      <c r="AC34">
        <f t="shared" si="9"/>
        <v>2.4484629674808225E-9</v>
      </c>
      <c r="AG34">
        <v>592</v>
      </c>
      <c r="AH34">
        <v>348.572</v>
      </c>
      <c r="AI34">
        <f t="shared" si="10"/>
        <v>621.72199999999998</v>
      </c>
      <c r="AJ34">
        <v>2.4316800000000001</v>
      </c>
      <c r="AK34">
        <f t="shared" si="20"/>
        <v>0.57050486471014672</v>
      </c>
      <c r="AL34">
        <f t="shared" si="21"/>
        <v>0.42949513528985328</v>
      </c>
      <c r="AM34">
        <f t="shared" si="22"/>
        <v>2.083220914382504E-3</v>
      </c>
      <c r="AN34">
        <f t="shared" si="23"/>
        <v>0.29542947757241911</v>
      </c>
      <c r="AO34">
        <f t="shared" si="11"/>
        <v>0.61214598393711905</v>
      </c>
      <c r="AP34">
        <f t="shared" si="26"/>
        <v>0.41898563337474931</v>
      </c>
      <c r="AQ34">
        <f t="shared" si="24"/>
        <v>1.659449628454817E-3</v>
      </c>
      <c r="AR34">
        <f t="shared" si="12"/>
        <v>1.1044963050357399E-4</v>
      </c>
      <c r="AS34">
        <f t="shared" si="12"/>
        <v>1.7958210277680544E-7</v>
      </c>
    </row>
    <row r="35" spans="1:45" x14ac:dyDescent="0.25">
      <c r="A35">
        <v>1786</v>
      </c>
      <c r="B35">
        <v>338.35899999999998</v>
      </c>
      <c r="C35">
        <f t="shared" si="0"/>
        <v>611.50900000000001</v>
      </c>
      <c r="D35">
        <v>2.1098499999999998</v>
      </c>
      <c r="E35">
        <f t="shared" si="13"/>
        <v>0.54928275754341194</v>
      </c>
      <c r="F35">
        <f t="shared" si="1"/>
        <v>0.45071724245658806</v>
      </c>
      <c r="G35">
        <f t="shared" si="14"/>
        <v>4.907171427511051E-4</v>
      </c>
      <c r="H35">
        <f t="shared" si="15"/>
        <v>0.34022760728769952</v>
      </c>
      <c r="I35">
        <f t="shared" si="16"/>
        <v>0.69961042099980675</v>
      </c>
      <c r="J35">
        <f t="shared" si="25"/>
        <v>0.4334748611387606</v>
      </c>
      <c r="K35">
        <f t="shared" si="17"/>
        <v>5.7905593079532437E-4</v>
      </c>
      <c r="L35">
        <f t="shared" si="2"/>
        <v>2.9729971350936542E-4</v>
      </c>
      <c r="M35">
        <f t="shared" si="2"/>
        <v>7.8037414731214975E-9</v>
      </c>
      <c r="Q35">
        <v>912</v>
      </c>
      <c r="R35">
        <v>350.63900000000001</v>
      </c>
      <c r="S35">
        <f t="shared" si="3"/>
        <v>623.78899999999999</v>
      </c>
      <c r="T35">
        <v>1.36243</v>
      </c>
      <c r="U35">
        <f t="shared" si="18"/>
        <v>0.53088031297245908</v>
      </c>
      <c r="V35">
        <f t="shared" si="4"/>
        <v>0.46911968702754092</v>
      </c>
      <c r="W35">
        <f t="shared" si="5"/>
        <v>8.2753393912000006E-4</v>
      </c>
      <c r="X35">
        <f t="shared" si="6"/>
        <v>0.37453122149923179</v>
      </c>
      <c r="Y35">
        <f t="shared" si="7"/>
        <v>0.76751056055848466</v>
      </c>
      <c r="Z35">
        <f t="shared" si="19"/>
        <v>0.44456980824031628</v>
      </c>
      <c r="AA35">
        <f t="shared" si="8"/>
        <v>1.1084261504024496E-3</v>
      </c>
      <c r="AB35">
        <f t="shared" si="9"/>
        <v>6.0269654846742252E-4</v>
      </c>
      <c r="AC35">
        <f t="shared" si="9"/>
        <v>7.8900434359144297E-8</v>
      </c>
      <c r="AG35">
        <v>608</v>
      </c>
      <c r="AH35">
        <v>356.339</v>
      </c>
      <c r="AI35">
        <f t="shared" si="10"/>
        <v>629.48900000000003</v>
      </c>
      <c r="AJ35">
        <v>2.2896100000000001</v>
      </c>
      <c r="AK35">
        <f t="shared" si="20"/>
        <v>0.53717333008002666</v>
      </c>
      <c r="AL35">
        <f t="shared" si="21"/>
        <v>0.46282666991997334</v>
      </c>
      <c r="AM35">
        <f t="shared" si="22"/>
        <v>1.6920029655141666E-3</v>
      </c>
      <c r="AN35">
        <f t="shared" si="23"/>
        <v>0.37752107380905597</v>
      </c>
      <c r="AO35">
        <f t="shared" si="11"/>
        <v>0.77347717563317331</v>
      </c>
      <c r="AP35">
        <f t="shared" si="26"/>
        <v>0.44553682743002637</v>
      </c>
      <c r="AQ35">
        <f t="shared" si="24"/>
        <v>1.6246125896352014E-3</v>
      </c>
      <c r="AR35">
        <f t="shared" si="12"/>
        <v>2.9893865332717567E-4</v>
      </c>
      <c r="AS35">
        <f t="shared" si="12"/>
        <v>4.541462761108212E-9</v>
      </c>
    </row>
    <row r="36" spans="1:45" x14ac:dyDescent="0.25">
      <c r="A36">
        <v>1833</v>
      </c>
      <c r="B36">
        <v>346.13200000000001</v>
      </c>
      <c r="C36">
        <f t="shared" si="0"/>
        <v>619.28199999999993</v>
      </c>
      <c r="D36">
        <v>2.0212599999999998</v>
      </c>
      <c r="E36">
        <f t="shared" si="13"/>
        <v>0.52621905183411</v>
      </c>
      <c r="F36">
        <f t="shared" si="1"/>
        <v>0.47378094816589</v>
      </c>
      <c r="G36">
        <f t="shared" si="14"/>
        <v>3.6647303492959895E-4</v>
      </c>
      <c r="H36">
        <f t="shared" si="15"/>
        <v>0.4243735180819489</v>
      </c>
      <c r="I36">
        <f t="shared" si="16"/>
        <v>0.86822911040267647</v>
      </c>
      <c r="J36">
        <f t="shared" si="25"/>
        <v>0.46069048988614086</v>
      </c>
      <c r="K36">
        <f t="shared" si="17"/>
        <v>5.5655407308009711E-4</v>
      </c>
      <c r="L36">
        <f t="shared" si="2"/>
        <v>1.7136009797385281E-4</v>
      </c>
      <c r="M36">
        <f t="shared" si="2"/>
        <v>3.6130801064371136E-8</v>
      </c>
      <c r="Q36">
        <v>936</v>
      </c>
      <c r="R36">
        <v>358.48700000000002</v>
      </c>
      <c r="S36">
        <f t="shared" si="3"/>
        <v>631.63699999999994</v>
      </c>
      <c r="T36">
        <v>1.3114600000000001</v>
      </c>
      <c r="U36">
        <f t="shared" si="18"/>
        <v>0.51101949843357908</v>
      </c>
      <c r="V36">
        <f t="shared" si="4"/>
        <v>0.48898050156642092</v>
      </c>
      <c r="W36">
        <f t="shared" si="5"/>
        <v>6.4731760158356444E-4</v>
      </c>
      <c r="X36">
        <f t="shared" si="6"/>
        <v>0.45678060446034152</v>
      </c>
      <c r="Y36">
        <f t="shared" si="7"/>
        <v>0.93541535514197105</v>
      </c>
      <c r="Z36">
        <f t="shared" si="19"/>
        <v>0.47117203584997508</v>
      </c>
      <c r="AA36">
        <f t="shared" si="8"/>
        <v>1.0570283558985179E-3</v>
      </c>
      <c r="AB36">
        <f t="shared" si="9"/>
        <v>3.1714145117382693E-4</v>
      </c>
      <c r="AC36">
        <f t="shared" si="9"/>
        <v>1.6786290220132815E-7</v>
      </c>
      <c r="AG36">
        <v>624</v>
      </c>
      <c r="AH36">
        <v>364.13200000000001</v>
      </c>
      <c r="AI36">
        <f t="shared" si="10"/>
        <v>637.28199999999993</v>
      </c>
      <c r="AJ36">
        <v>2.17422</v>
      </c>
      <c r="AK36">
        <f t="shared" si="20"/>
        <v>0.51010128263179999</v>
      </c>
      <c r="AL36">
        <f t="shared" si="21"/>
        <v>0.48989871736820001</v>
      </c>
      <c r="AM36">
        <f t="shared" si="22"/>
        <v>1.2441845187960571E-3</v>
      </c>
      <c r="AN36">
        <f t="shared" si="23"/>
        <v>0.45788931064036842</v>
      </c>
      <c r="AO36">
        <f t="shared" si="11"/>
        <v>0.93774181931811207</v>
      </c>
      <c r="AP36">
        <f t="shared" si="26"/>
        <v>0.47153062886418962</v>
      </c>
      <c r="AQ36">
        <f t="shared" si="24"/>
        <v>1.5542898045565914E-3</v>
      </c>
      <c r="AR36">
        <f t="shared" si="12"/>
        <v>3.3738667529115878E-4</v>
      </c>
      <c r="AS36">
        <f t="shared" si="12"/>
        <v>9.6165288256622674E-8</v>
      </c>
    </row>
    <row r="37" spans="1:45" x14ac:dyDescent="0.25">
      <c r="A37">
        <v>1880</v>
      </c>
      <c r="B37">
        <v>353.87799999999999</v>
      </c>
      <c r="C37">
        <f t="shared" si="0"/>
        <v>627.02800000000002</v>
      </c>
      <c r="D37">
        <v>1.9551000000000001</v>
      </c>
      <c r="E37">
        <f t="shared" si="13"/>
        <v>0.50899481919241885</v>
      </c>
      <c r="F37">
        <f t="shared" si="1"/>
        <v>0.49100518080758115</v>
      </c>
      <c r="G37">
        <f t="shared" si="14"/>
        <v>3.1058257358680116E-4</v>
      </c>
      <c r="H37">
        <f t="shared" si="15"/>
        <v>0.50524955594801702</v>
      </c>
      <c r="I37">
        <f t="shared" si="16"/>
        <v>1.0391260873958581</v>
      </c>
      <c r="J37">
        <f t="shared" si="25"/>
        <v>0.48684853132090544</v>
      </c>
      <c r="K37">
        <f t="shared" si="17"/>
        <v>5.2140591817215773E-4</v>
      </c>
      <c r="L37">
        <f t="shared" si="2"/>
        <v>1.7277734955081461E-5</v>
      </c>
      <c r="M37">
        <f t="shared" si="2"/>
        <v>4.4446482622155998E-8</v>
      </c>
      <c r="Q37">
        <v>960</v>
      </c>
      <c r="R37">
        <v>366.34100000000001</v>
      </c>
      <c r="S37">
        <f t="shared" si="3"/>
        <v>639.49099999999999</v>
      </c>
      <c r="T37">
        <v>1.27159</v>
      </c>
      <c r="U37">
        <f t="shared" si="18"/>
        <v>0.49548387599557348</v>
      </c>
      <c r="V37">
        <f t="shared" si="4"/>
        <v>0.50451612400442647</v>
      </c>
      <c r="W37">
        <f t="shared" si="5"/>
        <v>5.7409456714308893E-4</v>
      </c>
      <c r="X37">
        <f t="shared" si="6"/>
        <v>0.53521607804916216</v>
      </c>
      <c r="Y37">
        <f t="shared" si="7"/>
        <v>1.1056100189361051</v>
      </c>
      <c r="Z37">
        <f t="shared" si="19"/>
        <v>0.49654071639153952</v>
      </c>
      <c r="AA37">
        <f t="shared" si="8"/>
        <v>9.8506425875785728E-4</v>
      </c>
      <c r="AB37">
        <f t="shared" si="9"/>
        <v>6.3607126591695178E-5</v>
      </c>
      <c r="AC37">
        <f t="shared" si="9"/>
        <v>1.688960874259378E-7</v>
      </c>
      <c r="AG37">
        <v>640</v>
      </c>
      <c r="AH37">
        <v>371.93299999999999</v>
      </c>
      <c r="AI37">
        <f t="shared" si="10"/>
        <v>645.08299999999997</v>
      </c>
      <c r="AJ37">
        <v>2.0893700000000002</v>
      </c>
      <c r="AK37">
        <f t="shared" si="20"/>
        <v>0.49019433033106308</v>
      </c>
      <c r="AL37">
        <f t="shared" si="21"/>
        <v>0.50980566966893692</v>
      </c>
      <c r="AM37">
        <f t="shared" si="22"/>
        <v>9.5047779031656732E-4</v>
      </c>
      <c r="AN37">
        <f t="shared" si="23"/>
        <v>0.53477873764225292</v>
      </c>
      <c r="AO37">
        <f t="shared" si="11"/>
        <v>1.1046248685810123</v>
      </c>
      <c r="AP37">
        <f t="shared" si="26"/>
        <v>0.49639926573709509</v>
      </c>
      <c r="AQ37">
        <f t="shared" si="24"/>
        <v>1.4525174082037778E-3</v>
      </c>
      <c r="AR37">
        <f t="shared" si="12"/>
        <v>1.7973166638370427E-4</v>
      </c>
      <c r="AS37">
        <f t="shared" si="12"/>
        <v>2.5204377792833632E-7</v>
      </c>
    </row>
    <row r="38" spans="1:45" x14ac:dyDescent="0.25">
      <c r="A38">
        <v>1927</v>
      </c>
      <c r="B38">
        <v>361.60700000000003</v>
      </c>
      <c r="C38">
        <f t="shared" si="0"/>
        <v>634.75700000000006</v>
      </c>
      <c r="D38">
        <v>1.89903</v>
      </c>
      <c r="E38">
        <f t="shared" si="13"/>
        <v>0.49439743823383925</v>
      </c>
      <c r="F38">
        <f t="shared" si="1"/>
        <v>0.50560256176616081</v>
      </c>
      <c r="G38">
        <f t="shared" si="14"/>
        <v>2.8781648873854121E-4</v>
      </c>
      <c r="H38">
        <f t="shared" si="15"/>
        <v>0.58101801551261834</v>
      </c>
      <c r="I38">
        <f t="shared" si="16"/>
        <v>1.2115713325796229</v>
      </c>
      <c r="J38">
        <f t="shared" si="25"/>
        <v>0.51135460947499689</v>
      </c>
      <c r="K38">
        <f t="shared" si="17"/>
        <v>4.7768065409140378E-4</v>
      </c>
      <c r="L38">
        <f t="shared" si="2"/>
        <v>3.3086052844726433E-5</v>
      </c>
      <c r="M38">
        <f t="shared" si="2"/>
        <v>3.6048401285139141E-8</v>
      </c>
      <c r="Q38">
        <v>984</v>
      </c>
      <c r="R38">
        <v>374.178</v>
      </c>
      <c r="S38">
        <f t="shared" si="3"/>
        <v>647.32799999999997</v>
      </c>
      <c r="T38">
        <v>1.2362299999999999</v>
      </c>
      <c r="U38">
        <f t="shared" si="18"/>
        <v>0.4817056063841394</v>
      </c>
      <c r="V38">
        <f t="shared" si="4"/>
        <v>0.5182943936158606</v>
      </c>
      <c r="W38">
        <f t="shared" si="5"/>
        <v>5.4665622386051071E-4</v>
      </c>
      <c r="X38">
        <f t="shared" si="6"/>
        <v>0.60831154537502719</v>
      </c>
      <c r="Y38">
        <f t="shared" si="7"/>
        <v>1.2777123818009772</v>
      </c>
      <c r="Z38">
        <f t="shared" si="19"/>
        <v>0.52018225860172806</v>
      </c>
      <c r="AA38">
        <f t="shared" si="8"/>
        <v>8.966749081662233E-4</v>
      </c>
      <c r="AB38">
        <f t="shared" si="9"/>
        <v>3.5640342048643451E-6</v>
      </c>
      <c r="AC38">
        <f t="shared" si="9"/>
        <v>1.2251307936310209E-7</v>
      </c>
      <c r="AG38">
        <v>656</v>
      </c>
      <c r="AH38">
        <v>379.73399999999998</v>
      </c>
      <c r="AI38">
        <f t="shared" si="10"/>
        <v>652.88400000000001</v>
      </c>
      <c r="AJ38">
        <v>2.0245500000000001</v>
      </c>
      <c r="AK38">
        <f t="shared" si="20"/>
        <v>0.474986685685998</v>
      </c>
      <c r="AL38">
        <f t="shared" si="21"/>
        <v>0.525013314314002</v>
      </c>
      <c r="AM38">
        <f t="shared" si="22"/>
        <v>8.0941644593449796E-4</v>
      </c>
      <c r="AN38">
        <f t="shared" si="23"/>
        <v>0.60663356863943108</v>
      </c>
      <c r="AO38">
        <f t="shared" si="11"/>
        <v>1.273572816564529</v>
      </c>
      <c r="AP38">
        <f t="shared" si="26"/>
        <v>0.51963954426835557</v>
      </c>
      <c r="AQ38">
        <f t="shared" si="24"/>
        <v>1.327438226828647E-3</v>
      </c>
      <c r="AR38">
        <f t="shared" si="12"/>
        <v>2.8877404503486846E-5</v>
      </c>
      <c r="AS38">
        <f t="shared" si="12"/>
        <v>2.6834656548074575E-7</v>
      </c>
    </row>
    <row r="39" spans="1:45" x14ac:dyDescent="0.25">
      <c r="A39">
        <v>1974</v>
      </c>
      <c r="B39">
        <v>369.24900000000002</v>
      </c>
      <c r="C39">
        <f t="shared" si="0"/>
        <v>642.399</v>
      </c>
      <c r="D39">
        <v>1.84707</v>
      </c>
      <c r="E39">
        <f t="shared" si="13"/>
        <v>0.48087006326312776</v>
      </c>
      <c r="F39">
        <f t="shared" si="1"/>
        <v>0.51912993673687224</v>
      </c>
      <c r="G39">
        <f t="shared" si="14"/>
        <v>2.7618418261169612E-4</v>
      </c>
      <c r="H39">
        <f t="shared" si="15"/>
        <v>0.65043250825791643</v>
      </c>
      <c r="I39">
        <f t="shared" si="16"/>
        <v>1.385208730193483</v>
      </c>
      <c r="J39">
        <f t="shared" si="25"/>
        <v>0.53380560021729284</v>
      </c>
      <c r="K39">
        <f t="shared" si="17"/>
        <v>4.2635008799342422E-4</v>
      </c>
      <c r="L39">
        <f t="shared" si="2"/>
        <v>2.1537509859055081E-4</v>
      </c>
      <c r="M39">
        <f t="shared" si="2"/>
        <v>2.2549799139114116E-8</v>
      </c>
      <c r="Q39">
        <v>1008</v>
      </c>
      <c r="R39">
        <v>382.00299999999999</v>
      </c>
      <c r="S39">
        <f t="shared" si="3"/>
        <v>655.15300000000002</v>
      </c>
      <c r="T39">
        <v>1.2025600000000001</v>
      </c>
      <c r="U39">
        <f t="shared" si="18"/>
        <v>0.46858585701148714</v>
      </c>
      <c r="V39">
        <f t="shared" si="4"/>
        <v>0.53141414298851286</v>
      </c>
      <c r="W39">
        <f t="shared" si="5"/>
        <v>5.4616915267798516E-4</v>
      </c>
      <c r="X39">
        <f t="shared" si="6"/>
        <v>0.67484819094821569</v>
      </c>
      <c r="Y39">
        <f t="shared" si="7"/>
        <v>1.4511264888673983</v>
      </c>
      <c r="Z39">
        <f t="shared" si="19"/>
        <v>0.54170245639771741</v>
      </c>
      <c r="AA39">
        <f t="shared" si="8"/>
        <v>7.9910343503371718E-4</v>
      </c>
      <c r="AB39">
        <f t="shared" si="9"/>
        <v>1.058493928060182E-4</v>
      </c>
      <c r="AC39">
        <f t="shared" si="9"/>
        <v>6.3975751190809166E-8</v>
      </c>
      <c r="AG39">
        <v>672</v>
      </c>
      <c r="AH39">
        <v>387.51799999999997</v>
      </c>
      <c r="AI39">
        <f t="shared" si="10"/>
        <v>660.66799999999989</v>
      </c>
      <c r="AJ39">
        <v>1.9693499999999999</v>
      </c>
      <c r="AK39">
        <f t="shared" si="20"/>
        <v>0.46203602255104598</v>
      </c>
      <c r="AL39">
        <f t="shared" si="21"/>
        <v>0.53796397744895397</v>
      </c>
      <c r="AM39">
        <f t="shared" si="22"/>
        <v>7.5252268125650112E-4</v>
      </c>
      <c r="AN39">
        <f t="shared" si="23"/>
        <v>0.67230083631501736</v>
      </c>
      <c r="AO39">
        <f t="shared" si="11"/>
        <v>1.4441089781298755</v>
      </c>
      <c r="AP39">
        <f t="shared" si="26"/>
        <v>0.54087855589761391</v>
      </c>
      <c r="AQ39">
        <f t="shared" si="24"/>
        <v>1.186733166645577E-3</v>
      </c>
      <c r="AR39">
        <f t="shared" si="12"/>
        <v>8.4947675333930032E-6</v>
      </c>
      <c r="AS39">
        <f t="shared" si="12"/>
        <v>1.8853874562181691E-7</v>
      </c>
    </row>
    <row r="40" spans="1:45" x14ac:dyDescent="0.25">
      <c r="A40">
        <v>2021</v>
      </c>
      <c r="B40">
        <v>376.86200000000002</v>
      </c>
      <c r="C40">
        <f t="shared" si="0"/>
        <v>650.01199999999994</v>
      </c>
      <c r="D40">
        <v>1.79721</v>
      </c>
      <c r="E40">
        <f t="shared" si="13"/>
        <v>0.46788940668037804</v>
      </c>
      <c r="F40">
        <f t="shared" si="1"/>
        <v>0.53211059331962196</v>
      </c>
      <c r="G40">
        <f t="shared" si="14"/>
        <v>2.6931558280346316E-4</v>
      </c>
      <c r="H40">
        <f t="shared" si="15"/>
        <v>0.71238786449119162</v>
      </c>
      <c r="I40">
        <f t="shared" si="16"/>
        <v>1.5588607195319399</v>
      </c>
      <c r="J40">
        <f t="shared" si="25"/>
        <v>0.55384405435298378</v>
      </c>
      <c r="K40">
        <f t="shared" si="17"/>
        <v>3.7390431542422959E-4</v>
      </c>
      <c r="L40">
        <f t="shared" si="2"/>
        <v>4.7234332848865675E-4</v>
      </c>
      <c r="M40">
        <f t="shared" si="2"/>
        <v>1.0938802991218172E-8</v>
      </c>
      <c r="Q40">
        <v>1032</v>
      </c>
      <c r="R40">
        <v>389.83499999999998</v>
      </c>
      <c r="S40">
        <f t="shared" si="3"/>
        <v>662.9849999999999</v>
      </c>
      <c r="T40">
        <v>1.16892</v>
      </c>
      <c r="U40">
        <f t="shared" si="18"/>
        <v>0.4554777973472155</v>
      </c>
      <c r="V40">
        <f t="shared" si="4"/>
        <v>0.5445222026527845</v>
      </c>
      <c r="W40">
        <f t="shared" si="5"/>
        <v>5.3756422845326979E-4</v>
      </c>
      <c r="X40">
        <f t="shared" si="6"/>
        <v>0.73414466679350554</v>
      </c>
      <c r="Y40">
        <f t="shared" si="7"/>
        <v>1.6255556362655068</v>
      </c>
      <c r="Z40">
        <f t="shared" si="19"/>
        <v>0.56088093883852663</v>
      </c>
      <c r="AA40">
        <f t="shared" si="8"/>
        <v>6.9872876032085643E-4</v>
      </c>
      <c r="AB40">
        <f t="shared" si="9"/>
        <v>2.676082495947089E-4</v>
      </c>
      <c r="AC40">
        <f t="shared" si="9"/>
        <v>2.5974006332098348E-8</v>
      </c>
      <c r="AG40">
        <v>688</v>
      </c>
      <c r="AH40">
        <v>395.298</v>
      </c>
      <c r="AI40">
        <f t="shared" si="10"/>
        <v>668.44799999999998</v>
      </c>
      <c r="AJ40">
        <v>1.9180299999999999</v>
      </c>
      <c r="AK40">
        <f t="shared" si="20"/>
        <v>0.44999565965094201</v>
      </c>
      <c r="AL40">
        <f t="shared" si="21"/>
        <v>0.55000434034905799</v>
      </c>
      <c r="AM40">
        <f t="shared" si="22"/>
        <v>7.2964786865399589E-4</v>
      </c>
      <c r="AN40">
        <f t="shared" si="23"/>
        <v>0.73100754140952906</v>
      </c>
      <c r="AO40">
        <f t="shared" si="11"/>
        <v>1.6157200396799012</v>
      </c>
      <c r="AP40">
        <f t="shared" si="26"/>
        <v>0.55986628656394311</v>
      </c>
      <c r="AQ40">
        <f t="shared" si="24"/>
        <v>1.0404990733511297E-3</v>
      </c>
      <c r="AR40">
        <f t="shared" si="12"/>
        <v>9.725798314528695E-5</v>
      </c>
      <c r="AS40">
        <f t="shared" si="12"/>
        <v>9.6628471461659384E-8</v>
      </c>
    </row>
    <row r="41" spans="1:45" x14ac:dyDescent="0.25">
      <c r="A41">
        <v>2068</v>
      </c>
      <c r="B41">
        <v>384.52800000000002</v>
      </c>
      <c r="C41">
        <f t="shared" si="0"/>
        <v>657.678</v>
      </c>
      <c r="D41">
        <v>1.7485900000000001</v>
      </c>
      <c r="E41">
        <f t="shared" si="13"/>
        <v>0.45523157428861527</v>
      </c>
      <c r="F41">
        <f t="shared" si="1"/>
        <v>0.54476842571138473</v>
      </c>
      <c r="G41">
        <f t="shared" si="14"/>
        <v>2.6671216190840975E-4</v>
      </c>
      <c r="H41">
        <f t="shared" si="15"/>
        <v>0.76672202721716298</v>
      </c>
      <c r="I41">
        <f t="shared" si="16"/>
        <v>1.7326890459567728</v>
      </c>
      <c r="J41">
        <f t="shared" si="25"/>
        <v>0.57141755717792253</v>
      </c>
      <c r="K41">
        <f t="shared" si="17"/>
        <v>3.2379486214160488E-4</v>
      </c>
      <c r="L41">
        <f t="shared" si="2"/>
        <v>7.1017620792081519E-4</v>
      </c>
      <c r="M41">
        <f t="shared" si="2"/>
        <v>3.2584346659128148E-9</v>
      </c>
      <c r="Q41">
        <v>1056</v>
      </c>
      <c r="R41">
        <v>397.64400000000001</v>
      </c>
      <c r="S41">
        <f t="shared" si="3"/>
        <v>670.79399999999998</v>
      </c>
      <c r="T41">
        <v>1.13581</v>
      </c>
      <c r="U41">
        <f t="shared" si="18"/>
        <v>0.44257625586433702</v>
      </c>
      <c r="V41">
        <f t="shared" si="4"/>
        <v>0.55742374413566298</v>
      </c>
      <c r="W41">
        <f t="shared" si="5"/>
        <v>5.4097372673098576E-4</v>
      </c>
      <c r="X41">
        <f t="shared" si="6"/>
        <v>0.78599296482644654</v>
      </c>
      <c r="Y41">
        <f t="shared" si="7"/>
        <v>1.8010365786404487</v>
      </c>
      <c r="Z41">
        <f t="shared" si="19"/>
        <v>0.57765042908622721</v>
      </c>
      <c r="AA41">
        <f t="shared" si="8"/>
        <v>5.9802792952233161E-4</v>
      </c>
      <c r="AB41">
        <f t="shared" si="9"/>
        <v>4.0911878408938162E-4</v>
      </c>
      <c r="AC41">
        <f t="shared" si="9"/>
        <v>3.2551820561560164E-9</v>
      </c>
      <c r="AG41" s="11">
        <v>704</v>
      </c>
      <c r="AH41">
        <v>403.05900000000003</v>
      </c>
      <c r="AI41">
        <f t="shared" si="10"/>
        <v>676.20900000000006</v>
      </c>
      <c r="AJ41">
        <v>1.8682700000000001</v>
      </c>
      <c r="AK41">
        <f t="shared" si="20"/>
        <v>0.43832129375247808</v>
      </c>
      <c r="AL41">
        <f t="shared" si="21"/>
        <v>0.56167870624752192</v>
      </c>
      <c r="AM41">
        <f t="shared" si="22"/>
        <v>7.2055659697865121E-4</v>
      </c>
      <c r="AN41">
        <f t="shared" si="23"/>
        <v>0.78248016724251113</v>
      </c>
      <c r="AO41">
        <f t="shared" si="11"/>
        <v>1.7882636078955327</v>
      </c>
      <c r="AP41">
        <f t="shared" si="26"/>
        <v>0.5765142717375612</v>
      </c>
      <c r="AQ41">
        <f t="shared" si="24"/>
        <v>8.9411904723309501E-4</v>
      </c>
      <c r="AR41">
        <f t="shared" si="12"/>
        <v>2.2009400340924448E-4</v>
      </c>
      <c r="AS41">
        <f t="shared" si="12"/>
        <v>3.0123924138326278E-8</v>
      </c>
    </row>
    <row r="42" spans="1:45" x14ac:dyDescent="0.25">
      <c r="A42">
        <v>2115</v>
      </c>
      <c r="B42">
        <v>392.22699999999998</v>
      </c>
      <c r="C42">
        <f t="shared" si="0"/>
        <v>665.37699999999995</v>
      </c>
      <c r="D42">
        <v>1.70044</v>
      </c>
      <c r="E42">
        <f t="shared" si="13"/>
        <v>0.44269610267892007</v>
      </c>
      <c r="F42">
        <f t="shared" si="1"/>
        <v>0.55730389732107999</v>
      </c>
      <c r="G42">
        <f t="shared" si="14"/>
        <v>2.6599206676722038E-4</v>
      </c>
      <c r="H42">
        <f t="shared" si="15"/>
        <v>0.81377450027962139</v>
      </c>
      <c r="I42">
        <f t="shared" si="16"/>
        <v>1.9077532566679154</v>
      </c>
      <c r="J42">
        <f t="shared" si="25"/>
        <v>0.58663591569857798</v>
      </c>
      <c r="K42">
        <f t="shared" si="17"/>
        <v>2.752898170943804E-4</v>
      </c>
      <c r="L42">
        <f t="shared" si="2"/>
        <v>8.6036730209787993E-4</v>
      </c>
      <c r="M42">
        <f t="shared" si="2"/>
        <v>8.6448161146204109E-11</v>
      </c>
      <c r="Q42">
        <v>1080</v>
      </c>
      <c r="R42">
        <v>405.46</v>
      </c>
      <c r="S42">
        <f t="shared" si="3"/>
        <v>678.6099999999999</v>
      </c>
      <c r="T42">
        <v>1.10249</v>
      </c>
      <c r="U42">
        <f t="shared" si="18"/>
        <v>0.42959288642279336</v>
      </c>
      <c r="V42">
        <f t="shared" si="4"/>
        <v>0.57040711357720664</v>
      </c>
      <c r="W42">
        <f t="shared" si="5"/>
        <v>5.3772658551411634E-4</v>
      </c>
      <c r="X42">
        <f t="shared" si="6"/>
        <v>0.83036888304063039</v>
      </c>
      <c r="Y42">
        <f t="shared" si="7"/>
        <v>1.97715076747472</v>
      </c>
      <c r="Z42">
        <f t="shared" si="19"/>
        <v>0.59200309939476314</v>
      </c>
      <c r="AA42">
        <f t="shared" si="8"/>
        <v>5.027035585486281E-4</v>
      </c>
      <c r="AB42">
        <f t="shared" si="9"/>
        <v>4.6638660343210176E-4</v>
      </c>
      <c r="AC42">
        <f t="shared" si="9"/>
        <v>1.2266124178253163E-9</v>
      </c>
      <c r="AG42">
        <v>720</v>
      </c>
      <c r="AH42">
        <v>410.83100000000002</v>
      </c>
      <c r="AI42">
        <f t="shared" si="10"/>
        <v>683.98099999999999</v>
      </c>
      <c r="AJ42">
        <v>1.8191299999999999</v>
      </c>
      <c r="AK42">
        <f t="shared" si="20"/>
        <v>0.42679238820081966</v>
      </c>
      <c r="AL42">
        <f t="shared" si="21"/>
        <v>0.57320761179918034</v>
      </c>
      <c r="AM42">
        <f t="shared" si="22"/>
        <v>7.1351819310095516E-4</v>
      </c>
      <c r="AN42">
        <f t="shared" si="23"/>
        <v>0.82671149463826432</v>
      </c>
      <c r="AO42">
        <f t="shared" si="11"/>
        <v>1.9614391562631965</v>
      </c>
      <c r="AP42">
        <f t="shared" si="26"/>
        <v>0.59082017649329077</v>
      </c>
      <c r="AQ42">
        <f t="shared" si="24"/>
        <v>7.5521812377708482E-4</v>
      </c>
      <c r="AR42">
        <f t="shared" si="12"/>
        <v>3.1020243510422531E-4</v>
      </c>
      <c r="AS42">
        <f t="shared" si="12"/>
        <v>1.7388842183940196E-9</v>
      </c>
    </row>
    <row r="43" spans="1:45" x14ac:dyDescent="0.25">
      <c r="A43">
        <v>2162</v>
      </c>
      <c r="B43">
        <v>399.947</v>
      </c>
      <c r="C43">
        <f t="shared" si="0"/>
        <v>673.09699999999998</v>
      </c>
      <c r="D43">
        <v>1.65242</v>
      </c>
      <c r="E43">
        <f t="shared" si="13"/>
        <v>0.43019447554086071</v>
      </c>
      <c r="F43">
        <f t="shared" si="1"/>
        <v>0.56980552445913935</v>
      </c>
      <c r="G43">
        <f t="shared" si="14"/>
        <v>2.6150532011829351E-4</v>
      </c>
      <c r="H43">
        <f t="shared" si="15"/>
        <v>0.85377842936462833</v>
      </c>
      <c r="I43">
        <f t="shared" si="16"/>
        <v>2.0842117172576833</v>
      </c>
      <c r="J43">
        <f t="shared" si="25"/>
        <v>0.5995745371020138</v>
      </c>
      <c r="K43">
        <f t="shared" si="17"/>
        <v>2.2937151885364462E-4</v>
      </c>
      <c r="L43">
        <f t="shared" si="2"/>
        <v>8.8619411373161937E-4</v>
      </c>
      <c r="M43">
        <f t="shared" si="2"/>
        <v>1.032581183715951E-9</v>
      </c>
      <c r="Q43">
        <v>1104</v>
      </c>
      <c r="R43">
        <v>413.27300000000002</v>
      </c>
      <c r="S43">
        <f t="shared" si="3"/>
        <v>686.423</v>
      </c>
      <c r="T43">
        <v>1.0693699999999999</v>
      </c>
      <c r="U43">
        <f t="shared" si="18"/>
        <v>0.41668744837045463</v>
      </c>
      <c r="V43">
        <f t="shared" si="4"/>
        <v>0.58331255162954543</v>
      </c>
      <c r="W43">
        <f t="shared" si="5"/>
        <v>5.2311445003818313E-4</v>
      </c>
      <c r="X43">
        <f t="shared" si="6"/>
        <v>0.86767137494590185</v>
      </c>
      <c r="Y43">
        <f t="shared" si="7"/>
        <v>2.1540470466194241</v>
      </c>
      <c r="Z43">
        <f t="shared" si="19"/>
        <v>0.60406798479993018</v>
      </c>
      <c r="AA43">
        <f t="shared" si="8"/>
        <v>4.1443087977700919E-4</v>
      </c>
      <c r="AB43">
        <f t="shared" si="9"/>
        <v>4.307880060903076E-4</v>
      </c>
      <c r="AC43">
        <f t="shared" si="9"/>
        <v>1.1812118444715533E-8</v>
      </c>
      <c r="AG43">
        <v>736</v>
      </c>
      <c r="AH43">
        <v>418.59</v>
      </c>
      <c r="AI43">
        <f t="shared" si="10"/>
        <v>691.74</v>
      </c>
      <c r="AJ43">
        <v>1.77047</v>
      </c>
      <c r="AK43">
        <f t="shared" si="20"/>
        <v>0.41537609711120438</v>
      </c>
      <c r="AL43">
        <f t="shared" si="21"/>
        <v>0.58462390288879562</v>
      </c>
      <c r="AM43">
        <f t="shared" si="22"/>
        <v>6.9944138534556999E-4</v>
      </c>
      <c r="AN43">
        <f t="shared" si="23"/>
        <v>0.86407150859989756</v>
      </c>
      <c r="AO43">
        <f t="shared" si="11"/>
        <v>2.1354324314874371</v>
      </c>
      <c r="AP43">
        <f t="shared" si="26"/>
        <v>0.60290366647372418</v>
      </c>
      <c r="AQ43">
        <f t="shared" si="24"/>
        <v>6.2546601272323661E-4</v>
      </c>
      <c r="AR43">
        <f t="shared" si="12"/>
        <v>3.3414975672088002E-4</v>
      </c>
      <c r="AS43">
        <f t="shared" si="12"/>
        <v>5.4723557546130699E-9</v>
      </c>
    </row>
    <row r="44" spans="1:45" x14ac:dyDescent="0.25">
      <c r="A44">
        <v>2209</v>
      </c>
      <c r="B44">
        <v>407.65300000000002</v>
      </c>
      <c r="C44">
        <f t="shared" si="0"/>
        <v>680.803</v>
      </c>
      <c r="D44">
        <v>1.60521</v>
      </c>
      <c r="E44">
        <f t="shared" si="13"/>
        <v>0.41790372549530086</v>
      </c>
      <c r="F44">
        <f t="shared" si="1"/>
        <v>0.58209627450469914</v>
      </c>
      <c r="G44">
        <f t="shared" si="14"/>
        <v>2.4832203984120302E-4</v>
      </c>
      <c r="H44">
        <f t="shared" si="15"/>
        <v>0.88710970936324807</v>
      </c>
      <c r="I44">
        <f t="shared" si="16"/>
        <v>2.2619426369330031</v>
      </c>
      <c r="J44">
        <f t="shared" si="25"/>
        <v>0.61035499848813513</v>
      </c>
      <c r="K44">
        <f t="shared" si="17"/>
        <v>1.8688449474926064E-4</v>
      </c>
      <c r="L44">
        <f t="shared" si="2"/>
        <v>7.9855548117202014E-4</v>
      </c>
      <c r="M44">
        <f t="shared" si="2"/>
        <v>3.7745719469244539E-9</v>
      </c>
      <c r="Q44">
        <v>1128</v>
      </c>
      <c r="R44">
        <v>421.07600000000002</v>
      </c>
      <c r="S44">
        <f t="shared" si="3"/>
        <v>694.226</v>
      </c>
      <c r="T44">
        <v>1.03715</v>
      </c>
      <c r="U44">
        <f t="shared" si="18"/>
        <v>0.40413270156953818</v>
      </c>
      <c r="V44">
        <f t="shared" si="4"/>
        <v>0.59586729843046182</v>
      </c>
      <c r="W44">
        <f t="shared" si="5"/>
        <v>4.9453960732970259E-4</v>
      </c>
      <c r="X44">
        <f t="shared" si="6"/>
        <v>0.89842370258569315</v>
      </c>
      <c r="Y44">
        <f t="shared" si="7"/>
        <v>2.3316275227808521</v>
      </c>
      <c r="Z44">
        <f t="shared" si="19"/>
        <v>0.61401432591457838</v>
      </c>
      <c r="AA44">
        <f t="shared" si="8"/>
        <v>3.3498600484754842E-4</v>
      </c>
      <c r="AB44">
        <f t="shared" si="9"/>
        <v>3.2931460650928191E-4</v>
      </c>
      <c r="AC44">
        <f t="shared" si="9"/>
        <v>2.5457352065033271E-8</v>
      </c>
      <c r="AG44">
        <v>752</v>
      </c>
      <c r="AH44">
        <v>426.35500000000002</v>
      </c>
      <c r="AI44">
        <f t="shared" si="10"/>
        <v>699.505</v>
      </c>
      <c r="AJ44">
        <v>1.7227699999999999</v>
      </c>
      <c r="AK44">
        <f t="shared" si="20"/>
        <v>0.4041850349456752</v>
      </c>
      <c r="AL44">
        <f t="shared" si="21"/>
        <v>0.59581496505432474</v>
      </c>
      <c r="AM44">
        <f t="shared" si="22"/>
        <v>6.6351619888652819E-4</v>
      </c>
      <c r="AN44">
        <f t="shared" si="23"/>
        <v>0.8950127932859685</v>
      </c>
      <c r="AO44">
        <f t="shared" si="11"/>
        <v>2.310000185875972</v>
      </c>
      <c r="AP44">
        <f t="shared" si="26"/>
        <v>0.61291112267729597</v>
      </c>
      <c r="AQ44">
        <f t="shared" si="24"/>
        <v>5.0891073530452647E-4</v>
      </c>
      <c r="AR44">
        <f t="shared" si="12"/>
        <v>2.9227860546947733E-4</v>
      </c>
      <c r="AS44">
        <f t="shared" si="12"/>
        <v>2.3902849369405657E-8</v>
      </c>
    </row>
    <row r="45" spans="1:45" x14ac:dyDescent="0.25">
      <c r="A45">
        <v>2256</v>
      </c>
      <c r="B45">
        <v>415.358</v>
      </c>
      <c r="C45">
        <f t="shared" si="0"/>
        <v>688.50800000000004</v>
      </c>
      <c r="D45">
        <v>1.5603800000000001</v>
      </c>
      <c r="E45">
        <f t="shared" si="13"/>
        <v>0.40623258962276432</v>
      </c>
      <c r="F45">
        <f t="shared" si="1"/>
        <v>0.59376741037723568</v>
      </c>
      <c r="G45">
        <f t="shared" si="14"/>
        <v>2.2860251135950056E-4</v>
      </c>
      <c r="H45">
        <f t="shared" si="15"/>
        <v>0.91426695823625559</v>
      </c>
      <c r="I45">
        <f t="shared" si="16"/>
        <v>2.44040331600561</v>
      </c>
      <c r="J45">
        <f t="shared" si="25"/>
        <v>0.6191385697413504</v>
      </c>
      <c r="K45">
        <f t="shared" si="17"/>
        <v>1.4931552996968911E-4</v>
      </c>
      <c r="L45">
        <f t="shared" si="2"/>
        <v>6.4369572747930575E-4</v>
      </c>
      <c r="M45">
        <f t="shared" si="2"/>
        <v>6.286425417908308E-9</v>
      </c>
      <c r="Q45">
        <v>1152</v>
      </c>
      <c r="R45">
        <v>428.86799999999999</v>
      </c>
      <c r="S45">
        <f t="shared" si="3"/>
        <v>702.01800000000003</v>
      </c>
      <c r="T45">
        <v>1.0066900000000001</v>
      </c>
      <c r="U45">
        <f t="shared" si="18"/>
        <v>0.39226375099362526</v>
      </c>
      <c r="V45">
        <f t="shared" si="4"/>
        <v>0.60773624900637468</v>
      </c>
      <c r="W45">
        <f t="shared" si="5"/>
        <v>4.4641697449565587E-4</v>
      </c>
      <c r="X45">
        <f t="shared" si="6"/>
        <v>0.92328092215716795</v>
      </c>
      <c r="Y45">
        <f t="shared" si="7"/>
        <v>2.5097286001716261</v>
      </c>
      <c r="Z45">
        <f t="shared" si="19"/>
        <v>0.62205399003091955</v>
      </c>
      <c r="AA45">
        <f t="shared" si="8"/>
        <v>2.6559423167068965E-4</v>
      </c>
      <c r="AB45">
        <f t="shared" si="9"/>
        <v>2.0499770804593493E-4</v>
      </c>
      <c r="AC45">
        <f t="shared" si="9"/>
        <v>3.2696864322743873E-8</v>
      </c>
      <c r="AG45">
        <v>768</v>
      </c>
      <c r="AH45">
        <v>434.13</v>
      </c>
      <c r="AI45">
        <f t="shared" si="10"/>
        <v>707.28</v>
      </c>
      <c r="AJ45">
        <v>1.6775199999999999</v>
      </c>
      <c r="AK45">
        <f t="shared" si="20"/>
        <v>0.39356877576349081</v>
      </c>
      <c r="AL45">
        <f t="shared" si="21"/>
        <v>0.60643122423650919</v>
      </c>
      <c r="AM45">
        <f t="shared" si="22"/>
        <v>6.0559600030968969E-4</v>
      </c>
      <c r="AN45">
        <f t="shared" si="23"/>
        <v>0.9201881851066952</v>
      </c>
      <c r="AO45">
        <f t="shared" si="11"/>
        <v>2.4852328858748192</v>
      </c>
      <c r="AP45">
        <f t="shared" si="26"/>
        <v>0.6210536944421684</v>
      </c>
      <c r="AQ45">
        <f t="shared" si="24"/>
        <v>4.066756986885461E-4</v>
      </c>
      <c r="AR45">
        <f t="shared" si="12"/>
        <v>2.1381663491539131E-4</v>
      </c>
      <c r="AS45">
        <f t="shared" si="12"/>
        <v>3.9569286397046741E-8</v>
      </c>
    </row>
    <row r="46" spans="1:45" x14ac:dyDescent="0.25">
      <c r="A46">
        <v>2303</v>
      </c>
      <c r="B46">
        <v>423.05700000000002</v>
      </c>
      <c r="C46">
        <f t="shared" si="0"/>
        <v>696.20699999999999</v>
      </c>
      <c r="D46">
        <v>1.51911</v>
      </c>
      <c r="E46">
        <f t="shared" si="13"/>
        <v>0.39548827158886779</v>
      </c>
      <c r="F46">
        <f t="shared" si="1"/>
        <v>0.60451172841113221</v>
      </c>
      <c r="G46">
        <f t="shared" si="14"/>
        <v>2.0760896839724043E-4</v>
      </c>
      <c r="H46">
        <f t="shared" si="15"/>
        <v>0.93596484715653416</v>
      </c>
      <c r="I46">
        <f t="shared" si="16"/>
        <v>2.6194980921473769</v>
      </c>
      <c r="J46">
        <f t="shared" si="25"/>
        <v>0.62615639964992575</v>
      </c>
      <c r="K46">
        <f t="shared" si="17"/>
        <v>1.169704001194319E-4</v>
      </c>
      <c r="L46">
        <f t="shared" si="2"/>
        <v>4.684917930354565E-4</v>
      </c>
      <c r="M46">
        <f t="shared" si="2"/>
        <v>8.2153500594509581E-9</v>
      </c>
      <c r="Q46">
        <v>1176</v>
      </c>
      <c r="R46">
        <v>436.68099999999998</v>
      </c>
      <c r="S46">
        <f t="shared" si="3"/>
        <v>709.8309999999999</v>
      </c>
      <c r="T46">
        <v>0.97919400000000001</v>
      </c>
      <c r="U46">
        <f t="shared" si="18"/>
        <v>0.38154974360572952</v>
      </c>
      <c r="V46">
        <f t="shared" si="4"/>
        <v>0.61845025639427043</v>
      </c>
      <c r="W46">
        <f t="shared" si="5"/>
        <v>4.0146030434805763E-4</v>
      </c>
      <c r="X46">
        <f t="shared" si="6"/>
        <v>0.94298901156394777</v>
      </c>
      <c r="Y46">
        <f t="shared" si="7"/>
        <v>2.6882372160687176</v>
      </c>
      <c r="Z46">
        <f t="shared" si="19"/>
        <v>0.62842825159101612</v>
      </c>
      <c r="AA46">
        <f t="shared" si="8"/>
        <v>2.0702542273420911E-4</v>
      </c>
      <c r="AB46">
        <f t="shared" si="9"/>
        <v>9.9560388146280107E-5</v>
      </c>
      <c r="AC46">
        <f t="shared" si="9"/>
        <v>3.7804923188191291E-8</v>
      </c>
      <c r="AG46">
        <v>784</v>
      </c>
      <c r="AH46">
        <v>441.875</v>
      </c>
      <c r="AI46">
        <f t="shared" si="10"/>
        <v>715.02499999999998</v>
      </c>
      <c r="AJ46">
        <v>1.63622</v>
      </c>
      <c r="AK46">
        <f t="shared" si="20"/>
        <v>0.38387923975853577</v>
      </c>
      <c r="AL46">
        <f t="shared" si="21"/>
        <v>0.61612076024146423</v>
      </c>
      <c r="AM46">
        <f t="shared" si="22"/>
        <v>5.4210373199634759E-4</v>
      </c>
      <c r="AN46">
        <f t="shared" si="23"/>
        <v>0.94030609449275959</v>
      </c>
      <c r="AO46">
        <f t="shared" si="11"/>
        <v>2.6611956038073434</v>
      </c>
      <c r="AP46">
        <f t="shared" si="26"/>
        <v>0.62756050562118515</v>
      </c>
      <c r="AQ46">
        <f t="shared" si="24"/>
        <v>3.1824086188632611E-4</v>
      </c>
      <c r="AR46">
        <f t="shared" si="12"/>
        <v>1.308677743528462E-4</v>
      </c>
      <c r="AS46">
        <f t="shared" si="12"/>
        <v>5.0114584613896349E-8</v>
      </c>
    </row>
    <row r="47" spans="1:45" x14ac:dyDescent="0.25">
      <c r="A47">
        <v>2350</v>
      </c>
      <c r="B47">
        <v>430.88200000000001</v>
      </c>
      <c r="C47">
        <f t="shared" si="0"/>
        <v>704.03199999999993</v>
      </c>
      <c r="D47">
        <v>1.48163</v>
      </c>
      <c r="E47">
        <f t="shared" si="13"/>
        <v>0.38573065007419749</v>
      </c>
      <c r="F47">
        <f t="shared" si="1"/>
        <v>0.61426934992580251</v>
      </c>
      <c r="G47">
        <f t="shared" si="14"/>
        <v>1.8949580599972139E-4</v>
      </c>
      <c r="H47">
        <f t="shared" si="15"/>
        <v>0.95296248128921424</v>
      </c>
      <c r="I47">
        <f t="shared" si="16"/>
        <v>2.7990944728401943</v>
      </c>
      <c r="J47">
        <f t="shared" si="25"/>
        <v>0.6316540084555391</v>
      </c>
      <c r="K47">
        <f t="shared" si="17"/>
        <v>9.0630004923779678E-5</v>
      </c>
      <c r="L47">
        <f t="shared" si="2"/>
        <v>3.0222635219554302E-4</v>
      </c>
      <c r="M47">
        <f t="shared" si="2"/>
        <v>9.7744466223876785E-9</v>
      </c>
      <c r="Q47">
        <v>1200</v>
      </c>
      <c r="R47">
        <v>444.46899999999999</v>
      </c>
      <c r="S47">
        <f t="shared" si="3"/>
        <v>717.61899999999991</v>
      </c>
      <c r="T47">
        <v>0.95446699999999995</v>
      </c>
      <c r="U47">
        <f t="shared" si="18"/>
        <v>0.37191469630137625</v>
      </c>
      <c r="V47">
        <f t="shared" si="4"/>
        <v>0.62808530369862381</v>
      </c>
      <c r="W47">
        <f t="shared" si="5"/>
        <v>3.5817591192713327E-4</v>
      </c>
      <c r="X47">
        <f t="shared" si="6"/>
        <v>0.95835107539740128</v>
      </c>
      <c r="Y47">
        <f t="shared" si="7"/>
        <v>2.86748392395533</v>
      </c>
      <c r="Z47">
        <f t="shared" si="19"/>
        <v>0.63339686173663712</v>
      </c>
      <c r="AA47">
        <f t="shared" si="8"/>
        <v>1.5795411697805745E-4</v>
      </c>
      <c r="AB47">
        <f t="shared" si="9"/>
        <v>2.8212648791183789E-5</v>
      </c>
      <c r="AC47">
        <f t="shared" si="9"/>
        <v>4.0088767172629766E-8</v>
      </c>
      <c r="AG47">
        <v>800</v>
      </c>
      <c r="AH47">
        <v>449.62599999999998</v>
      </c>
      <c r="AI47">
        <f t="shared" si="10"/>
        <v>722.77599999999995</v>
      </c>
      <c r="AJ47">
        <v>1.5992500000000001</v>
      </c>
      <c r="AK47">
        <f t="shared" si="20"/>
        <v>0.37520558004659421</v>
      </c>
      <c r="AL47">
        <f t="shared" si="21"/>
        <v>0.62479441995340579</v>
      </c>
      <c r="AM47">
        <f t="shared" si="22"/>
        <v>4.8081096489478725E-4</v>
      </c>
      <c r="AN47">
        <f t="shared" si="23"/>
        <v>0.95604920587860953</v>
      </c>
      <c r="AO47">
        <f t="shared" si="11"/>
        <v>2.8374070621264873</v>
      </c>
      <c r="AP47">
        <f t="shared" si="26"/>
        <v>0.63265235941136633</v>
      </c>
      <c r="AQ47">
        <f t="shared" si="24"/>
        <v>2.4485803283014467E-4</v>
      </c>
      <c r="AR47">
        <f t="shared" si="12"/>
        <v>6.1747212524973169E-5</v>
      </c>
      <c r="AS47">
        <f t="shared" si="12"/>
        <v>5.567378614990184E-8</v>
      </c>
    </row>
    <row r="48" spans="1:45" x14ac:dyDescent="0.25">
      <c r="A48">
        <v>2397</v>
      </c>
      <c r="B48">
        <v>438.57600000000002</v>
      </c>
      <c r="C48">
        <f t="shared" si="0"/>
        <v>711.726</v>
      </c>
      <c r="D48">
        <v>1.4474199999999999</v>
      </c>
      <c r="E48">
        <f t="shared" si="13"/>
        <v>0.37682434719221053</v>
      </c>
      <c r="F48">
        <f t="shared" si="1"/>
        <v>0.62317565280778942</v>
      </c>
      <c r="G48">
        <f t="shared" si="14"/>
        <v>1.7221352261126541E-4</v>
      </c>
      <c r="H48">
        <f t="shared" si="15"/>
        <v>0.96613244278002275</v>
      </c>
      <c r="I48">
        <f t="shared" si="16"/>
        <v>2.9808532148738136</v>
      </c>
      <c r="J48">
        <f t="shared" si="25"/>
        <v>0.63591361868695673</v>
      </c>
      <c r="K48">
        <f t="shared" si="17"/>
        <v>6.7832282992034453E-5</v>
      </c>
      <c r="L48">
        <f t="shared" si="2"/>
        <v>1.6225577473883069E-4</v>
      </c>
      <c r="M48">
        <f t="shared" si="2"/>
        <v>1.089544318444731E-8</v>
      </c>
      <c r="Q48">
        <v>1224</v>
      </c>
      <c r="R48">
        <v>452.26100000000002</v>
      </c>
      <c r="S48">
        <f t="shared" si="3"/>
        <v>725.41100000000006</v>
      </c>
      <c r="T48">
        <v>0.93240599999999996</v>
      </c>
      <c r="U48">
        <f t="shared" si="18"/>
        <v>0.36331847441512494</v>
      </c>
      <c r="V48">
        <f t="shared" si="4"/>
        <v>0.63668152558487501</v>
      </c>
      <c r="W48">
        <f t="shared" si="5"/>
        <v>3.2891916956311978E-4</v>
      </c>
      <c r="X48">
        <f t="shared" si="6"/>
        <v>0.97007186406058399</v>
      </c>
      <c r="Y48">
        <f t="shared" si="7"/>
        <v>3.0470135921627595</v>
      </c>
      <c r="Z48">
        <f t="shared" si="19"/>
        <v>0.63718776054411053</v>
      </c>
      <c r="AA48">
        <f t="shared" si="8"/>
        <v>1.1837919669235983E-4</v>
      </c>
      <c r="AB48">
        <f t="shared" si="9"/>
        <v>2.562738339521872E-7</v>
      </c>
      <c r="AC48">
        <f t="shared" si="9"/>
        <v>4.4327080176420336E-8</v>
      </c>
      <c r="AG48">
        <v>816</v>
      </c>
      <c r="AH48">
        <v>457.36700000000002</v>
      </c>
      <c r="AI48">
        <f t="shared" si="10"/>
        <v>730.51700000000005</v>
      </c>
      <c r="AJ48">
        <v>1.56646</v>
      </c>
      <c r="AK48">
        <f t="shared" si="20"/>
        <v>0.36751260460827762</v>
      </c>
      <c r="AL48">
        <f t="shared" si="21"/>
        <v>0.63248739539172238</v>
      </c>
      <c r="AM48">
        <f t="shared" si="22"/>
        <v>4.456189455063278E-4</v>
      </c>
      <c r="AN48">
        <f t="shared" si="23"/>
        <v>0.96816212959844905</v>
      </c>
      <c r="AO48">
        <f t="shared" si="11"/>
        <v>3.0140646218667579</v>
      </c>
      <c r="AP48">
        <f t="shared" si="26"/>
        <v>0.6365700879366486</v>
      </c>
      <c r="AQ48">
        <f t="shared" si="24"/>
        <v>1.8488026356958419E-4</v>
      </c>
      <c r="AR48">
        <f t="shared" si="12"/>
        <v>1.6668378416396089E-5</v>
      </c>
      <c r="AS48">
        <f t="shared" si="12"/>
        <v>6.7984660258110348E-8</v>
      </c>
    </row>
    <row r="49" spans="1:45" x14ac:dyDescent="0.25">
      <c r="A49">
        <v>2444</v>
      </c>
      <c r="B49">
        <v>446.25799999999998</v>
      </c>
      <c r="C49">
        <f t="shared" si="0"/>
        <v>719.4079999999999</v>
      </c>
      <c r="D49">
        <v>1.4163300000000001</v>
      </c>
      <c r="E49">
        <f t="shared" si="13"/>
        <v>0.36873031162948117</v>
      </c>
      <c r="F49">
        <f t="shared" si="1"/>
        <v>0.63126968837051889</v>
      </c>
      <c r="G49">
        <f t="shared" si="14"/>
        <v>1.6468021959578107E-4</v>
      </c>
      <c r="H49">
        <f t="shared" si="15"/>
        <v>0.97598953763056417</v>
      </c>
      <c r="I49">
        <f t="shared" si="16"/>
        <v>3.1620916548751152</v>
      </c>
      <c r="J49">
        <f t="shared" si="25"/>
        <v>0.63910173598758235</v>
      </c>
      <c r="K49">
        <f t="shared" si="17"/>
        <v>4.9973557255243988E-5</v>
      </c>
      <c r="L49">
        <f t="shared" si="2"/>
        <v>6.1340969875949496E-5</v>
      </c>
      <c r="M49">
        <f t="shared" si="2"/>
        <v>1.3157618385305987E-8</v>
      </c>
      <c r="Q49">
        <v>1248</v>
      </c>
      <c r="R49">
        <v>460.06400000000002</v>
      </c>
      <c r="S49">
        <f t="shared" si="3"/>
        <v>733.21399999999994</v>
      </c>
      <c r="T49">
        <v>0.91214700000000004</v>
      </c>
      <c r="U49">
        <f t="shared" si="18"/>
        <v>0.35542441434561012</v>
      </c>
      <c r="V49">
        <f t="shared" si="4"/>
        <v>0.64457558565438988</v>
      </c>
      <c r="W49">
        <f t="shared" si="5"/>
        <v>3.1584942616520728E-4</v>
      </c>
      <c r="X49">
        <f t="shared" si="6"/>
        <v>0.97885604501828072</v>
      </c>
      <c r="Y49">
        <f t="shared" si="7"/>
        <v>3.2269701667447395</v>
      </c>
      <c r="Z49">
        <f t="shared" si="19"/>
        <v>0.64002886126472713</v>
      </c>
      <c r="AA49">
        <f t="shared" si="8"/>
        <v>8.7118284750451966E-5</v>
      </c>
      <c r="AB49">
        <f t="shared" si="9"/>
        <v>2.0672702675554093E-5</v>
      </c>
      <c r="AC49">
        <f t="shared" si="9"/>
        <v>5.2317935052896792E-8</v>
      </c>
      <c r="AG49">
        <v>832</v>
      </c>
      <c r="AH49">
        <v>465.12299999999999</v>
      </c>
      <c r="AI49">
        <f t="shared" si="10"/>
        <v>738.27299999999991</v>
      </c>
      <c r="AJ49">
        <v>1.53607</v>
      </c>
      <c r="AK49">
        <f t="shared" si="20"/>
        <v>0.36038270148017632</v>
      </c>
      <c r="AL49">
        <f t="shared" si="21"/>
        <v>0.63961729851982363</v>
      </c>
      <c r="AM49">
        <f t="shared" si="22"/>
        <v>4.2039799827793545E-4</v>
      </c>
      <c r="AN49">
        <f t="shared" si="23"/>
        <v>0.9773080028378851</v>
      </c>
      <c r="AO49">
        <f t="shared" si="11"/>
        <v>3.1910459934207251</v>
      </c>
      <c r="AP49">
        <f t="shared" si="26"/>
        <v>0.6395281721537619</v>
      </c>
      <c r="AQ49">
        <f t="shared" si="24"/>
        <v>1.3724399426961946E-4</v>
      </c>
      <c r="AR49">
        <f t="shared" si="12"/>
        <v>7.9435091273697493E-9</v>
      </c>
      <c r="AS49">
        <f t="shared" si="12"/>
        <v>8.0176189985941441E-8</v>
      </c>
    </row>
    <row r="50" spans="1:45" x14ac:dyDescent="0.25">
      <c r="A50">
        <v>2491</v>
      </c>
      <c r="B50">
        <v>453.92200000000003</v>
      </c>
      <c r="C50">
        <f t="shared" si="0"/>
        <v>727.072</v>
      </c>
      <c r="D50">
        <v>1.3866000000000001</v>
      </c>
      <c r="E50">
        <f t="shared" si="13"/>
        <v>0.36099034130847935</v>
      </c>
      <c r="F50">
        <f t="shared" si="1"/>
        <v>0.6390096586915206</v>
      </c>
      <c r="G50">
        <f t="shared" si="14"/>
        <v>1.5975033747535959E-4</v>
      </c>
      <c r="H50">
        <f t="shared" si="15"/>
        <v>0.98325147946940428</v>
      </c>
      <c r="I50">
        <f t="shared" si="16"/>
        <v>3.3431910800928071</v>
      </c>
      <c r="J50">
        <f t="shared" si="25"/>
        <v>0.64145049317857883</v>
      </c>
      <c r="K50">
        <f t="shared" si="17"/>
        <v>3.6167417467832772E-5</v>
      </c>
      <c r="L50">
        <f t="shared" si="2"/>
        <v>5.9576729932128123E-6</v>
      </c>
      <c r="M50">
        <f t="shared" si="2"/>
        <v>1.5272738117586774E-8</v>
      </c>
      <c r="Q50">
        <v>1272</v>
      </c>
      <c r="R50">
        <v>467.85199999999998</v>
      </c>
      <c r="S50">
        <f t="shared" si="3"/>
        <v>741.00199999999995</v>
      </c>
      <c r="T50">
        <v>0.89269299999999996</v>
      </c>
      <c r="U50">
        <f t="shared" si="18"/>
        <v>0.3478440281176452</v>
      </c>
      <c r="V50">
        <f t="shared" si="4"/>
        <v>0.65215597188235486</v>
      </c>
      <c r="W50">
        <f t="shared" si="5"/>
        <v>2.9149586703865654E-4</v>
      </c>
      <c r="X50">
        <f t="shared" si="6"/>
        <v>0.98532054891216059</v>
      </c>
      <c r="Y50">
        <f t="shared" si="7"/>
        <v>3.4074906323511667</v>
      </c>
      <c r="Z50">
        <f t="shared" si="19"/>
        <v>0.64211970009873798</v>
      </c>
      <c r="AA50">
        <f t="shared" si="8"/>
        <v>6.2810286104614192E-5</v>
      </c>
      <c r="AB50">
        <f t="shared" si="9"/>
        <v>1.0072675131462434E-4</v>
      </c>
      <c r="AC50">
        <f t="shared" si="9"/>
        <v>5.2297094927140438E-8</v>
      </c>
      <c r="AG50">
        <v>848</v>
      </c>
      <c r="AH50">
        <v>472.86700000000002</v>
      </c>
      <c r="AI50">
        <f t="shared" si="10"/>
        <v>746.01700000000005</v>
      </c>
      <c r="AJ50">
        <v>1.5074000000000001</v>
      </c>
      <c r="AK50">
        <f t="shared" si="20"/>
        <v>0.35365633350772935</v>
      </c>
      <c r="AL50">
        <f t="shared" si="21"/>
        <v>0.6463436664922706</v>
      </c>
      <c r="AM50">
        <f t="shared" si="22"/>
        <v>3.8769874692950318E-4</v>
      </c>
      <c r="AN50">
        <f t="shared" si="23"/>
        <v>0.98409734935994597</v>
      </c>
      <c r="AO50">
        <f t="shared" si="11"/>
        <v>3.3685838203671357</v>
      </c>
      <c r="AP50">
        <f t="shared" si="26"/>
        <v>0.64172407606207582</v>
      </c>
      <c r="AQ50">
        <f t="shared" si="24"/>
        <v>9.9892634506475463E-5</v>
      </c>
      <c r="AR50">
        <f t="shared" si="12"/>
        <v>2.134061574274715E-5</v>
      </c>
      <c r="AS50">
        <f t="shared" si="12"/>
        <v>8.2832358348056491E-8</v>
      </c>
    </row>
    <row r="51" spans="1:45" x14ac:dyDescent="0.25">
      <c r="A51">
        <v>2538</v>
      </c>
      <c r="B51">
        <v>461.60899999999998</v>
      </c>
      <c r="C51">
        <f t="shared" si="0"/>
        <v>734.75900000000001</v>
      </c>
      <c r="D51">
        <v>1.3577600000000001</v>
      </c>
      <c r="E51">
        <f t="shared" si="13"/>
        <v>0.35348207544713756</v>
      </c>
      <c r="F51">
        <f t="shared" si="1"/>
        <v>0.6465179245528625</v>
      </c>
      <c r="G51">
        <f t="shared" si="14"/>
        <v>1.4058472833303017E-4</v>
      </c>
      <c r="H51">
        <f t="shared" si="15"/>
        <v>0.98850717261069831</v>
      </c>
      <c r="I51">
        <f t="shared" si="16"/>
        <v>3.5242187187960856</v>
      </c>
      <c r="J51">
        <f t="shared" si="25"/>
        <v>0.64315036179956697</v>
      </c>
      <c r="K51">
        <f t="shared" si="17"/>
        <v>2.5769829119031868E-5</v>
      </c>
      <c r="L51">
        <f t="shared" si="2"/>
        <v>1.1340478897383355E-5</v>
      </c>
      <c r="M51">
        <f t="shared" si="2"/>
        <v>1.3182461081520587E-8</v>
      </c>
      <c r="Q51">
        <v>1296</v>
      </c>
      <c r="R51">
        <v>475.62099999999998</v>
      </c>
      <c r="S51">
        <f t="shared" si="3"/>
        <v>748.77099999999996</v>
      </c>
      <c r="T51">
        <v>0.87473900000000004</v>
      </c>
      <c r="U51">
        <f t="shared" si="18"/>
        <v>0.34084812730871744</v>
      </c>
      <c r="V51">
        <f t="shared" si="4"/>
        <v>0.65915187269128261</v>
      </c>
      <c r="W51">
        <f t="shared" si="5"/>
        <v>2.5045200205738488E-4</v>
      </c>
      <c r="X51">
        <f t="shared" si="6"/>
        <v>0.98998130801987339</v>
      </c>
      <c r="Y51">
        <f t="shared" si="7"/>
        <v>3.5882920742409703</v>
      </c>
      <c r="Z51">
        <f t="shared" si="19"/>
        <v>0.6436271469652487</v>
      </c>
      <c r="AA51">
        <f t="shared" si="8"/>
        <v>4.4404360911112184E-5</v>
      </c>
      <c r="AB51">
        <f t="shared" si="9"/>
        <v>2.4101710886857933E-4</v>
      </c>
      <c r="AC51">
        <f t="shared" si="9"/>
        <v>4.2455630421943164E-8</v>
      </c>
      <c r="AG51">
        <v>864</v>
      </c>
      <c r="AH51">
        <v>480.60500000000002</v>
      </c>
      <c r="AI51">
        <f t="shared" si="10"/>
        <v>753.755</v>
      </c>
      <c r="AJ51">
        <v>1.4809600000000001</v>
      </c>
      <c r="AK51">
        <f t="shared" si="20"/>
        <v>0.34745315355685735</v>
      </c>
      <c r="AL51">
        <f t="shared" si="21"/>
        <v>0.65254684644314265</v>
      </c>
      <c r="AM51">
        <f t="shared" si="22"/>
        <v>3.4664139097629471E-4</v>
      </c>
      <c r="AN51">
        <f t="shared" si="23"/>
        <v>0.98903895510579498</v>
      </c>
      <c r="AO51">
        <f t="shared" si="11"/>
        <v>3.5464422747556066</v>
      </c>
      <c r="AP51">
        <f t="shared" si="26"/>
        <v>0.64332235821417938</v>
      </c>
      <c r="AQ51">
        <f t="shared" si="24"/>
        <v>7.1375962447707984E-5</v>
      </c>
      <c r="AR51">
        <f t="shared" si="12"/>
        <v>8.5091183086281882E-5</v>
      </c>
      <c r="AS51">
        <f t="shared" si="12"/>
        <v>7.5771056143026478E-8</v>
      </c>
    </row>
    <row r="52" spans="1:45" x14ac:dyDescent="0.25">
      <c r="A52">
        <v>2585</v>
      </c>
      <c r="B52">
        <v>469.27</v>
      </c>
      <c r="C52">
        <f t="shared" si="0"/>
        <v>742.42</v>
      </c>
      <c r="D52">
        <v>1.3323799999999999</v>
      </c>
      <c r="E52">
        <f t="shared" si="13"/>
        <v>0.34687459321548514</v>
      </c>
      <c r="F52">
        <f t="shared" si="1"/>
        <v>0.65312540678451492</v>
      </c>
      <c r="G52">
        <f t="shared" si="14"/>
        <v>1.2152990305857438E-4</v>
      </c>
      <c r="H52">
        <f t="shared" si="15"/>
        <v>0.99225193305077319</v>
      </c>
      <c r="I52">
        <f t="shared" si="16"/>
        <v>3.7057255915505589</v>
      </c>
      <c r="J52">
        <f t="shared" si="25"/>
        <v>0.64436154376816146</v>
      </c>
      <c r="K52">
        <f t="shared" si="17"/>
        <v>1.7977289729954405E-5</v>
      </c>
      <c r="L52">
        <f t="shared" si="2"/>
        <v>7.6805294969407915E-5</v>
      </c>
      <c r="M52">
        <f t="shared" si="2"/>
        <v>1.0723143727186683E-8</v>
      </c>
      <c r="Q52">
        <v>1320</v>
      </c>
      <c r="R52">
        <v>483.39800000000002</v>
      </c>
      <c r="S52">
        <f t="shared" si="3"/>
        <v>756.548</v>
      </c>
      <c r="T52">
        <v>0.85931299999999999</v>
      </c>
      <c r="U52">
        <f t="shared" si="18"/>
        <v>0.33483727925934009</v>
      </c>
      <c r="V52">
        <f t="shared" si="4"/>
        <v>0.66516272074065985</v>
      </c>
      <c r="W52">
        <f t="shared" si="5"/>
        <v>2.1843518965902753E-4</v>
      </c>
      <c r="X52">
        <f t="shared" si="6"/>
        <v>0.99327627835632337</v>
      </c>
      <c r="Y52">
        <f t="shared" si="7"/>
        <v>3.7691816857088054</v>
      </c>
      <c r="Z52">
        <f t="shared" si="19"/>
        <v>0.64469285162711543</v>
      </c>
      <c r="AA52">
        <f t="shared" si="8"/>
        <v>3.0854359132566377E-5</v>
      </c>
      <c r="AB52">
        <f t="shared" si="9"/>
        <v>4.1901554152564004E-4</v>
      </c>
      <c r="AC52">
        <f t="shared" si="9"/>
        <v>3.5186567980996939E-8</v>
      </c>
      <c r="AG52">
        <v>880</v>
      </c>
      <c r="AH52">
        <v>488.346</v>
      </c>
      <c r="AI52">
        <f t="shared" si="10"/>
        <v>761.49599999999998</v>
      </c>
      <c r="AJ52">
        <v>1.4573199999999999</v>
      </c>
      <c r="AK52">
        <f t="shared" si="20"/>
        <v>0.34190689130123658</v>
      </c>
      <c r="AL52">
        <f t="shared" si="21"/>
        <v>0.65809310869876336</v>
      </c>
      <c r="AM52">
        <f t="shared" si="22"/>
        <v>3.1614164083963725E-4</v>
      </c>
      <c r="AN52">
        <f t="shared" si="23"/>
        <v>0.99256986474582709</v>
      </c>
      <c r="AO52">
        <f t="shared" si="11"/>
        <v>3.7245714744863672</v>
      </c>
      <c r="AP52">
        <f t="shared" si="26"/>
        <v>0.64446437361334274</v>
      </c>
      <c r="AQ52">
        <f t="shared" si="24"/>
        <v>5.0098149013477319E-5</v>
      </c>
      <c r="AR52">
        <f t="shared" si="12"/>
        <v>1.8574242002857493E-4</v>
      </c>
      <c r="AS52">
        <f t="shared" si="12"/>
        <v>7.0779139543056013E-8</v>
      </c>
    </row>
    <row r="53" spans="1:45" x14ac:dyDescent="0.25">
      <c r="A53">
        <v>2632</v>
      </c>
      <c r="B53">
        <v>476.94</v>
      </c>
      <c r="C53">
        <f t="shared" si="0"/>
        <v>750.08999999999992</v>
      </c>
      <c r="D53">
        <v>1.31044</v>
      </c>
      <c r="E53">
        <f t="shared" si="13"/>
        <v>0.34116268777173209</v>
      </c>
      <c r="F53">
        <f t="shared" si="1"/>
        <v>0.65883731222826791</v>
      </c>
      <c r="G53">
        <f t="shared" si="14"/>
        <v>1.0862358245117158E-4</v>
      </c>
      <c r="H53">
        <f t="shared" si="15"/>
        <v>0.99486431527067642</v>
      </c>
      <c r="I53">
        <f t="shared" si="16"/>
        <v>3.8872994747858938</v>
      </c>
      <c r="J53">
        <f t="shared" si="25"/>
        <v>0.64520647638546935</v>
      </c>
      <c r="K53">
        <f t="shared" si="17"/>
        <v>1.2326381811354353E-5</v>
      </c>
      <c r="L53">
        <f t="shared" si="2"/>
        <v>1.8579968577332195E-4</v>
      </c>
      <c r="M53">
        <f t="shared" si="2"/>
        <v>9.2731508510652141E-9</v>
      </c>
      <c r="Q53">
        <v>1344</v>
      </c>
      <c r="R53">
        <v>491.19099999999997</v>
      </c>
      <c r="S53">
        <f t="shared" si="3"/>
        <v>764.34099999999989</v>
      </c>
      <c r="T53">
        <v>0.84585900000000003</v>
      </c>
      <c r="U53">
        <f t="shared" si="18"/>
        <v>0.32959483470752349</v>
      </c>
      <c r="V53">
        <f t="shared" si="4"/>
        <v>0.67040516529247651</v>
      </c>
      <c r="W53">
        <f t="shared" si="5"/>
        <v>1.9466611595151764E-4</v>
      </c>
      <c r="X53">
        <f t="shared" si="6"/>
        <v>0.99556578767491244</v>
      </c>
      <c r="Y53">
        <f t="shared" si="7"/>
        <v>3.9504015853188283</v>
      </c>
      <c r="Z53">
        <f t="shared" si="19"/>
        <v>0.64543335624629705</v>
      </c>
      <c r="AA53">
        <f t="shared" si="8"/>
        <v>2.1056183526630704E-5</v>
      </c>
      <c r="AB53">
        <f t="shared" si="9"/>
        <v>6.2359124703885037E-4</v>
      </c>
      <c r="AC53">
        <f t="shared" si="9"/>
        <v>3.0140408636573809E-8</v>
      </c>
      <c r="AG53">
        <v>896</v>
      </c>
      <c r="AH53">
        <v>496.07400000000001</v>
      </c>
      <c r="AI53">
        <f t="shared" si="10"/>
        <v>769.22399999999993</v>
      </c>
      <c r="AJ53">
        <v>1.4357599999999999</v>
      </c>
      <c r="AK53">
        <f t="shared" si="20"/>
        <v>0.33684862504780244</v>
      </c>
      <c r="AL53">
        <f t="shared" si="21"/>
        <v>0.66315137495219756</v>
      </c>
      <c r="AM53">
        <f t="shared" si="22"/>
        <v>2.8960099288417168E-4</v>
      </c>
      <c r="AN53">
        <f t="shared" si="23"/>
        <v>0.99504817860995265</v>
      </c>
      <c r="AO53">
        <f t="shared" si="11"/>
        <v>3.9030461833502663</v>
      </c>
      <c r="AP53">
        <f t="shared" si="26"/>
        <v>0.64526594399755843</v>
      </c>
      <c r="AQ53">
        <f t="shared" si="24"/>
        <v>3.4494966298376003E-5</v>
      </c>
      <c r="AR53">
        <f t="shared" si="12"/>
        <v>3.1988864043316342E-4</v>
      </c>
      <c r="AS53">
        <f t="shared" si="12"/>
        <v>6.5079084800392703E-8</v>
      </c>
    </row>
    <row r="54" spans="1:45" x14ac:dyDescent="0.25">
      <c r="A54">
        <v>2679</v>
      </c>
      <c r="B54">
        <v>484.58499999999998</v>
      </c>
      <c r="C54">
        <f t="shared" si="0"/>
        <v>757.7349999999999</v>
      </c>
      <c r="D54">
        <v>1.2908299999999999</v>
      </c>
      <c r="E54">
        <f t="shared" si="13"/>
        <v>0.33605737939652702</v>
      </c>
      <c r="F54">
        <f t="shared" si="1"/>
        <v>0.66394262060347298</v>
      </c>
      <c r="G54">
        <f t="shared" si="14"/>
        <v>9.9871656889067561E-5</v>
      </c>
      <c r="H54">
        <f t="shared" si="15"/>
        <v>0.99665553192031775</v>
      </c>
      <c r="I54">
        <f t="shared" si="16"/>
        <v>4.0692042326966904</v>
      </c>
      <c r="J54">
        <f t="shared" si="25"/>
        <v>0.64578581633060306</v>
      </c>
      <c r="K54">
        <f t="shared" si="17"/>
        <v>8.2796308399616908E-6</v>
      </c>
      <c r="L54">
        <f t="shared" si="2"/>
        <v>3.2966954140330738E-4</v>
      </c>
      <c r="M54">
        <f t="shared" si="2"/>
        <v>8.3890992357800879E-9</v>
      </c>
      <c r="Q54">
        <v>1368</v>
      </c>
      <c r="R54">
        <v>498.97199999999998</v>
      </c>
      <c r="S54">
        <f t="shared" si="3"/>
        <v>772.12199999999996</v>
      </c>
      <c r="T54">
        <v>0.83386899999999997</v>
      </c>
      <c r="U54">
        <f t="shared" si="18"/>
        <v>0.32492284792468712</v>
      </c>
      <c r="V54">
        <f t="shared" si="4"/>
        <v>0.67507715207531294</v>
      </c>
      <c r="W54">
        <f t="shared" si="5"/>
        <v>1.7851158839757297E-4</v>
      </c>
      <c r="X54">
        <f t="shared" si="6"/>
        <v>0.99712823556731589</v>
      </c>
      <c r="Y54">
        <f t="shared" si="7"/>
        <v>4.1321525155551075</v>
      </c>
      <c r="Z54">
        <f t="shared" si="19"/>
        <v>0.64593870465093617</v>
      </c>
      <c r="AA54">
        <f t="shared" si="8"/>
        <v>1.4075293601059031E-5</v>
      </c>
      <c r="AB54">
        <f t="shared" si="9"/>
        <v>8.4904911830316907E-4</v>
      </c>
      <c r="AC54">
        <f t="shared" si="9"/>
        <v>2.703929504640604E-8</v>
      </c>
      <c r="AG54">
        <v>912</v>
      </c>
      <c r="AH54">
        <v>503.79500000000002</v>
      </c>
      <c r="AI54">
        <f t="shared" si="10"/>
        <v>776.94499999999994</v>
      </c>
      <c r="AJ54">
        <v>1.41601</v>
      </c>
      <c r="AK54">
        <f t="shared" si="20"/>
        <v>0.33221500916165569</v>
      </c>
      <c r="AL54">
        <f t="shared" si="21"/>
        <v>0.66778499083834431</v>
      </c>
      <c r="AM54">
        <f t="shared" si="22"/>
        <v>7.3222038469116695E-4</v>
      </c>
      <c r="AN54">
        <f t="shared" si="23"/>
        <v>0.99675461597147685</v>
      </c>
      <c r="AO54">
        <f t="shared" si="11"/>
        <v>4.0816946742432068</v>
      </c>
      <c r="AP54">
        <f t="shared" si="26"/>
        <v>0.64581786345833248</v>
      </c>
      <c r="AQ54">
        <f t="shared" si="24"/>
        <v>2.3324039968882149E-5</v>
      </c>
      <c r="AR54">
        <f t="shared" si="12"/>
        <v>4.8255468532966541E-4</v>
      </c>
      <c r="AS54">
        <f t="shared" si="12"/>
        <v>5.0253402756061642E-7</v>
      </c>
    </row>
    <row r="55" spans="1:45" x14ac:dyDescent="0.25">
      <c r="A55">
        <v>2726</v>
      </c>
      <c r="B55">
        <v>492.24799999999999</v>
      </c>
      <c r="C55">
        <f t="shared" si="0"/>
        <v>765.39799999999991</v>
      </c>
      <c r="D55">
        <v>1.2727999999999999</v>
      </c>
      <c r="E55">
        <f t="shared" si="13"/>
        <v>0.33136341152274085</v>
      </c>
      <c r="F55">
        <f t="shared" si="1"/>
        <v>0.66863658847725915</v>
      </c>
      <c r="G55">
        <f t="shared" si="14"/>
        <v>9.0953555525149517E-5</v>
      </c>
      <c r="H55">
        <f t="shared" si="15"/>
        <v>0.99785869216964262</v>
      </c>
      <c r="I55">
        <f t="shared" si="16"/>
        <v>4.2510999285040123</v>
      </c>
      <c r="J55">
        <f t="shared" si="25"/>
        <v>0.64617495898008126</v>
      </c>
      <c r="K55">
        <f t="shared" si="17"/>
        <v>5.470177109722827E-6</v>
      </c>
      <c r="L55">
        <f t="shared" si="2"/>
        <v>5.0452479966849202E-4</v>
      </c>
      <c r="M55">
        <f t="shared" si="2"/>
        <v>7.3074079853150376E-9</v>
      </c>
      <c r="Q55">
        <v>1392</v>
      </c>
      <c r="R55">
        <v>506.73599999999999</v>
      </c>
      <c r="S55">
        <f t="shared" si="3"/>
        <v>779.88599999999997</v>
      </c>
      <c r="T55">
        <v>0.82287399999999999</v>
      </c>
      <c r="U55">
        <f t="shared" si="18"/>
        <v>0.32063856980314531</v>
      </c>
      <c r="V55">
        <f t="shared" si="4"/>
        <v>0.67936143019685469</v>
      </c>
      <c r="W55">
        <f t="shared" si="5"/>
        <v>4.8804700445176342E-4</v>
      </c>
      <c r="X55">
        <f t="shared" si="6"/>
        <v>0.99817267521109654</v>
      </c>
      <c r="Y55">
        <f t="shared" si="7"/>
        <v>4.3141599417932825</v>
      </c>
      <c r="Z55">
        <f t="shared" si="19"/>
        <v>0.64627651169736156</v>
      </c>
      <c r="AA55">
        <f t="shared" si="8"/>
        <v>9.2243625972462569E-6</v>
      </c>
      <c r="AB55">
        <f t="shared" si="9"/>
        <v>1.0946118321181028E-3</v>
      </c>
      <c r="AC55">
        <f t="shared" si="9"/>
        <v>2.2927112235253922E-7</v>
      </c>
    </row>
    <row r="56" spans="1:45" x14ac:dyDescent="0.25">
      <c r="A56">
        <v>2773</v>
      </c>
      <c r="B56">
        <v>499.89800000000002</v>
      </c>
      <c r="C56">
        <f t="shared" si="0"/>
        <v>773.048</v>
      </c>
      <c r="D56">
        <v>1.2563800000000001</v>
      </c>
      <c r="E56">
        <f t="shared" si="13"/>
        <v>0.32708859441305876</v>
      </c>
      <c r="F56">
        <f t="shared" si="1"/>
        <v>0.67291140558694118</v>
      </c>
      <c r="G56">
        <f t="shared" si="14"/>
        <v>2.4266549065522582E-4</v>
      </c>
      <c r="H56">
        <f t="shared" si="15"/>
        <v>0.99865359471812587</v>
      </c>
      <c r="I56">
        <f t="shared" si="16"/>
        <v>4.4333889451548885</v>
      </c>
      <c r="J56">
        <f t="shared" si="25"/>
        <v>0.64643205730423825</v>
      </c>
      <c r="K56">
        <f t="shared" si="17"/>
        <v>3.54128566553715E-6</v>
      </c>
      <c r="L56">
        <f t="shared" si="2"/>
        <v>7.0115588547668261E-4</v>
      </c>
      <c r="M56">
        <f t="shared" si="2"/>
        <v>5.7180385411950649E-8</v>
      </c>
      <c r="R56" s="20"/>
      <c r="S56" s="20"/>
      <c r="T56" s="20"/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7">R87+273.15</f>
        <v>1072.087</v>
      </c>
      <c r="T87">
        <v>1.9611799999999999</v>
      </c>
      <c r="U87">
        <f t="shared" ref="U87:U88" si="28">T87/$T$11</f>
        <v>0.76418740940476004</v>
      </c>
      <c r="V87">
        <f t="shared" ref="V87:V88" si="29">1-U87</f>
        <v>0.23581259059523996</v>
      </c>
      <c r="W87">
        <f t="shared" ref="W87:W88" si="30">(V88-V87)/(Q88-Q87)</f>
        <v>2.4986751663835099E-4</v>
      </c>
      <c r="X87">
        <f t="shared" ref="X87:X88" si="31">1-(2*(($B$3-Z87)/$B$3))</f>
        <v>-1</v>
      </c>
      <c r="Y87">
        <f t="shared" ref="Y87:Y88" si="32">IF(X87&gt;0.999999,3.5,IF(X87&lt;-0.999999,-3.5,SIGN(X87)*SQRT(GAMMAINV(ABS(X87),$B$6,$B$7))))</f>
        <v>-3.5</v>
      </c>
      <c r="Z87">
        <f t="shared" ref="Z87:Z88" si="33">Z86+AA86*(Q87-Q86)</f>
        <v>0</v>
      </c>
      <c r="AA87">
        <f t="shared" ref="AA87:AA88" si="34">$B$1*EXP((-$B$2-($B$4*Y87))/($B$5*S87))*($B$3-Z87)</f>
        <v>431846136.07977551</v>
      </c>
      <c r="AB87">
        <f t="shared" ref="AB87:AC88" si="35">(Z87-V87)^2</f>
        <v>5.5607577883238252E-2</v>
      </c>
      <c r="AC87">
        <f t="shared" si="35"/>
        <v>1.8649108524681619E+17</v>
      </c>
    </row>
    <row r="88" spans="17:29" x14ac:dyDescent="0.25">
      <c r="Q88">
        <v>1536</v>
      </c>
      <c r="R88">
        <v>806.75400000000002</v>
      </c>
      <c r="S88">
        <f t="shared" si="27"/>
        <v>1079.904</v>
      </c>
      <c r="T88">
        <v>1.95092</v>
      </c>
      <c r="U88">
        <f t="shared" si="28"/>
        <v>0.76018952913854643</v>
      </c>
      <c r="V88">
        <f t="shared" si="29"/>
        <v>0.23981047086145357</v>
      </c>
      <c r="W88">
        <f t="shared" si="30"/>
        <v>1.5612660863375885E-4</v>
      </c>
      <c r="X88">
        <f t="shared" si="31"/>
        <v>21363070038.325348</v>
      </c>
      <c r="Y88">
        <f t="shared" si="32"/>
        <v>3.5</v>
      </c>
      <c r="Z88">
        <f t="shared" si="33"/>
        <v>6909538177.2764082</v>
      </c>
      <c r="AA88">
        <f t="shared" si="34"/>
        <v>-70835806346493.469</v>
      </c>
      <c r="AB88">
        <f t="shared" si="35"/>
        <v>4.7741717819926225E+19</v>
      </c>
      <c r="AC88">
        <f t="shared" si="35"/>
        <v>5.0177114607579249E+27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topLeftCell="P16" workbookViewId="0">
      <selection activeCell="AG11" sqref="AG11:AJ54"/>
    </sheetView>
  </sheetViews>
  <sheetFormatPr defaultRowHeight="15" x14ac:dyDescent="0.25"/>
  <cols>
    <col min="7" max="7" width="19.42578125" customWidth="1"/>
    <col min="11" max="11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4.9696692555380488E+21</v>
      </c>
      <c r="C1" s="2" t="s">
        <v>1</v>
      </c>
      <c r="F1" t="s">
        <v>2</v>
      </c>
      <c r="G1">
        <f>N11+AD11+AT11</f>
        <v>2.2688428376338669E-2</v>
      </c>
    </row>
    <row r="2" spans="1:46" x14ac:dyDescent="0.25">
      <c r="A2" s="3" t="s">
        <v>3</v>
      </c>
      <c r="B2" s="4">
        <v>275112.03889025922</v>
      </c>
      <c r="C2" s="5" t="s">
        <v>4</v>
      </c>
    </row>
    <row r="3" spans="1:46" x14ac:dyDescent="0.25">
      <c r="A3" s="3" t="s">
        <v>5</v>
      </c>
      <c r="B3" s="4">
        <v>0.66629796976055178</v>
      </c>
      <c r="C3" s="5"/>
      <c r="H3">
        <f>B1*EXP(-B2/(B5*C11))</f>
        <v>5.7549457858827781E-13</v>
      </c>
    </row>
    <row r="4" spans="1:46" x14ac:dyDescent="0.25">
      <c r="A4" s="3" t="s">
        <v>6</v>
      </c>
      <c r="B4" s="4">
        <v>19228.953247766021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0.51614607794800993</v>
      </c>
    </row>
    <row r="7" spans="1:46" x14ac:dyDescent="0.25">
      <c r="A7" s="9" t="s">
        <v>9</v>
      </c>
      <c r="B7" s="10">
        <v>3.765464000910963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150.31700000000001</v>
      </c>
      <c r="C11">
        <f t="shared" ref="C11:C56" si="0">B11+273.15</f>
        <v>423.46699999999998</v>
      </c>
      <c r="D11">
        <v>4.6054500000000003</v>
      </c>
      <c r="E11">
        <f>D11/$D$11</f>
        <v>1</v>
      </c>
      <c r="F11">
        <f t="shared" ref="F11:F56" si="1">1-E11</f>
        <v>0</v>
      </c>
      <c r="G11">
        <f>(F12-F11)/(A12-A11)</f>
        <v>3.7929160247929959E-5</v>
      </c>
      <c r="H11">
        <f>1-(2*(($B$3-J11)/$B$3))</f>
        <v>-1</v>
      </c>
      <c r="I11">
        <f>IF(H11&gt;0.999999,3.5,IF(H11&lt;-0.999999,-3.5,SIGN(H11)*SQRT(GAMMAINV(ABS(H11),$B$6,$B$7))))</f>
        <v>-3.5</v>
      </c>
      <c r="J11">
        <v>0</v>
      </c>
      <c r="K11">
        <f>$B$1*EXP((-$B$2-($B$4*I11))/($B$5*C11))*($B$3-J11)</f>
        <v>7.6847032646554098E-5</v>
      </c>
      <c r="L11">
        <f t="shared" ref="L11:M56" si="2">(J11-F11)^2</f>
        <v>0</v>
      </c>
      <c r="M11">
        <f t="shared" si="2"/>
        <v>1.5146007920355907E-9</v>
      </c>
      <c r="N11">
        <f>SUM(L11:L62)+1000*SUM(M11:M63)</f>
        <v>6.5888998357913394E-3</v>
      </c>
      <c r="Q11">
        <v>336</v>
      </c>
      <c r="R11">
        <v>160.63200000000001</v>
      </c>
      <c r="S11">
        <f t="shared" ref="S11:S55" si="3">R11+273.15</f>
        <v>433.78199999999998</v>
      </c>
      <c r="T11">
        <v>4.6009000000000002</v>
      </c>
      <c r="U11">
        <f>T11/$T$11</f>
        <v>1</v>
      </c>
      <c r="V11">
        <f t="shared" ref="V11:V55" si="4">1-U11</f>
        <v>0</v>
      </c>
      <c r="W11">
        <f t="shared" ref="W11:W55" si="5">(V12-V11)/(Q12-Q11)</f>
        <v>7.389858505944813E-5</v>
      </c>
      <c r="X11">
        <f t="shared" ref="X11:X55" si="6">1-(2*(($B$3-Z11)/$B$3))</f>
        <v>-1</v>
      </c>
      <c r="Y11">
        <f t="shared" ref="Y11:Y55" si="7">IF(X11&gt;0.999999,3.5,IF(X11&lt;-0.999999,-3.5,SIGN(X11)*SQRT(GAMMAINV(ABS(X11),$B$6,$B$7))))</f>
        <v>-3.5</v>
      </c>
      <c r="Z11">
        <v>0</v>
      </c>
      <c r="AA11">
        <f t="shared" ref="AA11:AA55" si="8">$B$1*EXP((-$B$2-($B$4*Y11))/($B$5*S11))*($B$3-Z11)</f>
        <v>3.1274655943293913E-4</v>
      </c>
      <c r="AB11">
        <f t="shared" ref="AB11:AC55" si="9">(Z11-V11)^2</f>
        <v>0</v>
      </c>
      <c r="AC11">
        <f t="shared" si="9"/>
        <v>5.7048354862319817E-8</v>
      </c>
      <c r="AD11">
        <f>SUM(AB11:AB62)+1000*SUM(AC11:AC63)</f>
        <v>7.118004962843226E-3</v>
      </c>
      <c r="AG11">
        <v>224</v>
      </c>
      <c r="AH11">
        <v>168.238</v>
      </c>
      <c r="AI11">
        <f t="shared" ref="AI11:AI54" si="10">AH11+273.15</f>
        <v>441.38799999999998</v>
      </c>
      <c r="AJ11">
        <v>3.63042</v>
      </c>
      <c r="AK11">
        <f>AJ11/$AJ$11</f>
        <v>1</v>
      </c>
      <c r="AL11">
        <f>1-AK11</f>
        <v>0</v>
      </c>
      <c r="AM11">
        <f>(AL12-AL11)/(AG12-AG11)</f>
        <v>1.3652001696773386E-4</v>
      </c>
      <c r="AN11">
        <f>1-(2*(($B$3-AP11)/$B$3))</f>
        <v>-1</v>
      </c>
      <c r="AO11">
        <f t="shared" ref="AO11:AO54" si="11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8.4415085745543348E-4</v>
      </c>
      <c r="AR11">
        <f t="shared" ref="AR11:AS54" si="12">(AP11-AL11)^2</f>
        <v>0</v>
      </c>
      <c r="AS11">
        <f t="shared" si="12"/>
        <v>5.0074140640932824E-7</v>
      </c>
      <c r="AT11">
        <f>SUM(AR11:AR62)+1000*SUM(AS11:AS63)</f>
        <v>8.9815235777041032E-3</v>
      </c>
    </row>
    <row r="12" spans="1:46" x14ac:dyDescent="0.25">
      <c r="A12">
        <v>705</v>
      </c>
      <c r="B12">
        <v>158.19999999999999</v>
      </c>
      <c r="C12">
        <f t="shared" si="0"/>
        <v>431.34999999999997</v>
      </c>
      <c r="D12">
        <v>4.5972400000000002</v>
      </c>
      <c r="E12">
        <f t="shared" ref="E12:E56" si="13">D12/$D$11</f>
        <v>0.99821732946834729</v>
      </c>
      <c r="F12">
        <f t="shared" si="1"/>
        <v>1.7826705316527081E-3</v>
      </c>
      <c r="G12">
        <f t="shared" ref="G12:G56" si="14">(F13-F12)/(A13-A12)</f>
        <v>3.7975358981487346E-5</v>
      </c>
      <c r="H12">
        <f t="shared" ref="H12:H56" si="15">1-(2*(($B$3-J12)/$B$3))</f>
        <v>-0.98915857259572304</v>
      </c>
      <c r="I12">
        <f t="shared" ref="I12:I56" si="16">IF(H12&gt;0.999999,3.5,IF(H12&lt;-0.999999,-3.5,SIGN(H12)*SQRT(GAMMAINV(ABS(H12),$B$6,$B$7))))</f>
        <v>-3.5216008944619901</v>
      </c>
      <c r="J12">
        <f>J11+K11*(A12-A11)</f>
        <v>3.6118105343880425E-3</v>
      </c>
      <c r="K12">
        <f t="shared" ref="K12:K56" si="17">$B$1*EXP((-$B$2-($B$4*I12))/($B$5*C12))*($B$3-J12)</f>
        <v>2.523711654624566E-4</v>
      </c>
      <c r="L12">
        <f t="shared" si="2"/>
        <v>3.3457531496066192E-6</v>
      </c>
      <c r="M12">
        <f t="shared" si="2"/>
        <v>4.596556183662522E-8</v>
      </c>
      <c r="Q12">
        <v>360</v>
      </c>
      <c r="R12">
        <v>168.613</v>
      </c>
      <c r="S12">
        <f t="shared" si="3"/>
        <v>441.76299999999998</v>
      </c>
      <c r="T12">
        <v>4.59274</v>
      </c>
      <c r="U12">
        <f t="shared" ref="U12:U55" si="18">T12/$T$11</f>
        <v>0.99822643395857324</v>
      </c>
      <c r="V12">
        <f t="shared" si="4"/>
        <v>1.7735660414267551E-3</v>
      </c>
      <c r="W12">
        <f t="shared" si="5"/>
        <v>7.6887130778760526E-5</v>
      </c>
      <c r="X12">
        <f t="shared" si="6"/>
        <v>-0.97746978749135938</v>
      </c>
      <c r="Y12">
        <f t="shared" si="7"/>
        <v>-3.1568464992503507</v>
      </c>
      <c r="Z12">
        <f t="shared" ref="Z12:Z55" si="19">Z11+AA11*(Q12-Q11)</f>
        <v>7.5059174263905392E-3</v>
      </c>
      <c r="AA12">
        <f t="shared" si="8"/>
        <v>1.4525638811526339E-4</v>
      </c>
      <c r="AB12">
        <f t="shared" si="9"/>
        <v>3.2859852400696216E-5</v>
      </c>
      <c r="AC12">
        <f t="shared" si="9"/>
        <v>4.6743553487449504E-9</v>
      </c>
      <c r="AG12">
        <v>240</v>
      </c>
      <c r="AH12">
        <v>176.185</v>
      </c>
      <c r="AI12">
        <f t="shared" si="10"/>
        <v>449.33499999999998</v>
      </c>
      <c r="AJ12">
        <v>3.62249</v>
      </c>
      <c r="AK12">
        <f t="shared" ref="AK12:AK54" si="20">AJ12/$AJ$11</f>
        <v>0.99781567972851626</v>
      </c>
      <c r="AL12">
        <f t="shared" ref="AL12:AL54" si="21">1-AK12</f>
        <v>2.1843202714837417E-3</v>
      </c>
      <c r="AM12">
        <f t="shared" ref="AM12:AM54" si="22">(AL13-AL12)/(AG13-AG12)</f>
        <v>1.4409489811095799E-4</v>
      </c>
      <c r="AN12">
        <f t="shared" ref="AN12:AN54" si="23">1-(2*(($B$3-AP12)/$B$3))</f>
        <v>-0.95945833746382037</v>
      </c>
      <c r="AO12">
        <f t="shared" si="11"/>
        <v>-2.8377254549775928</v>
      </c>
      <c r="AP12">
        <f>AP11+AQ11*(AG12-AG11)</f>
        <v>1.3506413719286936E-2</v>
      </c>
      <c r="AQ12">
        <f t="shared" ref="AQ12:AQ54" si="24">$B$1*EXP((-$B$2-($B$4*AO12))/($B$5*AI12))*($B$3-AP12)</f>
        <v>7.4477962051358904E-5</v>
      </c>
      <c r="AR12">
        <f t="shared" si="12"/>
        <v>1.2818980004078803E-4</v>
      </c>
      <c r="AS12">
        <f t="shared" si="12"/>
        <v>4.8465177863263079E-9</v>
      </c>
    </row>
    <row r="13" spans="1:46" x14ac:dyDescent="0.25">
      <c r="A13">
        <v>752</v>
      </c>
      <c r="B13">
        <v>166.078</v>
      </c>
      <c r="C13">
        <f t="shared" si="0"/>
        <v>439.22799999999995</v>
      </c>
      <c r="D13">
        <v>4.5890199999999997</v>
      </c>
      <c r="E13">
        <f t="shared" si="13"/>
        <v>0.99643248759621739</v>
      </c>
      <c r="F13">
        <f t="shared" si="1"/>
        <v>3.5675124037826134E-3</v>
      </c>
      <c r="G13">
        <f t="shared" si="14"/>
        <v>4.0470090593404425E-5</v>
      </c>
      <c r="H13">
        <f t="shared" si="15"/>
        <v>-0.95355454762473868</v>
      </c>
      <c r="I13">
        <f t="shared" si="16"/>
        <v>-2.7598792477232146</v>
      </c>
      <c r="J13">
        <f t="shared" ref="J13:J56" si="25">J12+K12*(A13-A12)</f>
        <v>1.5473255311123502E-2</v>
      </c>
      <c r="K13">
        <f t="shared" si="17"/>
        <v>1.2668273970471775E-5</v>
      </c>
      <c r="L13">
        <f t="shared" si="2"/>
        <v>1.4174671417569788E-4</v>
      </c>
      <c r="M13">
        <f t="shared" si="2"/>
        <v>7.7294100753517421E-10</v>
      </c>
      <c r="Q13">
        <v>384</v>
      </c>
      <c r="R13">
        <v>176.58799999999999</v>
      </c>
      <c r="S13">
        <f t="shared" si="3"/>
        <v>449.73799999999994</v>
      </c>
      <c r="T13">
        <v>4.5842499999999999</v>
      </c>
      <c r="U13">
        <f t="shared" si="18"/>
        <v>0.99638114281988299</v>
      </c>
      <c r="V13">
        <f t="shared" si="4"/>
        <v>3.6188571801170077E-3</v>
      </c>
      <c r="W13">
        <f t="shared" si="5"/>
        <v>8.449433806429392E-5</v>
      </c>
      <c r="X13">
        <f t="shared" si="6"/>
        <v>-0.96700554034373831</v>
      </c>
      <c r="Y13">
        <f t="shared" si="7"/>
        <v>-2.9526657648840149</v>
      </c>
      <c r="Z13">
        <f t="shared" si="19"/>
        <v>1.0992070741156861E-2</v>
      </c>
      <c r="AA13">
        <f t="shared" si="8"/>
        <v>1.4235800154273023E-4</v>
      </c>
      <c r="AB13">
        <f t="shared" si="9"/>
        <v>5.4364278216701999E-5</v>
      </c>
      <c r="AC13">
        <f t="shared" si="9"/>
        <v>3.3482035511457237E-9</v>
      </c>
      <c r="AG13">
        <v>256</v>
      </c>
      <c r="AH13">
        <v>184.09299999999999</v>
      </c>
      <c r="AI13">
        <f t="shared" si="10"/>
        <v>457.24299999999994</v>
      </c>
      <c r="AJ13">
        <v>3.6141200000000002</v>
      </c>
      <c r="AK13">
        <f t="shared" si="20"/>
        <v>0.99551016135874093</v>
      </c>
      <c r="AL13">
        <f t="shared" si="21"/>
        <v>4.4898386412590696E-3</v>
      </c>
      <c r="AM13">
        <f t="shared" si="22"/>
        <v>1.6337641374827849E-4</v>
      </c>
      <c r="AN13">
        <f t="shared" si="23"/>
        <v>-0.95588141708614005</v>
      </c>
      <c r="AO13">
        <f t="shared" si="11"/>
        <v>-2.789504041361337</v>
      </c>
      <c r="AP13">
        <f t="shared" ref="AP13:AP54" si="26">AP12+AQ12*(AG13-AG12)</f>
        <v>1.4698061112108678E-2</v>
      </c>
      <c r="AQ13">
        <f t="shared" si="24"/>
        <v>1.617074888396088E-4</v>
      </c>
      <c r="AR13">
        <f t="shared" si="12"/>
        <v>1.0420780601435889E-4</v>
      </c>
      <c r="AS13">
        <f t="shared" si="12"/>
        <v>2.7853103507781586E-12</v>
      </c>
    </row>
    <row r="14" spans="1:46" x14ac:dyDescent="0.25">
      <c r="A14">
        <v>799</v>
      </c>
      <c r="B14">
        <v>173.96899999999999</v>
      </c>
      <c r="C14">
        <f t="shared" si="0"/>
        <v>447.11899999999997</v>
      </c>
      <c r="D14">
        <v>4.58026</v>
      </c>
      <c r="E14">
        <f t="shared" si="13"/>
        <v>0.99453039333832738</v>
      </c>
      <c r="F14">
        <f t="shared" si="1"/>
        <v>5.4696066616726213E-3</v>
      </c>
      <c r="G14">
        <f t="shared" si="14"/>
        <v>5.01256259062159E-5</v>
      </c>
      <c r="H14">
        <f t="shared" si="15"/>
        <v>-0.95176733258391799</v>
      </c>
      <c r="I14">
        <f t="shared" si="16"/>
        <v>-2.7379620582182369</v>
      </c>
      <c r="J14">
        <f t="shared" si="25"/>
        <v>1.6068664187735674E-2</v>
      </c>
      <c r="K14">
        <f t="shared" si="17"/>
        <v>3.3046798094893702E-5</v>
      </c>
      <c r="L14">
        <f t="shared" si="2"/>
        <v>1.1234002044079384E-4</v>
      </c>
      <c r="M14">
        <f t="shared" si="2"/>
        <v>2.9168635940879258E-10</v>
      </c>
      <c r="Q14">
        <v>408</v>
      </c>
      <c r="R14">
        <v>184.54400000000001</v>
      </c>
      <c r="S14">
        <f t="shared" si="3"/>
        <v>457.69399999999996</v>
      </c>
      <c r="T14">
        <v>4.5749199999999997</v>
      </c>
      <c r="U14">
        <f t="shared" si="18"/>
        <v>0.99435327870633994</v>
      </c>
      <c r="V14">
        <f t="shared" si="4"/>
        <v>5.6467212936600619E-3</v>
      </c>
      <c r="W14">
        <f t="shared" si="5"/>
        <v>1.0813101784433454E-4</v>
      </c>
      <c r="X14">
        <f t="shared" si="6"/>
        <v>-0.95675009250482779</v>
      </c>
      <c r="Y14">
        <f t="shared" si="7"/>
        <v>-2.8009022332295017</v>
      </c>
      <c r="Z14">
        <f t="shared" si="19"/>
        <v>1.4408662778182386E-2</v>
      </c>
      <c r="AA14">
        <f t="shared" si="8"/>
        <v>1.8149678640190907E-4</v>
      </c>
      <c r="AB14">
        <f t="shared" si="9"/>
        <v>7.6771618578193266E-5</v>
      </c>
      <c r="AC14">
        <f t="shared" si="9"/>
        <v>5.3825359960435913E-9</v>
      </c>
      <c r="AG14">
        <v>272</v>
      </c>
      <c r="AH14">
        <v>191.982</v>
      </c>
      <c r="AI14">
        <f t="shared" si="10"/>
        <v>465.13199999999995</v>
      </c>
      <c r="AJ14">
        <v>3.6046299999999998</v>
      </c>
      <c r="AK14">
        <f t="shared" si="20"/>
        <v>0.99289613873876847</v>
      </c>
      <c r="AL14">
        <f t="shared" si="21"/>
        <v>7.1038612612315255E-3</v>
      </c>
      <c r="AM14">
        <f t="shared" si="22"/>
        <v>2.0899785699725337E-4</v>
      </c>
      <c r="AN14">
        <f t="shared" si="23"/>
        <v>-0.94811516253079908</v>
      </c>
      <c r="AO14">
        <f t="shared" si="11"/>
        <v>-2.6952148975102994</v>
      </c>
      <c r="AP14">
        <f t="shared" si="26"/>
        <v>1.728538093354242E-2</v>
      </c>
      <c r="AQ14">
        <f t="shared" si="24"/>
        <v>2.7071917421700117E-4</v>
      </c>
      <c r="AR14">
        <f t="shared" si="12"/>
        <v>1.0366334283765375E-4</v>
      </c>
      <c r="AS14">
        <f t="shared" si="12"/>
        <v>3.8095209993407364E-9</v>
      </c>
    </row>
    <row r="15" spans="1:46" x14ac:dyDescent="0.25">
      <c r="A15">
        <v>846</v>
      </c>
      <c r="B15">
        <v>181.834</v>
      </c>
      <c r="C15">
        <f t="shared" si="0"/>
        <v>454.98399999999998</v>
      </c>
      <c r="D15">
        <v>4.5694100000000004</v>
      </c>
      <c r="E15">
        <f t="shared" si="13"/>
        <v>0.99217448892073523</v>
      </c>
      <c r="F15">
        <f t="shared" si="1"/>
        <v>7.8255110792647686E-3</v>
      </c>
      <c r="G15">
        <f t="shared" si="14"/>
        <v>7.1377043341112157E-5</v>
      </c>
      <c r="H15">
        <f t="shared" si="15"/>
        <v>-0.9471051556572252</v>
      </c>
      <c r="I15">
        <f t="shared" si="16"/>
        <v>-2.6838387799121444</v>
      </c>
      <c r="J15">
        <f t="shared" si="25"/>
        <v>1.7621863698195676E-2</v>
      </c>
      <c r="K15">
        <f t="shared" si="17"/>
        <v>7.0449934524417665E-5</v>
      </c>
      <c r="L15">
        <f t="shared" si="2"/>
        <v>9.5968524634434461E-5</v>
      </c>
      <c r="M15">
        <f t="shared" si="2"/>
        <v>8.5953075799266165E-13</v>
      </c>
      <c r="Q15">
        <v>432</v>
      </c>
      <c r="R15">
        <v>192.51</v>
      </c>
      <c r="S15">
        <f t="shared" si="3"/>
        <v>465.65999999999997</v>
      </c>
      <c r="T15">
        <v>4.5629799999999996</v>
      </c>
      <c r="U15">
        <f t="shared" si="18"/>
        <v>0.99175813427807591</v>
      </c>
      <c r="V15">
        <f t="shared" si="4"/>
        <v>8.2418657219240909E-3</v>
      </c>
      <c r="W15">
        <f t="shared" si="5"/>
        <v>1.5522325342142798E-4</v>
      </c>
      <c r="X15">
        <f t="shared" si="6"/>
        <v>-0.9436750928159916</v>
      </c>
      <c r="Y15">
        <f t="shared" si="7"/>
        <v>-2.646511422156085</v>
      </c>
      <c r="Z15">
        <f t="shared" si="19"/>
        <v>1.8764585651828203E-2</v>
      </c>
      <c r="AA15">
        <f t="shared" si="8"/>
        <v>2.2641497316301537E-4</v>
      </c>
      <c r="AB15">
        <f t="shared" si="9"/>
        <v>1.107276347232012E-4</v>
      </c>
      <c r="AC15">
        <f t="shared" si="9"/>
        <v>5.068260959764724E-9</v>
      </c>
      <c r="AG15">
        <v>288</v>
      </c>
      <c r="AH15">
        <v>199.87799999999999</v>
      </c>
      <c r="AI15">
        <f t="shared" si="10"/>
        <v>473.02799999999996</v>
      </c>
      <c r="AJ15">
        <v>3.5924900000000002</v>
      </c>
      <c r="AK15">
        <f t="shared" si="20"/>
        <v>0.98955217302681242</v>
      </c>
      <c r="AL15">
        <f t="shared" si="21"/>
        <v>1.0447826973187579E-2</v>
      </c>
      <c r="AM15">
        <f t="shared" si="22"/>
        <v>2.9352664430011555E-4</v>
      </c>
      <c r="AN15">
        <f t="shared" si="23"/>
        <v>-0.93511345163250925</v>
      </c>
      <c r="AO15">
        <f t="shared" si="11"/>
        <v>-2.5609778570020985</v>
      </c>
      <c r="AP15">
        <f t="shared" si="26"/>
        <v>2.1616887721014437E-2</v>
      </c>
      <c r="AQ15">
        <f t="shared" si="24"/>
        <v>3.6571737596713085E-4</v>
      </c>
      <c r="AR15">
        <f t="shared" si="12"/>
        <v>1.2474791798864664E-4</v>
      </c>
      <c r="AS15">
        <f t="shared" si="12"/>
        <v>5.2115017386190062E-9</v>
      </c>
    </row>
    <row r="16" spans="1:46" x14ac:dyDescent="0.25">
      <c r="A16">
        <v>893</v>
      </c>
      <c r="B16">
        <v>189.69</v>
      </c>
      <c r="C16">
        <f t="shared" si="0"/>
        <v>462.84</v>
      </c>
      <c r="D16">
        <v>4.55396</v>
      </c>
      <c r="E16">
        <f t="shared" si="13"/>
        <v>0.98881976788370296</v>
      </c>
      <c r="F16">
        <f t="shared" si="1"/>
        <v>1.118023211629704E-2</v>
      </c>
      <c r="G16">
        <f t="shared" si="14"/>
        <v>1.0514831756917007E-4</v>
      </c>
      <c r="H16">
        <f t="shared" si="15"/>
        <v>-0.93716621820604962</v>
      </c>
      <c r="I16">
        <f t="shared" si="16"/>
        <v>-2.5805932081895442</v>
      </c>
      <c r="J16">
        <f t="shared" si="25"/>
        <v>2.0933010620843306E-2</v>
      </c>
      <c r="K16">
        <f t="shared" si="17"/>
        <v>1.1406230716672949E-4</v>
      </c>
      <c r="L16">
        <f t="shared" si="2"/>
        <v>9.5116688558739704E-5</v>
      </c>
      <c r="M16">
        <f t="shared" si="2"/>
        <v>7.9459210545397478E-11</v>
      </c>
      <c r="Q16">
        <v>456</v>
      </c>
      <c r="R16">
        <v>200.452</v>
      </c>
      <c r="S16">
        <f t="shared" si="3"/>
        <v>473.60199999999998</v>
      </c>
      <c r="T16">
        <v>4.5458400000000001</v>
      </c>
      <c r="U16">
        <f t="shared" si="18"/>
        <v>0.98803277619596164</v>
      </c>
      <c r="V16">
        <f t="shared" si="4"/>
        <v>1.1967223804038363E-2</v>
      </c>
      <c r="W16">
        <f t="shared" si="5"/>
        <v>2.2903127648938223E-4</v>
      </c>
      <c r="X16">
        <f t="shared" si="6"/>
        <v>-0.92736419408140525</v>
      </c>
      <c r="Y16">
        <f t="shared" si="7"/>
        <v>-2.4912505464595407</v>
      </c>
      <c r="Z16">
        <f t="shared" si="19"/>
        <v>2.4198545007740574E-2</v>
      </c>
      <c r="AA16">
        <f t="shared" si="8"/>
        <v>2.7781112426047966E-4</v>
      </c>
      <c r="AB16">
        <f t="shared" si="9"/>
        <v>1.496052183881353E-4</v>
      </c>
      <c r="AC16">
        <f t="shared" si="9"/>
        <v>2.3794735485714386E-9</v>
      </c>
      <c r="AG16">
        <v>304</v>
      </c>
      <c r="AH16">
        <v>207.76300000000001</v>
      </c>
      <c r="AI16">
        <f t="shared" si="10"/>
        <v>480.91300000000001</v>
      </c>
      <c r="AJ16">
        <v>3.57544</v>
      </c>
      <c r="AK16">
        <f t="shared" si="20"/>
        <v>0.98485574671801057</v>
      </c>
      <c r="AL16">
        <f t="shared" si="21"/>
        <v>1.5144253281989428E-2</v>
      </c>
      <c r="AM16">
        <f t="shared" si="22"/>
        <v>4.1799571399452756E-4</v>
      </c>
      <c r="AN16">
        <f t="shared" si="23"/>
        <v>-0.91754930381564925</v>
      </c>
      <c r="AO16">
        <f t="shared" si="11"/>
        <v>-2.4111872917667525</v>
      </c>
      <c r="AP16">
        <f t="shared" si="26"/>
        <v>2.7468365736488531E-2</v>
      </c>
      <c r="AQ16">
        <f t="shared" si="24"/>
        <v>4.5214981876509392E-4</v>
      </c>
      <c r="AR16">
        <f t="shared" si="12"/>
        <v>1.5188374779113992E-4</v>
      </c>
      <c r="AS16">
        <f t="shared" si="12"/>
        <v>1.1665028726788234E-9</v>
      </c>
    </row>
    <row r="17" spans="1:45" x14ac:dyDescent="0.25">
      <c r="A17">
        <v>940</v>
      </c>
      <c r="B17">
        <v>197.56100000000001</v>
      </c>
      <c r="C17">
        <f t="shared" si="0"/>
        <v>470.71100000000001</v>
      </c>
      <c r="D17">
        <v>4.5312000000000001</v>
      </c>
      <c r="E17">
        <f t="shared" si="13"/>
        <v>0.98387779695795197</v>
      </c>
      <c r="F17">
        <f t="shared" si="1"/>
        <v>1.6122203042048033E-2</v>
      </c>
      <c r="G17">
        <f t="shared" si="14"/>
        <v>1.503306789850974E-4</v>
      </c>
      <c r="H17">
        <f t="shared" si="15"/>
        <v>-0.92107453346397294</v>
      </c>
      <c r="I17">
        <f t="shared" si="16"/>
        <v>-2.4390041789610262</v>
      </c>
      <c r="J17">
        <f t="shared" si="25"/>
        <v>2.6293939057679593E-2</v>
      </c>
      <c r="K17">
        <f t="shared" si="17"/>
        <v>1.5028900655839755E-4</v>
      </c>
      <c r="L17">
        <f t="shared" si="2"/>
        <v>1.0346421357169619E-4</v>
      </c>
      <c r="M17">
        <f t="shared" si="2"/>
        <v>1.7365911470541286E-15</v>
      </c>
      <c r="Q17">
        <v>480</v>
      </c>
      <c r="R17">
        <v>208.41</v>
      </c>
      <c r="S17">
        <f t="shared" si="3"/>
        <v>481.55999999999995</v>
      </c>
      <c r="T17">
        <v>4.5205500000000001</v>
      </c>
      <c r="U17">
        <f t="shared" si="18"/>
        <v>0.98253602556021646</v>
      </c>
      <c r="V17">
        <f t="shared" si="4"/>
        <v>1.7463974439783536E-2</v>
      </c>
      <c r="W17">
        <f t="shared" si="5"/>
        <v>3.2801553319278254E-4</v>
      </c>
      <c r="X17">
        <f t="shared" si="6"/>
        <v>-0.9073507247783319</v>
      </c>
      <c r="Y17">
        <f t="shared" si="7"/>
        <v>-2.3357974190379029</v>
      </c>
      <c r="Z17">
        <f t="shared" si="19"/>
        <v>3.0866011989992087E-2</v>
      </c>
      <c r="AA17">
        <f t="shared" si="8"/>
        <v>3.3814122562719984E-4</v>
      </c>
      <c r="AB17">
        <f t="shared" si="9"/>
        <v>1.7961461049720003E-4</v>
      </c>
      <c r="AC17">
        <f t="shared" si="9"/>
        <v>1.0252964727641578E-10</v>
      </c>
      <c r="AG17">
        <v>320</v>
      </c>
      <c r="AH17">
        <v>215.636</v>
      </c>
      <c r="AI17">
        <f t="shared" si="10"/>
        <v>488.78599999999994</v>
      </c>
      <c r="AJ17">
        <v>3.5511599999999999</v>
      </c>
      <c r="AK17">
        <f t="shared" si="20"/>
        <v>0.97816781529409813</v>
      </c>
      <c r="AL17">
        <f t="shared" si="21"/>
        <v>2.1832184705901869E-2</v>
      </c>
      <c r="AM17">
        <f t="shared" si="22"/>
        <v>5.7276430826184999E-4</v>
      </c>
      <c r="AN17">
        <f t="shared" si="23"/>
        <v>-0.89583410302390321</v>
      </c>
      <c r="AO17">
        <f t="shared" si="11"/>
        <v>-2.258283552656756</v>
      </c>
      <c r="AP17">
        <f t="shared" si="26"/>
        <v>3.4702762836730031E-2</v>
      </c>
      <c r="AQ17">
        <f t="shared" si="24"/>
        <v>5.4491302379243304E-4</v>
      </c>
      <c r="AR17">
        <f t="shared" si="12"/>
        <v>1.6565178142175212E-4</v>
      </c>
      <c r="AS17">
        <f t="shared" si="12"/>
        <v>7.7569404659638586E-10</v>
      </c>
    </row>
    <row r="18" spans="1:45" x14ac:dyDescent="0.25">
      <c r="A18">
        <v>987</v>
      </c>
      <c r="B18">
        <v>205.417</v>
      </c>
      <c r="C18">
        <f t="shared" si="0"/>
        <v>478.56700000000001</v>
      </c>
      <c r="D18">
        <v>4.4986600000000001</v>
      </c>
      <c r="E18">
        <f t="shared" si="13"/>
        <v>0.97681225504565239</v>
      </c>
      <c r="F18">
        <f t="shared" si="1"/>
        <v>2.3187744954347611E-2</v>
      </c>
      <c r="G18">
        <f t="shared" si="14"/>
        <v>2.0867967946394496E-4</v>
      </c>
      <c r="H18">
        <f t="shared" si="15"/>
        <v>-0.89987205760836408</v>
      </c>
      <c r="I18">
        <f t="shared" si="16"/>
        <v>-2.2846459628364042</v>
      </c>
      <c r="J18">
        <f t="shared" si="25"/>
        <v>3.3357522365924278E-2</v>
      </c>
      <c r="K18">
        <f t="shared" si="17"/>
        <v>1.8359667785489963E-4</v>
      </c>
      <c r="L18">
        <f t="shared" si="2"/>
        <v>1.03424372601015E-4</v>
      </c>
      <c r="M18">
        <f t="shared" si="2"/>
        <v>6.2915696971937037E-10</v>
      </c>
      <c r="Q18">
        <v>504</v>
      </c>
      <c r="R18">
        <v>216.35</v>
      </c>
      <c r="S18">
        <f t="shared" si="3"/>
        <v>489.5</v>
      </c>
      <c r="T18">
        <v>4.4843299999999999</v>
      </c>
      <c r="U18">
        <f t="shared" si="18"/>
        <v>0.97466365276358968</v>
      </c>
      <c r="V18">
        <f t="shared" si="4"/>
        <v>2.5336347236410317E-2</v>
      </c>
      <c r="W18">
        <f t="shared" si="5"/>
        <v>4.424858904417267E-4</v>
      </c>
      <c r="X18">
        <f t="shared" si="6"/>
        <v>-0.88299108454719222</v>
      </c>
      <c r="Y18">
        <f t="shared" si="7"/>
        <v>-2.1794869251911551</v>
      </c>
      <c r="Z18">
        <f t="shared" si="19"/>
        <v>3.8981401405044885E-2</v>
      </c>
      <c r="AA18">
        <f t="shared" si="8"/>
        <v>4.053226143677997E-4</v>
      </c>
      <c r="AB18">
        <f t="shared" si="9"/>
        <v>1.8618750326497162E-4</v>
      </c>
      <c r="AC18">
        <f t="shared" si="9"/>
        <v>1.3811090885469157E-9</v>
      </c>
      <c r="AG18">
        <v>336</v>
      </c>
      <c r="AH18">
        <v>223.524</v>
      </c>
      <c r="AI18">
        <f t="shared" si="10"/>
        <v>496.67399999999998</v>
      </c>
      <c r="AJ18">
        <v>3.51789</v>
      </c>
      <c r="AK18">
        <f t="shared" si="20"/>
        <v>0.96900358636190853</v>
      </c>
      <c r="AL18">
        <f t="shared" si="21"/>
        <v>3.0996413638091469E-2</v>
      </c>
      <c r="AM18">
        <f t="shared" si="22"/>
        <v>7.4061678814021231E-4</v>
      </c>
      <c r="AN18">
        <f t="shared" si="23"/>
        <v>-0.86966380451973047</v>
      </c>
      <c r="AO18">
        <f t="shared" si="11"/>
        <v>-2.1045934658175245</v>
      </c>
      <c r="AP18">
        <f t="shared" si="26"/>
        <v>4.3421371217408959E-2</v>
      </c>
      <c r="AQ18">
        <f t="shared" si="24"/>
        <v>6.4969595077487934E-4</v>
      </c>
      <c r="AR18">
        <f t="shared" si="12"/>
        <v>1.5437957084783914E-4</v>
      </c>
      <c r="AS18">
        <f t="shared" si="12"/>
        <v>8.2665986672133282E-9</v>
      </c>
    </row>
    <row r="19" spans="1:45" x14ac:dyDescent="0.25">
      <c r="A19">
        <v>1034</v>
      </c>
      <c r="B19">
        <v>213.28399999999999</v>
      </c>
      <c r="C19">
        <f t="shared" si="0"/>
        <v>486.43399999999997</v>
      </c>
      <c r="D19">
        <v>4.4534900000000004</v>
      </c>
      <c r="E19">
        <f t="shared" si="13"/>
        <v>0.96700431011084698</v>
      </c>
      <c r="F19">
        <f t="shared" si="1"/>
        <v>3.2995689889153024E-2</v>
      </c>
      <c r="G19">
        <f t="shared" si="14"/>
        <v>2.6693628247568955E-4</v>
      </c>
      <c r="H19">
        <f t="shared" si="15"/>
        <v>-0.87397060135064408</v>
      </c>
      <c r="I19">
        <f t="shared" si="16"/>
        <v>-2.1281156073534344</v>
      </c>
      <c r="J19">
        <f t="shared" si="25"/>
        <v>4.1986566225104563E-2</v>
      </c>
      <c r="K19">
        <f t="shared" si="17"/>
        <v>2.2018114663352459E-4</v>
      </c>
      <c r="L19">
        <f t="shared" si="2"/>
        <v>8.0835857288373382E-5</v>
      </c>
      <c r="M19">
        <f t="shared" si="2"/>
        <v>2.1860427276192985E-9</v>
      </c>
      <c r="Q19">
        <v>528</v>
      </c>
      <c r="R19">
        <v>224.30199999999999</v>
      </c>
      <c r="S19">
        <f t="shared" si="3"/>
        <v>497.452</v>
      </c>
      <c r="T19">
        <v>4.4354699999999996</v>
      </c>
      <c r="U19">
        <f t="shared" si="18"/>
        <v>0.96404399139298824</v>
      </c>
      <c r="V19">
        <f t="shared" si="4"/>
        <v>3.5956008607011758E-2</v>
      </c>
      <c r="W19">
        <f t="shared" si="5"/>
        <v>5.4717555260927009E-4</v>
      </c>
      <c r="X19">
        <f t="shared" si="6"/>
        <v>-0.85379170773287294</v>
      </c>
      <c r="Y19">
        <f t="shared" si="7"/>
        <v>-2.0227755778037406</v>
      </c>
      <c r="Z19">
        <f t="shared" si="19"/>
        <v>4.8709144149872076E-2</v>
      </c>
      <c r="AA19">
        <f t="shared" si="8"/>
        <v>4.8127887476166227E-4</v>
      </c>
      <c r="AB19">
        <f t="shared" si="9"/>
        <v>1.6264246617456713E-4</v>
      </c>
      <c r="AC19">
        <f t="shared" si="9"/>
        <v>4.3423721513514068E-9</v>
      </c>
      <c r="AG19">
        <v>352</v>
      </c>
      <c r="AH19">
        <v>231.381</v>
      </c>
      <c r="AI19">
        <f t="shared" si="10"/>
        <v>504.53099999999995</v>
      </c>
      <c r="AJ19">
        <v>3.4748700000000001</v>
      </c>
      <c r="AK19">
        <f t="shared" si="20"/>
        <v>0.95715371775166513</v>
      </c>
      <c r="AL19">
        <f t="shared" si="21"/>
        <v>4.2846282248334866E-2</v>
      </c>
      <c r="AM19">
        <f t="shared" si="22"/>
        <v>8.9951713575839309E-4</v>
      </c>
      <c r="AN19">
        <f t="shared" si="23"/>
        <v>-0.83846114239505432</v>
      </c>
      <c r="AO19">
        <f t="shared" si="11"/>
        <v>-1.9499613426673548</v>
      </c>
      <c r="AP19">
        <f t="shared" si="26"/>
        <v>5.381650642980703E-2</v>
      </c>
      <c r="AQ19">
        <f t="shared" si="24"/>
        <v>7.618281605451079E-4</v>
      </c>
      <c r="AR19">
        <f t="shared" si="12"/>
        <v>1.2034581859175662E-4</v>
      </c>
      <c r="AS19">
        <f t="shared" si="12"/>
        <v>1.8958253895284663E-8</v>
      </c>
    </row>
    <row r="20" spans="1:45" x14ac:dyDescent="0.25">
      <c r="A20">
        <v>1081</v>
      </c>
      <c r="B20">
        <v>221.143</v>
      </c>
      <c r="C20">
        <f t="shared" si="0"/>
        <v>494.29300000000001</v>
      </c>
      <c r="D20">
        <v>4.3957100000000002</v>
      </c>
      <c r="E20">
        <f t="shared" si="13"/>
        <v>0.95445830483448957</v>
      </c>
      <c r="F20">
        <f t="shared" si="1"/>
        <v>4.5541695165510432E-2</v>
      </c>
      <c r="G20">
        <f t="shared" si="14"/>
        <v>3.198338323951527E-4</v>
      </c>
      <c r="H20">
        <f t="shared" si="15"/>
        <v>-0.84290788058175248</v>
      </c>
      <c r="I20">
        <f t="shared" si="16"/>
        <v>-1.9705221751224093</v>
      </c>
      <c r="J20">
        <f t="shared" si="25"/>
        <v>5.233508011688022E-2</v>
      </c>
      <c r="K20">
        <f t="shared" si="17"/>
        <v>2.6009391752541896E-4</v>
      </c>
      <c r="L20">
        <f t="shared" si="2"/>
        <v>4.6150079097497497E-5</v>
      </c>
      <c r="M20">
        <f t="shared" si="2"/>
        <v>3.5688574286430346E-9</v>
      </c>
      <c r="Q20">
        <v>552</v>
      </c>
      <c r="R20">
        <v>232.24199999999999</v>
      </c>
      <c r="S20">
        <f t="shared" si="3"/>
        <v>505.39199999999994</v>
      </c>
      <c r="T20">
        <v>4.3750499999999999</v>
      </c>
      <c r="U20">
        <f t="shared" si="18"/>
        <v>0.95091177813036576</v>
      </c>
      <c r="V20">
        <f t="shared" si="4"/>
        <v>4.9088221869634241E-2</v>
      </c>
      <c r="W20">
        <f t="shared" si="5"/>
        <v>6.4788048715106372E-4</v>
      </c>
      <c r="X20">
        <f t="shared" si="6"/>
        <v>-0.81912045397404531</v>
      </c>
      <c r="Y20">
        <f t="shared" si="7"/>
        <v>-1.865179755718569</v>
      </c>
      <c r="Z20">
        <f t="shared" si="19"/>
        <v>6.0259837144151972E-2</v>
      </c>
      <c r="AA20">
        <f t="shared" si="8"/>
        <v>5.6321562349419393E-4</v>
      </c>
      <c r="AB20">
        <f t="shared" si="9"/>
        <v>1.2480498784183788E-4</v>
      </c>
      <c r="AC20">
        <f t="shared" si="9"/>
        <v>7.1681391380363509E-9</v>
      </c>
      <c r="AG20">
        <v>368</v>
      </c>
      <c r="AH20">
        <v>239.24100000000001</v>
      </c>
      <c r="AI20">
        <f t="shared" si="10"/>
        <v>512.39099999999996</v>
      </c>
      <c r="AJ20">
        <v>3.4226200000000002</v>
      </c>
      <c r="AK20">
        <f t="shared" si="20"/>
        <v>0.94276144357953084</v>
      </c>
      <c r="AL20">
        <f t="shared" si="21"/>
        <v>5.7238556420469155E-2</v>
      </c>
      <c r="AM20">
        <f t="shared" si="22"/>
        <v>1.0551465119738243E-3</v>
      </c>
      <c r="AN20">
        <f t="shared" si="23"/>
        <v>-0.80187315587274166</v>
      </c>
      <c r="AO20">
        <f t="shared" si="11"/>
        <v>-1.7950710589315286</v>
      </c>
      <c r="AP20">
        <f t="shared" si="26"/>
        <v>6.6005756998528758E-2</v>
      </c>
      <c r="AQ20">
        <f t="shared" si="24"/>
        <v>8.8486185431185512E-4</v>
      </c>
      <c r="AR20">
        <f t="shared" si="12"/>
        <v>7.6863805975928642E-5</v>
      </c>
      <c r="AS20">
        <f t="shared" si="12"/>
        <v>2.8996864635054043E-8</v>
      </c>
    </row>
    <row r="21" spans="1:45" x14ac:dyDescent="0.25">
      <c r="A21">
        <v>1128</v>
      </c>
      <c r="B21">
        <v>228.99100000000001</v>
      </c>
      <c r="C21">
        <f t="shared" si="0"/>
        <v>502.14099999999996</v>
      </c>
      <c r="D21">
        <v>4.3264800000000001</v>
      </c>
      <c r="E21">
        <f t="shared" si="13"/>
        <v>0.93942611471191739</v>
      </c>
      <c r="F21">
        <f t="shared" si="1"/>
        <v>6.0573885288082607E-2</v>
      </c>
      <c r="G21">
        <f t="shared" si="14"/>
        <v>3.6857349629474849E-4</v>
      </c>
      <c r="H21">
        <f t="shared" si="15"/>
        <v>-0.806214345021115</v>
      </c>
      <c r="I21">
        <f t="shared" si="16"/>
        <v>-1.8122822070749207</v>
      </c>
      <c r="J21">
        <f t="shared" si="25"/>
        <v>6.4559494240574916E-2</v>
      </c>
      <c r="K21">
        <f t="shared" si="17"/>
        <v>3.0316036533915126E-4</v>
      </c>
      <c r="L21">
        <f t="shared" si="2"/>
        <v>1.5885078722186838E-5</v>
      </c>
      <c r="M21">
        <f t="shared" si="2"/>
        <v>4.2788777014141121E-9</v>
      </c>
      <c r="Q21">
        <v>576</v>
      </c>
      <c r="R21">
        <v>240.16499999999999</v>
      </c>
      <c r="S21">
        <f t="shared" si="3"/>
        <v>513.31499999999994</v>
      </c>
      <c r="T21">
        <v>4.3035100000000002</v>
      </c>
      <c r="U21">
        <f t="shared" si="18"/>
        <v>0.93536264643874023</v>
      </c>
      <c r="V21">
        <f t="shared" si="4"/>
        <v>6.4637353561259769E-2</v>
      </c>
      <c r="W21">
        <f t="shared" si="5"/>
        <v>7.5275127330159952E-4</v>
      </c>
      <c r="X21">
        <f t="shared" si="6"/>
        <v>-0.77854648983989572</v>
      </c>
      <c r="Y21">
        <f t="shared" si="7"/>
        <v>-1.7069970661877267</v>
      </c>
      <c r="Z21">
        <f t="shared" si="19"/>
        <v>7.377701210801263E-2</v>
      </c>
      <c r="AA21">
        <f t="shared" si="8"/>
        <v>6.5016729103823973E-4</v>
      </c>
      <c r="AB21">
        <f t="shared" si="9"/>
        <v>8.35333583512326E-5</v>
      </c>
      <c r="AC21">
        <f t="shared" si="9"/>
        <v>1.0523473417009316E-8</v>
      </c>
      <c r="AG21">
        <v>384</v>
      </c>
      <c r="AH21">
        <v>247.09100000000001</v>
      </c>
      <c r="AI21">
        <f t="shared" si="10"/>
        <v>520.24099999999999</v>
      </c>
      <c r="AJ21">
        <v>3.3613300000000002</v>
      </c>
      <c r="AK21">
        <f t="shared" si="20"/>
        <v>0.92587909938794966</v>
      </c>
      <c r="AL21">
        <f t="shared" si="21"/>
        <v>7.4120900612050344E-2</v>
      </c>
      <c r="AM21">
        <f t="shared" si="22"/>
        <v>1.2264421196445593E-3</v>
      </c>
      <c r="AN21">
        <f t="shared" si="23"/>
        <v>-0.75937628416809688</v>
      </c>
      <c r="AO21">
        <f t="shared" si="11"/>
        <v>-1.6394582801188269</v>
      </c>
      <c r="AP21">
        <f t="shared" si="26"/>
        <v>8.0163546667518445E-2</v>
      </c>
      <c r="AQ21">
        <f t="shared" si="24"/>
        <v>1.0142972036713183E-3</v>
      </c>
      <c r="AR21">
        <f t="shared" si="12"/>
        <v>3.6513571351664203E-5</v>
      </c>
      <c r="AS21">
        <f t="shared" si="12"/>
        <v>4.5005465373293525E-8</v>
      </c>
    </row>
    <row r="22" spans="1:45" x14ac:dyDescent="0.25">
      <c r="A22">
        <v>1175</v>
      </c>
      <c r="B22">
        <v>236.833</v>
      </c>
      <c r="C22">
        <f t="shared" si="0"/>
        <v>509.98299999999995</v>
      </c>
      <c r="D22">
        <v>4.2466999999999997</v>
      </c>
      <c r="E22">
        <f t="shared" si="13"/>
        <v>0.92210316038606421</v>
      </c>
      <c r="F22">
        <f t="shared" si="1"/>
        <v>7.7896839613935787E-2</v>
      </c>
      <c r="G22">
        <f t="shared" si="14"/>
        <v>4.2017748167469214E-4</v>
      </c>
      <c r="H22">
        <f t="shared" si="15"/>
        <v>-0.76344508016485069</v>
      </c>
      <c r="I22">
        <f t="shared" si="16"/>
        <v>-1.6534666496898967</v>
      </c>
      <c r="J22">
        <f t="shared" si="25"/>
        <v>7.8808031411515031E-2</v>
      </c>
      <c r="K22">
        <f t="shared" si="17"/>
        <v>3.4897793790798846E-4</v>
      </c>
      <c r="L22">
        <f t="shared" si="2"/>
        <v>8.3027049197569473E-7</v>
      </c>
      <c r="M22">
        <f t="shared" si="2"/>
        <v>5.0693750325867531E-9</v>
      </c>
      <c r="Q22">
        <v>600</v>
      </c>
      <c r="R22">
        <v>248.09700000000001</v>
      </c>
      <c r="S22">
        <f t="shared" si="3"/>
        <v>521.24699999999996</v>
      </c>
      <c r="T22">
        <v>4.2203900000000001</v>
      </c>
      <c r="U22">
        <f t="shared" si="18"/>
        <v>0.91729661587950184</v>
      </c>
      <c r="V22">
        <f t="shared" si="4"/>
        <v>8.2703384120498158E-2</v>
      </c>
      <c r="W22">
        <f t="shared" si="5"/>
        <v>8.6513870474617483E-4</v>
      </c>
      <c r="X22">
        <f t="shared" si="6"/>
        <v>-0.73170854137511077</v>
      </c>
      <c r="Y22">
        <f t="shared" si="7"/>
        <v>-1.5483237893083626</v>
      </c>
      <c r="Z22">
        <f t="shared" si="19"/>
        <v>8.9381027092930387E-2</v>
      </c>
      <c r="AA22">
        <f t="shared" si="8"/>
        <v>7.4279193882351364E-4</v>
      </c>
      <c r="AB22">
        <f t="shared" si="9"/>
        <v>4.4590915667273543E-5</v>
      </c>
      <c r="AC22">
        <f t="shared" si="9"/>
        <v>1.4968731131734449E-8</v>
      </c>
      <c r="AG22">
        <v>400</v>
      </c>
      <c r="AH22">
        <v>254.94800000000001</v>
      </c>
      <c r="AI22">
        <f t="shared" si="10"/>
        <v>528.09799999999996</v>
      </c>
      <c r="AJ22">
        <v>3.2900900000000002</v>
      </c>
      <c r="AK22">
        <f t="shared" si="20"/>
        <v>0.90625602547363671</v>
      </c>
      <c r="AL22">
        <f t="shared" si="21"/>
        <v>9.3743974526363294E-2</v>
      </c>
      <c r="AM22">
        <f t="shared" si="22"/>
        <v>1.4070341723547153E-3</v>
      </c>
      <c r="AN22">
        <f t="shared" si="23"/>
        <v>-0.71066307777914983</v>
      </c>
      <c r="AO22">
        <f t="shared" si="11"/>
        <v>-1.4832253137103846</v>
      </c>
      <c r="AP22">
        <f t="shared" si="26"/>
        <v>9.6392301926259541E-2</v>
      </c>
      <c r="AQ22">
        <f t="shared" si="24"/>
        <v>1.1500032607724448E-3</v>
      </c>
      <c r="AR22">
        <f t="shared" si="12"/>
        <v>7.013638017041216E-6</v>
      </c>
      <c r="AS22">
        <f t="shared" si="12"/>
        <v>6.6064889508812953E-8</v>
      </c>
    </row>
    <row r="23" spans="1:45" x14ac:dyDescent="0.25">
      <c r="A23">
        <v>1222</v>
      </c>
      <c r="B23">
        <v>244.666</v>
      </c>
      <c r="C23">
        <f t="shared" si="0"/>
        <v>517.81600000000003</v>
      </c>
      <c r="D23">
        <v>4.1557500000000003</v>
      </c>
      <c r="E23">
        <f t="shared" si="13"/>
        <v>0.90235481874735368</v>
      </c>
      <c r="F23">
        <f t="shared" si="1"/>
        <v>9.7645181252646318E-2</v>
      </c>
      <c r="G23">
        <f t="shared" si="14"/>
        <v>4.681779658374241E-4</v>
      </c>
      <c r="H23">
        <f t="shared" si="15"/>
        <v>-0.71421196277273302</v>
      </c>
      <c r="I23">
        <f t="shared" si="16"/>
        <v>-1.4939737840581566</v>
      </c>
      <c r="J23">
        <f t="shared" si="25"/>
        <v>9.5209994493190481E-2</v>
      </c>
      <c r="K23">
        <f t="shared" si="17"/>
        <v>3.9638850237405269E-4</v>
      </c>
      <c r="L23">
        <f t="shared" si="2"/>
        <v>5.9301345534290227E-6</v>
      </c>
      <c r="M23">
        <f t="shared" si="2"/>
        <v>5.1537270643587388E-9</v>
      </c>
      <c r="Q23">
        <v>624</v>
      </c>
      <c r="R23">
        <v>256.01100000000002</v>
      </c>
      <c r="S23">
        <f t="shared" si="3"/>
        <v>529.16100000000006</v>
      </c>
      <c r="T23">
        <v>4.12486</v>
      </c>
      <c r="U23">
        <f t="shared" si="18"/>
        <v>0.89653328696559365</v>
      </c>
      <c r="V23">
        <f t="shared" si="4"/>
        <v>0.10346671303440635</v>
      </c>
      <c r="W23">
        <f t="shared" si="5"/>
        <v>9.7163960674360539E-4</v>
      </c>
      <c r="X23">
        <f t="shared" si="6"/>
        <v>-0.67819792798341494</v>
      </c>
      <c r="Y23">
        <f t="shared" si="7"/>
        <v>-1.3887264977242606</v>
      </c>
      <c r="Z23">
        <f t="shared" si="19"/>
        <v>0.10720803362469472</v>
      </c>
      <c r="AA23">
        <f t="shared" si="8"/>
        <v>8.3560023677203626E-4</v>
      </c>
      <c r="AB23">
        <f t="shared" si="9"/>
        <v>1.3997479759315689E-5</v>
      </c>
      <c r="AC23">
        <f t="shared" si="9"/>
        <v>1.8506710182261464E-8</v>
      </c>
      <c r="AG23">
        <v>416</v>
      </c>
      <c r="AH23">
        <v>262.8</v>
      </c>
      <c r="AI23">
        <f t="shared" si="10"/>
        <v>535.95000000000005</v>
      </c>
      <c r="AJ23">
        <v>3.2083599999999999</v>
      </c>
      <c r="AK23">
        <f t="shared" si="20"/>
        <v>0.88374347871596126</v>
      </c>
      <c r="AL23">
        <f t="shared" si="21"/>
        <v>0.11625652128403874</v>
      </c>
      <c r="AM23">
        <f t="shared" si="22"/>
        <v>1.5657623635832799E-3</v>
      </c>
      <c r="AN23">
        <f t="shared" si="23"/>
        <v>-0.65543237617886874</v>
      </c>
      <c r="AO23">
        <f t="shared" si="11"/>
        <v>-1.3260983845483201</v>
      </c>
      <c r="AP23">
        <f t="shared" si="26"/>
        <v>0.11479235409861865</v>
      </c>
      <c r="AQ23">
        <f t="shared" si="24"/>
        <v>1.2862201611851377E-3</v>
      </c>
      <c r="AR23">
        <f t="shared" si="12"/>
        <v>2.1437855468609717E-6</v>
      </c>
      <c r="AS23">
        <f t="shared" si="12"/>
        <v>7.8143842921603846E-8</v>
      </c>
    </row>
    <row r="24" spans="1:45" x14ac:dyDescent="0.25">
      <c r="A24">
        <v>1269</v>
      </c>
      <c r="B24">
        <v>252.494</v>
      </c>
      <c r="C24">
        <f t="shared" si="0"/>
        <v>525.64400000000001</v>
      </c>
      <c r="D24">
        <v>4.0544099999999998</v>
      </c>
      <c r="E24">
        <f t="shared" si="13"/>
        <v>0.88035045435299475</v>
      </c>
      <c r="F24">
        <f t="shared" si="1"/>
        <v>0.11964954564700525</v>
      </c>
      <c r="G24">
        <f t="shared" si="14"/>
        <v>5.0804747289462501E-4</v>
      </c>
      <c r="H24">
        <f t="shared" si="15"/>
        <v>-0.65829025669797003</v>
      </c>
      <c r="I24">
        <f t="shared" si="16"/>
        <v>-1.3338128737897486</v>
      </c>
      <c r="J24">
        <f t="shared" si="25"/>
        <v>0.11384025410477096</v>
      </c>
      <c r="K24">
        <f t="shared" si="17"/>
        <v>4.4443668492263633E-4</v>
      </c>
      <c r="L24">
        <f t="shared" si="2"/>
        <v>3.3747868222674894E-5</v>
      </c>
      <c r="M24">
        <f t="shared" si="2"/>
        <v>4.0463323464173E-9</v>
      </c>
      <c r="Q24">
        <v>648</v>
      </c>
      <c r="R24">
        <v>263.92200000000003</v>
      </c>
      <c r="S24">
        <f t="shared" si="3"/>
        <v>537.072</v>
      </c>
      <c r="T24">
        <v>4.0175700000000001</v>
      </c>
      <c r="U24">
        <f t="shared" si="18"/>
        <v>0.87321393640374712</v>
      </c>
      <c r="V24">
        <f t="shared" si="4"/>
        <v>0.12678606359625288</v>
      </c>
      <c r="W24">
        <f t="shared" si="5"/>
        <v>1.0602092344251524E-3</v>
      </c>
      <c r="X24">
        <f t="shared" si="6"/>
        <v>-0.61800141953619336</v>
      </c>
      <c r="Y24">
        <f t="shared" si="7"/>
        <v>-1.2285424773413574</v>
      </c>
      <c r="Z24">
        <f t="shared" si="19"/>
        <v>0.12726243930722358</v>
      </c>
      <c r="AA24">
        <f t="shared" si="8"/>
        <v>9.2844183609285468E-4</v>
      </c>
      <c r="AB24">
        <f t="shared" si="9"/>
        <v>2.2693381800283998E-7</v>
      </c>
      <c r="AC24">
        <f t="shared" si="9"/>
        <v>1.7362647263262404E-8</v>
      </c>
      <c r="AG24">
        <v>432</v>
      </c>
      <c r="AH24">
        <v>270.61500000000001</v>
      </c>
      <c r="AI24">
        <f t="shared" si="10"/>
        <v>543.76499999999999</v>
      </c>
      <c r="AJ24">
        <v>3.11741</v>
      </c>
      <c r="AK24">
        <f t="shared" si="20"/>
        <v>0.85869128089862878</v>
      </c>
      <c r="AL24">
        <f t="shared" si="21"/>
        <v>0.14130871910137122</v>
      </c>
      <c r="AM24">
        <f t="shared" si="22"/>
        <v>1.6848945851995062E-3</v>
      </c>
      <c r="AN24">
        <f t="shared" si="23"/>
        <v>-0.59365964531985704</v>
      </c>
      <c r="AO24">
        <f t="shared" si="11"/>
        <v>-1.1681871500616907</v>
      </c>
      <c r="AP24">
        <f t="shared" si="26"/>
        <v>0.13537187667758085</v>
      </c>
      <c r="AQ24">
        <f t="shared" si="24"/>
        <v>1.4149892075866603E-3</v>
      </c>
      <c r="AR24">
        <f t="shared" si="12"/>
        <v>3.5246097964917016E-5</v>
      </c>
      <c r="AS24">
        <f t="shared" si="12"/>
        <v>7.2848912864332938E-8</v>
      </c>
    </row>
    <row r="25" spans="1:45" x14ac:dyDescent="0.25">
      <c r="A25">
        <v>1316</v>
      </c>
      <c r="B25">
        <v>260.30700000000002</v>
      </c>
      <c r="C25">
        <f t="shared" si="0"/>
        <v>533.45699999999999</v>
      </c>
      <c r="D25">
        <v>3.9444400000000002</v>
      </c>
      <c r="E25">
        <f t="shared" si="13"/>
        <v>0.85647222312694737</v>
      </c>
      <c r="F25">
        <f t="shared" si="1"/>
        <v>0.14352777687305263</v>
      </c>
      <c r="G25">
        <f t="shared" si="14"/>
        <v>5.3516612949089382E-4</v>
      </c>
      <c r="H25">
        <f t="shared" si="15"/>
        <v>-0.59559000804234041</v>
      </c>
      <c r="I25">
        <f t="shared" si="16"/>
        <v>-1.1728938625317316</v>
      </c>
      <c r="J25">
        <f t="shared" si="25"/>
        <v>0.13472877829613486</v>
      </c>
      <c r="K25">
        <f t="shared" si="17"/>
        <v>4.9108849066906949E-4</v>
      </c>
      <c r="L25">
        <f t="shared" si="2"/>
        <v>7.7422375956600871E-5</v>
      </c>
      <c r="M25">
        <f t="shared" si="2"/>
        <v>1.9428382441071952E-9</v>
      </c>
      <c r="Q25">
        <v>672</v>
      </c>
      <c r="R25">
        <v>271.82299999999998</v>
      </c>
      <c r="S25">
        <f t="shared" si="3"/>
        <v>544.97299999999996</v>
      </c>
      <c r="T25">
        <v>3.9005000000000001</v>
      </c>
      <c r="U25">
        <f t="shared" si="18"/>
        <v>0.84776891477754346</v>
      </c>
      <c r="V25">
        <f t="shared" si="4"/>
        <v>0.15223108522245654</v>
      </c>
      <c r="W25">
        <f t="shared" si="5"/>
        <v>1.1131879994493814E-3</v>
      </c>
      <c r="X25">
        <f t="shared" si="6"/>
        <v>-0.55111661700787029</v>
      </c>
      <c r="Y25">
        <f t="shared" si="7"/>
        <v>-1.0675644212292887</v>
      </c>
      <c r="Z25">
        <f t="shared" si="19"/>
        <v>0.14954504337345209</v>
      </c>
      <c r="AA25">
        <f t="shared" si="8"/>
        <v>1.0170457055865036E-3</v>
      </c>
      <c r="AB25">
        <f t="shared" si="9"/>
        <v>7.2148208146032453E-6</v>
      </c>
      <c r="AC25">
        <f t="shared" si="9"/>
        <v>9.2433406692159589E-9</v>
      </c>
      <c r="AG25">
        <v>448</v>
      </c>
      <c r="AH25" s="18">
        <v>278.48500000000001</v>
      </c>
      <c r="AI25">
        <f t="shared" si="10"/>
        <v>551.63499999999999</v>
      </c>
      <c r="AJ25" s="13">
        <v>3.0195400000000001</v>
      </c>
      <c r="AK25">
        <f t="shared" si="20"/>
        <v>0.83173296753543668</v>
      </c>
      <c r="AL25">
        <f t="shared" si="21"/>
        <v>0.16826703246456332</v>
      </c>
      <c r="AM25">
        <f t="shared" si="22"/>
        <v>1.7441163832283904E-3</v>
      </c>
      <c r="AN25">
        <f t="shared" si="23"/>
        <v>-0.52570258001610815</v>
      </c>
      <c r="AO25">
        <f t="shared" si="11"/>
        <v>-1.0099848071983497</v>
      </c>
      <c r="AP25">
        <f t="shared" si="26"/>
        <v>0.15801170399896741</v>
      </c>
      <c r="AQ25">
        <f t="shared" si="24"/>
        <v>1.5488989268443506E-3</v>
      </c>
      <c r="AR25">
        <f t="shared" si="12"/>
        <v>1.0517176193726162E-4</v>
      </c>
      <c r="AS25">
        <f t="shared" si="12"/>
        <v>3.8109855277054503E-8</v>
      </c>
    </row>
    <row r="26" spans="1:45" x14ac:dyDescent="0.25">
      <c r="A26">
        <v>1363</v>
      </c>
      <c r="B26" s="13">
        <v>268.13099999999997</v>
      </c>
      <c r="C26">
        <f t="shared" si="0"/>
        <v>541.28099999999995</v>
      </c>
      <c r="D26" s="13">
        <v>3.8285999999999998</v>
      </c>
      <c r="E26">
        <f t="shared" si="13"/>
        <v>0.83131941504087536</v>
      </c>
      <c r="F26">
        <f t="shared" si="1"/>
        <v>0.16868058495912464</v>
      </c>
      <c r="G26">
        <f t="shared" si="14"/>
        <v>5.4865615968869446E-4</v>
      </c>
      <c r="H26">
        <f t="shared" si="15"/>
        <v>-0.52630821488382007</v>
      </c>
      <c r="I26">
        <f t="shared" si="16"/>
        <v>-1.0113372784337344</v>
      </c>
      <c r="J26">
        <f t="shared" si="25"/>
        <v>0.15780993735758111</v>
      </c>
      <c r="K26">
        <f t="shared" si="17"/>
        <v>5.3647973337472225E-4</v>
      </c>
      <c r="L26">
        <f t="shared" si="2"/>
        <v>1.1817097927694389E-4</v>
      </c>
      <c r="M26">
        <f t="shared" si="2"/>
        <v>1.4826535777959498E-10</v>
      </c>
      <c r="Q26">
        <v>696</v>
      </c>
      <c r="R26" s="13">
        <v>279.73599999999999</v>
      </c>
      <c r="S26">
        <f t="shared" si="3"/>
        <v>552.88599999999997</v>
      </c>
      <c r="T26" s="13">
        <v>3.7775799999999999</v>
      </c>
      <c r="U26">
        <f t="shared" si="18"/>
        <v>0.82105240279075831</v>
      </c>
      <c r="V26">
        <f t="shared" si="4"/>
        <v>0.17894759720924169</v>
      </c>
      <c r="W26">
        <f t="shared" si="5"/>
        <v>1.1260478022415931E-3</v>
      </c>
      <c r="X26">
        <f t="shared" si="6"/>
        <v>-0.47784880578266731</v>
      </c>
      <c r="Y26">
        <f t="shared" si="7"/>
        <v>-0.90583113166006302</v>
      </c>
      <c r="Z26">
        <f t="shared" si="19"/>
        <v>0.17395414030752818</v>
      </c>
      <c r="AA26">
        <f t="shared" si="8"/>
        <v>1.1008981361329607E-3</v>
      </c>
      <c r="AB26">
        <f t="shared" si="9"/>
        <v>2.4934611829270351E-5</v>
      </c>
      <c r="AC26">
        <f t="shared" si="9"/>
        <v>6.3250570537569129E-10</v>
      </c>
      <c r="AG26">
        <v>464</v>
      </c>
      <c r="AH26" s="13">
        <v>286.32100000000003</v>
      </c>
      <c r="AI26">
        <f t="shared" si="10"/>
        <v>559.471</v>
      </c>
      <c r="AJ26" s="13">
        <v>2.9182299999999999</v>
      </c>
      <c r="AK26">
        <f t="shared" si="20"/>
        <v>0.80382710540378244</v>
      </c>
      <c r="AL26">
        <f t="shared" si="21"/>
        <v>0.19617289459621756</v>
      </c>
      <c r="AM26">
        <f t="shared" si="22"/>
        <v>1.7391238479294371E-3</v>
      </c>
      <c r="AN26">
        <f t="shared" si="23"/>
        <v>-0.45131429142980006</v>
      </c>
      <c r="AO26">
        <f t="shared" si="11"/>
        <v>-0.85013530080757138</v>
      </c>
      <c r="AP26">
        <f t="shared" si="26"/>
        <v>0.18279408682847703</v>
      </c>
      <c r="AQ26">
        <f t="shared" si="24"/>
        <v>1.661299394607568E-3</v>
      </c>
      <c r="AR26">
        <f t="shared" si="12"/>
        <v>1.7899249728615436E-4</v>
      </c>
      <c r="AS26">
        <f t="shared" si="12"/>
        <v>6.0566455348477953E-9</v>
      </c>
    </row>
    <row r="27" spans="1:45" x14ac:dyDescent="0.25">
      <c r="A27">
        <v>1410</v>
      </c>
      <c r="B27">
        <v>275.94900000000001</v>
      </c>
      <c r="C27">
        <f t="shared" si="0"/>
        <v>549.09899999999993</v>
      </c>
      <c r="D27">
        <v>3.7098399999999998</v>
      </c>
      <c r="E27">
        <f t="shared" si="13"/>
        <v>0.80553257553550672</v>
      </c>
      <c r="F27">
        <f t="shared" si="1"/>
        <v>0.19446742446449328</v>
      </c>
      <c r="G27">
        <f t="shared" si="14"/>
        <v>5.4625382554387807E-4</v>
      </c>
      <c r="H27">
        <f t="shared" si="15"/>
        <v>-0.45062271496349671</v>
      </c>
      <c r="I27">
        <f t="shared" si="16"/>
        <v>-0.84870112379199514</v>
      </c>
      <c r="J27">
        <f t="shared" si="25"/>
        <v>0.18302448482619305</v>
      </c>
      <c r="K27">
        <f t="shared" si="17"/>
        <v>5.7709969782898305E-4</v>
      </c>
      <c r="L27">
        <f t="shared" si="2"/>
        <v>1.3094086756578263E-4</v>
      </c>
      <c r="M27">
        <f t="shared" si="2"/>
        <v>9.5146783702900745E-10</v>
      </c>
      <c r="Q27">
        <v>720</v>
      </c>
      <c r="R27">
        <v>287.64</v>
      </c>
      <c r="S27">
        <f t="shared" si="3"/>
        <v>560.79</v>
      </c>
      <c r="T27">
        <v>3.6532399999999998</v>
      </c>
      <c r="U27">
        <f t="shared" si="18"/>
        <v>0.79402725553696007</v>
      </c>
      <c r="V27">
        <f t="shared" si="4"/>
        <v>0.20597274446303993</v>
      </c>
      <c r="W27">
        <f t="shared" si="5"/>
        <v>1.1053091061893662E-3</v>
      </c>
      <c r="X27">
        <f t="shared" si="6"/>
        <v>-0.3985402787682859</v>
      </c>
      <c r="Y27">
        <f t="shared" si="7"/>
        <v>-0.74294962934259234</v>
      </c>
      <c r="Z27">
        <f t="shared" si="19"/>
        <v>0.20037569557471924</v>
      </c>
      <c r="AA27">
        <f t="shared" si="8"/>
        <v>1.1727426765748299E-3</v>
      </c>
      <c r="AB27">
        <f t="shared" si="9"/>
        <v>3.1326956258251848E-5</v>
      </c>
      <c r="AC27">
        <f t="shared" si="9"/>
        <v>4.5472864149312838E-9</v>
      </c>
      <c r="AG27" s="11">
        <v>480</v>
      </c>
      <c r="AH27">
        <v>294.13799999999998</v>
      </c>
      <c r="AI27">
        <f t="shared" si="10"/>
        <v>567.28800000000001</v>
      </c>
      <c r="AJ27">
        <v>2.8172100000000002</v>
      </c>
      <c r="AK27">
        <f t="shared" si="20"/>
        <v>0.77600112383691144</v>
      </c>
      <c r="AL27">
        <f t="shared" si="21"/>
        <v>0.22399887616308856</v>
      </c>
      <c r="AM27">
        <f t="shared" si="22"/>
        <v>1.6855832107579849E-3</v>
      </c>
      <c r="AN27">
        <f t="shared" si="23"/>
        <v>-0.37152779493702659</v>
      </c>
      <c r="AO27">
        <f t="shared" si="11"/>
        <v>-0.68965254838616141</v>
      </c>
      <c r="AP27">
        <f t="shared" si="26"/>
        <v>0.20937487714219813</v>
      </c>
      <c r="AQ27">
        <f t="shared" si="24"/>
        <v>1.756529126388808E-3</v>
      </c>
      <c r="AR27">
        <f t="shared" si="12"/>
        <v>2.1386134736300417E-4</v>
      </c>
      <c r="AS27">
        <f t="shared" si="12"/>
        <v>5.0333229446958704E-9</v>
      </c>
    </row>
    <row r="28" spans="1:45" x14ac:dyDescent="0.25">
      <c r="A28">
        <v>1457</v>
      </c>
      <c r="B28">
        <v>283.74200000000002</v>
      </c>
      <c r="C28">
        <f t="shared" si="0"/>
        <v>556.89200000000005</v>
      </c>
      <c r="D28">
        <v>3.5916000000000001</v>
      </c>
      <c r="E28">
        <f t="shared" si="13"/>
        <v>0.77985864573494446</v>
      </c>
      <c r="F28">
        <f t="shared" si="1"/>
        <v>0.22014135426505554</v>
      </c>
      <c r="G28">
        <f t="shared" si="14"/>
        <v>5.3650589276396123E-4</v>
      </c>
      <c r="H28">
        <f t="shared" si="15"/>
        <v>-0.36920663078209159</v>
      </c>
      <c r="I28">
        <f t="shared" si="16"/>
        <v>-0.68511609362184323</v>
      </c>
      <c r="J28">
        <f t="shared" si="25"/>
        <v>0.21014817062415525</v>
      </c>
      <c r="K28">
        <f t="shared" si="17"/>
        <v>6.1041649150846697E-4</v>
      </c>
      <c r="L28">
        <f t="shared" si="2"/>
        <v>9.9863719280757259E-5</v>
      </c>
      <c r="M28">
        <f t="shared" si="2"/>
        <v>5.4627766067713342E-9</v>
      </c>
      <c r="Q28">
        <v>744</v>
      </c>
      <c r="R28">
        <v>295.517</v>
      </c>
      <c r="S28">
        <f t="shared" si="3"/>
        <v>568.66699999999992</v>
      </c>
      <c r="T28">
        <v>3.5311900000000001</v>
      </c>
      <c r="U28">
        <f t="shared" si="18"/>
        <v>0.76749983698841528</v>
      </c>
      <c r="V28">
        <f t="shared" si="4"/>
        <v>0.23250016301158472</v>
      </c>
      <c r="W28">
        <f t="shared" si="5"/>
        <v>1.0750614010302344E-3</v>
      </c>
      <c r="X28">
        <f t="shared" si="6"/>
        <v>-0.31405608246220784</v>
      </c>
      <c r="Y28">
        <f t="shared" si="7"/>
        <v>-0.57908554750559149</v>
      </c>
      <c r="Z28">
        <f t="shared" si="19"/>
        <v>0.22852151981251514</v>
      </c>
      <c r="AA28">
        <f t="shared" si="8"/>
        <v>1.2281077944611869E-3</v>
      </c>
      <c r="AB28">
        <f t="shared" si="9"/>
        <v>1.5829601705502545E-5</v>
      </c>
      <c r="AC28">
        <f t="shared" si="9"/>
        <v>2.3423198542221908E-8</v>
      </c>
      <c r="AG28">
        <v>496</v>
      </c>
      <c r="AH28">
        <v>301.96100000000001</v>
      </c>
      <c r="AI28">
        <f t="shared" si="10"/>
        <v>575.11099999999999</v>
      </c>
      <c r="AJ28">
        <v>2.7193000000000001</v>
      </c>
      <c r="AK28">
        <f t="shared" si="20"/>
        <v>0.74903179246478369</v>
      </c>
      <c r="AL28">
        <f t="shared" si="21"/>
        <v>0.25096820753521631</v>
      </c>
      <c r="AM28">
        <f t="shared" si="22"/>
        <v>1.6218853465990099E-3</v>
      </c>
      <c r="AN28">
        <f t="shared" si="23"/>
        <v>-0.28716774193455152</v>
      </c>
      <c r="AO28">
        <f t="shared" si="11"/>
        <v>-0.52844418916539093</v>
      </c>
      <c r="AP28">
        <f t="shared" si="26"/>
        <v>0.23747934316441904</v>
      </c>
      <c r="AQ28">
        <f t="shared" si="24"/>
        <v>1.8344602811701423E-3</v>
      </c>
      <c r="AR28">
        <f t="shared" si="12"/>
        <v>1.8194946201376407E-4</v>
      </c>
      <c r="AS28">
        <f t="shared" si="12"/>
        <v>4.5188102807921214E-8</v>
      </c>
    </row>
    <row r="29" spans="1:45" x14ac:dyDescent="0.25">
      <c r="A29">
        <v>1504</v>
      </c>
      <c r="B29">
        <v>291.54399999999998</v>
      </c>
      <c r="C29">
        <f t="shared" si="0"/>
        <v>564.69399999999996</v>
      </c>
      <c r="D29">
        <v>3.4754700000000001</v>
      </c>
      <c r="E29">
        <f t="shared" si="13"/>
        <v>0.75464286877503828</v>
      </c>
      <c r="F29">
        <f t="shared" si="1"/>
        <v>0.24535713122496172</v>
      </c>
      <c r="G29">
        <f t="shared" si="14"/>
        <v>5.2906789666175085E-4</v>
      </c>
      <c r="H29">
        <f t="shared" si="15"/>
        <v>-0.28309027923082342</v>
      </c>
      <c r="I29">
        <f t="shared" si="16"/>
        <v>-0.5208156874780272</v>
      </c>
      <c r="J29">
        <f t="shared" si="25"/>
        <v>0.2388377457250532</v>
      </c>
      <c r="K29">
        <f t="shared" si="17"/>
        <v>6.377177895997018E-4</v>
      </c>
      <c r="L29">
        <f t="shared" si="2"/>
        <v>4.2502387296417465E-5</v>
      </c>
      <c r="M29">
        <f t="shared" si="2"/>
        <v>1.1804799235428205E-8</v>
      </c>
      <c r="Q29">
        <v>768</v>
      </c>
      <c r="R29">
        <v>303.411</v>
      </c>
      <c r="S29">
        <f t="shared" si="3"/>
        <v>576.56099999999992</v>
      </c>
      <c r="T29">
        <v>3.41248</v>
      </c>
      <c r="U29">
        <f t="shared" si="18"/>
        <v>0.74169836336368966</v>
      </c>
      <c r="V29">
        <f t="shared" si="4"/>
        <v>0.25830163663631034</v>
      </c>
      <c r="W29">
        <f t="shared" si="5"/>
        <v>1.0559528208249115E-3</v>
      </c>
      <c r="X29">
        <f t="shared" si="6"/>
        <v>-0.22558339185004583</v>
      </c>
      <c r="Y29">
        <f t="shared" si="7"/>
        <v>-0.41440401434320279</v>
      </c>
      <c r="Z29">
        <f t="shared" si="19"/>
        <v>0.25799610687958363</v>
      </c>
      <c r="AA29">
        <f t="shared" si="8"/>
        <v>1.2707582121416264E-3</v>
      </c>
      <c r="AB29">
        <f t="shared" si="9"/>
        <v>9.3348432245481307E-8</v>
      </c>
      <c r="AC29">
        <f t="shared" si="9"/>
        <v>4.614135613872702E-8</v>
      </c>
      <c r="AG29">
        <v>512</v>
      </c>
      <c r="AH29">
        <v>309.767</v>
      </c>
      <c r="AI29">
        <f t="shared" si="10"/>
        <v>582.91699999999992</v>
      </c>
      <c r="AJ29">
        <v>2.6250900000000001</v>
      </c>
      <c r="AK29">
        <f t="shared" si="20"/>
        <v>0.72308162691919953</v>
      </c>
      <c r="AL29">
        <f t="shared" si="21"/>
        <v>0.27691837308080047</v>
      </c>
      <c r="AM29">
        <f t="shared" si="22"/>
        <v>1.5778133108566017E-3</v>
      </c>
      <c r="AN29">
        <f t="shared" si="23"/>
        <v>-0.19906492358356553</v>
      </c>
      <c r="AO29">
        <f t="shared" si="11"/>
        <v>-0.36592056230325182</v>
      </c>
      <c r="AP29">
        <f t="shared" si="26"/>
        <v>0.26683070766314132</v>
      </c>
      <c r="AQ29">
        <f t="shared" si="24"/>
        <v>1.8833255272977865E-3</v>
      </c>
      <c r="AR29">
        <f t="shared" si="12"/>
        <v>1.0176099357863641E-4</v>
      </c>
      <c r="AS29">
        <f t="shared" si="12"/>
        <v>9.3337714394805359E-8</v>
      </c>
    </row>
    <row r="30" spans="1:45" x14ac:dyDescent="0.25">
      <c r="A30">
        <v>1551</v>
      </c>
      <c r="B30">
        <v>299.33300000000003</v>
      </c>
      <c r="C30">
        <f t="shared" si="0"/>
        <v>572.48299999999995</v>
      </c>
      <c r="D30">
        <v>3.3609499999999999</v>
      </c>
      <c r="E30">
        <f t="shared" si="13"/>
        <v>0.72977667763193599</v>
      </c>
      <c r="F30">
        <f t="shared" si="1"/>
        <v>0.27022332236806401</v>
      </c>
      <c r="G30">
        <f t="shared" si="14"/>
        <v>5.3373396875071159E-4</v>
      </c>
      <c r="H30">
        <f t="shared" si="15"/>
        <v>-0.19312231453191453</v>
      </c>
      <c r="I30">
        <f t="shared" si="16"/>
        <v>-0.35509291709676977</v>
      </c>
      <c r="J30">
        <f t="shared" si="25"/>
        <v>0.26881048183623918</v>
      </c>
      <c r="K30">
        <f t="shared" si="17"/>
        <v>6.5453372884894648E-4</v>
      </c>
      <c r="L30">
        <f t="shared" si="2"/>
        <v>1.9961183683670761E-6</v>
      </c>
      <c r="M30">
        <f t="shared" si="2"/>
        <v>1.4592582039791103E-8</v>
      </c>
      <c r="Q30">
        <v>792</v>
      </c>
      <c r="R30">
        <v>311.28300000000002</v>
      </c>
      <c r="S30">
        <f t="shared" si="3"/>
        <v>584.43299999999999</v>
      </c>
      <c r="T30">
        <v>3.2958799999999999</v>
      </c>
      <c r="U30">
        <f t="shared" si="18"/>
        <v>0.71635549566389178</v>
      </c>
      <c r="V30">
        <f t="shared" si="4"/>
        <v>0.28364450433610822</v>
      </c>
      <c r="W30">
        <f t="shared" si="5"/>
        <v>1.062473284212509E-3</v>
      </c>
      <c r="X30">
        <f t="shared" si="6"/>
        <v>-0.13403817191681022</v>
      </c>
      <c r="Y30">
        <f t="shared" si="7"/>
        <v>-0.24788872834564357</v>
      </c>
      <c r="Z30">
        <f t="shared" si="19"/>
        <v>0.28849430397098264</v>
      </c>
      <c r="AA30">
        <f t="shared" si="8"/>
        <v>1.2887417572327625E-3</v>
      </c>
      <c r="AB30">
        <f t="shared" si="9"/>
        <v>2.3520556498428047E-5</v>
      </c>
      <c r="AC30">
        <f t="shared" si="9"/>
        <v>5.1197421882917217E-8</v>
      </c>
      <c r="AG30">
        <v>528</v>
      </c>
      <c r="AH30">
        <v>317.57400000000001</v>
      </c>
      <c r="AI30">
        <f t="shared" si="10"/>
        <v>590.72399999999993</v>
      </c>
      <c r="AJ30">
        <v>2.5334400000000001</v>
      </c>
      <c r="AK30">
        <f t="shared" si="20"/>
        <v>0.6978366139454939</v>
      </c>
      <c r="AL30">
        <f t="shared" si="21"/>
        <v>0.3021633860545061</v>
      </c>
      <c r="AM30">
        <f t="shared" si="22"/>
        <v>1.5736815575057433E-3</v>
      </c>
      <c r="AN30">
        <f t="shared" si="23"/>
        <v>-0.10861527551516881</v>
      </c>
      <c r="AO30">
        <f t="shared" si="11"/>
        <v>-0.20183263729411713</v>
      </c>
      <c r="AP30">
        <f t="shared" si="26"/>
        <v>0.29696391609990591</v>
      </c>
      <c r="AQ30">
        <f t="shared" si="24"/>
        <v>1.9025594724470611E-3</v>
      </c>
      <c r="AR30">
        <f t="shared" si="12"/>
        <v>2.7034487808790089E-5</v>
      </c>
      <c r="AS30">
        <f t="shared" si="12"/>
        <v>1.0816068293614866E-7</v>
      </c>
    </row>
    <row r="31" spans="1:45" x14ac:dyDescent="0.25">
      <c r="A31">
        <v>1598</v>
      </c>
      <c r="B31" s="14">
        <v>307.10500000000002</v>
      </c>
      <c r="C31">
        <f t="shared" si="0"/>
        <v>580.255</v>
      </c>
      <c r="D31" s="14">
        <v>3.2454200000000002</v>
      </c>
      <c r="E31">
        <f t="shared" si="13"/>
        <v>0.70469118110065254</v>
      </c>
      <c r="F31">
        <f t="shared" si="1"/>
        <v>0.29530881889934746</v>
      </c>
      <c r="G31">
        <f t="shared" si="14"/>
        <v>5.5600175832380195E-4</v>
      </c>
      <c r="H31">
        <f t="shared" si="15"/>
        <v>-0.10078199037647462</v>
      </c>
      <c r="I31">
        <f t="shared" si="16"/>
        <v>-0.1876248779957555</v>
      </c>
      <c r="J31">
        <f t="shared" si="25"/>
        <v>0.29957356709213967</v>
      </c>
      <c r="K31">
        <f t="shared" si="17"/>
        <v>6.5907668979174974E-4</v>
      </c>
      <c r="L31">
        <f t="shared" si="2"/>
        <v>1.8188077147924435E-5</v>
      </c>
      <c r="M31">
        <f t="shared" si="2"/>
        <v>1.0624441497122133E-8</v>
      </c>
      <c r="Q31">
        <v>816</v>
      </c>
      <c r="R31" s="14">
        <v>319.11200000000002</v>
      </c>
      <c r="S31">
        <f t="shared" si="3"/>
        <v>592.26199999999994</v>
      </c>
      <c r="T31" s="14">
        <v>3.1785600000000001</v>
      </c>
      <c r="U31">
        <f t="shared" si="18"/>
        <v>0.69085613684279157</v>
      </c>
      <c r="V31">
        <f t="shared" si="4"/>
        <v>0.30914386315720843</v>
      </c>
      <c r="W31">
        <f t="shared" si="5"/>
        <v>1.1066675360617839E-3</v>
      </c>
      <c r="X31">
        <f t="shared" si="6"/>
        <v>-4.119742024919959E-2</v>
      </c>
      <c r="Y31">
        <f t="shared" si="7"/>
        <v>-7.8673595941298038E-2</v>
      </c>
      <c r="Z31">
        <f t="shared" si="19"/>
        <v>0.31942410614456895</v>
      </c>
      <c r="AA31">
        <f t="shared" si="8"/>
        <v>1.2749722069163767E-3</v>
      </c>
      <c r="AB31">
        <f t="shared" si="9"/>
        <v>1.0568339587917518E-4</v>
      </c>
      <c r="AC31">
        <f t="shared" si="9"/>
        <v>2.8326462231472813E-8</v>
      </c>
      <c r="AG31">
        <v>544</v>
      </c>
      <c r="AH31" s="14">
        <v>325.38200000000001</v>
      </c>
      <c r="AI31">
        <f t="shared" si="10"/>
        <v>598.53199999999993</v>
      </c>
      <c r="AJ31" s="14">
        <v>2.4420299999999999</v>
      </c>
      <c r="AK31">
        <f t="shared" si="20"/>
        <v>0.67265770902540201</v>
      </c>
      <c r="AL31">
        <f t="shared" si="21"/>
        <v>0.32734229097459799</v>
      </c>
      <c r="AM31">
        <f t="shared" si="22"/>
        <v>1.6172371240793099E-3</v>
      </c>
      <c r="AN31">
        <f t="shared" si="23"/>
        <v>-1.7241887209355378E-2</v>
      </c>
      <c r="AO31">
        <f t="shared" si="11"/>
        <v>-3.3820920703542499E-2</v>
      </c>
      <c r="AP31">
        <f t="shared" si="26"/>
        <v>0.32740486765905891</v>
      </c>
      <c r="AQ31">
        <f t="shared" si="24"/>
        <v>1.8745961872535701E-3</v>
      </c>
      <c r="AR31">
        <f t="shared" si="12"/>
        <v>3.9158414381207013E-9</v>
      </c>
      <c r="AS31">
        <f t="shared" si="12"/>
        <v>6.6233687397932901E-8</v>
      </c>
    </row>
    <row r="32" spans="1:45" x14ac:dyDescent="0.25">
      <c r="A32">
        <v>1645</v>
      </c>
      <c r="B32">
        <v>314.88900000000001</v>
      </c>
      <c r="C32">
        <f t="shared" si="0"/>
        <v>588.03899999999999</v>
      </c>
      <c r="D32">
        <v>3.12507</v>
      </c>
      <c r="E32">
        <f t="shared" si="13"/>
        <v>0.67855909845943385</v>
      </c>
      <c r="F32">
        <f t="shared" si="1"/>
        <v>0.32144090154056615</v>
      </c>
      <c r="G32">
        <f t="shared" si="14"/>
        <v>6.0409463995363447E-4</v>
      </c>
      <c r="H32">
        <f t="shared" si="15"/>
        <v>-7.8007542747215997E-3</v>
      </c>
      <c r="I32">
        <f t="shared" si="16"/>
        <v>-1.5684768088490227E-2</v>
      </c>
      <c r="J32">
        <f t="shared" si="25"/>
        <v>0.33055017151235189</v>
      </c>
      <c r="K32">
        <f t="shared" si="17"/>
        <v>6.463262771446703E-4</v>
      </c>
      <c r="L32">
        <f t="shared" si="2"/>
        <v>8.2978799418877345E-5</v>
      </c>
      <c r="M32">
        <f t="shared" si="2"/>
        <v>1.7835111798352803E-9</v>
      </c>
      <c r="Q32">
        <v>840</v>
      </c>
      <c r="R32">
        <v>326.911</v>
      </c>
      <c r="S32">
        <f t="shared" si="3"/>
        <v>600.06099999999992</v>
      </c>
      <c r="T32">
        <v>3.0563600000000002</v>
      </c>
      <c r="U32">
        <f t="shared" si="18"/>
        <v>0.66429611597730875</v>
      </c>
      <c r="V32">
        <f t="shared" si="4"/>
        <v>0.33570388402269125</v>
      </c>
      <c r="W32">
        <f t="shared" si="5"/>
        <v>1.2102704543314007E-3</v>
      </c>
      <c r="X32">
        <f t="shared" si="6"/>
        <v>5.065137519884777E-2</v>
      </c>
      <c r="Y32">
        <f t="shared" si="7"/>
        <v>9.613013785366091E-2</v>
      </c>
      <c r="Z32">
        <f t="shared" si="19"/>
        <v>0.350023439110562</v>
      </c>
      <c r="AA32">
        <f t="shared" si="8"/>
        <v>1.2201602693481827E-3</v>
      </c>
      <c r="AB32">
        <f t="shared" si="9"/>
        <v>2.0504965791456509E-4</v>
      </c>
      <c r="AC32">
        <f t="shared" si="9"/>
        <v>9.7808441066167723E-11</v>
      </c>
      <c r="AG32">
        <v>560</v>
      </c>
      <c r="AH32">
        <v>333.17700000000002</v>
      </c>
      <c r="AI32">
        <f t="shared" si="10"/>
        <v>606.327</v>
      </c>
      <c r="AJ32">
        <v>2.34809</v>
      </c>
      <c r="AK32">
        <f t="shared" si="20"/>
        <v>0.64678191504013305</v>
      </c>
      <c r="AL32">
        <f t="shared" si="21"/>
        <v>0.35321808495986695</v>
      </c>
      <c r="AM32">
        <f t="shared" si="22"/>
        <v>1.7475595110207631E-3</v>
      </c>
      <c r="AN32">
        <f t="shared" si="23"/>
        <v>7.2788520678082391E-2</v>
      </c>
      <c r="AO32">
        <f t="shared" si="11"/>
        <v>0.1366986136544539</v>
      </c>
      <c r="AP32">
        <f t="shared" si="26"/>
        <v>0.35739840665511602</v>
      </c>
      <c r="AQ32">
        <f t="shared" si="24"/>
        <v>1.8118593672834581E-3</v>
      </c>
      <c r="AR32">
        <f t="shared" si="12"/>
        <v>1.7475089475770036E-5</v>
      </c>
      <c r="AS32">
        <f t="shared" si="12"/>
        <v>4.1344715154032302E-9</v>
      </c>
    </row>
    <row r="33" spans="1:45" x14ac:dyDescent="0.25">
      <c r="A33">
        <v>1692</v>
      </c>
      <c r="B33">
        <v>322.661</v>
      </c>
      <c r="C33">
        <f t="shared" si="0"/>
        <v>595.81099999999992</v>
      </c>
      <c r="D33">
        <v>2.99431</v>
      </c>
      <c r="E33">
        <f t="shared" si="13"/>
        <v>0.65016665038161303</v>
      </c>
      <c r="F33">
        <f t="shared" si="1"/>
        <v>0.34983334961838697</v>
      </c>
      <c r="G33">
        <f t="shared" si="14"/>
        <v>6.9473655518681216E-4</v>
      </c>
      <c r="H33">
        <f t="shared" si="15"/>
        <v>8.338167882414016E-2</v>
      </c>
      <c r="I33">
        <f t="shared" si="16"/>
        <v>0.15600574894974223</v>
      </c>
      <c r="J33">
        <f t="shared" si="25"/>
        <v>0.36092750653815137</v>
      </c>
      <c r="K33">
        <f t="shared" si="17"/>
        <v>6.2843174778731171E-4</v>
      </c>
      <c r="L33">
        <f t="shared" si="2"/>
        <v>1.2308031776035627E-4</v>
      </c>
      <c r="M33">
        <f t="shared" si="2"/>
        <v>4.3963274842848483E-9</v>
      </c>
      <c r="Q33">
        <v>864</v>
      </c>
      <c r="R33">
        <v>334.77199999999999</v>
      </c>
      <c r="S33">
        <f t="shared" si="3"/>
        <v>607.92200000000003</v>
      </c>
      <c r="T33">
        <v>2.92272</v>
      </c>
      <c r="U33">
        <f t="shared" si="18"/>
        <v>0.63524962507335514</v>
      </c>
      <c r="V33">
        <f t="shared" si="4"/>
        <v>0.36475037492664486</v>
      </c>
      <c r="W33">
        <f t="shared" si="5"/>
        <v>1.4016279423591006E-3</v>
      </c>
      <c r="X33">
        <f t="shared" si="6"/>
        <v>0.13855152736314191</v>
      </c>
      <c r="Y33">
        <f t="shared" si="7"/>
        <v>0.25606231043567146</v>
      </c>
      <c r="Z33">
        <f t="shared" si="19"/>
        <v>0.37930728557491838</v>
      </c>
      <c r="AA33">
        <f t="shared" si="8"/>
        <v>1.2351884099657941E-3</v>
      </c>
      <c r="AB33">
        <f t="shared" si="9"/>
        <v>2.1190364762181912E-4</v>
      </c>
      <c r="AC33">
        <f t="shared" si="9"/>
        <v>2.770211794330253E-8</v>
      </c>
      <c r="AG33">
        <v>576</v>
      </c>
      <c r="AH33">
        <v>340.98399999999998</v>
      </c>
      <c r="AI33">
        <f t="shared" si="10"/>
        <v>614.13400000000001</v>
      </c>
      <c r="AJ33">
        <v>2.2465799999999998</v>
      </c>
      <c r="AK33">
        <f t="shared" si="20"/>
        <v>0.61882096286380084</v>
      </c>
      <c r="AL33">
        <f t="shared" si="21"/>
        <v>0.38117903713619916</v>
      </c>
      <c r="AM33">
        <f t="shared" si="22"/>
        <v>2.0080321285140534E-3</v>
      </c>
      <c r="AN33">
        <f t="shared" si="23"/>
        <v>0.15980589486264862</v>
      </c>
      <c r="AO33">
        <f t="shared" si="11"/>
        <v>0.29457134231739646</v>
      </c>
      <c r="AP33">
        <f t="shared" si="26"/>
        <v>0.38638815653165137</v>
      </c>
      <c r="AQ33">
        <f t="shared" si="24"/>
        <v>1.8251258427355659E-3</v>
      </c>
      <c r="AR33">
        <f t="shared" si="12"/>
        <v>2.7134924876076405E-5</v>
      </c>
      <c r="AS33">
        <f t="shared" si="12"/>
        <v>3.3454709377281737E-8</v>
      </c>
    </row>
    <row r="34" spans="1:45" x14ac:dyDescent="0.25">
      <c r="A34">
        <v>1739</v>
      </c>
      <c r="B34" s="14">
        <v>330.41800000000001</v>
      </c>
      <c r="C34">
        <f t="shared" si="0"/>
        <v>603.56799999999998</v>
      </c>
      <c r="D34" s="14">
        <v>2.8439299999999998</v>
      </c>
      <c r="E34">
        <f t="shared" si="13"/>
        <v>0.61751403228783286</v>
      </c>
      <c r="F34">
        <f t="shared" si="1"/>
        <v>0.38248596771216714</v>
      </c>
      <c r="G34">
        <f t="shared" si="14"/>
        <v>8.2589475974694936E-4</v>
      </c>
      <c r="H34">
        <f t="shared" si="15"/>
        <v>0.17203958710688083</v>
      </c>
      <c r="I34">
        <f t="shared" si="16"/>
        <v>0.31676460958048869</v>
      </c>
      <c r="J34">
        <f t="shared" si="25"/>
        <v>0.39046379868415504</v>
      </c>
      <c r="K34">
        <f t="shared" si="17"/>
        <v>6.3082963466748183E-4</v>
      </c>
      <c r="L34">
        <f t="shared" si="2"/>
        <v>6.3645787017609372E-5</v>
      </c>
      <c r="M34">
        <f t="shared" si="2"/>
        <v>3.805040302226831E-8</v>
      </c>
      <c r="Q34">
        <v>888</v>
      </c>
      <c r="R34">
        <v>342.60199999999998</v>
      </c>
      <c r="S34">
        <f t="shared" si="3"/>
        <v>615.75199999999995</v>
      </c>
      <c r="T34">
        <v>2.7679499999999999</v>
      </c>
      <c r="U34">
        <f t="shared" si="18"/>
        <v>0.60161055445673672</v>
      </c>
      <c r="V34">
        <f t="shared" si="4"/>
        <v>0.39838944554326328</v>
      </c>
      <c r="W34">
        <f t="shared" si="5"/>
        <v>1.6382664261340163E-3</v>
      </c>
      <c r="X34">
        <f t="shared" si="6"/>
        <v>0.22753430439256139</v>
      </c>
      <c r="Y34">
        <f t="shared" si="7"/>
        <v>0.41798306015323405</v>
      </c>
      <c r="Z34">
        <f t="shared" si="19"/>
        <v>0.40895180741409742</v>
      </c>
      <c r="AA34">
        <f t="shared" si="8"/>
        <v>1.2196347378952979E-3</v>
      </c>
      <c r="AB34">
        <f t="shared" si="9"/>
        <v>1.1156348829045103E-4</v>
      </c>
      <c r="AC34">
        <f t="shared" si="9"/>
        <v>1.7525249039759956E-7</v>
      </c>
      <c r="AG34">
        <v>592</v>
      </c>
      <c r="AH34">
        <v>348.75099999999998</v>
      </c>
      <c r="AI34">
        <f t="shared" si="10"/>
        <v>621.90099999999995</v>
      </c>
      <c r="AJ34">
        <v>2.1299399999999999</v>
      </c>
      <c r="AK34">
        <f t="shared" si="20"/>
        <v>0.58669244880757598</v>
      </c>
      <c r="AL34">
        <f t="shared" si="21"/>
        <v>0.41330755119242402</v>
      </c>
      <c r="AM34">
        <f t="shared" si="22"/>
        <v>2.3521727513621041E-3</v>
      </c>
      <c r="AN34">
        <f t="shared" si="23"/>
        <v>0.24746041223800075</v>
      </c>
      <c r="AO34">
        <f t="shared" si="11"/>
        <v>0.45465084314708482</v>
      </c>
      <c r="AP34">
        <f t="shared" si="26"/>
        <v>0.41559017001542042</v>
      </c>
      <c r="AQ34">
        <f t="shared" si="24"/>
        <v>1.7912598355625275E-3</v>
      </c>
      <c r="AR34">
        <f t="shared" si="12"/>
        <v>5.2103486910975041E-6</v>
      </c>
      <c r="AS34">
        <f t="shared" si="12"/>
        <v>3.1462329911078291E-7</v>
      </c>
    </row>
    <row r="35" spans="1:45" x14ac:dyDescent="0.25">
      <c r="A35">
        <v>1786</v>
      </c>
      <c r="B35" s="13">
        <v>338.161</v>
      </c>
      <c r="C35">
        <f t="shared" si="0"/>
        <v>611.31099999999992</v>
      </c>
      <c r="D35" s="13">
        <v>2.6651600000000002</v>
      </c>
      <c r="E35">
        <f t="shared" si="13"/>
        <v>0.57869697857972624</v>
      </c>
      <c r="F35">
        <f t="shared" si="1"/>
        <v>0.42130302142027376</v>
      </c>
      <c r="G35">
        <f t="shared" si="14"/>
        <v>8.9251333353199071E-4</v>
      </c>
      <c r="H35">
        <f t="shared" si="15"/>
        <v>0.26103578452896414</v>
      </c>
      <c r="I35">
        <f t="shared" si="16"/>
        <v>0.4797618729142944</v>
      </c>
      <c r="J35">
        <f t="shared" si="25"/>
        <v>0.42011279151352671</v>
      </c>
      <c r="K35">
        <f t="shared" si="17"/>
        <v>6.1796152392293183E-4</v>
      </c>
      <c r="L35">
        <f t="shared" si="2"/>
        <v>1.4166472309150994E-6</v>
      </c>
      <c r="M35">
        <f t="shared" si="2"/>
        <v>7.5378696159608918E-8</v>
      </c>
      <c r="Q35">
        <v>912</v>
      </c>
      <c r="R35" s="13">
        <v>350.39</v>
      </c>
      <c r="S35">
        <f t="shared" si="3"/>
        <v>623.54</v>
      </c>
      <c r="T35" s="13">
        <v>2.5870500000000001</v>
      </c>
      <c r="U35">
        <f t="shared" si="18"/>
        <v>0.56229216022952033</v>
      </c>
      <c r="V35">
        <f t="shared" si="4"/>
        <v>0.43770783977047967</v>
      </c>
      <c r="W35">
        <f t="shared" si="5"/>
        <v>1.6782042643830551E-3</v>
      </c>
      <c r="X35">
        <f t="shared" si="6"/>
        <v>0.31539659735439163</v>
      </c>
      <c r="Y35">
        <f t="shared" si="7"/>
        <v>0.58162655883398695</v>
      </c>
      <c r="Z35">
        <f t="shared" si="19"/>
        <v>0.43822304112358457</v>
      </c>
      <c r="AA35">
        <f t="shared" si="8"/>
        <v>1.1754253393077476E-3</v>
      </c>
      <c r="AB35">
        <f t="shared" si="9"/>
        <v>2.6543243424111916E-7</v>
      </c>
      <c r="AC35">
        <f t="shared" si="9"/>
        <v>2.5278664749988172E-7</v>
      </c>
      <c r="AG35">
        <v>608</v>
      </c>
      <c r="AH35" s="13">
        <v>356.52800000000002</v>
      </c>
      <c r="AI35">
        <f t="shared" si="10"/>
        <v>629.678</v>
      </c>
      <c r="AJ35" s="13">
        <v>1.9933099999999999</v>
      </c>
      <c r="AK35">
        <f t="shared" si="20"/>
        <v>0.54905768478578232</v>
      </c>
      <c r="AL35">
        <f t="shared" si="21"/>
        <v>0.45094231521421768</v>
      </c>
      <c r="AM35">
        <f t="shared" si="22"/>
        <v>2.4167313974691601E-3</v>
      </c>
      <c r="AN35">
        <f t="shared" si="23"/>
        <v>0.33348846175854807</v>
      </c>
      <c r="AO35">
        <f t="shared" si="11"/>
        <v>0.61608583222539093</v>
      </c>
      <c r="AP35">
        <f t="shared" si="26"/>
        <v>0.44425032738442088</v>
      </c>
      <c r="AQ35">
        <f t="shared" si="24"/>
        <v>1.7273841592289588E-3</v>
      </c>
      <c r="AR35">
        <f t="shared" si="12"/>
        <v>4.4782701114148447E-5</v>
      </c>
      <c r="AS35">
        <f t="shared" si="12"/>
        <v>4.7519961486939287E-7</v>
      </c>
    </row>
    <row r="36" spans="1:45" x14ac:dyDescent="0.25">
      <c r="A36">
        <v>1833</v>
      </c>
      <c r="B36">
        <v>345.91399999999999</v>
      </c>
      <c r="C36">
        <f t="shared" si="0"/>
        <v>619.06399999999996</v>
      </c>
      <c r="D36">
        <v>2.4719699999999998</v>
      </c>
      <c r="E36">
        <f t="shared" si="13"/>
        <v>0.53674885190372268</v>
      </c>
      <c r="F36">
        <f t="shared" si="1"/>
        <v>0.46325114809627732</v>
      </c>
      <c r="G36">
        <f t="shared" si="14"/>
        <v>7.3899494193165548E-4</v>
      </c>
      <c r="H36">
        <f t="shared" si="15"/>
        <v>0.34821657433330788</v>
      </c>
      <c r="I36">
        <f t="shared" si="16"/>
        <v>0.64438003573524805</v>
      </c>
      <c r="J36">
        <f t="shared" si="25"/>
        <v>0.44915698313790453</v>
      </c>
      <c r="K36">
        <f t="shared" si="17"/>
        <v>5.9378223936402388E-4</v>
      </c>
      <c r="L36">
        <f t="shared" si="2"/>
        <v>1.9864548587382347E-4</v>
      </c>
      <c r="M36">
        <f t="shared" si="2"/>
        <v>2.1086728986995442E-8</v>
      </c>
      <c r="Q36">
        <v>936</v>
      </c>
      <c r="R36">
        <v>358.19799999999998</v>
      </c>
      <c r="S36">
        <f t="shared" si="3"/>
        <v>631.34799999999996</v>
      </c>
      <c r="T36">
        <v>2.4017400000000002</v>
      </c>
      <c r="U36">
        <f t="shared" si="18"/>
        <v>0.52201525788432701</v>
      </c>
      <c r="V36">
        <f t="shared" si="4"/>
        <v>0.47798474211567299</v>
      </c>
      <c r="W36">
        <f t="shared" si="5"/>
        <v>1.3424909619132498E-3</v>
      </c>
      <c r="X36">
        <f t="shared" si="6"/>
        <v>0.4000740522580104</v>
      </c>
      <c r="Y36">
        <f t="shared" si="7"/>
        <v>0.74600512400698693</v>
      </c>
      <c r="Z36">
        <f t="shared" si="19"/>
        <v>0.4664332492669705</v>
      </c>
      <c r="AA36">
        <f t="shared" si="8"/>
        <v>1.1167348079423078E-3</v>
      </c>
      <c r="AB36">
        <f t="shared" si="9"/>
        <v>1.3343698703362485E-4</v>
      </c>
      <c r="AC36">
        <f t="shared" si="9"/>
        <v>5.0965841055751689E-8</v>
      </c>
      <c r="AG36">
        <v>624</v>
      </c>
      <c r="AH36">
        <v>364.29599999999999</v>
      </c>
      <c r="AI36">
        <f t="shared" si="10"/>
        <v>637.44599999999991</v>
      </c>
      <c r="AJ36">
        <v>1.85293</v>
      </c>
      <c r="AK36">
        <f t="shared" si="20"/>
        <v>0.51038998242627576</v>
      </c>
      <c r="AL36">
        <f t="shared" si="21"/>
        <v>0.48961001757372424</v>
      </c>
      <c r="AM36">
        <f t="shared" si="22"/>
        <v>1.8926873474694392E-3</v>
      </c>
      <c r="AN36">
        <f t="shared" si="23"/>
        <v>0.41644878222176573</v>
      </c>
      <c r="AO36">
        <f t="shared" si="11"/>
        <v>0.77883640330069848</v>
      </c>
      <c r="AP36">
        <f t="shared" si="26"/>
        <v>0.47188847393208422</v>
      </c>
      <c r="AQ36">
        <f t="shared" si="24"/>
        <v>1.6341879687376164E-3</v>
      </c>
      <c r="AR36">
        <f t="shared" si="12"/>
        <v>3.1405310904255202E-4</v>
      </c>
      <c r="AS36">
        <f t="shared" si="12"/>
        <v>6.6821928804738334E-8</v>
      </c>
    </row>
    <row r="37" spans="1:45" x14ac:dyDescent="0.25">
      <c r="A37">
        <v>1880</v>
      </c>
      <c r="B37">
        <v>353.66899999999998</v>
      </c>
      <c r="C37">
        <f t="shared" si="0"/>
        <v>626.81899999999996</v>
      </c>
      <c r="D37">
        <v>2.3120099999999999</v>
      </c>
      <c r="E37">
        <f t="shared" si="13"/>
        <v>0.50201608963293487</v>
      </c>
      <c r="F37">
        <f t="shared" si="1"/>
        <v>0.49798391036706513</v>
      </c>
      <c r="G37">
        <f t="shared" si="14"/>
        <v>4.7681712901204154E-4</v>
      </c>
      <c r="H37">
        <f t="shared" si="15"/>
        <v>0.43198619848551223</v>
      </c>
      <c r="I37">
        <f t="shared" si="16"/>
        <v>0.81036397178063835</v>
      </c>
      <c r="J37">
        <f t="shared" si="25"/>
        <v>0.47706474838801366</v>
      </c>
      <c r="K37">
        <f t="shared" si="17"/>
        <v>5.5980585906363178E-4</v>
      </c>
      <c r="L37">
        <f t="shared" si="2"/>
        <v>4.3761133790579262E-4</v>
      </c>
      <c r="M37">
        <f t="shared" si="2"/>
        <v>6.8871293155757164E-9</v>
      </c>
      <c r="Q37">
        <v>960</v>
      </c>
      <c r="R37">
        <v>366.01499999999999</v>
      </c>
      <c r="S37">
        <f t="shared" si="3"/>
        <v>639.16499999999996</v>
      </c>
      <c r="T37">
        <v>2.2534999999999998</v>
      </c>
      <c r="U37">
        <f t="shared" si="18"/>
        <v>0.48979547479840896</v>
      </c>
      <c r="V37">
        <f t="shared" si="4"/>
        <v>0.51020452520159099</v>
      </c>
      <c r="W37">
        <f t="shared" si="5"/>
        <v>8.9429966600737543E-4</v>
      </c>
      <c r="X37">
        <f t="shared" si="6"/>
        <v>0.48052345059625567</v>
      </c>
      <c r="Y37">
        <f t="shared" si="7"/>
        <v>0.91152095709668934</v>
      </c>
      <c r="Z37">
        <f t="shared" si="19"/>
        <v>0.49323488465758586</v>
      </c>
      <c r="AA37">
        <f t="shared" si="8"/>
        <v>1.0428138657940884E-3</v>
      </c>
      <c r="AB37">
        <f t="shared" si="9"/>
        <v>2.8796870019274259E-4</v>
      </c>
      <c r="AC37">
        <f t="shared" si="9"/>
        <v>2.2056467538287697E-8</v>
      </c>
      <c r="AG37">
        <v>640</v>
      </c>
      <c r="AH37">
        <v>372.08699999999999</v>
      </c>
      <c r="AI37">
        <f t="shared" si="10"/>
        <v>645.23699999999997</v>
      </c>
      <c r="AJ37">
        <v>1.74299</v>
      </c>
      <c r="AK37">
        <f t="shared" si="20"/>
        <v>0.48010698486676473</v>
      </c>
      <c r="AL37">
        <f t="shared" si="21"/>
        <v>0.51989301513323527</v>
      </c>
      <c r="AM37">
        <f t="shared" si="22"/>
        <v>1.2217938971248454E-3</v>
      </c>
      <c r="AN37">
        <f t="shared" si="23"/>
        <v>0.49493321016981529</v>
      </c>
      <c r="AO37">
        <f t="shared" si="11"/>
        <v>0.94243033547817567</v>
      </c>
      <c r="AP37">
        <f t="shared" si="26"/>
        <v>0.49803548143188608</v>
      </c>
      <c r="AQ37">
        <f t="shared" si="24"/>
        <v>1.5238312345817876E-3</v>
      </c>
      <c r="AR37">
        <f t="shared" si="12"/>
        <v>4.7775177950561544E-4</v>
      </c>
      <c r="AS37">
        <f t="shared" si="12"/>
        <v>9.1226553218078764E-8</v>
      </c>
    </row>
    <row r="38" spans="1:45" x14ac:dyDescent="0.25">
      <c r="A38">
        <v>1927</v>
      </c>
      <c r="B38">
        <v>361.41500000000002</v>
      </c>
      <c r="C38">
        <f t="shared" si="0"/>
        <v>634.56500000000005</v>
      </c>
      <c r="D38">
        <v>2.2088000000000001</v>
      </c>
      <c r="E38">
        <f t="shared" si="13"/>
        <v>0.47960568456936892</v>
      </c>
      <c r="F38">
        <f t="shared" si="1"/>
        <v>0.52039431543063108</v>
      </c>
      <c r="G38">
        <f t="shared" si="14"/>
        <v>3.2117359566822244E-4</v>
      </c>
      <c r="H38">
        <f t="shared" si="15"/>
        <v>0.51096250209167826</v>
      </c>
      <c r="I38">
        <f t="shared" si="16"/>
        <v>0.97734616894598647</v>
      </c>
      <c r="J38">
        <f t="shared" si="25"/>
        <v>0.50337562376400435</v>
      </c>
      <c r="K38">
        <f t="shared" si="17"/>
        <v>5.1810444257642313E-4</v>
      </c>
      <c r="L38">
        <f t="shared" si="2"/>
        <v>2.8963586604371005E-4</v>
      </c>
      <c r="M38">
        <f t="shared" si="2"/>
        <v>3.8781758463981175E-8</v>
      </c>
      <c r="Q38">
        <v>984</v>
      </c>
      <c r="R38">
        <v>373.83199999999999</v>
      </c>
      <c r="S38">
        <f t="shared" si="3"/>
        <v>646.98199999999997</v>
      </c>
      <c r="T38">
        <v>2.1547499999999999</v>
      </c>
      <c r="U38">
        <f t="shared" si="18"/>
        <v>0.46833228281423195</v>
      </c>
      <c r="V38">
        <f t="shared" si="4"/>
        <v>0.531667717185768</v>
      </c>
      <c r="W38">
        <f t="shared" si="5"/>
        <v>6.2904359292022727E-4</v>
      </c>
      <c r="X38">
        <f t="shared" si="6"/>
        <v>0.55564759599340385</v>
      </c>
      <c r="Y38">
        <f t="shared" si="7"/>
        <v>1.0780164983738558</v>
      </c>
      <c r="Z38">
        <f t="shared" si="19"/>
        <v>0.51826241743664403</v>
      </c>
      <c r="AA38">
        <f t="shared" si="8"/>
        <v>9.568491876225417E-4</v>
      </c>
      <c r="AB38">
        <f t="shared" si="9"/>
        <v>1.7970206136386308E-4</v>
      </c>
      <c r="AC38">
        <f t="shared" si="9"/>
        <v>1.0745650791813803E-7</v>
      </c>
      <c r="AG38">
        <v>656</v>
      </c>
      <c r="AH38">
        <v>379.86099999999999</v>
      </c>
      <c r="AI38">
        <f t="shared" si="10"/>
        <v>653.01099999999997</v>
      </c>
      <c r="AJ38">
        <v>1.6720200000000001</v>
      </c>
      <c r="AK38">
        <f t="shared" si="20"/>
        <v>0.46055828251276715</v>
      </c>
      <c r="AL38">
        <f t="shared" si="21"/>
        <v>0.5394417174872328</v>
      </c>
      <c r="AM38">
        <f t="shared" si="22"/>
        <v>8.5682235113293537E-4</v>
      </c>
      <c r="AN38">
        <f t="shared" si="23"/>
        <v>0.56811758370789001</v>
      </c>
      <c r="AO38">
        <f t="shared" si="11"/>
        <v>1.107094199221061</v>
      </c>
      <c r="AP38">
        <f t="shared" si="26"/>
        <v>0.52241678118519463</v>
      </c>
      <c r="AQ38">
        <f t="shared" si="24"/>
        <v>1.3940661968298944E-3</v>
      </c>
      <c r="AR38">
        <f t="shared" si="12"/>
        <v>2.8984845608845687E-4</v>
      </c>
      <c r="AS38">
        <f t="shared" si="12"/>
        <v>2.8863094973925792E-7</v>
      </c>
    </row>
    <row r="39" spans="1:45" x14ac:dyDescent="0.25">
      <c r="A39">
        <v>1974</v>
      </c>
      <c r="B39">
        <v>369.15199999999999</v>
      </c>
      <c r="C39">
        <f t="shared" si="0"/>
        <v>642.30199999999991</v>
      </c>
      <c r="D39">
        <v>2.1392799999999998</v>
      </c>
      <c r="E39">
        <f t="shared" si="13"/>
        <v>0.46451052557296241</v>
      </c>
      <c r="F39">
        <f t="shared" si="1"/>
        <v>0.53548947442703754</v>
      </c>
      <c r="G39">
        <f t="shared" si="14"/>
        <v>2.6998539889026222E-4</v>
      </c>
      <c r="H39">
        <f t="shared" si="15"/>
        <v>0.58405565232247647</v>
      </c>
      <c r="I39">
        <f t="shared" si="16"/>
        <v>1.1449623239123095</v>
      </c>
      <c r="J39">
        <f t="shared" si="25"/>
        <v>0.52772653256509627</v>
      </c>
      <c r="K39">
        <f t="shared" si="17"/>
        <v>4.7143274455504472E-4</v>
      </c>
      <c r="L39">
        <f t="shared" si="2"/>
        <v>6.0263266351880095E-5</v>
      </c>
      <c r="M39">
        <f t="shared" si="2"/>
        <v>4.0581033075386361E-8</v>
      </c>
      <c r="Q39">
        <v>1008</v>
      </c>
      <c r="R39">
        <v>381.65300000000002</v>
      </c>
      <c r="S39">
        <f t="shared" si="3"/>
        <v>654.803</v>
      </c>
      <c r="T39">
        <v>2.0852900000000001</v>
      </c>
      <c r="U39">
        <f t="shared" si="18"/>
        <v>0.45323523658414661</v>
      </c>
      <c r="V39">
        <f t="shared" si="4"/>
        <v>0.54676476341585345</v>
      </c>
      <c r="W39">
        <f t="shared" si="5"/>
        <v>5.1901077325451162E-4</v>
      </c>
      <c r="X39">
        <f t="shared" si="6"/>
        <v>0.62457885961767623</v>
      </c>
      <c r="Y39">
        <f t="shared" si="7"/>
        <v>1.2452451910362632</v>
      </c>
      <c r="Z39">
        <f t="shared" si="19"/>
        <v>0.54122679793958506</v>
      </c>
      <c r="AA39">
        <f t="shared" si="8"/>
        <v>8.6378022684447243E-4</v>
      </c>
      <c r="AB39">
        <f t="shared" si="9"/>
        <v>3.0669061616340591E-5</v>
      </c>
      <c r="AC39">
        <f t="shared" si="9"/>
        <v>1.1886597612872015E-7</v>
      </c>
      <c r="AG39">
        <v>672</v>
      </c>
      <c r="AH39">
        <v>387.64</v>
      </c>
      <c r="AI39">
        <f t="shared" si="10"/>
        <v>660.79</v>
      </c>
      <c r="AJ39">
        <v>1.62225</v>
      </c>
      <c r="AK39">
        <f t="shared" si="20"/>
        <v>0.44684912489464029</v>
      </c>
      <c r="AL39">
        <f t="shared" si="21"/>
        <v>0.55315087510535976</v>
      </c>
      <c r="AM39">
        <f t="shared" si="22"/>
        <v>7.4440422871182438E-4</v>
      </c>
      <c r="AN39">
        <f t="shared" si="23"/>
        <v>0.63506978876201647</v>
      </c>
      <c r="AO39">
        <f t="shared" si="11"/>
        <v>1.272259331792063</v>
      </c>
      <c r="AP39">
        <f t="shared" si="26"/>
        <v>0.54472184033447291</v>
      </c>
      <c r="AQ39">
        <f t="shared" si="24"/>
        <v>1.2565639940143136E-3</v>
      </c>
      <c r="AR39">
        <f t="shared" si="12"/>
        <v>7.1048627168819633E-5</v>
      </c>
      <c r="AS39">
        <f t="shared" si="12"/>
        <v>2.6230762519470083E-7</v>
      </c>
    </row>
    <row r="40" spans="1:45" x14ac:dyDescent="0.25">
      <c r="A40">
        <v>2021</v>
      </c>
      <c r="B40">
        <v>376.86500000000001</v>
      </c>
      <c r="C40">
        <f t="shared" si="0"/>
        <v>650.01499999999999</v>
      </c>
      <c r="D40">
        <v>2.0808399999999998</v>
      </c>
      <c r="E40">
        <f t="shared" si="13"/>
        <v>0.45182121182512019</v>
      </c>
      <c r="F40">
        <f t="shared" si="1"/>
        <v>0.54817878817487986</v>
      </c>
      <c r="G40">
        <f t="shared" si="14"/>
        <v>2.5478601555095387E-4</v>
      </c>
      <c r="H40">
        <f t="shared" si="15"/>
        <v>0.65056445168757082</v>
      </c>
      <c r="I40">
        <f t="shared" si="16"/>
        <v>1.3130503631514656</v>
      </c>
      <c r="J40">
        <f t="shared" si="25"/>
        <v>0.54988387155918339</v>
      </c>
      <c r="K40">
        <f t="shared" si="17"/>
        <v>4.2144695053035903E-4</v>
      </c>
      <c r="L40">
        <f t="shared" si="2"/>
        <v>2.907309347427978E-6</v>
      </c>
      <c r="M40">
        <f t="shared" si="2"/>
        <v>2.7775867248209513E-8</v>
      </c>
      <c r="Q40">
        <v>1032</v>
      </c>
      <c r="R40">
        <v>389.471</v>
      </c>
      <c r="S40">
        <f t="shared" si="3"/>
        <v>662.62099999999998</v>
      </c>
      <c r="T40">
        <v>2.0279799999999999</v>
      </c>
      <c r="U40">
        <f t="shared" si="18"/>
        <v>0.44077897802603833</v>
      </c>
      <c r="V40">
        <f t="shared" si="4"/>
        <v>0.55922102197396173</v>
      </c>
      <c r="W40">
        <f t="shared" si="5"/>
        <v>4.8668014229099704E-4</v>
      </c>
      <c r="X40">
        <f t="shared" si="6"/>
        <v>0.68680545007754923</v>
      </c>
      <c r="Y40">
        <f t="shared" si="7"/>
        <v>1.413147831442418</v>
      </c>
      <c r="Z40">
        <f t="shared" si="19"/>
        <v>0.56195752338385241</v>
      </c>
      <c r="AA40">
        <f t="shared" si="8"/>
        <v>7.6675864424721317E-4</v>
      </c>
      <c r="AB40">
        <f t="shared" si="9"/>
        <v>7.4884399663336756E-6</v>
      </c>
      <c r="AC40">
        <f t="shared" si="9"/>
        <v>7.8443967258038168E-8</v>
      </c>
      <c r="AG40">
        <v>688</v>
      </c>
      <c r="AH40">
        <v>395.4</v>
      </c>
      <c r="AI40">
        <f t="shared" si="10"/>
        <v>668.55</v>
      </c>
      <c r="AJ40">
        <v>1.57901</v>
      </c>
      <c r="AK40">
        <f t="shared" si="20"/>
        <v>0.43493865723525105</v>
      </c>
      <c r="AL40">
        <f t="shared" si="21"/>
        <v>0.56506134276474895</v>
      </c>
      <c r="AM40">
        <f t="shared" si="22"/>
        <v>7.0652982299568984E-4</v>
      </c>
      <c r="AN40">
        <f t="shared" si="23"/>
        <v>0.69541823590332807</v>
      </c>
      <c r="AO40">
        <f t="shared" si="11"/>
        <v>1.438026432440501</v>
      </c>
      <c r="AP40">
        <f t="shared" si="26"/>
        <v>0.56482686423870188</v>
      </c>
      <c r="AQ40">
        <f t="shared" si="24"/>
        <v>1.1130278527734091E-3</v>
      </c>
      <c r="AR40">
        <f t="shared" si="12"/>
        <v>5.4980179177209861E-8</v>
      </c>
      <c r="AS40">
        <f t="shared" si="12"/>
        <v>1.6524064821316755E-7</v>
      </c>
    </row>
    <row r="41" spans="1:45" x14ac:dyDescent="0.25">
      <c r="A41">
        <v>2068</v>
      </c>
      <c r="B41">
        <v>384.59699999999998</v>
      </c>
      <c r="C41">
        <f t="shared" si="0"/>
        <v>657.74699999999996</v>
      </c>
      <c r="D41">
        <v>2.02569</v>
      </c>
      <c r="E41">
        <f t="shared" si="13"/>
        <v>0.43984626909422531</v>
      </c>
      <c r="F41">
        <f t="shared" si="1"/>
        <v>0.56015373090577469</v>
      </c>
      <c r="G41">
        <f t="shared" si="14"/>
        <v>2.4896497512313871E-4</v>
      </c>
      <c r="H41">
        <f t="shared" si="15"/>
        <v>0.7100213540762883</v>
      </c>
      <c r="I41">
        <f t="shared" si="16"/>
        <v>1.4812911646285285</v>
      </c>
      <c r="J41">
        <f t="shared" si="25"/>
        <v>0.56969187823411027</v>
      </c>
      <c r="K41">
        <f t="shared" si="17"/>
        <v>3.7201746382162237E-4</v>
      </c>
      <c r="L41">
        <f t="shared" si="2"/>
        <v>9.0976254457035118E-5</v>
      </c>
      <c r="M41">
        <f t="shared" si="2"/>
        <v>1.514191497489045E-8</v>
      </c>
      <c r="Q41">
        <v>1056</v>
      </c>
      <c r="R41">
        <v>397.29</v>
      </c>
      <c r="S41">
        <f t="shared" si="3"/>
        <v>670.44</v>
      </c>
      <c r="T41">
        <v>1.97424</v>
      </c>
      <c r="U41">
        <f t="shared" si="18"/>
        <v>0.42909865461105434</v>
      </c>
      <c r="V41">
        <f t="shared" si="4"/>
        <v>0.57090134538894566</v>
      </c>
      <c r="W41">
        <f t="shared" si="5"/>
        <v>4.7780506712454912E-4</v>
      </c>
      <c r="X41">
        <f t="shared" si="6"/>
        <v>0.74204262112444985</v>
      </c>
      <c r="Y41">
        <f t="shared" si="7"/>
        <v>1.5815676063156088</v>
      </c>
      <c r="Z41">
        <f t="shared" si="19"/>
        <v>0.58035973084578552</v>
      </c>
      <c r="AA41">
        <f t="shared" si="8"/>
        <v>6.6986049170948355E-4</v>
      </c>
      <c r="AB41">
        <f t="shared" si="9"/>
        <v>8.9461055450159712E-5</v>
      </c>
      <c r="AC41">
        <f t="shared" si="9"/>
        <v>3.6885286112499436E-8</v>
      </c>
      <c r="AG41" s="11">
        <v>704</v>
      </c>
      <c r="AH41">
        <v>403.15800000000002</v>
      </c>
      <c r="AI41">
        <f t="shared" si="10"/>
        <v>676.30799999999999</v>
      </c>
      <c r="AJ41">
        <v>1.5379700000000001</v>
      </c>
      <c r="AK41">
        <f t="shared" si="20"/>
        <v>0.42363418006732007</v>
      </c>
      <c r="AL41">
        <f t="shared" si="21"/>
        <v>0.57636581993267999</v>
      </c>
      <c r="AM41">
        <f t="shared" si="22"/>
        <v>6.9637259600817403E-4</v>
      </c>
      <c r="AN41">
        <f t="shared" si="23"/>
        <v>0.74887313582077608</v>
      </c>
      <c r="AO41">
        <f t="shared" si="11"/>
        <v>1.6040474549588384</v>
      </c>
      <c r="AP41">
        <f t="shared" si="26"/>
        <v>0.58263530988307644</v>
      </c>
      <c r="AQ41">
        <f t="shared" si="24"/>
        <v>9.7158981994728642E-4</v>
      </c>
      <c r="AR41">
        <f t="shared" si="12"/>
        <v>3.930650423812202E-5</v>
      </c>
      <c r="AS41">
        <f t="shared" si="12"/>
        <v>7.5744520352751543E-8</v>
      </c>
    </row>
    <row r="42" spans="1:45" x14ac:dyDescent="0.25">
      <c r="A42">
        <v>2115</v>
      </c>
      <c r="B42">
        <v>392.30799999999999</v>
      </c>
      <c r="C42">
        <f t="shared" si="0"/>
        <v>665.45799999999997</v>
      </c>
      <c r="D42">
        <v>1.9718</v>
      </c>
      <c r="E42">
        <f t="shared" si="13"/>
        <v>0.42814491526343784</v>
      </c>
      <c r="F42">
        <f t="shared" si="1"/>
        <v>0.57185508473656221</v>
      </c>
      <c r="G42">
        <f t="shared" si="14"/>
        <v>2.461468523763341E-4</v>
      </c>
      <c r="H42">
        <f t="shared" si="15"/>
        <v>0.76250484222469062</v>
      </c>
      <c r="I42">
        <f t="shared" si="16"/>
        <v>1.6502145768544976</v>
      </c>
      <c r="J42">
        <f t="shared" si="25"/>
        <v>0.58717669903372649</v>
      </c>
      <c r="K42">
        <f t="shared" si="17"/>
        <v>3.222996991695614E-4</v>
      </c>
      <c r="L42">
        <f t="shared" si="2"/>
        <v>2.3475186467106877E-4</v>
      </c>
      <c r="M42">
        <f t="shared" si="2"/>
        <v>5.7992560747127488E-9</v>
      </c>
      <c r="Q42">
        <v>1080</v>
      </c>
      <c r="R42">
        <v>405.09300000000002</v>
      </c>
      <c r="S42">
        <f t="shared" si="3"/>
        <v>678.24299999999994</v>
      </c>
      <c r="T42">
        <v>1.9214800000000001</v>
      </c>
      <c r="U42">
        <f t="shared" si="18"/>
        <v>0.41763133300006522</v>
      </c>
      <c r="V42">
        <f t="shared" si="4"/>
        <v>0.58236866699993484</v>
      </c>
      <c r="W42">
        <f t="shared" si="5"/>
        <v>4.7572214132017565E-4</v>
      </c>
      <c r="X42">
        <f t="shared" si="6"/>
        <v>0.79029926464027822</v>
      </c>
      <c r="Y42">
        <f t="shared" si="7"/>
        <v>1.7504881277937514</v>
      </c>
      <c r="Z42">
        <f t="shared" si="19"/>
        <v>0.59643638264681309</v>
      </c>
      <c r="AA42">
        <f t="shared" si="8"/>
        <v>5.7508982055637099E-4</v>
      </c>
      <c r="AB42">
        <f t="shared" si="9"/>
        <v>1.9790062352142325E-4</v>
      </c>
      <c r="AC42">
        <f t="shared" si="9"/>
        <v>9.8739356767874052E-9</v>
      </c>
      <c r="AG42">
        <v>720</v>
      </c>
      <c r="AH42">
        <v>410.90800000000002</v>
      </c>
      <c r="AI42">
        <f t="shared" si="10"/>
        <v>684.05799999999999</v>
      </c>
      <c r="AJ42">
        <v>1.49752</v>
      </c>
      <c r="AK42">
        <f t="shared" si="20"/>
        <v>0.41249221853118923</v>
      </c>
      <c r="AL42">
        <f t="shared" si="21"/>
        <v>0.58750778146881077</v>
      </c>
      <c r="AM42">
        <f t="shared" si="22"/>
        <v>6.9241299904694575E-4</v>
      </c>
      <c r="AN42">
        <f t="shared" si="23"/>
        <v>0.79553525344584752</v>
      </c>
      <c r="AO42">
        <f t="shared" si="11"/>
        <v>1.7704303756578557</v>
      </c>
      <c r="AP42">
        <f t="shared" si="26"/>
        <v>0.598180747002233</v>
      </c>
      <c r="AQ42">
        <f t="shared" si="24"/>
        <v>8.3488401923647508E-4</v>
      </c>
      <c r="AR42">
        <f t="shared" si="12"/>
        <v>1.1391219327761886E-4</v>
      </c>
      <c r="AS42">
        <f t="shared" si="12"/>
        <v>2.0297991593845275E-8</v>
      </c>
    </row>
    <row r="43" spans="1:45" x14ac:dyDescent="0.25">
      <c r="A43">
        <v>2162</v>
      </c>
      <c r="B43">
        <v>400.02300000000002</v>
      </c>
      <c r="C43">
        <f t="shared" si="0"/>
        <v>673.173</v>
      </c>
      <c r="D43">
        <v>1.91852</v>
      </c>
      <c r="E43">
        <f t="shared" si="13"/>
        <v>0.41657601320175008</v>
      </c>
      <c r="F43">
        <f t="shared" si="1"/>
        <v>0.58342398679824992</v>
      </c>
      <c r="G43">
        <f t="shared" si="14"/>
        <v>2.4235855622489755E-4</v>
      </c>
      <c r="H43">
        <f t="shared" si="15"/>
        <v>0.80797424645059024</v>
      </c>
      <c r="I43">
        <f t="shared" si="16"/>
        <v>1.8193398969801673</v>
      </c>
      <c r="J43">
        <f t="shared" si="25"/>
        <v>0.60232478489469587</v>
      </c>
      <c r="K43">
        <f t="shared" si="17"/>
        <v>2.7520415483467679E-4</v>
      </c>
      <c r="L43">
        <f t="shared" si="2"/>
        <v>3.5724016868261517E-4</v>
      </c>
      <c r="M43">
        <f t="shared" si="2"/>
        <v>1.0788333480347323E-9</v>
      </c>
      <c r="Q43">
        <v>1104</v>
      </c>
      <c r="R43">
        <v>412.88400000000001</v>
      </c>
      <c r="S43">
        <f t="shared" si="3"/>
        <v>686.03399999999999</v>
      </c>
      <c r="T43">
        <v>1.8689499999999999</v>
      </c>
      <c r="U43">
        <f t="shared" si="18"/>
        <v>0.40621400160838095</v>
      </c>
      <c r="V43">
        <f t="shared" si="4"/>
        <v>0.59378599839161905</v>
      </c>
      <c r="W43">
        <f t="shared" si="5"/>
        <v>4.6965448789005232E-4</v>
      </c>
      <c r="X43">
        <f t="shared" si="6"/>
        <v>0.83172864404635072</v>
      </c>
      <c r="Y43">
        <f t="shared" si="7"/>
        <v>1.9196278333455317</v>
      </c>
      <c r="Z43">
        <f t="shared" si="19"/>
        <v>0.61023853834016595</v>
      </c>
      <c r="AA43">
        <f t="shared" si="8"/>
        <v>4.8592545592082275E-4</v>
      </c>
      <c r="AB43">
        <f t="shared" si="9"/>
        <v>2.7068607075853148E-4</v>
      </c>
      <c r="AC43">
        <f t="shared" si="9"/>
        <v>2.6474440065835337E-10</v>
      </c>
      <c r="AG43">
        <v>736</v>
      </c>
      <c r="AH43">
        <v>418.64800000000002</v>
      </c>
      <c r="AI43">
        <f t="shared" si="10"/>
        <v>691.798</v>
      </c>
      <c r="AJ43">
        <v>1.4573</v>
      </c>
      <c r="AK43">
        <f t="shared" si="20"/>
        <v>0.40141361054643815</v>
      </c>
      <c r="AL43">
        <f t="shared" si="21"/>
        <v>0.59858638945356191</v>
      </c>
      <c r="AM43">
        <f t="shared" si="22"/>
        <v>6.8363302317638042E-4</v>
      </c>
      <c r="AN43">
        <f t="shared" si="23"/>
        <v>0.83563186161226333</v>
      </c>
      <c r="AO43">
        <f t="shared" si="11"/>
        <v>1.9371003745685536</v>
      </c>
      <c r="AP43">
        <f t="shared" si="26"/>
        <v>0.6115388913100166</v>
      </c>
      <c r="AQ43">
        <f t="shared" si="24"/>
        <v>7.0625388069012977E-4</v>
      </c>
      <c r="AR43">
        <f t="shared" si="12"/>
        <v>1.677673043414622E-4</v>
      </c>
      <c r="AS43">
        <f t="shared" si="12"/>
        <v>5.1170319465735043E-10</v>
      </c>
    </row>
    <row r="44" spans="1:45" x14ac:dyDescent="0.25">
      <c r="A44">
        <v>2209</v>
      </c>
      <c r="B44">
        <v>407.709</v>
      </c>
      <c r="C44">
        <f t="shared" si="0"/>
        <v>680.85899999999992</v>
      </c>
      <c r="D44">
        <v>1.8660600000000001</v>
      </c>
      <c r="E44">
        <f t="shared" si="13"/>
        <v>0.4051851610591799</v>
      </c>
      <c r="F44">
        <f t="shared" si="1"/>
        <v>0.5948148389408201</v>
      </c>
      <c r="G44">
        <f t="shared" si="14"/>
        <v>2.3399658545160317E-4</v>
      </c>
      <c r="H44">
        <f t="shared" si="15"/>
        <v>0.84679950441101348</v>
      </c>
      <c r="I44">
        <f t="shared" si="16"/>
        <v>1.9888805789067152</v>
      </c>
      <c r="J44">
        <f t="shared" si="25"/>
        <v>0.61525938017192572</v>
      </c>
      <c r="K44">
        <f t="shared" si="17"/>
        <v>2.3071322545443695E-4</v>
      </c>
      <c r="L44">
        <f t="shared" si="2"/>
        <v>4.1797926615037758E-4</v>
      </c>
      <c r="M44">
        <f t="shared" si="2"/>
        <v>1.0780452870991367E-11</v>
      </c>
      <c r="Q44">
        <v>1128</v>
      </c>
      <c r="R44">
        <v>420.67200000000003</v>
      </c>
      <c r="S44">
        <f t="shared" si="3"/>
        <v>693.822</v>
      </c>
      <c r="T44">
        <v>1.8170900000000001</v>
      </c>
      <c r="U44">
        <f t="shared" si="18"/>
        <v>0.39494229389901975</v>
      </c>
      <c r="V44">
        <f t="shared" si="4"/>
        <v>0.60505770610098031</v>
      </c>
      <c r="W44">
        <f t="shared" si="5"/>
        <v>4.5271939548059231E-4</v>
      </c>
      <c r="X44">
        <f t="shared" si="6"/>
        <v>0.86673463677447149</v>
      </c>
      <c r="Y44">
        <f t="shared" si="7"/>
        <v>2.0889374140341124</v>
      </c>
      <c r="Z44">
        <f t="shared" si="19"/>
        <v>0.62190074928226569</v>
      </c>
      <c r="AA44">
        <f t="shared" si="8"/>
        <v>4.0443461105891008E-4</v>
      </c>
      <c r="AB44">
        <f t="shared" si="9"/>
        <v>2.8368810360664387E-4</v>
      </c>
      <c r="AC44">
        <f t="shared" si="9"/>
        <v>2.3314204066483272E-9</v>
      </c>
      <c r="AG44">
        <v>752</v>
      </c>
      <c r="AH44">
        <v>426.40199999999999</v>
      </c>
      <c r="AI44">
        <f t="shared" si="10"/>
        <v>699.55199999999991</v>
      </c>
      <c r="AJ44">
        <v>1.4175899999999999</v>
      </c>
      <c r="AK44">
        <f t="shared" si="20"/>
        <v>0.39047548217561601</v>
      </c>
      <c r="AL44">
        <f t="shared" si="21"/>
        <v>0.60952451782438399</v>
      </c>
      <c r="AM44">
        <f t="shared" si="22"/>
        <v>6.6021975418821544E-4</v>
      </c>
      <c r="AN44">
        <f t="shared" si="23"/>
        <v>0.86955080660050332</v>
      </c>
      <c r="AO44">
        <f t="shared" si="11"/>
        <v>2.1039844808330628</v>
      </c>
      <c r="AP44">
        <f t="shared" si="26"/>
        <v>0.62283895340105866</v>
      </c>
      <c r="AQ44">
        <f t="shared" si="24"/>
        <v>5.8937869737362119E-4</v>
      </c>
      <c r="AR44">
        <f t="shared" si="12"/>
        <v>1.7727419472542003E-4</v>
      </c>
      <c r="AS44">
        <f t="shared" si="12"/>
        <v>5.0184553306085697E-9</v>
      </c>
    </row>
    <row r="45" spans="1:45" x14ac:dyDescent="0.25">
      <c r="A45">
        <v>2256</v>
      </c>
      <c r="B45">
        <v>415.41199999999998</v>
      </c>
      <c r="C45">
        <f t="shared" si="0"/>
        <v>688.5619999999999</v>
      </c>
      <c r="D45">
        <v>1.81541</v>
      </c>
      <c r="E45">
        <f t="shared" si="13"/>
        <v>0.39418732154295449</v>
      </c>
      <c r="F45">
        <f t="shared" si="1"/>
        <v>0.60581267845704545</v>
      </c>
      <c r="G45">
        <f t="shared" si="14"/>
        <v>2.2073754892157289E-4</v>
      </c>
      <c r="H45">
        <f t="shared" si="15"/>
        <v>0.87934807003325399</v>
      </c>
      <c r="I45">
        <f t="shared" si="16"/>
        <v>2.158379896403023</v>
      </c>
      <c r="J45">
        <f t="shared" si="25"/>
        <v>0.6261029017682842</v>
      </c>
      <c r="K45">
        <f t="shared" si="17"/>
        <v>1.910013396639148E-4</v>
      </c>
      <c r="L45">
        <f t="shared" si="2"/>
        <v>4.1169316201993651E-4</v>
      </c>
      <c r="M45">
        <f t="shared" si="2"/>
        <v>8.8424214101523078E-10</v>
      </c>
      <c r="Q45">
        <v>1152</v>
      </c>
      <c r="R45">
        <v>428.45600000000002</v>
      </c>
      <c r="S45">
        <f t="shared" si="3"/>
        <v>701.60599999999999</v>
      </c>
      <c r="T45">
        <v>1.7670999999999999</v>
      </c>
      <c r="U45">
        <f t="shared" si="18"/>
        <v>0.38407702840748548</v>
      </c>
      <c r="V45">
        <f t="shared" si="4"/>
        <v>0.61592297159251452</v>
      </c>
      <c r="W45">
        <f t="shared" si="5"/>
        <v>4.2772428582813399E-4</v>
      </c>
      <c r="X45">
        <f t="shared" si="6"/>
        <v>0.89587004197134479</v>
      </c>
      <c r="Y45">
        <f t="shared" si="7"/>
        <v>2.2585145754264104</v>
      </c>
      <c r="Z45">
        <f t="shared" si="19"/>
        <v>0.63160717994767956</v>
      </c>
      <c r="AA45">
        <f t="shared" si="8"/>
        <v>3.3134552167495305E-4</v>
      </c>
      <c r="AB45">
        <f t="shared" si="9"/>
        <v>2.4599439172822888E-4</v>
      </c>
      <c r="AC45">
        <f t="shared" si="9"/>
        <v>9.2888661796944746E-9</v>
      </c>
      <c r="AG45">
        <v>768</v>
      </c>
      <c r="AH45">
        <v>434.16300000000001</v>
      </c>
      <c r="AI45">
        <f t="shared" si="10"/>
        <v>707.31299999999999</v>
      </c>
      <c r="AJ45">
        <v>1.37924</v>
      </c>
      <c r="AK45">
        <f t="shared" si="20"/>
        <v>0.3799119661086045</v>
      </c>
      <c r="AL45">
        <f t="shared" si="21"/>
        <v>0.62008803389139544</v>
      </c>
      <c r="AM45">
        <f t="shared" si="22"/>
        <v>6.192465334589406E-4</v>
      </c>
      <c r="AN45">
        <f t="shared" si="23"/>
        <v>0.89785663848339736</v>
      </c>
      <c r="AO45">
        <f t="shared" si="11"/>
        <v>2.2713844187413601</v>
      </c>
      <c r="AP45">
        <f t="shared" si="26"/>
        <v>0.63226901255903656</v>
      </c>
      <c r="AQ45">
        <f t="shared" si="24"/>
        <v>4.8416710505656135E-4</v>
      </c>
      <c r="AR45">
        <f t="shared" si="12"/>
        <v>1.48376241301528E-4</v>
      </c>
      <c r="AS45">
        <f t="shared" si="12"/>
        <v>1.8246451977513501E-8</v>
      </c>
    </row>
    <row r="46" spans="1:45" x14ac:dyDescent="0.25">
      <c r="A46">
        <v>2303</v>
      </c>
      <c r="B46">
        <v>423.108</v>
      </c>
      <c r="C46">
        <f t="shared" si="0"/>
        <v>696.25800000000004</v>
      </c>
      <c r="D46">
        <v>1.76763</v>
      </c>
      <c r="E46">
        <f t="shared" si="13"/>
        <v>0.38381265674364068</v>
      </c>
      <c r="F46">
        <f t="shared" si="1"/>
        <v>0.61618734325635938</v>
      </c>
      <c r="G46">
        <f t="shared" si="14"/>
        <v>2.0563056304937464E-4</v>
      </c>
      <c r="H46">
        <f t="shared" si="15"/>
        <v>0.90629416133660912</v>
      </c>
      <c r="I46">
        <f t="shared" si="16"/>
        <v>2.3283749674196055</v>
      </c>
      <c r="J46">
        <f t="shared" si="25"/>
        <v>0.63507996473248818</v>
      </c>
      <c r="K46">
        <f t="shared" si="17"/>
        <v>1.5542548082967921E-4</v>
      </c>
      <c r="L46">
        <f t="shared" si="2"/>
        <v>3.5693114624028323E-4</v>
      </c>
      <c r="M46">
        <f t="shared" si="2"/>
        <v>2.5205502806863783E-9</v>
      </c>
      <c r="Q46">
        <v>1176</v>
      </c>
      <c r="R46">
        <v>436.24599999999998</v>
      </c>
      <c r="S46">
        <f t="shared" si="3"/>
        <v>709.39599999999996</v>
      </c>
      <c r="T46">
        <v>1.71987</v>
      </c>
      <c r="U46">
        <f t="shared" si="18"/>
        <v>0.37381164554761026</v>
      </c>
      <c r="V46">
        <f t="shared" si="4"/>
        <v>0.62618835445238974</v>
      </c>
      <c r="W46">
        <f t="shared" si="5"/>
        <v>3.9548421685612251E-4</v>
      </c>
      <c r="X46">
        <f t="shared" si="6"/>
        <v>0.91974012076824319</v>
      </c>
      <c r="Y46">
        <f t="shared" si="7"/>
        <v>2.4283581920448398</v>
      </c>
      <c r="Z46">
        <f t="shared" si="19"/>
        <v>0.63955947246787848</v>
      </c>
      <c r="AA46">
        <f t="shared" si="8"/>
        <v>2.6739292910363081E-4</v>
      </c>
      <c r="AB46">
        <f t="shared" si="9"/>
        <v>1.7878679698412746E-4</v>
      </c>
      <c r="AC46">
        <f t="shared" si="9"/>
        <v>1.6407377998091629E-8</v>
      </c>
      <c r="AG46">
        <v>784</v>
      </c>
      <c r="AH46">
        <v>441.899</v>
      </c>
      <c r="AI46">
        <f t="shared" si="10"/>
        <v>715.04899999999998</v>
      </c>
      <c r="AJ46">
        <v>1.34327</v>
      </c>
      <c r="AK46">
        <f t="shared" si="20"/>
        <v>0.37000402157326151</v>
      </c>
      <c r="AL46">
        <f t="shared" si="21"/>
        <v>0.62999597842673849</v>
      </c>
      <c r="AM46">
        <f t="shared" si="22"/>
        <v>5.6932118046947727E-4</v>
      </c>
      <c r="AN46">
        <f t="shared" si="23"/>
        <v>0.92110951942400388</v>
      </c>
      <c r="AO46">
        <f t="shared" si="11"/>
        <v>2.4392852596076189</v>
      </c>
      <c r="AP46">
        <f t="shared" si="26"/>
        <v>0.64001568623994154</v>
      </c>
      <c r="AQ46">
        <f t="shared" si="24"/>
        <v>3.9053825191231301E-4</v>
      </c>
      <c r="AR46">
        <f t="shared" si="12"/>
        <v>1.0039454466196223E-4</v>
      </c>
      <c r="AS46">
        <f t="shared" si="12"/>
        <v>3.1963335543476103E-8</v>
      </c>
    </row>
    <row r="47" spans="1:45" x14ac:dyDescent="0.25">
      <c r="A47">
        <v>2350</v>
      </c>
      <c r="B47">
        <v>430.79700000000003</v>
      </c>
      <c r="C47">
        <f t="shared" si="0"/>
        <v>703.947</v>
      </c>
      <c r="D47">
        <v>1.72312</v>
      </c>
      <c r="E47">
        <f t="shared" si="13"/>
        <v>0.37414802028032002</v>
      </c>
      <c r="F47">
        <f t="shared" si="1"/>
        <v>0.62585197971967998</v>
      </c>
      <c r="G47">
        <f t="shared" si="14"/>
        <v>1.9227912905223432E-4</v>
      </c>
      <c r="H47">
        <f t="shared" si="15"/>
        <v>0.92822128082526711</v>
      </c>
      <c r="I47">
        <f t="shared" si="16"/>
        <v>2.4986534537736822</v>
      </c>
      <c r="J47">
        <f t="shared" si="25"/>
        <v>0.64238496233148312</v>
      </c>
      <c r="K47">
        <f t="shared" si="17"/>
        <v>1.2442825362341708E-4</v>
      </c>
      <c r="L47">
        <f t="shared" si="2"/>
        <v>2.733395140421849E-4</v>
      </c>
      <c r="M47">
        <f t="shared" si="2"/>
        <v>4.6037412964568757E-9</v>
      </c>
      <c r="Q47">
        <v>1200</v>
      </c>
      <c r="R47">
        <v>444.02600000000001</v>
      </c>
      <c r="S47">
        <f t="shared" si="3"/>
        <v>717.17599999999993</v>
      </c>
      <c r="T47">
        <v>1.6761999999999999</v>
      </c>
      <c r="U47">
        <f t="shared" si="18"/>
        <v>0.36432002434306326</v>
      </c>
      <c r="V47">
        <f t="shared" si="4"/>
        <v>0.63567997565693668</v>
      </c>
      <c r="W47">
        <f t="shared" si="5"/>
        <v>3.6396864381606681E-4</v>
      </c>
      <c r="X47">
        <f t="shared" si="6"/>
        <v>0.93900306494558605</v>
      </c>
      <c r="Y47">
        <f t="shared" si="7"/>
        <v>2.5985994990832935</v>
      </c>
      <c r="Z47">
        <f t="shared" si="19"/>
        <v>0.64597690276636566</v>
      </c>
      <c r="AA47">
        <f t="shared" si="8"/>
        <v>2.1212165177084434E-4</v>
      </c>
      <c r="AB47">
        <f t="shared" si="9"/>
        <v>1.0602670789689338E-4</v>
      </c>
      <c r="AC47">
        <f t="shared" si="9"/>
        <v>2.3057508993181857E-8</v>
      </c>
      <c r="AG47">
        <v>800</v>
      </c>
      <c r="AH47">
        <v>449.62900000000002</v>
      </c>
      <c r="AI47">
        <f t="shared" si="10"/>
        <v>722.779</v>
      </c>
      <c r="AJ47">
        <v>1.3102</v>
      </c>
      <c r="AK47">
        <f t="shared" si="20"/>
        <v>0.36089488268574987</v>
      </c>
      <c r="AL47">
        <f t="shared" si="21"/>
        <v>0.63910511731425013</v>
      </c>
      <c r="AM47">
        <f t="shared" si="22"/>
        <v>5.2111739137620378E-4</v>
      </c>
      <c r="AN47">
        <f t="shared" si="23"/>
        <v>0.93986572855020778</v>
      </c>
      <c r="AO47">
        <f t="shared" si="11"/>
        <v>2.6072113691545651</v>
      </c>
      <c r="AP47">
        <f t="shared" si="26"/>
        <v>0.64626429827053855</v>
      </c>
      <c r="AQ47">
        <f t="shared" si="24"/>
        <v>3.1044240603821983E-4</v>
      </c>
      <c r="AR47">
        <f t="shared" si="12"/>
        <v>5.1253871964882838E-5</v>
      </c>
      <c r="AS47">
        <f t="shared" si="12"/>
        <v>4.4383949447159753E-8</v>
      </c>
    </row>
    <row r="48" spans="1:45" x14ac:dyDescent="0.25">
      <c r="A48">
        <v>2397</v>
      </c>
      <c r="B48">
        <v>438.49599999999998</v>
      </c>
      <c r="C48">
        <f t="shared" si="0"/>
        <v>711.64599999999996</v>
      </c>
      <c r="D48">
        <v>1.6815</v>
      </c>
      <c r="E48">
        <f t="shared" si="13"/>
        <v>0.365110901214865</v>
      </c>
      <c r="F48">
        <f t="shared" si="1"/>
        <v>0.634889098785135</v>
      </c>
      <c r="G48">
        <f t="shared" si="14"/>
        <v>1.8091424059792468E-4</v>
      </c>
      <c r="H48">
        <f t="shared" si="15"/>
        <v>0.94577537279526758</v>
      </c>
      <c r="I48">
        <f t="shared" si="16"/>
        <v>2.6691344290211974</v>
      </c>
      <c r="J48">
        <f t="shared" si="25"/>
        <v>0.64823309025178377</v>
      </c>
      <c r="K48">
        <f t="shared" si="17"/>
        <v>9.8157684824955372E-5</v>
      </c>
      <c r="L48">
        <f t="shared" si="2"/>
        <v>1.7806210826199531E-4</v>
      </c>
      <c r="M48">
        <f t="shared" si="2"/>
        <v>6.8486475234045791E-9</v>
      </c>
      <c r="Q48">
        <v>1224</v>
      </c>
      <c r="R48">
        <v>451.78500000000003</v>
      </c>
      <c r="S48">
        <f t="shared" si="3"/>
        <v>724.93499999999995</v>
      </c>
      <c r="T48">
        <v>1.63601</v>
      </c>
      <c r="U48">
        <f t="shared" si="18"/>
        <v>0.35558477689147772</v>
      </c>
      <c r="V48">
        <f t="shared" si="4"/>
        <v>0.64441522310852228</v>
      </c>
      <c r="W48">
        <f t="shared" si="5"/>
        <v>3.3942634412107803E-4</v>
      </c>
      <c r="X48">
        <f t="shared" si="6"/>
        <v>0.95428427507543179</v>
      </c>
      <c r="Y48">
        <f t="shared" si="7"/>
        <v>2.7690325884532094</v>
      </c>
      <c r="Z48">
        <f t="shared" si="19"/>
        <v>0.65106782240886596</v>
      </c>
      <c r="AA48">
        <f t="shared" si="8"/>
        <v>1.6543115469895797E-4</v>
      </c>
      <c r="AB48">
        <f t="shared" si="9"/>
        <v>4.4257077450933166E-5</v>
      </c>
      <c r="AC48">
        <f t="shared" si="9"/>
        <v>3.0274325942039436E-8</v>
      </c>
      <c r="AG48">
        <v>816</v>
      </c>
      <c r="AH48">
        <v>457.34699999999998</v>
      </c>
      <c r="AI48">
        <f t="shared" si="10"/>
        <v>730.49699999999996</v>
      </c>
      <c r="AJ48">
        <v>1.27993</v>
      </c>
      <c r="AK48">
        <f t="shared" si="20"/>
        <v>0.35255700442373061</v>
      </c>
      <c r="AL48">
        <f t="shared" si="21"/>
        <v>0.64744299557626939</v>
      </c>
      <c r="AM48">
        <f t="shared" si="22"/>
        <v>4.7842260675073217E-4</v>
      </c>
      <c r="AN48">
        <f t="shared" si="23"/>
        <v>0.95477520965937734</v>
      </c>
      <c r="AO48">
        <f t="shared" si="11"/>
        <v>2.7752601178185818</v>
      </c>
      <c r="AP48">
        <f t="shared" si="26"/>
        <v>0.65123137676715004</v>
      </c>
      <c r="AQ48">
        <f t="shared" si="24"/>
        <v>2.4294920695707402E-4</v>
      </c>
      <c r="AR48">
        <f t="shared" si="12"/>
        <v>1.4351832047418307E-5</v>
      </c>
      <c r="AS48">
        <f t="shared" si="12"/>
        <v>5.5447722010383967E-8</v>
      </c>
    </row>
    <row r="49" spans="1:45" x14ac:dyDescent="0.25">
      <c r="A49">
        <v>2444</v>
      </c>
      <c r="B49">
        <v>446.17399999999998</v>
      </c>
      <c r="C49">
        <f t="shared" si="0"/>
        <v>719.32399999999996</v>
      </c>
      <c r="D49">
        <v>1.6423399999999999</v>
      </c>
      <c r="E49">
        <f t="shared" si="13"/>
        <v>0.3566079319067626</v>
      </c>
      <c r="F49">
        <f t="shared" si="1"/>
        <v>0.64339206809323746</v>
      </c>
      <c r="G49">
        <f t="shared" si="14"/>
        <v>1.6968794834427064E-4</v>
      </c>
      <c r="H49">
        <f t="shared" si="15"/>
        <v>0.95962326486803151</v>
      </c>
      <c r="I49">
        <f t="shared" si="16"/>
        <v>2.8400345368039011</v>
      </c>
      <c r="J49">
        <f t="shared" si="25"/>
        <v>0.65284650143855671</v>
      </c>
      <c r="K49">
        <f t="shared" si="17"/>
        <v>7.6028527842981629E-5</v>
      </c>
      <c r="L49">
        <f t="shared" si="2"/>
        <v>8.9386309881084688E-5</v>
      </c>
      <c r="M49">
        <f t="shared" si="2"/>
        <v>8.7720870486372774E-9</v>
      </c>
      <c r="Q49">
        <v>1248</v>
      </c>
      <c r="R49">
        <v>459.54500000000002</v>
      </c>
      <c r="S49">
        <f t="shared" si="3"/>
        <v>732.69499999999994</v>
      </c>
      <c r="T49">
        <v>1.59853</v>
      </c>
      <c r="U49">
        <f t="shared" si="18"/>
        <v>0.3474385446325719</v>
      </c>
      <c r="V49">
        <f t="shared" si="4"/>
        <v>0.65256145536742816</v>
      </c>
      <c r="W49">
        <f t="shared" si="5"/>
        <v>3.1660472226448705E-4</v>
      </c>
      <c r="X49">
        <f t="shared" si="6"/>
        <v>0.96620190920600513</v>
      </c>
      <c r="Y49">
        <f t="shared" si="7"/>
        <v>2.9394169490963344</v>
      </c>
      <c r="Z49">
        <f t="shared" si="19"/>
        <v>0.65503817012164101</v>
      </c>
      <c r="AA49">
        <f t="shared" si="8"/>
        <v>1.2718964818228071E-4</v>
      </c>
      <c r="AB49">
        <f t="shared" si="9"/>
        <v>6.1341159737356173E-6</v>
      </c>
      <c r="AC49">
        <f t="shared" si="9"/>
        <v>3.5878070289567717E-8</v>
      </c>
      <c r="AG49">
        <v>832</v>
      </c>
      <c r="AH49">
        <v>465.07600000000002</v>
      </c>
      <c r="AI49">
        <f t="shared" si="10"/>
        <v>738.226</v>
      </c>
      <c r="AJ49">
        <v>1.25214</v>
      </c>
      <c r="AK49">
        <f t="shared" si="20"/>
        <v>0.34490224271571884</v>
      </c>
      <c r="AL49">
        <f t="shared" si="21"/>
        <v>0.6550977572842811</v>
      </c>
      <c r="AM49">
        <f t="shared" si="22"/>
        <v>4.4054820103459069E-4</v>
      </c>
      <c r="AN49">
        <f t="shared" si="23"/>
        <v>0.96644322453479459</v>
      </c>
      <c r="AO49">
        <f t="shared" si="11"/>
        <v>2.9433667539017092</v>
      </c>
      <c r="AP49">
        <f t="shared" si="26"/>
        <v>0.65511856407846325</v>
      </c>
      <c r="AQ49">
        <f t="shared" si="24"/>
        <v>1.8754640431040452E-4</v>
      </c>
      <c r="AR49">
        <f t="shared" si="12"/>
        <v>4.3292268413830172E-10</v>
      </c>
      <c r="AS49">
        <f t="shared" si="12"/>
        <v>6.4009909145666429E-8</v>
      </c>
    </row>
    <row r="50" spans="1:45" x14ac:dyDescent="0.25">
      <c r="A50">
        <v>2491</v>
      </c>
      <c r="B50">
        <v>453.84</v>
      </c>
      <c r="C50">
        <f t="shared" si="0"/>
        <v>726.99</v>
      </c>
      <c r="D50">
        <v>1.60561</v>
      </c>
      <c r="E50">
        <f t="shared" si="13"/>
        <v>0.34863259833458182</v>
      </c>
      <c r="F50">
        <f t="shared" si="1"/>
        <v>0.65136740166541818</v>
      </c>
      <c r="G50">
        <f t="shared" si="14"/>
        <v>1.5823066242285096E-4</v>
      </c>
      <c r="H50">
        <f t="shared" si="15"/>
        <v>0.9703492192331763</v>
      </c>
      <c r="I50">
        <f t="shared" si="16"/>
        <v>3.0109450422687383</v>
      </c>
      <c r="J50">
        <f t="shared" si="25"/>
        <v>0.65641984224717687</v>
      </c>
      <c r="K50">
        <f t="shared" si="17"/>
        <v>5.7973334459818831E-5</v>
      </c>
      <c r="L50">
        <f t="shared" si="2"/>
        <v>2.552715583220207E-5</v>
      </c>
      <c r="M50">
        <f t="shared" si="2"/>
        <v>1.0051531810286983E-8</v>
      </c>
      <c r="Q50">
        <v>1272</v>
      </c>
      <c r="R50">
        <v>467.298</v>
      </c>
      <c r="S50">
        <f t="shared" si="3"/>
        <v>740.44799999999998</v>
      </c>
      <c r="T50">
        <v>1.5635699999999999</v>
      </c>
      <c r="U50">
        <f t="shared" si="18"/>
        <v>0.33984003129822421</v>
      </c>
      <c r="V50">
        <f t="shared" si="4"/>
        <v>0.66015996870177585</v>
      </c>
      <c r="W50">
        <f t="shared" si="5"/>
        <v>2.9124736464604395E-4</v>
      </c>
      <c r="X50">
        <f t="shared" si="6"/>
        <v>0.97536463127604767</v>
      </c>
      <c r="Y50">
        <f t="shared" si="7"/>
        <v>3.1099823301922367</v>
      </c>
      <c r="Z50">
        <f t="shared" si="19"/>
        <v>0.65809072167801574</v>
      </c>
      <c r="AA50">
        <f t="shared" si="8"/>
        <v>9.6227933796818501E-5</v>
      </c>
      <c r="AB50">
        <f t="shared" si="9"/>
        <v>4.2817832453400375E-6</v>
      </c>
      <c r="AC50">
        <f t="shared" si="9"/>
        <v>3.8032578408755824E-8</v>
      </c>
      <c r="AG50">
        <v>848</v>
      </c>
      <c r="AH50">
        <v>472.78300000000002</v>
      </c>
      <c r="AI50">
        <f t="shared" si="10"/>
        <v>745.93299999999999</v>
      </c>
      <c r="AJ50">
        <v>1.22655</v>
      </c>
      <c r="AK50">
        <f t="shared" si="20"/>
        <v>0.33785347149916539</v>
      </c>
      <c r="AL50">
        <f t="shared" si="21"/>
        <v>0.66214652850083455</v>
      </c>
      <c r="AM50">
        <f t="shared" si="22"/>
        <v>4.0508398477311081E-4</v>
      </c>
      <c r="AN50">
        <f t="shared" si="23"/>
        <v>0.97545043333672088</v>
      </c>
      <c r="AO50">
        <f t="shared" si="11"/>
        <v>3.111823229265664</v>
      </c>
      <c r="AP50">
        <f t="shared" si="26"/>
        <v>0.65811930654742967</v>
      </c>
      <c r="AQ50">
        <f t="shared" si="24"/>
        <v>1.4224692734147881E-4</v>
      </c>
      <c r="AR50">
        <f t="shared" si="12"/>
        <v>1.6218516661986221E-5</v>
      </c>
      <c r="AS50">
        <f t="shared" si="12"/>
        <v>6.9083318759319006E-8</v>
      </c>
    </row>
    <row r="51" spans="1:45" x14ac:dyDescent="0.25">
      <c r="A51">
        <v>2538</v>
      </c>
      <c r="B51">
        <v>461.52100000000002</v>
      </c>
      <c r="C51">
        <f t="shared" si="0"/>
        <v>734.67100000000005</v>
      </c>
      <c r="D51">
        <v>1.5713600000000001</v>
      </c>
      <c r="E51">
        <f t="shared" si="13"/>
        <v>0.34119575720070788</v>
      </c>
      <c r="F51">
        <f t="shared" si="1"/>
        <v>0.65880424279929217</v>
      </c>
      <c r="G51">
        <f t="shared" si="14"/>
        <v>1.4229209934668114E-4</v>
      </c>
      <c r="H51">
        <f t="shared" si="15"/>
        <v>0.97852798261914531</v>
      </c>
      <c r="I51">
        <f t="shared" si="16"/>
        <v>3.1818585326144815</v>
      </c>
      <c r="J51">
        <f t="shared" si="25"/>
        <v>0.6591445889667884</v>
      </c>
      <c r="K51">
        <f t="shared" si="17"/>
        <v>4.3606852722333807E-5</v>
      </c>
      <c r="L51">
        <f t="shared" si="2"/>
        <v>1.1583551372937217E-7</v>
      </c>
      <c r="M51">
        <f t="shared" si="2"/>
        <v>9.7387779013082547E-9</v>
      </c>
      <c r="Q51">
        <v>1296</v>
      </c>
      <c r="R51">
        <v>475.04399999999998</v>
      </c>
      <c r="S51">
        <f t="shared" si="3"/>
        <v>748.19399999999996</v>
      </c>
      <c r="T51">
        <v>1.5314099999999999</v>
      </c>
      <c r="U51">
        <f t="shared" si="18"/>
        <v>0.3328500945467191</v>
      </c>
      <c r="V51">
        <f t="shared" si="4"/>
        <v>0.6671499054532809</v>
      </c>
      <c r="W51">
        <f t="shared" si="5"/>
        <v>2.6081853550391959E-4</v>
      </c>
      <c r="X51">
        <f t="shared" si="6"/>
        <v>0.9822968763553882</v>
      </c>
      <c r="Y51">
        <f t="shared" si="7"/>
        <v>3.2806771929090321</v>
      </c>
      <c r="Z51">
        <f t="shared" si="19"/>
        <v>0.66040019208913936</v>
      </c>
      <c r="AA51">
        <f t="shared" si="8"/>
        <v>7.165465116250059E-5</v>
      </c>
      <c r="AB51">
        <f t="shared" si="9"/>
        <v>4.5558630498070914E-5</v>
      </c>
      <c r="AC51">
        <f t="shared" si="9"/>
        <v>3.5782975139133743E-8</v>
      </c>
      <c r="AG51">
        <v>864</v>
      </c>
      <c r="AH51">
        <v>480.495</v>
      </c>
      <c r="AI51">
        <f t="shared" si="10"/>
        <v>753.64499999999998</v>
      </c>
      <c r="AJ51">
        <v>1.20302</v>
      </c>
      <c r="AK51">
        <f t="shared" si="20"/>
        <v>0.33137212774279562</v>
      </c>
      <c r="AL51">
        <f t="shared" si="21"/>
        <v>0.66862787225720433</v>
      </c>
      <c r="AM51">
        <f t="shared" si="22"/>
        <v>3.6531585877117023E-4</v>
      </c>
      <c r="AN51">
        <f t="shared" si="23"/>
        <v>0.9822820640507739</v>
      </c>
      <c r="AO51">
        <f t="shared" si="11"/>
        <v>3.2802541298678709</v>
      </c>
      <c r="AP51">
        <f t="shared" si="26"/>
        <v>0.66039525738489335</v>
      </c>
      <c r="AQ51">
        <f t="shared" si="24"/>
        <v>1.0640249934869209E-4</v>
      </c>
      <c r="AR51">
        <f t="shared" si="12"/>
        <v>6.777594763579581E-5</v>
      </c>
      <c r="AS51">
        <f t="shared" si="12"/>
        <v>6.7036127687433361E-8</v>
      </c>
    </row>
    <row r="52" spans="1:45" x14ac:dyDescent="0.25">
      <c r="A52">
        <v>2585</v>
      </c>
      <c r="B52">
        <v>469.18599999999998</v>
      </c>
      <c r="C52">
        <f t="shared" si="0"/>
        <v>742.33600000000001</v>
      </c>
      <c r="D52">
        <v>1.5405599999999999</v>
      </c>
      <c r="E52">
        <f t="shared" si="13"/>
        <v>0.33450802853141381</v>
      </c>
      <c r="F52">
        <f t="shared" si="1"/>
        <v>0.66549197146858619</v>
      </c>
      <c r="G52">
        <f t="shared" si="14"/>
        <v>1.2644593373761662E-4</v>
      </c>
      <c r="H52">
        <f t="shared" si="15"/>
        <v>0.98467995117065166</v>
      </c>
      <c r="I52">
        <f t="shared" si="16"/>
        <v>3.3531647784173346</v>
      </c>
      <c r="J52">
        <f t="shared" si="25"/>
        <v>0.66119411104473813</v>
      </c>
      <c r="K52">
        <f t="shared" si="17"/>
        <v>3.2213958333118927E-5</v>
      </c>
      <c r="L52">
        <f t="shared" si="2"/>
        <v>1.8471604222879378E-5</v>
      </c>
      <c r="M52">
        <f t="shared" si="2"/>
        <v>8.8796651886338584E-9</v>
      </c>
      <c r="Q52">
        <v>1320</v>
      </c>
      <c r="R52">
        <v>482.798</v>
      </c>
      <c r="S52">
        <f t="shared" si="3"/>
        <v>755.94799999999998</v>
      </c>
      <c r="T52">
        <v>1.50261</v>
      </c>
      <c r="U52">
        <f t="shared" si="18"/>
        <v>0.32659044969462497</v>
      </c>
      <c r="V52">
        <f t="shared" si="4"/>
        <v>0.67340955030537497</v>
      </c>
      <c r="W52">
        <f t="shared" si="5"/>
        <v>2.3211038420019778E-4</v>
      </c>
      <c r="X52">
        <f t="shared" si="6"/>
        <v>0.98745886605353483</v>
      </c>
      <c r="Y52">
        <f t="shared" si="7"/>
        <v>3.4514743210095999</v>
      </c>
      <c r="Z52">
        <f t="shared" si="19"/>
        <v>0.66211990371703933</v>
      </c>
      <c r="AA52">
        <f t="shared" si="8"/>
        <v>5.2575188255397732E-5</v>
      </c>
      <c r="AB52">
        <f t="shared" si="9"/>
        <v>1.2745612008951865E-4</v>
      </c>
      <c r="AC52">
        <f t="shared" si="9"/>
        <v>3.2232886582937747E-8</v>
      </c>
      <c r="AG52">
        <v>880</v>
      </c>
      <c r="AH52">
        <v>488.20499999999998</v>
      </c>
      <c r="AI52">
        <f t="shared" si="10"/>
        <v>761.35500000000002</v>
      </c>
      <c r="AJ52">
        <v>1.1818</v>
      </c>
      <c r="AK52">
        <f t="shared" si="20"/>
        <v>0.32552707400245701</v>
      </c>
      <c r="AL52">
        <f t="shared" si="21"/>
        <v>0.67447292599754305</v>
      </c>
      <c r="AM52">
        <f t="shared" si="22"/>
        <v>3.3243398835396121E-4</v>
      </c>
      <c r="AN52">
        <f t="shared" si="23"/>
        <v>0.98739221016210266</v>
      </c>
      <c r="AO52">
        <f t="shared" si="11"/>
        <v>3.448899980259728</v>
      </c>
      <c r="AP52">
        <f t="shared" si="26"/>
        <v>0.66209769737447244</v>
      </c>
      <c r="AQ52">
        <f t="shared" si="24"/>
        <v>7.8353314473491071E-5</v>
      </c>
      <c r="AR52">
        <f t="shared" si="12"/>
        <v>1.5314628347326613E-4</v>
      </c>
      <c r="AS52">
        <f t="shared" si="12"/>
        <v>6.4556988839553828E-8</v>
      </c>
    </row>
    <row r="53" spans="1:45" x14ac:dyDescent="0.25">
      <c r="A53">
        <v>2632</v>
      </c>
      <c r="B53">
        <v>476.83600000000001</v>
      </c>
      <c r="C53">
        <f t="shared" si="0"/>
        <v>749.98599999999999</v>
      </c>
      <c r="D53">
        <v>1.51319</v>
      </c>
      <c r="E53">
        <f t="shared" si="13"/>
        <v>0.32856506964574578</v>
      </c>
      <c r="F53">
        <f t="shared" si="1"/>
        <v>0.67143493035425417</v>
      </c>
      <c r="G53">
        <f t="shared" si="14"/>
        <v>1.1424946807933305E-4</v>
      </c>
      <c r="H53">
        <f t="shared" si="15"/>
        <v>0.98922463271065597</v>
      </c>
      <c r="I53">
        <f t="shared" si="16"/>
        <v>3.5245188776747165</v>
      </c>
      <c r="J53">
        <f t="shared" si="25"/>
        <v>0.66270816708639468</v>
      </c>
      <c r="K53">
        <f t="shared" si="17"/>
        <v>2.3413571367511932E-5</v>
      </c>
      <c r="L53">
        <f t="shared" si="2"/>
        <v>7.6156397133261518E-5</v>
      </c>
      <c r="M53">
        <f t="shared" si="2"/>
        <v>8.2511601314406325E-9</v>
      </c>
      <c r="Q53">
        <v>1344</v>
      </c>
      <c r="R53">
        <v>490.55399999999997</v>
      </c>
      <c r="S53">
        <f t="shared" si="3"/>
        <v>763.70399999999995</v>
      </c>
      <c r="T53">
        <v>1.47698</v>
      </c>
      <c r="U53">
        <f t="shared" si="18"/>
        <v>0.32101980047382034</v>
      </c>
      <c r="V53">
        <f t="shared" si="4"/>
        <v>0.67898019952617972</v>
      </c>
      <c r="W53">
        <f t="shared" si="5"/>
        <v>2.1309236598636427E-4</v>
      </c>
      <c r="X53">
        <f t="shared" si="6"/>
        <v>0.99124637427176632</v>
      </c>
      <c r="Y53">
        <f t="shared" si="7"/>
        <v>3.6225727674190846</v>
      </c>
      <c r="Z53">
        <f t="shared" si="19"/>
        <v>0.66338170823516884</v>
      </c>
      <c r="AA53">
        <f t="shared" si="8"/>
        <v>3.7952233381209478E-5</v>
      </c>
      <c r="AB53">
        <f t="shared" si="9"/>
        <v>2.4331293055574209E-4</v>
      </c>
      <c r="AC53">
        <f t="shared" si="9"/>
        <v>3.06740660489512E-8</v>
      </c>
      <c r="AG53">
        <v>896</v>
      </c>
      <c r="AH53">
        <v>495.92099999999999</v>
      </c>
      <c r="AI53">
        <f t="shared" si="10"/>
        <v>769.07099999999991</v>
      </c>
      <c r="AJ53">
        <v>1.16249</v>
      </c>
      <c r="AK53">
        <f t="shared" si="20"/>
        <v>0.32020813018879357</v>
      </c>
      <c r="AL53">
        <f t="shared" si="21"/>
        <v>0.67979186981120643</v>
      </c>
      <c r="AM53">
        <f t="shared" si="22"/>
        <v>3.0247877656028321E-4</v>
      </c>
      <c r="AN53">
        <f t="shared" si="23"/>
        <v>0.99115525038876406</v>
      </c>
      <c r="AO53">
        <f t="shared" si="11"/>
        <v>3.6177378651398917</v>
      </c>
      <c r="AP53">
        <f t="shared" si="26"/>
        <v>0.66335135040604831</v>
      </c>
      <c r="AQ53">
        <f t="shared" si="24"/>
        <v>5.6835169024391807E-5</v>
      </c>
      <c r="AR53">
        <f t="shared" si="12"/>
        <v>2.7029067831138055E-4</v>
      </c>
      <c r="AS53">
        <f t="shared" si="12"/>
        <v>6.034078192324705E-8</v>
      </c>
    </row>
    <row r="54" spans="1:45" x14ac:dyDescent="0.25">
      <c r="A54">
        <v>2679</v>
      </c>
      <c r="B54">
        <v>484.49200000000002</v>
      </c>
      <c r="C54">
        <f t="shared" si="0"/>
        <v>757.64200000000005</v>
      </c>
      <c r="D54">
        <v>1.4884599999999999</v>
      </c>
      <c r="E54">
        <f t="shared" si="13"/>
        <v>0.32319534464601718</v>
      </c>
      <c r="F54">
        <f t="shared" si="1"/>
        <v>0.67680465535398282</v>
      </c>
      <c r="G54">
        <f t="shared" si="14"/>
        <v>1.0708866437844338E-4</v>
      </c>
      <c r="H54">
        <f t="shared" si="15"/>
        <v>0.99252777305991602</v>
      </c>
      <c r="I54">
        <f t="shared" si="16"/>
        <v>3.6958137974017555</v>
      </c>
      <c r="J54">
        <f t="shared" si="25"/>
        <v>0.66380860494066773</v>
      </c>
      <c r="K54">
        <f t="shared" si="17"/>
        <v>1.6777102001435502E-5</v>
      </c>
      <c r="L54">
        <f t="shared" si="2"/>
        <v>1.6889732634542721E-4</v>
      </c>
      <c r="M54">
        <f t="shared" si="2"/>
        <v>8.1561782989761846E-9</v>
      </c>
      <c r="Q54">
        <v>1368</v>
      </c>
      <c r="R54">
        <v>498.28800000000001</v>
      </c>
      <c r="S54">
        <f t="shared" si="3"/>
        <v>771.43799999999999</v>
      </c>
      <c r="T54">
        <v>1.4534499999999999</v>
      </c>
      <c r="U54">
        <f t="shared" si="18"/>
        <v>0.31590558369014754</v>
      </c>
      <c r="V54">
        <f t="shared" si="4"/>
        <v>0.68409441630985246</v>
      </c>
      <c r="W54">
        <f t="shared" si="5"/>
        <v>2.0322110891347425E-4</v>
      </c>
      <c r="X54">
        <f t="shared" si="6"/>
        <v>0.99398044714152567</v>
      </c>
      <c r="Y54">
        <f t="shared" si="7"/>
        <v>3.7939450521924329</v>
      </c>
      <c r="Z54">
        <f t="shared" si="19"/>
        <v>0.66429256183631791</v>
      </c>
      <c r="AA54">
        <f t="shared" si="8"/>
        <v>2.6908940540468934E-5</v>
      </c>
      <c r="AB54">
        <f t="shared" si="9"/>
        <v>3.9211344059104035E-4</v>
      </c>
      <c r="AC54">
        <f t="shared" si="9"/>
        <v>3.1085980716390978E-8</v>
      </c>
      <c r="AG54">
        <v>912</v>
      </c>
      <c r="AH54">
        <v>503.64100000000002</v>
      </c>
      <c r="AI54">
        <f t="shared" si="10"/>
        <v>776.79099999999994</v>
      </c>
      <c r="AJ54">
        <v>1.1449199999999999</v>
      </c>
      <c r="AK54">
        <f t="shared" si="20"/>
        <v>0.31536846976382898</v>
      </c>
      <c r="AL54">
        <f t="shared" si="21"/>
        <v>0.68463153023617096</v>
      </c>
      <c r="AM54">
        <f t="shared" si="22"/>
        <v>7.5069246736422259E-4</v>
      </c>
      <c r="AN54">
        <f t="shared" si="23"/>
        <v>0.99388484809327771</v>
      </c>
      <c r="AO54">
        <f t="shared" si="11"/>
        <v>3.7868643567131457</v>
      </c>
      <c r="AP54">
        <f t="shared" si="26"/>
        <v>0.66426071311043855</v>
      </c>
      <c r="AQ54">
        <f t="shared" si="24"/>
        <v>4.0579904992050055E-5</v>
      </c>
      <c r="AR54">
        <f t="shared" si="12"/>
        <v>4.1497019037003285E-4</v>
      </c>
      <c r="AS54">
        <f t="shared" si="12"/>
        <v>5.0425985123877258E-7</v>
      </c>
    </row>
    <row r="55" spans="1:45" x14ac:dyDescent="0.25">
      <c r="A55">
        <v>2726</v>
      </c>
      <c r="B55">
        <v>492.15899999999999</v>
      </c>
      <c r="C55">
        <f t="shared" si="0"/>
        <v>765.30899999999997</v>
      </c>
      <c r="D55">
        <v>1.4652799999999999</v>
      </c>
      <c r="E55">
        <f t="shared" si="13"/>
        <v>0.31816217742023034</v>
      </c>
      <c r="F55">
        <f t="shared" si="1"/>
        <v>0.68183782257976966</v>
      </c>
      <c r="G55">
        <f t="shared" si="14"/>
        <v>1.0773544664819957E-4</v>
      </c>
      <c r="H55">
        <f t="shared" si="15"/>
        <v>0.99489465343432515</v>
      </c>
      <c r="I55">
        <f t="shared" si="16"/>
        <v>3.8673173545557491</v>
      </c>
      <c r="J55">
        <f t="shared" si="25"/>
        <v>0.6645971287347352</v>
      </c>
      <c r="K55">
        <f t="shared" si="17"/>
        <v>1.1838800877843082E-5</v>
      </c>
      <c r="L55">
        <f t="shared" si="2"/>
        <v>2.9724152425820912E-4</v>
      </c>
      <c r="M55">
        <f t="shared" si="2"/>
        <v>9.1961666700052319E-9</v>
      </c>
      <c r="Q55">
        <v>1392</v>
      </c>
      <c r="R55">
        <v>506.03399999999999</v>
      </c>
      <c r="S55">
        <f t="shared" si="3"/>
        <v>779.18399999999997</v>
      </c>
      <c r="T55">
        <v>1.4310099999999999</v>
      </c>
      <c r="U55">
        <f t="shared" si="18"/>
        <v>0.31102827707622416</v>
      </c>
      <c r="V55">
        <f t="shared" si="4"/>
        <v>0.68897172292377584</v>
      </c>
      <c r="W55">
        <f t="shared" si="5"/>
        <v>4.949509503762758E-4</v>
      </c>
      <c r="X55">
        <f t="shared" si="6"/>
        <v>0.99591896294760984</v>
      </c>
      <c r="Y55">
        <f t="shared" si="7"/>
        <v>3.9652269506426339</v>
      </c>
      <c r="Z55">
        <f t="shared" si="19"/>
        <v>0.66493837640928921</v>
      </c>
      <c r="AA55">
        <f t="shared" si="8"/>
        <v>1.8819215110069589E-5</v>
      </c>
      <c r="AB55">
        <f t="shared" si="9"/>
        <v>5.7760174468538667E-4</v>
      </c>
      <c r="AC55">
        <f t="shared" si="9"/>
        <v>2.2670142932760869E-7</v>
      </c>
    </row>
    <row r="56" spans="1:45" x14ac:dyDescent="0.25">
      <c r="A56">
        <v>2773</v>
      </c>
      <c r="B56">
        <v>499.79700000000003</v>
      </c>
      <c r="C56">
        <f t="shared" si="0"/>
        <v>772.947</v>
      </c>
      <c r="D56">
        <v>1.4419599999999999</v>
      </c>
      <c r="E56">
        <f t="shared" si="13"/>
        <v>0.31309861142776491</v>
      </c>
      <c r="F56">
        <f t="shared" si="1"/>
        <v>0.68690138857223504</v>
      </c>
      <c r="G56">
        <f t="shared" si="14"/>
        <v>2.477105620527353E-4</v>
      </c>
      <c r="H56">
        <f t="shared" si="15"/>
        <v>0.99656484805148293</v>
      </c>
      <c r="I56">
        <f t="shared" si="16"/>
        <v>4.0391854684928159</v>
      </c>
      <c r="J56">
        <f t="shared" si="25"/>
        <v>0.66515355237599383</v>
      </c>
      <c r="K56">
        <f t="shared" si="17"/>
        <v>8.1959218542492679E-6</v>
      </c>
      <c r="L56">
        <f t="shared" si="2"/>
        <v>4.7296837921853937E-4</v>
      </c>
      <c r="M56">
        <f t="shared" si="2"/>
        <v>5.7367262869410212E-8</v>
      </c>
      <c r="R56" s="20"/>
      <c r="S56" s="20"/>
      <c r="T56" s="20"/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7">R87+273.15</f>
        <v>1072.087</v>
      </c>
      <c r="T87">
        <v>1.9611799999999999</v>
      </c>
      <c r="U87">
        <f t="shared" ref="U87:U88" si="28">T87/$T$11</f>
        <v>0.42626007954965328</v>
      </c>
      <c r="V87">
        <f t="shared" ref="V87:V88" si="29">1-U87</f>
        <v>0.57373992045034672</v>
      </c>
      <c r="W87">
        <f t="shared" ref="W87:W88" si="30">(V88-V87)/(Q88-Q87)</f>
        <v>1.3937490490990856E-4</v>
      </c>
      <c r="X87">
        <f t="shared" ref="X87:X88" si="31">1-(2*(($B$3-Z87)/$B$3))</f>
        <v>-1</v>
      </c>
      <c r="Y87">
        <f t="shared" ref="Y87:Y88" si="32">IF(X87&gt;0.999999,3.5,IF(X87&lt;-0.999999,-3.5,SIGN(X87)*SQRT(GAMMAINV(ABS(X87),$B$6,$B$7))))</f>
        <v>-3.5</v>
      </c>
      <c r="Z87">
        <f t="shared" ref="Z87:Z88" si="33">Z86+AA86*(Q87-Q86)</f>
        <v>0</v>
      </c>
      <c r="AA87">
        <f t="shared" ref="AA87:AA88" si="34">$B$1*EXP((-$B$2-($B$4*Y87))/($B$5*S87))*($B$3-Z87)</f>
        <v>248082639227.76807</v>
      </c>
      <c r="AB87">
        <f t="shared" ref="AB87:AC88" si="35">(Z87-V87)^2</f>
        <v>0.32917749631837018</v>
      </c>
      <c r="AC87">
        <f t="shared" si="35"/>
        <v>6.1544995886214851E+22</v>
      </c>
    </row>
    <row r="88" spans="17:29" x14ac:dyDescent="0.25">
      <c r="Q88">
        <v>1536</v>
      </c>
      <c r="R88">
        <v>806.75400000000002</v>
      </c>
      <c r="S88">
        <f t="shared" si="27"/>
        <v>1079.904</v>
      </c>
      <c r="T88">
        <v>1.95092</v>
      </c>
      <c r="U88">
        <f t="shared" si="28"/>
        <v>0.42403008107109474</v>
      </c>
      <c r="V88">
        <f t="shared" si="29"/>
        <v>0.57596991892890526</v>
      </c>
      <c r="W88">
        <f t="shared" si="30"/>
        <v>3.7498041596933934E-4</v>
      </c>
      <c r="X88">
        <f t="shared" si="31"/>
        <v>11914555972819.234</v>
      </c>
      <c r="Y88">
        <f t="shared" si="32"/>
        <v>3.5</v>
      </c>
      <c r="Z88">
        <f t="shared" si="33"/>
        <v>3969322227644.2891</v>
      </c>
      <c r="AA88">
        <f t="shared" si="34"/>
        <v>-5.3952433836507578E+17</v>
      </c>
      <c r="AB88">
        <f t="shared" si="35"/>
        <v>1.5755518946866447E+25</v>
      </c>
      <c r="AC88">
        <f t="shared" si="35"/>
        <v>2.9108651168827277E+35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topLeftCell="Q16" workbookViewId="0">
      <selection activeCell="AG11" sqref="AG11:AJ54"/>
    </sheetView>
  </sheetViews>
  <sheetFormatPr defaultRowHeight="15" x14ac:dyDescent="0.25"/>
  <cols>
    <col min="7" max="7" width="19.42578125" customWidth="1"/>
    <col min="11" max="11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13222658871082.6</v>
      </c>
      <c r="C1" s="2" t="s">
        <v>1</v>
      </c>
      <c r="F1" t="s">
        <v>2</v>
      </c>
      <c r="G1">
        <f>N11+AD11+AT11</f>
        <v>1.7709035022570763E-2</v>
      </c>
    </row>
    <row r="2" spans="1:46" x14ac:dyDescent="0.25">
      <c r="A2" s="3" t="s">
        <v>3</v>
      </c>
      <c r="B2" s="4">
        <v>180060.59180049147</v>
      </c>
      <c r="C2" s="5" t="s">
        <v>4</v>
      </c>
    </row>
    <row r="3" spans="1:46" x14ac:dyDescent="0.25">
      <c r="A3" s="3" t="s">
        <v>5</v>
      </c>
      <c r="B3" s="4">
        <v>0.58927439255656688</v>
      </c>
      <c r="C3" s="5"/>
      <c r="H3">
        <f>B1*EXP(-B2/(B5*C11))</f>
        <v>8.2687886059191197E-10</v>
      </c>
    </row>
    <row r="4" spans="1:46" x14ac:dyDescent="0.25">
      <c r="A4" s="3" t="s">
        <v>6</v>
      </c>
      <c r="B4" s="4">
        <v>11986.998167675807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0.52699034031772196</v>
      </c>
    </row>
    <row r="7" spans="1:46" x14ac:dyDescent="0.25">
      <c r="A7" s="9" t="s">
        <v>9</v>
      </c>
      <c r="B7" s="10">
        <v>3.5288661767877305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150.458</v>
      </c>
      <c r="C11">
        <f t="shared" ref="C11:C56" si="0">B11+273.15</f>
        <v>423.60799999999995</v>
      </c>
      <c r="D11">
        <v>4.94407</v>
      </c>
      <c r="E11">
        <f>D11/$D$11</f>
        <v>1</v>
      </c>
      <c r="F11">
        <f t="shared" ref="F11:F56" si="1">1-E11</f>
        <v>0</v>
      </c>
      <c r="G11">
        <f>(F12-F11)/(A12-A11)</f>
        <v>1.8720040672837877E-5</v>
      </c>
      <c r="H11">
        <f>1-(2*(($B$3-J11)/$B$3))</f>
        <v>-1</v>
      </c>
      <c r="I11">
        <f>IF(H11&gt;0.999999,3.5,IF(H11&lt;-0.999999,-3.5,SIGN(H11)*SQRT(GAMMAINV(ABS(H11),$B$6,$B$7))))</f>
        <v>-3.5</v>
      </c>
      <c r="J11">
        <v>0</v>
      </c>
      <c r="K11">
        <f>$B$1*EXP((-$B$2-($B$4*I11))/($B$5*C11))*($B$3-J11)</f>
        <v>7.2662294100534253E-5</v>
      </c>
      <c r="L11">
        <f t="shared" ref="L11:M56" si="2">(J11-F11)^2</f>
        <v>0</v>
      </c>
      <c r="M11">
        <f t="shared" si="2"/>
        <v>2.9097667048578214E-9</v>
      </c>
      <c r="N11">
        <f>SUM(L11:L62)+1000*SUM(M11:M63)</f>
        <v>5.3909229019848005E-3</v>
      </c>
      <c r="Q11">
        <v>336</v>
      </c>
      <c r="R11">
        <v>160.68199999999999</v>
      </c>
      <c r="S11">
        <f t="shared" ref="S11:S55" si="3">R11+273.15</f>
        <v>433.83199999999999</v>
      </c>
      <c r="T11">
        <v>4.7769300000000001</v>
      </c>
      <c r="U11">
        <f>T11/$T$11</f>
        <v>1</v>
      </c>
      <c r="V11">
        <f t="shared" ref="V11:V55" si="4">1-U11</f>
        <v>0</v>
      </c>
      <c r="W11">
        <f t="shared" ref="W11:W55" si="5">(V12-V11)/(Q12-Q11)</f>
        <v>4.2740142029854912E-5</v>
      </c>
      <c r="X11">
        <f t="shared" ref="X11:X55" si="6">1-(2*(($B$3-Z11)/$B$3))</f>
        <v>-1</v>
      </c>
      <c r="Y11">
        <f t="shared" ref="Y11:Y55" si="7">IF(X11&gt;0.999999,3.5,IF(X11&lt;-0.999999,-3.5,SIGN(X11)*SQRT(GAMMAINV(ABS(X11),$B$6,$B$7))))</f>
        <v>-3.5</v>
      </c>
      <c r="Z11">
        <v>0</v>
      </c>
      <c r="AA11">
        <f t="shared" ref="AA11:AA55" si="8">$B$1*EXP((-$B$2-($B$4*Y11))/($B$5*S11))*($B$3-Z11)</f>
        <v>1.8308727735355133E-4</v>
      </c>
      <c r="AB11">
        <f t="shared" ref="AB11:AC55" si="9">(Z11-V11)^2</f>
        <v>0</v>
      </c>
      <c r="AC11">
        <f t="shared" si="9"/>
        <v>1.9697318393567956E-8</v>
      </c>
      <c r="AD11">
        <f>SUM(AB11:AB62)+1000*SUM(AC11:AC63)</f>
        <v>5.27116163274259E-3</v>
      </c>
      <c r="AG11">
        <v>224</v>
      </c>
      <c r="AH11">
        <v>168.1</v>
      </c>
      <c r="AI11">
        <f t="shared" ref="AI11:AI54" si="10">AH11+273.15</f>
        <v>441.25</v>
      </c>
      <c r="AJ11">
        <v>5.4979800000000001</v>
      </c>
      <c r="AK11">
        <f>AJ11/$AJ$11</f>
        <v>1</v>
      </c>
      <c r="AL11">
        <f>1-AK11</f>
        <v>0</v>
      </c>
      <c r="AM11">
        <f>(AL12-AL11)/(AG12-AG11)</f>
        <v>8.6736401369226501E-5</v>
      </c>
      <c r="AN11">
        <f>1-(2*(($B$3-AP11)/$B$3))</f>
        <v>-1</v>
      </c>
      <c r="AO11">
        <f t="shared" ref="AO11:AO54" si="11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3.4850854463943384E-4</v>
      </c>
      <c r="AR11">
        <f t="shared" ref="AR11:AS54" si="12">(AP11-AL11)^2</f>
        <v>0</v>
      </c>
      <c r="AS11">
        <f t="shared" si="12"/>
        <v>6.8524654992277964E-8</v>
      </c>
      <c r="AT11">
        <f>SUM(AR11:AR62)+1000*SUM(AS11:AS63)</f>
        <v>7.0469504878433722E-3</v>
      </c>
    </row>
    <row r="12" spans="1:46" x14ac:dyDescent="0.25">
      <c r="A12">
        <v>705</v>
      </c>
      <c r="B12">
        <v>158.327</v>
      </c>
      <c r="C12">
        <f t="shared" si="0"/>
        <v>431.47699999999998</v>
      </c>
      <c r="D12">
        <v>4.9397200000000003</v>
      </c>
      <c r="E12">
        <f t="shared" ref="E12:E56" si="13">D12/$D$11</f>
        <v>0.99912015808837662</v>
      </c>
      <c r="F12">
        <f t="shared" si="1"/>
        <v>8.7984191162338021E-4</v>
      </c>
      <c r="G12">
        <f t="shared" ref="G12:G56" si="14">(F13-F12)/(A13-A12)</f>
        <v>2.7585163382278339E-5</v>
      </c>
      <c r="H12">
        <f t="shared" ref="H12:H56" si="15">1-(2*(($B$3-J12)/$B$3))</f>
        <v>-0.98840904045428268</v>
      </c>
      <c r="I12">
        <f t="shared" ref="I12:I56" si="16">IF(H12&gt;0.999999,3.5,IF(H12&lt;-0.999999,-3.5,SIGN(H12)*SQRT(GAMMAINV(ABS(H12),$B$6,$B$7))))</f>
        <v>-3.3946303078931095</v>
      </c>
      <c r="J12">
        <f>J11+K11*(A12-A11)</f>
        <v>3.4151278227251098E-3</v>
      </c>
      <c r="K12">
        <f t="shared" ref="K12:K56" si="17">$B$1*EXP((-$B$2-($B$4*I12))/($B$5*C12))*($B$3-J12)</f>
        <v>1.0386292834186623E-4</v>
      </c>
      <c r="L12">
        <f t="shared" si="2"/>
        <v>6.4276746510309277E-6</v>
      </c>
      <c r="M12">
        <f t="shared" si="2"/>
        <v>5.818297427230134E-9</v>
      </c>
      <c r="Q12">
        <v>360</v>
      </c>
      <c r="R12">
        <v>168.648</v>
      </c>
      <c r="S12">
        <f t="shared" si="3"/>
        <v>441.798</v>
      </c>
      <c r="T12">
        <v>4.77203</v>
      </c>
      <c r="U12">
        <f t="shared" ref="U12:U55" si="18">T12/$T$11</f>
        <v>0.99897423659128348</v>
      </c>
      <c r="V12">
        <f t="shared" si="4"/>
        <v>1.0257634087165179E-3</v>
      </c>
      <c r="W12">
        <f t="shared" si="5"/>
        <v>6.1755143994155867E-5</v>
      </c>
      <c r="X12">
        <f t="shared" si="6"/>
        <v>-0.98508642251559086</v>
      </c>
      <c r="Y12">
        <f t="shared" si="7"/>
        <v>-3.2756948639760681</v>
      </c>
      <c r="Z12">
        <f t="shared" ref="Z12:Z55" si="19">Z11+AA11*(Q12-Q11)</f>
        <v>4.3940946564852319E-3</v>
      </c>
      <c r="AA12">
        <f t="shared" si="8"/>
        <v>1.7431524282903225E-4</v>
      </c>
      <c r="AB12">
        <f t="shared" si="9"/>
        <v>1.1345655394695142E-5</v>
      </c>
      <c r="AC12">
        <f t="shared" si="9"/>
        <v>1.2669775849717138E-8</v>
      </c>
      <c r="AG12">
        <v>240</v>
      </c>
      <c r="AH12">
        <v>176.155</v>
      </c>
      <c r="AI12">
        <f t="shared" si="10"/>
        <v>449.30499999999995</v>
      </c>
      <c r="AJ12">
        <v>5.4903500000000003</v>
      </c>
      <c r="AK12">
        <f t="shared" ref="AK12:AK54" si="20">AJ12/$AJ$11</f>
        <v>0.99861221757809238</v>
      </c>
      <c r="AL12">
        <f t="shared" ref="AL12:AL54" si="21">1-AK12</f>
        <v>1.387782421907624E-3</v>
      </c>
      <c r="AM12">
        <f t="shared" ref="AM12:AM54" si="22">(AL13-AL12)/(AG13-AG12)</f>
        <v>1.2186293875205562E-4</v>
      </c>
      <c r="AN12">
        <f t="shared" ref="AN12:AN54" si="23">1-(2*(($B$3-AP12)/$B$3))</f>
        <v>-0.98107456633220091</v>
      </c>
      <c r="AO12">
        <f t="shared" si="11"/>
        <v>-3.1599542035895882</v>
      </c>
      <c r="AP12">
        <f>AP11+AQ11*(AG12-AG11)</f>
        <v>5.5761367142309415E-3</v>
      </c>
      <c r="AQ12">
        <f t="shared" ref="AQ12:AQ54" si="24">$B$1*EXP((-$B$2-($B$4*AO12))/($B$5*AI12))*($B$3-AP12)</f>
        <v>2.2766588931128913E-4</v>
      </c>
      <c r="AR12">
        <f t="shared" si="12"/>
        <v>1.7542311678023159E-5</v>
      </c>
      <c r="AS12">
        <f t="shared" si="12"/>
        <v>1.1194264347039611E-8</v>
      </c>
    </row>
    <row r="13" spans="1:46" x14ac:dyDescent="0.25">
      <c r="A13">
        <v>752</v>
      </c>
      <c r="B13">
        <v>166.20500000000001</v>
      </c>
      <c r="C13">
        <f t="shared" si="0"/>
        <v>439.35500000000002</v>
      </c>
      <c r="D13">
        <v>4.9333099999999996</v>
      </c>
      <c r="E13">
        <f t="shared" si="13"/>
        <v>0.99782365540940954</v>
      </c>
      <c r="F13">
        <f t="shared" si="1"/>
        <v>2.1763445905904621E-3</v>
      </c>
      <c r="G13">
        <f t="shared" si="14"/>
        <v>3.898932609101344E-5</v>
      </c>
      <c r="H13">
        <f t="shared" si="15"/>
        <v>-0.97184101138758927</v>
      </c>
      <c r="I13">
        <f t="shared" si="16"/>
        <v>-2.9589266202664239</v>
      </c>
      <c r="J13">
        <f t="shared" ref="J13:J56" si="25">J12+K12*(A13-A12)</f>
        <v>8.296685454792823E-3</v>
      </c>
      <c r="K13">
        <f t="shared" si="17"/>
        <v>4.9477985028560984E-5</v>
      </c>
      <c r="L13">
        <f t="shared" si="2"/>
        <v>3.74585722940253E-5</v>
      </c>
      <c r="M13">
        <f t="shared" si="2"/>
        <v>1.1001196630819597E-10</v>
      </c>
      <c r="Q13">
        <v>384</v>
      </c>
      <c r="R13">
        <v>176.60599999999999</v>
      </c>
      <c r="S13">
        <f t="shared" si="3"/>
        <v>449.75599999999997</v>
      </c>
      <c r="T13">
        <v>4.7649499999999998</v>
      </c>
      <c r="U13">
        <f t="shared" si="18"/>
        <v>0.99749211313542374</v>
      </c>
      <c r="V13">
        <f t="shared" si="4"/>
        <v>2.5078868645762586E-3</v>
      </c>
      <c r="W13">
        <f t="shared" si="5"/>
        <v>9.1498793855745067E-5</v>
      </c>
      <c r="X13">
        <f t="shared" si="6"/>
        <v>-0.97088738084420112</v>
      </c>
      <c r="Y13">
        <f t="shared" si="7"/>
        <v>-2.9415851816235379</v>
      </c>
      <c r="Z13">
        <f t="shared" si="19"/>
        <v>8.5776604843820058E-3</v>
      </c>
      <c r="AA13">
        <f t="shared" si="8"/>
        <v>1.1684691118978756E-4</v>
      </c>
      <c r="AB13">
        <f t="shared" si="9"/>
        <v>3.6842151795689764E-5</v>
      </c>
      <c r="AC13">
        <f t="shared" si="9"/>
        <v>6.4252705238038555E-10</v>
      </c>
      <c r="AG13">
        <v>256</v>
      </c>
      <c r="AH13">
        <v>184.13499999999999</v>
      </c>
      <c r="AI13">
        <f t="shared" si="10"/>
        <v>457.28499999999997</v>
      </c>
      <c r="AJ13">
        <v>5.4796300000000002</v>
      </c>
      <c r="AK13">
        <f t="shared" si="20"/>
        <v>0.99666241055805949</v>
      </c>
      <c r="AL13">
        <f t="shared" si="21"/>
        <v>3.3375894419405139E-3</v>
      </c>
      <c r="AM13">
        <f t="shared" si="22"/>
        <v>1.5914936031051485E-4</v>
      </c>
      <c r="AN13">
        <f t="shared" si="23"/>
        <v>-0.96871138111664479</v>
      </c>
      <c r="AO13">
        <f t="shared" si="11"/>
        <v>-2.9037748968038621</v>
      </c>
      <c r="AP13">
        <f t="shared" ref="AP13:AP54" si="26">AP12+AQ12*(AG13-AG12)</f>
        <v>9.2187909432115672E-3</v>
      </c>
      <c r="AQ13">
        <f t="shared" si="24"/>
        <v>1.9600146356290322E-4</v>
      </c>
      <c r="AR13">
        <f t="shared" si="12"/>
        <v>3.4588531098552894E-5</v>
      </c>
      <c r="AS13">
        <f t="shared" si="12"/>
        <v>1.3580775141246929E-9</v>
      </c>
    </row>
    <row r="14" spans="1:46" x14ac:dyDescent="0.25">
      <c r="A14">
        <v>799</v>
      </c>
      <c r="B14">
        <v>174.07300000000001</v>
      </c>
      <c r="C14">
        <f t="shared" si="0"/>
        <v>447.22299999999996</v>
      </c>
      <c r="D14">
        <v>4.9242499999999998</v>
      </c>
      <c r="E14">
        <f t="shared" si="13"/>
        <v>0.99599115708313191</v>
      </c>
      <c r="F14">
        <f t="shared" si="1"/>
        <v>4.0088429168680939E-3</v>
      </c>
      <c r="G14">
        <f t="shared" si="14"/>
        <v>5.2200941002652747E-5</v>
      </c>
      <c r="H14">
        <f t="shared" si="15"/>
        <v>-0.96394837147071355</v>
      </c>
      <c r="I14">
        <f t="shared" si="16"/>
        <v>-2.8283026203071886</v>
      </c>
      <c r="J14">
        <f t="shared" si="25"/>
        <v>1.0622150751135189E-2</v>
      </c>
      <c r="K14">
        <f t="shared" si="17"/>
        <v>6.4897133459756049E-5</v>
      </c>
      <c r="L14">
        <f t="shared" si="2"/>
        <v>4.3735840510778538E-5</v>
      </c>
      <c r="M14">
        <f t="shared" si="2"/>
        <v>1.6119330290780678E-10</v>
      </c>
      <c r="Q14">
        <v>408</v>
      </c>
      <c r="R14">
        <v>184.55799999999999</v>
      </c>
      <c r="S14">
        <f t="shared" si="3"/>
        <v>457.70799999999997</v>
      </c>
      <c r="T14">
        <v>4.7544599999999999</v>
      </c>
      <c r="U14">
        <f t="shared" si="18"/>
        <v>0.99529614208288586</v>
      </c>
      <c r="V14">
        <f t="shared" si="4"/>
        <v>4.7038579171141404E-3</v>
      </c>
      <c r="W14">
        <f t="shared" si="5"/>
        <v>1.1836402598879488E-4</v>
      </c>
      <c r="X14">
        <f t="shared" si="6"/>
        <v>-0.96136948594166416</v>
      </c>
      <c r="Y14">
        <f t="shared" si="7"/>
        <v>-2.7909301542668312</v>
      </c>
      <c r="Z14">
        <f t="shared" si="19"/>
        <v>1.1381986352936907E-2</v>
      </c>
      <c r="AA14">
        <f t="shared" si="8"/>
        <v>1.4177373665025882E-4</v>
      </c>
      <c r="AB14">
        <f t="shared" si="9"/>
        <v>4.4597399405344634E-5</v>
      </c>
      <c r="AC14">
        <f t="shared" si="9"/>
        <v>5.4801455325345847E-10</v>
      </c>
      <c r="AG14">
        <v>272</v>
      </c>
      <c r="AH14">
        <v>192.06200000000001</v>
      </c>
      <c r="AI14">
        <f t="shared" si="10"/>
        <v>465.21199999999999</v>
      </c>
      <c r="AJ14">
        <v>5.46563</v>
      </c>
      <c r="AK14">
        <f t="shared" si="20"/>
        <v>0.99411602079309125</v>
      </c>
      <c r="AL14">
        <f t="shared" si="21"/>
        <v>5.8839792069087515E-3</v>
      </c>
      <c r="AM14">
        <f t="shared" si="22"/>
        <v>1.9302543843375403E-4</v>
      </c>
      <c r="AN14">
        <f t="shared" si="23"/>
        <v>-0.95806770320829093</v>
      </c>
      <c r="AO14">
        <f t="shared" si="11"/>
        <v>-2.7460591765944216</v>
      </c>
      <c r="AP14">
        <f t="shared" si="26"/>
        <v>1.2354814360218019E-2</v>
      </c>
      <c r="AQ14">
        <f t="shared" si="24"/>
        <v>2.2927368854056479E-4</v>
      </c>
      <c r="AR14">
        <f t="shared" si="12"/>
        <v>4.1871707581302971E-5</v>
      </c>
      <c r="AS14">
        <f t="shared" si="12"/>
        <v>1.3139356358059062E-9</v>
      </c>
    </row>
    <row r="15" spans="1:46" x14ac:dyDescent="0.25">
      <c r="A15">
        <v>846</v>
      </c>
      <c r="B15">
        <v>181.94200000000001</v>
      </c>
      <c r="C15">
        <f t="shared" si="0"/>
        <v>455.09199999999998</v>
      </c>
      <c r="D15">
        <v>4.9121199999999998</v>
      </c>
      <c r="E15">
        <f t="shared" si="13"/>
        <v>0.99353771285600723</v>
      </c>
      <c r="F15">
        <f t="shared" si="1"/>
        <v>6.4622871439927732E-3</v>
      </c>
      <c r="G15">
        <f t="shared" si="14"/>
        <v>6.3562069135130698E-5</v>
      </c>
      <c r="H15">
        <f t="shared" si="15"/>
        <v>-0.95359609649953936</v>
      </c>
      <c r="I15">
        <f t="shared" si="16"/>
        <v>-2.6898317259070357</v>
      </c>
      <c r="J15">
        <f t="shared" si="25"/>
        <v>1.3672316023743723E-2</v>
      </c>
      <c r="K15">
        <f t="shared" si="17"/>
        <v>8.2147124363653176E-5</v>
      </c>
      <c r="L15">
        <f t="shared" si="2"/>
        <v>5.1984516446842732E-5</v>
      </c>
      <c r="M15">
        <f t="shared" si="2"/>
        <v>3.4540427784723072E-10</v>
      </c>
      <c r="Q15">
        <v>432</v>
      </c>
      <c r="R15">
        <v>192.49799999999999</v>
      </c>
      <c r="S15">
        <f t="shared" si="3"/>
        <v>465.64799999999997</v>
      </c>
      <c r="T15">
        <v>4.7408900000000003</v>
      </c>
      <c r="U15">
        <f t="shared" si="18"/>
        <v>0.99245540545915478</v>
      </c>
      <c r="V15">
        <f t="shared" si="4"/>
        <v>7.5445945408452175E-3</v>
      </c>
      <c r="W15">
        <f t="shared" si="5"/>
        <v>1.433103129694959E-4</v>
      </c>
      <c r="X15">
        <f t="shared" si="6"/>
        <v>-0.94982114879148116</v>
      </c>
      <c r="Y15">
        <f t="shared" si="7"/>
        <v>-2.6458116760130705</v>
      </c>
      <c r="Z15">
        <f t="shared" si="19"/>
        <v>1.4784556032543118E-2</v>
      </c>
      <c r="AA15">
        <f t="shared" si="8"/>
        <v>1.7345550880522401E-4</v>
      </c>
      <c r="AB15">
        <f t="shared" si="9"/>
        <v>5.2417042401268494E-5</v>
      </c>
      <c r="AC15">
        <f t="shared" si="9"/>
        <v>9.087328319743998E-10</v>
      </c>
      <c r="AG15">
        <v>288</v>
      </c>
      <c r="AH15">
        <v>199.982</v>
      </c>
      <c r="AI15">
        <f t="shared" si="10"/>
        <v>473.13199999999995</v>
      </c>
      <c r="AJ15">
        <v>5.4486499999999998</v>
      </c>
      <c r="AK15">
        <f t="shared" si="20"/>
        <v>0.99102761377815118</v>
      </c>
      <c r="AL15">
        <f t="shared" si="21"/>
        <v>8.972386221848816E-3</v>
      </c>
      <c r="AM15">
        <f t="shared" si="22"/>
        <v>2.234911731217662E-4</v>
      </c>
      <c r="AN15">
        <f t="shared" si="23"/>
        <v>-0.94561720794501025</v>
      </c>
      <c r="AO15">
        <f t="shared" si="11"/>
        <v>-2.599941774250472</v>
      </c>
      <c r="AP15">
        <f t="shared" si="26"/>
        <v>1.6023193376867056E-2</v>
      </c>
      <c r="AQ15">
        <f t="shared" si="24"/>
        <v>2.759171636799487E-4</v>
      </c>
      <c r="AR15">
        <f t="shared" si="12"/>
        <v>4.9713881537256417E-5</v>
      </c>
      <c r="AS15">
        <f t="shared" si="12"/>
        <v>2.7484844860066408E-9</v>
      </c>
    </row>
    <row r="16" spans="1:46" x14ac:dyDescent="0.25">
      <c r="A16">
        <v>893</v>
      </c>
      <c r="B16">
        <v>189.791</v>
      </c>
      <c r="C16">
        <f t="shared" si="0"/>
        <v>462.94099999999997</v>
      </c>
      <c r="D16">
        <v>4.8973500000000003</v>
      </c>
      <c r="E16">
        <f t="shared" si="13"/>
        <v>0.99055029560665608</v>
      </c>
      <c r="F16">
        <f t="shared" si="1"/>
        <v>9.4497043933439162E-3</v>
      </c>
      <c r="G16">
        <f t="shared" si="14"/>
        <v>7.7376168114400804E-5</v>
      </c>
      <c r="H16">
        <f t="shared" si="15"/>
        <v>-0.9404921337485328</v>
      </c>
      <c r="I16">
        <f t="shared" si="16"/>
        <v>-2.5478610335455989</v>
      </c>
      <c r="J16">
        <f t="shared" si="25"/>
        <v>1.7533230868835421E-2</v>
      </c>
      <c r="K16">
        <f t="shared" si="17"/>
        <v>1.016977523103968E-4</v>
      </c>
      <c r="L16">
        <f t="shared" si="2"/>
        <v>6.5343400279972106E-5</v>
      </c>
      <c r="M16">
        <f t="shared" si="2"/>
        <v>5.9153945780292214E-10</v>
      </c>
      <c r="Q16">
        <v>456</v>
      </c>
      <c r="R16">
        <v>200.45599999999999</v>
      </c>
      <c r="S16">
        <f t="shared" si="3"/>
        <v>473.60599999999999</v>
      </c>
      <c r="T16">
        <v>4.7244599999999997</v>
      </c>
      <c r="U16">
        <f t="shared" si="18"/>
        <v>0.98901595794788688</v>
      </c>
      <c r="V16">
        <f t="shared" si="4"/>
        <v>1.0984042052113119E-2</v>
      </c>
      <c r="W16">
        <f t="shared" si="5"/>
        <v>1.7174559113628438E-4</v>
      </c>
      <c r="X16">
        <f t="shared" si="6"/>
        <v>-0.93569213770968451</v>
      </c>
      <c r="Y16">
        <f t="shared" si="7"/>
        <v>-2.5023551462850273</v>
      </c>
      <c r="Z16">
        <f t="shared" si="19"/>
        <v>1.8947488243868493E-2</v>
      </c>
      <c r="AA16">
        <f t="shared" si="8"/>
        <v>2.1183119930721792E-4</v>
      </c>
      <c r="AB16">
        <f t="shared" si="9"/>
        <v>6.3416475248983183E-5</v>
      </c>
      <c r="AC16">
        <f t="shared" si="9"/>
        <v>1.606855982433614E-9</v>
      </c>
      <c r="AG16">
        <v>304</v>
      </c>
      <c r="AH16">
        <v>207.85400000000001</v>
      </c>
      <c r="AI16">
        <f t="shared" si="10"/>
        <v>481.00400000000002</v>
      </c>
      <c r="AJ16">
        <v>5.4289899999999998</v>
      </c>
      <c r="AK16">
        <f t="shared" si="20"/>
        <v>0.98745175500820292</v>
      </c>
      <c r="AL16">
        <f t="shared" si="21"/>
        <v>1.2548244991797075E-2</v>
      </c>
      <c r="AM16">
        <f t="shared" si="22"/>
        <v>2.7078126875688252E-4</v>
      </c>
      <c r="AN16">
        <f t="shared" si="23"/>
        <v>-0.93063378197353352</v>
      </c>
      <c r="AO16">
        <f t="shared" si="11"/>
        <v>-2.457337308983929</v>
      </c>
      <c r="AP16">
        <f t="shared" si="26"/>
        <v>2.0437867995746234E-2</v>
      </c>
      <c r="AQ16">
        <f t="shared" si="24"/>
        <v>3.3175480803111903E-4</v>
      </c>
      <c r="AR16">
        <f t="shared" si="12"/>
        <v>6.2246151144443749E-5</v>
      </c>
      <c r="AS16">
        <f t="shared" si="12"/>
        <v>3.7177724916268626E-9</v>
      </c>
    </row>
    <row r="17" spans="1:45" x14ac:dyDescent="0.25">
      <c r="A17">
        <v>940</v>
      </c>
      <c r="B17">
        <v>197.65199999999999</v>
      </c>
      <c r="C17">
        <f t="shared" si="0"/>
        <v>470.80199999999996</v>
      </c>
      <c r="D17">
        <v>4.8793699999999998</v>
      </c>
      <c r="E17">
        <f t="shared" si="13"/>
        <v>0.98691361570527925</v>
      </c>
      <c r="F17">
        <f t="shared" si="1"/>
        <v>1.3086384294720754E-2</v>
      </c>
      <c r="G17">
        <f t="shared" si="14"/>
        <v>9.4676067770677172E-5</v>
      </c>
      <c r="H17">
        <f t="shared" si="15"/>
        <v>-0.92426948970031098</v>
      </c>
      <c r="I17">
        <f t="shared" si="16"/>
        <v>-2.4043745437208299</v>
      </c>
      <c r="J17">
        <f t="shared" si="25"/>
        <v>2.2313025227424069E-2</v>
      </c>
      <c r="K17">
        <f t="shared" si="17"/>
        <v>1.2431680566139209E-4</v>
      </c>
      <c r="L17">
        <f t="shared" si="2"/>
        <v>8.5130902901036306E-5</v>
      </c>
      <c r="M17">
        <f t="shared" si="2"/>
        <v>8.7857334270606284E-10</v>
      </c>
      <c r="Q17">
        <v>480</v>
      </c>
      <c r="R17">
        <v>208.399</v>
      </c>
      <c r="S17">
        <f t="shared" si="3"/>
        <v>481.54899999999998</v>
      </c>
      <c r="T17">
        <v>4.7047699999999999</v>
      </c>
      <c r="U17">
        <f t="shared" si="18"/>
        <v>0.98489406376061606</v>
      </c>
      <c r="V17">
        <f t="shared" si="4"/>
        <v>1.5105936239383944E-2</v>
      </c>
      <c r="W17">
        <f t="shared" si="5"/>
        <v>2.1064784286141391E-4</v>
      </c>
      <c r="X17">
        <f t="shared" si="6"/>
        <v>-0.91843719214411679</v>
      </c>
      <c r="Y17">
        <f t="shared" si="7"/>
        <v>-2.3589365306022776</v>
      </c>
      <c r="Z17">
        <f t="shared" si="19"/>
        <v>2.4031437027241725E-2</v>
      </c>
      <c r="AA17">
        <f t="shared" si="8"/>
        <v>2.5622690842925903E-4</v>
      </c>
      <c r="AB17">
        <f t="shared" si="9"/>
        <v>7.9664564314049891E-5</v>
      </c>
      <c r="AC17">
        <f t="shared" si="9"/>
        <v>2.0774512180379244E-9</v>
      </c>
      <c r="AG17">
        <v>320</v>
      </c>
      <c r="AH17">
        <v>215.755</v>
      </c>
      <c r="AI17">
        <f t="shared" si="10"/>
        <v>488.90499999999997</v>
      </c>
      <c r="AJ17">
        <v>5.40517</v>
      </c>
      <c r="AK17">
        <f t="shared" si="20"/>
        <v>0.9831192547080928</v>
      </c>
      <c r="AL17">
        <f t="shared" si="21"/>
        <v>1.6880745291907195E-2</v>
      </c>
      <c r="AM17">
        <f t="shared" si="22"/>
        <v>3.4319422769817781E-4</v>
      </c>
      <c r="AN17">
        <f t="shared" si="23"/>
        <v>-0.9126181444520427</v>
      </c>
      <c r="AO17">
        <f t="shared" si="11"/>
        <v>-2.3161547755481697</v>
      </c>
      <c r="AP17">
        <f t="shared" si="26"/>
        <v>2.5745944924244139E-2</v>
      </c>
      <c r="AQ17">
        <f t="shared" si="24"/>
        <v>3.983293955247706E-4</v>
      </c>
      <c r="AR17">
        <f t="shared" si="12"/>
        <v>7.8591764521187087E-5</v>
      </c>
      <c r="AS17">
        <f t="shared" si="12"/>
        <v>3.0398867312665521E-9</v>
      </c>
    </row>
    <row r="18" spans="1:45" x14ac:dyDescent="0.25">
      <c r="A18">
        <v>987</v>
      </c>
      <c r="B18">
        <v>205.506</v>
      </c>
      <c r="C18">
        <f t="shared" si="0"/>
        <v>478.65599999999995</v>
      </c>
      <c r="D18">
        <v>4.8573700000000004</v>
      </c>
      <c r="E18">
        <f t="shared" si="13"/>
        <v>0.98246384052005742</v>
      </c>
      <c r="F18">
        <f t="shared" si="1"/>
        <v>1.7536159479942581E-2</v>
      </c>
      <c r="G18">
        <f t="shared" si="14"/>
        <v>1.1946398369609435E-4</v>
      </c>
      <c r="H18">
        <f t="shared" si="15"/>
        <v>-0.9044386946076004</v>
      </c>
      <c r="I18">
        <f t="shared" si="16"/>
        <v>-2.2597420650929281</v>
      </c>
      <c r="J18">
        <f t="shared" si="25"/>
        <v>2.8155915093509495E-2</v>
      </c>
      <c r="K18">
        <f t="shared" si="17"/>
        <v>1.5002639346820969E-4</v>
      </c>
      <c r="L18">
        <f t="shared" si="2"/>
        <v>1.1277920929188599E-4</v>
      </c>
      <c r="M18">
        <f t="shared" si="2"/>
        <v>9.3406089107869109E-10</v>
      </c>
      <c r="Q18">
        <v>504</v>
      </c>
      <c r="R18">
        <v>216.345</v>
      </c>
      <c r="S18">
        <f t="shared" si="3"/>
        <v>489.495</v>
      </c>
      <c r="T18">
        <v>4.6806200000000002</v>
      </c>
      <c r="U18">
        <f t="shared" si="18"/>
        <v>0.97983851553194212</v>
      </c>
      <c r="V18">
        <f t="shared" si="4"/>
        <v>2.0161484468057878E-2</v>
      </c>
      <c r="W18">
        <f t="shared" si="5"/>
        <v>2.6158711417863706E-4</v>
      </c>
      <c r="X18">
        <f t="shared" si="6"/>
        <v>-0.89756594479320873</v>
      </c>
      <c r="Y18">
        <f t="shared" si="7"/>
        <v>-2.2152549966048038</v>
      </c>
      <c r="Z18">
        <f t="shared" si="19"/>
        <v>3.0180882829543943E-2</v>
      </c>
      <c r="AA18">
        <f t="shared" si="8"/>
        <v>3.0715216100095881E-4</v>
      </c>
      <c r="AB18">
        <f t="shared" si="9"/>
        <v>1.0038834352614965E-4</v>
      </c>
      <c r="AC18">
        <f t="shared" si="9"/>
        <v>2.0761734919203733E-9</v>
      </c>
      <c r="AG18">
        <v>336</v>
      </c>
      <c r="AH18">
        <v>223.64699999999999</v>
      </c>
      <c r="AI18">
        <f t="shared" si="10"/>
        <v>496.79699999999997</v>
      </c>
      <c r="AJ18">
        <v>5.3749799999999999</v>
      </c>
      <c r="AK18">
        <f t="shared" si="20"/>
        <v>0.97762814706492196</v>
      </c>
      <c r="AL18">
        <f t="shared" si="21"/>
        <v>2.237185293507804E-2</v>
      </c>
      <c r="AM18">
        <f t="shared" si="22"/>
        <v>4.5130211459481345E-4</v>
      </c>
      <c r="AN18">
        <f t="shared" si="23"/>
        <v>-0.89098723562959758</v>
      </c>
      <c r="AO18">
        <f t="shared" si="11"/>
        <v>-2.1748399208651992</v>
      </c>
      <c r="AP18">
        <f t="shared" si="26"/>
        <v>3.2119215252640471E-2</v>
      </c>
      <c r="AQ18">
        <f t="shared" si="24"/>
        <v>4.7389655432380606E-4</v>
      </c>
      <c r="AR18">
        <f t="shared" si="12"/>
        <v>9.5011072149836035E-5</v>
      </c>
      <c r="AS18">
        <f t="shared" si="12"/>
        <v>5.1050870666707949E-10</v>
      </c>
    </row>
    <row r="19" spans="1:45" x14ac:dyDescent="0.25">
      <c r="A19">
        <v>1034</v>
      </c>
      <c r="B19">
        <v>213.35599999999999</v>
      </c>
      <c r="C19">
        <f t="shared" si="0"/>
        <v>486.50599999999997</v>
      </c>
      <c r="D19">
        <v>4.8296099999999997</v>
      </c>
      <c r="E19">
        <f t="shared" si="13"/>
        <v>0.97684903328634098</v>
      </c>
      <c r="F19">
        <f t="shared" si="1"/>
        <v>2.3150966713659016E-2</v>
      </c>
      <c r="G19">
        <f t="shared" si="14"/>
        <v>1.5591426978780369E-4</v>
      </c>
      <c r="H19">
        <f t="shared" si="15"/>
        <v>-0.88050675192665651</v>
      </c>
      <c r="I19">
        <f t="shared" si="16"/>
        <v>-2.114259603249701</v>
      </c>
      <c r="J19">
        <f t="shared" si="25"/>
        <v>3.5207155586515354E-2</v>
      </c>
      <c r="K19">
        <f t="shared" si="17"/>
        <v>1.7897840829332435E-4</v>
      </c>
      <c r="L19">
        <f t="shared" si="2"/>
        <v>1.4535169013798498E-4</v>
      </c>
      <c r="M19">
        <f t="shared" si="2"/>
        <v>5.3195448500184072E-10</v>
      </c>
      <c r="Q19">
        <v>528</v>
      </c>
      <c r="R19">
        <v>224.28200000000001</v>
      </c>
      <c r="S19">
        <f t="shared" si="3"/>
        <v>497.43200000000002</v>
      </c>
      <c r="T19">
        <v>4.6506299999999996</v>
      </c>
      <c r="U19">
        <f t="shared" si="18"/>
        <v>0.97356042479165483</v>
      </c>
      <c r="V19">
        <f t="shared" si="4"/>
        <v>2.6439575208345167E-2</v>
      </c>
      <c r="W19">
        <f t="shared" si="5"/>
        <v>3.3537927776486343E-4</v>
      </c>
      <c r="X19">
        <f t="shared" si="6"/>
        <v>-0.87254652444459579</v>
      </c>
      <c r="Y19">
        <f t="shared" si="7"/>
        <v>-2.0709686148496811</v>
      </c>
      <c r="Z19">
        <f t="shared" si="19"/>
        <v>3.7552534693566952E-2</v>
      </c>
      <c r="AA19">
        <f t="shared" si="8"/>
        <v>3.6420474439263149E-4</v>
      </c>
      <c r="AB19">
        <f t="shared" si="9"/>
        <v>1.2349786852018085E-4</v>
      </c>
      <c r="AC19">
        <f t="shared" si="9"/>
        <v>8.3090752630857038E-10</v>
      </c>
      <c r="AG19">
        <v>352</v>
      </c>
      <c r="AH19">
        <v>231.51900000000001</v>
      </c>
      <c r="AI19">
        <f t="shared" si="10"/>
        <v>504.66899999999998</v>
      </c>
      <c r="AJ19">
        <v>5.33528</v>
      </c>
      <c r="AK19">
        <f t="shared" si="20"/>
        <v>0.97040731323140494</v>
      </c>
      <c r="AL19">
        <f t="shared" si="21"/>
        <v>2.9592686768595056E-2</v>
      </c>
      <c r="AM19">
        <f t="shared" si="22"/>
        <v>6.1272503719547039E-4</v>
      </c>
      <c r="AN19">
        <f t="shared" si="23"/>
        <v>-0.86525272225193373</v>
      </c>
      <c r="AO19">
        <f t="shared" si="11"/>
        <v>-2.0331073130588728</v>
      </c>
      <c r="AP19">
        <f t="shared" si="26"/>
        <v>3.9701560121821369E-2</v>
      </c>
      <c r="AQ19">
        <f t="shared" si="24"/>
        <v>5.5775402060334828E-4</v>
      </c>
      <c r="AR19">
        <f t="shared" si="12"/>
        <v>1.0218932047156902E-4</v>
      </c>
      <c r="AS19">
        <f t="shared" si="12"/>
        <v>3.0218126651713646E-9</v>
      </c>
    </row>
    <row r="20" spans="1:45" x14ac:dyDescent="0.25">
      <c r="A20">
        <v>1081</v>
      </c>
      <c r="B20">
        <v>221.21600000000001</v>
      </c>
      <c r="C20">
        <f t="shared" si="0"/>
        <v>494.36599999999999</v>
      </c>
      <c r="D20">
        <v>4.79338</v>
      </c>
      <c r="E20">
        <f t="shared" si="13"/>
        <v>0.96952106260631421</v>
      </c>
      <c r="F20">
        <f t="shared" si="1"/>
        <v>3.047893739368579E-2</v>
      </c>
      <c r="G20">
        <f t="shared" si="14"/>
        <v>2.1465646638188331E-4</v>
      </c>
      <c r="H20">
        <f t="shared" si="15"/>
        <v>-0.85195643548310351</v>
      </c>
      <c r="I20">
        <f t="shared" si="16"/>
        <v>-1.9679668430673192</v>
      </c>
      <c r="J20">
        <f t="shared" si="25"/>
        <v>4.36191407763016E-2</v>
      </c>
      <c r="K20">
        <f t="shared" si="17"/>
        <v>2.1133990995230115E-4</v>
      </c>
      <c r="L20">
        <f t="shared" si="2"/>
        <v>1.7266494493650797E-4</v>
      </c>
      <c r="M20">
        <f t="shared" si="2"/>
        <v>1.0999546550602759E-11</v>
      </c>
      <c r="Q20">
        <v>552</v>
      </c>
      <c r="R20">
        <v>232.21899999999999</v>
      </c>
      <c r="S20">
        <f t="shared" si="3"/>
        <v>505.36899999999997</v>
      </c>
      <c r="T20">
        <v>4.6121800000000004</v>
      </c>
      <c r="U20">
        <f t="shared" si="18"/>
        <v>0.96551132212529811</v>
      </c>
      <c r="V20">
        <f t="shared" si="4"/>
        <v>3.448867787470189E-2</v>
      </c>
      <c r="W20">
        <f t="shared" si="5"/>
        <v>4.4467192666978089E-4</v>
      </c>
      <c r="X20">
        <f t="shared" si="6"/>
        <v>-0.84287982256230087</v>
      </c>
      <c r="Y20">
        <f t="shared" si="7"/>
        <v>-1.9260200302508088</v>
      </c>
      <c r="Z20">
        <f t="shared" si="19"/>
        <v>4.6293448558990105E-2</v>
      </c>
      <c r="AA20">
        <f t="shared" si="8"/>
        <v>4.2740598721303501E-4</v>
      </c>
      <c r="AB20">
        <f t="shared" si="9"/>
        <v>1.3935261090863046E-4</v>
      </c>
      <c r="AC20">
        <f t="shared" si="9"/>
        <v>2.9811266532401424E-10</v>
      </c>
      <c r="AG20">
        <v>368</v>
      </c>
      <c r="AH20">
        <v>239.37799999999999</v>
      </c>
      <c r="AI20">
        <f t="shared" si="10"/>
        <v>512.52800000000002</v>
      </c>
      <c r="AJ20">
        <v>5.2813800000000004</v>
      </c>
      <c r="AK20">
        <f t="shared" si="20"/>
        <v>0.96060371263627742</v>
      </c>
      <c r="AL20">
        <f t="shared" si="21"/>
        <v>3.9396287363722582E-2</v>
      </c>
      <c r="AM20">
        <f t="shared" si="22"/>
        <v>8.4190011604262649E-4</v>
      </c>
      <c r="AN20">
        <f t="shared" si="23"/>
        <v>-0.83496440685123741</v>
      </c>
      <c r="AO20">
        <f t="shared" si="11"/>
        <v>-1.890909083682961</v>
      </c>
      <c r="AP20">
        <f t="shared" si="26"/>
        <v>4.862562445147494E-2</v>
      </c>
      <c r="AQ20">
        <f t="shared" si="24"/>
        <v>6.4969673911729033E-4</v>
      </c>
      <c r="AR20">
        <f t="shared" si="12"/>
        <v>8.5180663079361174E-5</v>
      </c>
      <c r="AS20">
        <f t="shared" si="12"/>
        <v>3.6942138101502842E-8</v>
      </c>
    </row>
    <row r="21" spans="1:45" x14ac:dyDescent="0.25">
      <c r="A21">
        <v>1128</v>
      </c>
      <c r="B21">
        <v>229.059</v>
      </c>
      <c r="C21">
        <f t="shared" si="0"/>
        <v>502.20899999999995</v>
      </c>
      <c r="D21">
        <v>4.7435</v>
      </c>
      <c r="E21">
        <f t="shared" si="13"/>
        <v>0.9594322086863657</v>
      </c>
      <c r="F21">
        <f t="shared" si="1"/>
        <v>4.0567791313634305E-2</v>
      </c>
      <c r="G21">
        <f t="shared" si="14"/>
        <v>2.8265109687173657E-4</v>
      </c>
      <c r="H21">
        <f t="shared" si="15"/>
        <v>-0.81824387001877374</v>
      </c>
      <c r="I21">
        <f t="shared" si="16"/>
        <v>-1.8206911720110643</v>
      </c>
      <c r="J21">
        <f t="shared" si="25"/>
        <v>5.3552116544059752E-2</v>
      </c>
      <c r="K21">
        <f t="shared" si="17"/>
        <v>2.463644504609235E-4</v>
      </c>
      <c r="L21">
        <f t="shared" si="2"/>
        <v>1.6859270168946284E-4</v>
      </c>
      <c r="M21">
        <f t="shared" si="2"/>
        <v>1.3167207077433732E-9</v>
      </c>
      <c r="Q21">
        <v>576</v>
      </c>
      <c r="R21">
        <v>240.131</v>
      </c>
      <c r="S21">
        <f t="shared" si="3"/>
        <v>513.28099999999995</v>
      </c>
      <c r="T21">
        <v>4.5612000000000004</v>
      </c>
      <c r="U21">
        <f t="shared" si="18"/>
        <v>0.95483919588522337</v>
      </c>
      <c r="V21">
        <f t="shared" si="4"/>
        <v>4.5160804114776631E-2</v>
      </c>
      <c r="W21">
        <f t="shared" si="5"/>
        <v>5.7516019703030918E-4</v>
      </c>
      <c r="X21">
        <f t="shared" si="6"/>
        <v>-0.80806499326483339</v>
      </c>
      <c r="Y21">
        <f t="shared" si="7"/>
        <v>-1.7802576565323958</v>
      </c>
      <c r="Z21">
        <f t="shared" si="19"/>
        <v>5.655119225210295E-2</v>
      </c>
      <c r="AA21">
        <f t="shared" si="8"/>
        <v>4.9527361541529475E-4</v>
      </c>
      <c r="AB21">
        <f t="shared" si="9"/>
        <v>1.2974094191894412E-4</v>
      </c>
      <c r="AC21">
        <f t="shared" si="9"/>
        <v>6.3818659221323629E-9</v>
      </c>
      <c r="AG21">
        <v>384</v>
      </c>
      <c r="AH21">
        <v>247.24799999999999</v>
      </c>
      <c r="AI21">
        <f t="shared" si="10"/>
        <v>520.39799999999991</v>
      </c>
      <c r="AJ21">
        <v>5.2073200000000002</v>
      </c>
      <c r="AK21">
        <f t="shared" si="20"/>
        <v>0.94713331077959539</v>
      </c>
      <c r="AL21">
        <f t="shared" si="21"/>
        <v>5.2866689220404606E-2</v>
      </c>
      <c r="AM21">
        <f t="shared" si="22"/>
        <v>1.0676648514545278E-3</v>
      </c>
      <c r="AN21">
        <f t="shared" si="23"/>
        <v>-0.79968322729487706</v>
      </c>
      <c r="AO21">
        <f t="shared" si="11"/>
        <v>-1.7481253261027494</v>
      </c>
      <c r="AP21">
        <f t="shared" si="26"/>
        <v>5.9020772277351585E-2</v>
      </c>
      <c r="AQ21">
        <f t="shared" si="24"/>
        <v>7.5002171085826832E-4</v>
      </c>
      <c r="AR21">
        <f t="shared" si="12"/>
        <v>3.787273827180188E-5</v>
      </c>
      <c r="AS21">
        <f t="shared" si="12"/>
        <v>1.0089716476785509E-7</v>
      </c>
    </row>
    <row r="22" spans="1:45" x14ac:dyDescent="0.25">
      <c r="A22">
        <v>1175</v>
      </c>
      <c r="B22">
        <v>236.96799999999999</v>
      </c>
      <c r="C22">
        <f t="shared" si="0"/>
        <v>510.11799999999994</v>
      </c>
      <c r="D22">
        <v>4.6778199999999996</v>
      </c>
      <c r="E22">
        <f t="shared" si="13"/>
        <v>0.94614760713339408</v>
      </c>
      <c r="F22">
        <f t="shared" si="1"/>
        <v>5.3852392866605925E-2</v>
      </c>
      <c r="G22">
        <f t="shared" si="14"/>
        <v>3.3498114160316077E-4</v>
      </c>
      <c r="H22">
        <f t="shared" si="15"/>
        <v>-0.77894425232648845</v>
      </c>
      <c r="I22">
        <f t="shared" si="16"/>
        <v>-1.6726022952456148</v>
      </c>
      <c r="J22">
        <f t="shared" si="25"/>
        <v>6.5131245715723152E-2</v>
      </c>
      <c r="K22">
        <f t="shared" si="17"/>
        <v>2.8542489478666593E-4</v>
      </c>
      <c r="L22">
        <f t="shared" si="2"/>
        <v>1.272125215920398E-4</v>
      </c>
      <c r="M22">
        <f t="shared" si="2"/>
        <v>2.4558215985373548E-9</v>
      </c>
      <c r="Q22">
        <v>600</v>
      </c>
      <c r="R22">
        <v>248.04</v>
      </c>
      <c r="S22">
        <f t="shared" si="3"/>
        <v>521.18999999999994</v>
      </c>
      <c r="T22">
        <v>4.49526</v>
      </c>
      <c r="U22">
        <f t="shared" si="18"/>
        <v>0.94103535115649595</v>
      </c>
      <c r="V22">
        <f t="shared" si="4"/>
        <v>5.8964648843504053E-2</v>
      </c>
      <c r="W22">
        <f t="shared" si="5"/>
        <v>6.8602289196897004E-4</v>
      </c>
      <c r="X22">
        <f t="shared" si="6"/>
        <v>-0.76772193094917007</v>
      </c>
      <c r="Y22">
        <f t="shared" si="7"/>
        <v>-1.6338284525623503</v>
      </c>
      <c r="Z22">
        <f t="shared" si="19"/>
        <v>6.8437759022070027E-2</v>
      </c>
      <c r="AA22">
        <f t="shared" si="8"/>
        <v>5.6786386789640757E-4</v>
      </c>
      <c r="AB22">
        <f t="shared" si="9"/>
        <v>8.9739816455250266E-5</v>
      </c>
      <c r="AC22">
        <f t="shared" si="9"/>
        <v>1.3961554969780397E-8</v>
      </c>
      <c r="AG22">
        <v>400</v>
      </c>
      <c r="AH22">
        <v>255.1</v>
      </c>
      <c r="AI22">
        <f t="shared" si="10"/>
        <v>528.25</v>
      </c>
      <c r="AJ22">
        <v>5.1134000000000004</v>
      </c>
      <c r="AK22">
        <f t="shared" si="20"/>
        <v>0.93005067315632295</v>
      </c>
      <c r="AL22">
        <f t="shared" si="21"/>
        <v>6.9949326843677051E-2</v>
      </c>
      <c r="AM22">
        <f t="shared" si="22"/>
        <v>1.2161284690013416E-3</v>
      </c>
      <c r="AN22">
        <f t="shared" si="23"/>
        <v>-0.75895399308645062</v>
      </c>
      <c r="AO22">
        <f t="shared" si="11"/>
        <v>-1.6044437980932686</v>
      </c>
      <c r="AP22">
        <f t="shared" si="26"/>
        <v>7.1021119651083875E-2</v>
      </c>
      <c r="AQ22">
        <f t="shared" si="24"/>
        <v>8.5548338548851316E-4</v>
      </c>
      <c r="AR22">
        <f t="shared" si="12"/>
        <v>1.1487398220090011E-6</v>
      </c>
      <c r="AS22">
        <f t="shared" si="12"/>
        <v>1.3006487626197498E-7</v>
      </c>
    </row>
    <row r="23" spans="1:45" x14ac:dyDescent="0.25">
      <c r="A23">
        <v>1222</v>
      </c>
      <c r="B23">
        <v>244.84299999999999</v>
      </c>
      <c r="C23">
        <f t="shared" si="0"/>
        <v>517.99299999999994</v>
      </c>
      <c r="D23">
        <v>4.5999800000000004</v>
      </c>
      <c r="E23">
        <f t="shared" si="13"/>
        <v>0.93040349347804552</v>
      </c>
      <c r="F23">
        <f t="shared" si="1"/>
        <v>6.9596506521954482E-2</v>
      </c>
      <c r="G23">
        <f t="shared" si="14"/>
        <v>3.7818785616760165E-4</v>
      </c>
      <c r="H23">
        <f t="shared" si="15"/>
        <v>-0.73341378222826314</v>
      </c>
      <c r="I23">
        <f t="shared" si="16"/>
        <v>-1.5228755375781031</v>
      </c>
      <c r="J23">
        <f t="shared" si="25"/>
        <v>7.8546215770696454E-2</v>
      </c>
      <c r="K23">
        <f t="shared" si="17"/>
        <v>3.253443346071182E-4</v>
      </c>
      <c r="L23">
        <f t="shared" si="2"/>
        <v>8.0097295637017582E-5</v>
      </c>
      <c r="M23">
        <f t="shared" si="2"/>
        <v>2.7924377709132791E-9</v>
      </c>
      <c r="Q23">
        <v>624</v>
      </c>
      <c r="R23">
        <v>255.94499999999999</v>
      </c>
      <c r="S23">
        <f t="shared" si="3"/>
        <v>529.09500000000003</v>
      </c>
      <c r="T23">
        <v>4.4166100000000004</v>
      </c>
      <c r="U23">
        <f t="shared" si="18"/>
        <v>0.92457080174924067</v>
      </c>
      <c r="V23">
        <f t="shared" si="4"/>
        <v>7.5429198250759333E-2</v>
      </c>
      <c r="W23">
        <f t="shared" si="5"/>
        <v>7.7726001148576329E-4</v>
      </c>
      <c r="X23">
        <f t="shared" si="6"/>
        <v>-0.72146594901048289</v>
      </c>
      <c r="Y23">
        <f t="shared" si="7"/>
        <v>-1.4865475569479023</v>
      </c>
      <c r="Z23">
        <f t="shared" si="19"/>
        <v>8.2066491851583809E-2</v>
      </c>
      <c r="AA23">
        <f t="shared" si="8"/>
        <v>6.4376897871761538E-4</v>
      </c>
      <c r="AB23">
        <f t="shared" si="9"/>
        <v>4.405366634354554E-5</v>
      </c>
      <c r="AC23">
        <f t="shared" si="9"/>
        <v>1.7819855829506737E-8</v>
      </c>
      <c r="AG23">
        <v>416</v>
      </c>
      <c r="AH23">
        <v>262.92700000000002</v>
      </c>
      <c r="AI23">
        <f t="shared" si="10"/>
        <v>536.077</v>
      </c>
      <c r="AJ23">
        <v>5.0064200000000003</v>
      </c>
      <c r="AK23">
        <f t="shared" si="20"/>
        <v>0.91059261765230148</v>
      </c>
      <c r="AL23">
        <f t="shared" si="21"/>
        <v>8.9407382347698516E-2</v>
      </c>
      <c r="AM23">
        <f t="shared" si="22"/>
        <v>1.3193481969741641E-3</v>
      </c>
      <c r="AN23">
        <f t="shared" si="23"/>
        <v>-0.71249776033405876</v>
      </c>
      <c r="AO23">
        <f t="shared" si="11"/>
        <v>-1.4599632810204584</v>
      </c>
      <c r="AP23">
        <f t="shared" si="26"/>
        <v>8.4708853818900087E-2</v>
      </c>
      <c r="AQ23">
        <f t="shared" si="24"/>
        <v>9.6389474324723651E-4</v>
      </c>
      <c r="AR23">
        <f t="shared" si="12"/>
        <v>2.207617033593273E-5</v>
      </c>
      <c r="AS23">
        <f t="shared" si="12"/>
        <v>1.2634715776640105E-7</v>
      </c>
    </row>
    <row r="24" spans="1:45" x14ac:dyDescent="0.25">
      <c r="A24">
        <v>1269</v>
      </c>
      <c r="B24">
        <v>252.67599999999999</v>
      </c>
      <c r="C24">
        <f t="shared" si="0"/>
        <v>525.82600000000002</v>
      </c>
      <c r="D24">
        <v>4.5121000000000002</v>
      </c>
      <c r="E24">
        <f t="shared" si="13"/>
        <v>0.91262866423816824</v>
      </c>
      <c r="F24">
        <f t="shared" si="1"/>
        <v>8.7371335761831759E-2</v>
      </c>
      <c r="G24">
        <f t="shared" si="14"/>
        <v>4.1541276463198456E-4</v>
      </c>
      <c r="H24">
        <f t="shared" si="15"/>
        <v>-0.68151543429498962</v>
      </c>
      <c r="I24">
        <f t="shared" si="16"/>
        <v>-1.3721372622510715</v>
      </c>
      <c r="J24">
        <f t="shared" si="25"/>
        <v>9.3837399497231008E-2</v>
      </c>
      <c r="K24">
        <f t="shared" si="17"/>
        <v>3.6535142894375864E-4</v>
      </c>
      <c r="L24">
        <f t="shared" si="2"/>
        <v>4.1809980230245293E-5</v>
      </c>
      <c r="M24">
        <f t="shared" si="2"/>
        <v>2.5061373308892424E-9</v>
      </c>
      <c r="Q24">
        <v>648</v>
      </c>
      <c r="R24">
        <v>263.86200000000002</v>
      </c>
      <c r="S24">
        <f t="shared" si="3"/>
        <v>537.01199999999994</v>
      </c>
      <c r="T24">
        <v>4.3274999999999997</v>
      </c>
      <c r="U24">
        <f t="shared" si="18"/>
        <v>0.90591656147358235</v>
      </c>
      <c r="V24">
        <f t="shared" si="4"/>
        <v>9.4083438526417651E-2</v>
      </c>
      <c r="W24">
        <f t="shared" si="5"/>
        <v>8.5462839103775856E-4</v>
      </c>
      <c r="X24">
        <f t="shared" si="6"/>
        <v>-0.66902703198172486</v>
      </c>
      <c r="Y24">
        <f t="shared" si="7"/>
        <v>-1.3383074518023783</v>
      </c>
      <c r="Z24">
        <f t="shared" si="19"/>
        <v>9.751694734080657E-2</v>
      </c>
      <c r="AA24">
        <f t="shared" si="8"/>
        <v>7.220897667859612E-4</v>
      </c>
      <c r="AB24">
        <f t="shared" si="9"/>
        <v>1.1788982778486402E-5</v>
      </c>
      <c r="AC24">
        <f t="shared" si="9"/>
        <v>1.7566486918559128E-8</v>
      </c>
      <c r="AG24">
        <v>432</v>
      </c>
      <c r="AH24">
        <v>270.77199999999999</v>
      </c>
      <c r="AI24">
        <f t="shared" si="10"/>
        <v>543.92200000000003</v>
      </c>
      <c r="AJ24">
        <v>4.8903600000000003</v>
      </c>
      <c r="AK24">
        <f t="shared" si="20"/>
        <v>0.88948304650071486</v>
      </c>
      <c r="AL24">
        <f t="shared" si="21"/>
        <v>0.11051695349928514</v>
      </c>
      <c r="AM24">
        <f t="shared" si="22"/>
        <v>1.3793702414341275E-3</v>
      </c>
      <c r="AN24">
        <f t="shared" si="23"/>
        <v>-0.66015434922791449</v>
      </c>
      <c r="AO24">
        <f t="shared" si="11"/>
        <v>-1.3147634171229112</v>
      </c>
      <c r="AP24">
        <f t="shared" si="26"/>
        <v>0.10013116971085587</v>
      </c>
      <c r="AQ24">
        <f t="shared" si="24"/>
        <v>1.0761150229127061E-3</v>
      </c>
      <c r="AR24">
        <f t="shared" si="12"/>
        <v>1.0786450490000036E-4</v>
      </c>
      <c r="AS24">
        <f t="shared" si="12"/>
        <v>9.1963727560475009E-8</v>
      </c>
    </row>
    <row r="25" spans="1:45" x14ac:dyDescent="0.25">
      <c r="A25">
        <v>1316</v>
      </c>
      <c r="B25">
        <v>260.459</v>
      </c>
      <c r="C25">
        <f t="shared" si="0"/>
        <v>533.60899999999992</v>
      </c>
      <c r="D25">
        <v>4.4155699999999998</v>
      </c>
      <c r="E25">
        <f t="shared" si="13"/>
        <v>0.89310426430046497</v>
      </c>
      <c r="F25">
        <f t="shared" si="1"/>
        <v>0.10689573569953503</v>
      </c>
      <c r="G25">
        <f t="shared" si="14"/>
        <v>4.3856536665954032E-4</v>
      </c>
      <c r="H25">
        <f t="shared" si="15"/>
        <v>-0.62323522603459658</v>
      </c>
      <c r="I25">
        <f t="shared" si="16"/>
        <v>-1.2207069120122938</v>
      </c>
      <c r="J25">
        <f t="shared" si="25"/>
        <v>0.11100891665758766</v>
      </c>
      <c r="K25">
        <f t="shared" si="17"/>
        <v>4.0435696272427338E-4</v>
      </c>
      <c r="L25">
        <f t="shared" si="2"/>
        <v>1.6918257593686761E-5</v>
      </c>
      <c r="M25">
        <f t="shared" si="2"/>
        <v>1.1702148997983869E-9</v>
      </c>
      <c r="Q25">
        <v>672</v>
      </c>
      <c r="R25">
        <v>271.76900000000001</v>
      </c>
      <c r="S25">
        <f t="shared" si="3"/>
        <v>544.91899999999998</v>
      </c>
      <c r="T25">
        <v>4.2295199999999999</v>
      </c>
      <c r="U25">
        <f t="shared" si="18"/>
        <v>0.88540548008867614</v>
      </c>
      <c r="V25">
        <f t="shared" si="4"/>
        <v>0.11459451991132386</v>
      </c>
      <c r="W25">
        <f t="shared" si="5"/>
        <v>9.0155532249094428E-4</v>
      </c>
      <c r="X25">
        <f t="shared" si="6"/>
        <v>-0.61020840819026434</v>
      </c>
      <c r="Y25">
        <f t="shared" si="7"/>
        <v>-1.1888652617602828</v>
      </c>
      <c r="Z25">
        <f t="shared" si="19"/>
        <v>0.11484710174366963</v>
      </c>
      <c r="AA25">
        <f t="shared" si="8"/>
        <v>7.9945489267018528E-4</v>
      </c>
      <c r="AB25">
        <f t="shared" si="9"/>
        <v>6.3797582031150383E-8</v>
      </c>
      <c r="AC25">
        <f t="shared" si="9"/>
        <v>1.0424497769583733E-8</v>
      </c>
      <c r="AG25">
        <v>448</v>
      </c>
      <c r="AH25">
        <v>278.60500000000002</v>
      </c>
      <c r="AI25">
        <f t="shared" si="10"/>
        <v>551.755</v>
      </c>
      <c r="AJ25">
        <v>4.7690200000000003</v>
      </c>
      <c r="AK25">
        <f t="shared" si="20"/>
        <v>0.86741312263776882</v>
      </c>
      <c r="AL25">
        <f t="shared" si="21"/>
        <v>0.13258687736223118</v>
      </c>
      <c r="AM25">
        <f t="shared" si="22"/>
        <v>1.3763009323424294E-3</v>
      </c>
      <c r="AN25">
        <f t="shared" si="23"/>
        <v>-0.60171691979235509</v>
      </c>
      <c r="AO25">
        <f t="shared" si="11"/>
        <v>-1.1684484148947929</v>
      </c>
      <c r="AP25">
        <f t="shared" si="26"/>
        <v>0.11734901007745917</v>
      </c>
      <c r="AQ25">
        <f t="shared" si="24"/>
        <v>1.1864673800588324E-3</v>
      </c>
      <c r="AR25">
        <f t="shared" si="12"/>
        <v>2.3219259938832523E-4</v>
      </c>
      <c r="AS25">
        <f t="shared" si="12"/>
        <v>3.6036777572609174E-8</v>
      </c>
    </row>
    <row r="26" spans="1:45" x14ac:dyDescent="0.25">
      <c r="A26">
        <v>1363</v>
      </c>
      <c r="B26">
        <v>268.23</v>
      </c>
      <c r="C26">
        <f t="shared" si="0"/>
        <v>541.38</v>
      </c>
      <c r="D26">
        <v>4.3136599999999996</v>
      </c>
      <c r="E26">
        <f t="shared" si="13"/>
        <v>0.87249169206746657</v>
      </c>
      <c r="F26">
        <f t="shared" si="1"/>
        <v>0.12750830793253343</v>
      </c>
      <c r="G26">
        <f t="shared" si="14"/>
        <v>4.5466029818055269E-4</v>
      </c>
      <c r="H26">
        <f t="shared" si="15"/>
        <v>-0.55873292460049351</v>
      </c>
      <c r="I26">
        <f t="shared" si="16"/>
        <v>-1.0687686899144193</v>
      </c>
      <c r="J26">
        <f t="shared" si="25"/>
        <v>0.1300136939056285</v>
      </c>
      <c r="K26">
        <f t="shared" si="17"/>
        <v>4.4246254672722027E-4</v>
      </c>
      <c r="L26">
        <f t="shared" si="2"/>
        <v>6.2769588741815589E-6</v>
      </c>
      <c r="M26">
        <f t="shared" si="2"/>
        <v>1.4878514051727331E-10</v>
      </c>
      <c r="Q26">
        <v>696</v>
      </c>
      <c r="R26">
        <v>279.66199999999998</v>
      </c>
      <c r="S26">
        <f t="shared" si="3"/>
        <v>552.8119999999999</v>
      </c>
      <c r="T26">
        <v>4.1261599999999996</v>
      </c>
      <c r="U26">
        <f t="shared" si="18"/>
        <v>0.86376815234889348</v>
      </c>
      <c r="V26">
        <f t="shared" si="4"/>
        <v>0.13623184765110652</v>
      </c>
      <c r="W26">
        <f t="shared" si="5"/>
        <v>9.1961085187905933E-4</v>
      </c>
      <c r="X26">
        <f t="shared" si="6"/>
        <v>-0.54508792216051494</v>
      </c>
      <c r="Y26">
        <f t="shared" si="7"/>
        <v>-1.0382730997014062</v>
      </c>
      <c r="Z26">
        <f t="shared" si="19"/>
        <v>0.13403401916775409</v>
      </c>
      <c r="AA26">
        <f t="shared" si="8"/>
        <v>8.7344456330597058E-4</v>
      </c>
      <c r="AB26">
        <f t="shared" si="9"/>
        <v>4.8304500422352266E-6</v>
      </c>
      <c r="AC26">
        <f t="shared" si="9"/>
        <v>2.1313262006137055E-9</v>
      </c>
      <c r="AG26">
        <v>464</v>
      </c>
      <c r="AH26">
        <v>286.43900000000002</v>
      </c>
      <c r="AI26">
        <f t="shared" si="10"/>
        <v>559.58899999999994</v>
      </c>
      <c r="AJ26">
        <v>4.6479499999999998</v>
      </c>
      <c r="AK26">
        <f t="shared" si="20"/>
        <v>0.84539230772028995</v>
      </c>
      <c r="AL26">
        <f t="shared" si="21"/>
        <v>0.15460769227971005</v>
      </c>
      <c r="AM26">
        <f t="shared" si="22"/>
        <v>1.3453804851963763E-3</v>
      </c>
      <c r="AN26">
        <f t="shared" si="23"/>
        <v>-0.53728690782940003</v>
      </c>
      <c r="AO26">
        <f t="shared" si="11"/>
        <v>-1.021061060806858</v>
      </c>
      <c r="AP26">
        <f t="shared" si="26"/>
        <v>0.13633248815840049</v>
      </c>
      <c r="AQ26">
        <f t="shared" si="24"/>
        <v>1.292975310623942E-3</v>
      </c>
      <c r="AR26">
        <f t="shared" si="12"/>
        <v>3.3398308567553003E-4</v>
      </c>
      <c r="AS26">
        <f t="shared" si="12"/>
        <v>2.7463023219673208E-9</v>
      </c>
    </row>
    <row r="27" spans="1:45" x14ac:dyDescent="0.25">
      <c r="A27">
        <v>1410</v>
      </c>
      <c r="B27">
        <v>276.005</v>
      </c>
      <c r="C27">
        <f t="shared" si="0"/>
        <v>549.15499999999997</v>
      </c>
      <c r="D27">
        <v>4.2080099999999998</v>
      </c>
      <c r="E27">
        <f t="shared" si="13"/>
        <v>0.8511226580529806</v>
      </c>
      <c r="F27">
        <f t="shared" si="1"/>
        <v>0.1488773419470194</v>
      </c>
      <c r="G27">
        <f t="shared" si="14"/>
        <v>4.7875966088581768E-4</v>
      </c>
      <c r="H27">
        <f t="shared" si="15"/>
        <v>-0.48815208837593915</v>
      </c>
      <c r="I27">
        <f t="shared" si="16"/>
        <v>-0.91597554306787621</v>
      </c>
      <c r="J27">
        <f t="shared" si="25"/>
        <v>0.15080943360180785</v>
      </c>
      <c r="K27">
        <f t="shared" si="17"/>
        <v>4.7864164314673625E-4</v>
      </c>
      <c r="L27">
        <f t="shared" si="2"/>
        <v>3.7329781625031425E-6</v>
      </c>
      <c r="M27">
        <f t="shared" si="2"/>
        <v>1.3928186737892886E-14</v>
      </c>
      <c r="Q27">
        <v>720</v>
      </c>
      <c r="R27">
        <v>287.56</v>
      </c>
      <c r="S27">
        <f t="shared" si="3"/>
        <v>560.71</v>
      </c>
      <c r="T27">
        <v>4.0207300000000004</v>
      </c>
      <c r="U27">
        <f t="shared" si="18"/>
        <v>0.84169749190379606</v>
      </c>
      <c r="V27">
        <f t="shared" si="4"/>
        <v>0.15830250809620394</v>
      </c>
      <c r="W27">
        <f t="shared" si="5"/>
        <v>9.2667605903094807E-4</v>
      </c>
      <c r="X27">
        <f t="shared" si="6"/>
        <v>-0.47394052534798181</v>
      </c>
      <c r="Y27">
        <f t="shared" si="7"/>
        <v>-0.88653570329137965</v>
      </c>
      <c r="Z27">
        <f t="shared" si="19"/>
        <v>0.15499668868709737</v>
      </c>
      <c r="AA27">
        <f t="shared" si="8"/>
        <v>9.4277308501920256E-4</v>
      </c>
      <c r="AB27">
        <f t="shared" si="9"/>
        <v>1.0928441965625709E-5</v>
      </c>
      <c r="AC27">
        <f t="shared" si="9"/>
        <v>2.5911424566654016E-10</v>
      </c>
      <c r="AG27" s="11">
        <v>480</v>
      </c>
      <c r="AH27">
        <v>294.279</v>
      </c>
      <c r="AI27">
        <f t="shared" si="10"/>
        <v>567.42899999999997</v>
      </c>
      <c r="AJ27">
        <v>4.5296000000000003</v>
      </c>
      <c r="AK27">
        <f t="shared" si="20"/>
        <v>0.82386621995714793</v>
      </c>
      <c r="AL27">
        <f t="shared" si="21"/>
        <v>0.17613378004285207</v>
      </c>
      <c r="AM27">
        <f t="shared" si="22"/>
        <v>1.3203713000047301E-3</v>
      </c>
      <c r="AN27">
        <f t="shared" si="23"/>
        <v>-0.46707308136315961</v>
      </c>
      <c r="AO27">
        <f t="shared" si="11"/>
        <v>-0.87244648609608566</v>
      </c>
      <c r="AP27">
        <f t="shared" si="26"/>
        <v>0.15702009312838355</v>
      </c>
      <c r="AQ27">
        <f t="shared" si="24"/>
        <v>1.3923227022114037E-3</v>
      </c>
      <c r="AR27">
        <f t="shared" si="12"/>
        <v>3.6533302746432511E-4</v>
      </c>
      <c r="AS27">
        <f t="shared" si="12"/>
        <v>5.1770042795065097E-9</v>
      </c>
    </row>
    <row r="28" spans="1:45" x14ac:dyDescent="0.25">
      <c r="A28">
        <v>1457</v>
      </c>
      <c r="B28">
        <v>283.755</v>
      </c>
      <c r="C28">
        <f t="shared" si="0"/>
        <v>556.90499999999997</v>
      </c>
      <c r="D28">
        <v>4.0967599999999997</v>
      </c>
      <c r="E28">
        <f t="shared" si="13"/>
        <v>0.82862095399134716</v>
      </c>
      <c r="F28">
        <f t="shared" si="1"/>
        <v>0.17137904600865284</v>
      </c>
      <c r="G28">
        <f t="shared" si="14"/>
        <v>5.1193931918181368E-4</v>
      </c>
      <c r="H28">
        <f t="shared" si="15"/>
        <v>-0.41180002722392817</v>
      </c>
      <c r="I28">
        <f t="shared" si="16"/>
        <v>-0.76193051361738207</v>
      </c>
      <c r="J28">
        <f t="shared" si="25"/>
        <v>0.17330559082970445</v>
      </c>
      <c r="K28">
        <f t="shared" si="17"/>
        <v>5.1021424104336901E-4</v>
      </c>
      <c r="L28">
        <f t="shared" si="2"/>
        <v>3.7115749475208101E-6</v>
      </c>
      <c r="M28">
        <f t="shared" si="2"/>
        <v>2.9758945837397052E-12</v>
      </c>
      <c r="Q28">
        <v>744</v>
      </c>
      <c r="R28">
        <v>295.43799999999999</v>
      </c>
      <c r="S28">
        <f t="shared" si="3"/>
        <v>568.58799999999997</v>
      </c>
      <c r="T28">
        <v>3.9144899999999998</v>
      </c>
      <c r="U28">
        <f t="shared" si="18"/>
        <v>0.8194572664870533</v>
      </c>
      <c r="V28">
        <f t="shared" si="4"/>
        <v>0.1805427335129467</v>
      </c>
      <c r="W28">
        <f t="shared" si="5"/>
        <v>9.2693773336989527E-4</v>
      </c>
      <c r="X28">
        <f t="shared" si="6"/>
        <v>-0.39714589681408063</v>
      </c>
      <c r="Y28">
        <f t="shared" si="7"/>
        <v>-0.73338973428117815</v>
      </c>
      <c r="Z28">
        <f t="shared" si="19"/>
        <v>0.17762324272755822</v>
      </c>
      <c r="AA28">
        <f t="shared" si="8"/>
        <v>1.0028112384903299E-3</v>
      </c>
      <c r="AB28">
        <f t="shared" si="9"/>
        <v>8.5234264459682049E-6</v>
      </c>
      <c r="AC28">
        <f t="shared" si="9"/>
        <v>5.7567887792606129E-9</v>
      </c>
      <c r="AG28">
        <v>496</v>
      </c>
      <c r="AH28">
        <v>302.10500000000002</v>
      </c>
      <c r="AI28">
        <f t="shared" si="10"/>
        <v>575.255</v>
      </c>
      <c r="AJ28">
        <v>4.4134500000000001</v>
      </c>
      <c r="AK28">
        <f t="shared" si="20"/>
        <v>0.80274027915707225</v>
      </c>
      <c r="AL28">
        <f t="shared" si="21"/>
        <v>0.19725972084292775</v>
      </c>
      <c r="AM28">
        <f t="shared" si="22"/>
        <v>1.312868544447239E-3</v>
      </c>
      <c r="AN28">
        <f t="shared" si="23"/>
        <v>-0.39146428682948575</v>
      </c>
      <c r="AO28">
        <f t="shared" si="11"/>
        <v>-0.72239944240268306</v>
      </c>
      <c r="AP28">
        <f t="shared" si="26"/>
        <v>0.17929725636376601</v>
      </c>
      <c r="AQ28">
        <f t="shared" si="24"/>
        <v>1.4785819739977222E-3</v>
      </c>
      <c r="AR28">
        <f t="shared" si="12"/>
        <v>3.2265013016514755E-4</v>
      </c>
      <c r="AS28">
        <f t="shared" si="12"/>
        <v>2.7460940733382938E-8</v>
      </c>
    </row>
    <row r="29" spans="1:45" x14ac:dyDescent="0.25">
      <c r="A29">
        <v>1504</v>
      </c>
      <c r="B29">
        <v>291.51900000000001</v>
      </c>
      <c r="C29">
        <f t="shared" si="0"/>
        <v>564.66899999999998</v>
      </c>
      <c r="D29">
        <v>3.9777999999999998</v>
      </c>
      <c r="E29">
        <f t="shared" si="13"/>
        <v>0.80455980598980192</v>
      </c>
      <c r="F29">
        <f t="shared" si="1"/>
        <v>0.19544019401019808</v>
      </c>
      <c r="G29">
        <f t="shared" si="14"/>
        <v>5.5178933679801733E-4</v>
      </c>
      <c r="H29">
        <f t="shared" si="15"/>
        <v>-0.33041156157212592</v>
      </c>
      <c r="I29">
        <f t="shared" si="16"/>
        <v>-0.60661204283584014</v>
      </c>
      <c r="J29">
        <f t="shared" si="25"/>
        <v>0.1972856601587428</v>
      </c>
      <c r="K29">
        <f t="shared" si="17"/>
        <v>5.3724992142758663E-4</v>
      </c>
      <c r="L29">
        <f t="shared" si="2"/>
        <v>3.4057453054244903E-6</v>
      </c>
      <c r="M29">
        <f t="shared" si="2"/>
        <v>2.1139459931391637E-10</v>
      </c>
      <c r="Q29">
        <v>768</v>
      </c>
      <c r="R29">
        <v>303.32600000000002</v>
      </c>
      <c r="S29">
        <f t="shared" si="3"/>
        <v>576.476</v>
      </c>
      <c r="T29">
        <v>3.8082199999999999</v>
      </c>
      <c r="U29">
        <f t="shared" si="18"/>
        <v>0.79721076088617582</v>
      </c>
      <c r="V29">
        <f t="shared" si="4"/>
        <v>0.20278923911382418</v>
      </c>
      <c r="W29">
        <f t="shared" si="5"/>
        <v>9.2475711387858073E-4</v>
      </c>
      <c r="X29">
        <f t="shared" si="6"/>
        <v>-0.31546079382037617</v>
      </c>
      <c r="Y29">
        <f t="shared" si="7"/>
        <v>-0.57881138700932999</v>
      </c>
      <c r="Z29">
        <f t="shared" si="19"/>
        <v>0.20169071245132614</v>
      </c>
      <c r="AA29">
        <f t="shared" si="8"/>
        <v>1.0530617962331565E-3</v>
      </c>
      <c r="AB29">
        <f t="shared" si="9"/>
        <v>1.2067608282190936E-6</v>
      </c>
      <c r="AC29">
        <f t="shared" si="9"/>
        <v>1.6462091514108601E-8</v>
      </c>
      <c r="AG29">
        <v>512</v>
      </c>
      <c r="AH29">
        <v>309.91500000000002</v>
      </c>
      <c r="AI29">
        <f t="shared" si="10"/>
        <v>583.06500000000005</v>
      </c>
      <c r="AJ29">
        <v>4.2979599999999998</v>
      </c>
      <c r="AK29">
        <f t="shared" si="20"/>
        <v>0.78173438244591642</v>
      </c>
      <c r="AL29">
        <f t="shared" si="21"/>
        <v>0.21826561755408358</v>
      </c>
      <c r="AM29">
        <f t="shared" si="22"/>
        <v>1.3107086602715812E-3</v>
      </c>
      <c r="AN29">
        <f t="shared" si="23"/>
        <v>-0.31117126244970117</v>
      </c>
      <c r="AO29">
        <f t="shared" si="11"/>
        <v>-0.57086915201281296</v>
      </c>
      <c r="AP29">
        <f t="shared" si="26"/>
        <v>0.20295456794772956</v>
      </c>
      <c r="AQ29">
        <f t="shared" si="24"/>
        <v>1.5480381702455588E-3</v>
      </c>
      <c r="AR29">
        <f t="shared" si="12"/>
        <v>2.3442824004823347E-4</v>
      </c>
      <c r="AS29">
        <f t="shared" si="12"/>
        <v>5.6325296304488351E-8</v>
      </c>
    </row>
    <row r="30" spans="1:45" x14ac:dyDescent="0.25">
      <c r="A30">
        <v>1551</v>
      </c>
      <c r="B30">
        <v>299.30700000000002</v>
      </c>
      <c r="C30">
        <f t="shared" si="0"/>
        <v>572.45699999999999</v>
      </c>
      <c r="D30">
        <v>3.84958</v>
      </c>
      <c r="E30">
        <f t="shared" si="13"/>
        <v>0.77862570716029511</v>
      </c>
      <c r="F30">
        <f t="shared" si="1"/>
        <v>0.22137429283970489</v>
      </c>
      <c r="G30">
        <f t="shared" si="14"/>
        <v>5.8621699780553674E-4</v>
      </c>
      <c r="H30">
        <f t="shared" si="15"/>
        <v>-0.24471041240952207</v>
      </c>
      <c r="I30">
        <f t="shared" si="16"/>
        <v>-0.44940288343478907</v>
      </c>
      <c r="J30">
        <f t="shared" si="25"/>
        <v>0.22253640646583936</v>
      </c>
      <c r="K30">
        <f t="shared" si="17"/>
        <v>5.5816418451562824E-4</v>
      </c>
      <c r="L30">
        <f t="shared" si="2"/>
        <v>1.3505080800474066E-6</v>
      </c>
      <c r="M30">
        <f t="shared" si="2"/>
        <v>7.8696033347846639E-10</v>
      </c>
      <c r="Q30">
        <v>792</v>
      </c>
      <c r="R30">
        <v>311.19</v>
      </c>
      <c r="S30">
        <f t="shared" si="3"/>
        <v>584.33999999999992</v>
      </c>
      <c r="T30">
        <v>3.7021999999999999</v>
      </c>
      <c r="U30">
        <f t="shared" si="18"/>
        <v>0.77501659015308988</v>
      </c>
      <c r="V30">
        <f t="shared" si="4"/>
        <v>0.22498340984691012</v>
      </c>
      <c r="W30">
        <f t="shared" si="5"/>
        <v>9.2196592092969043E-4</v>
      </c>
      <c r="X30">
        <f t="shared" si="6"/>
        <v>-0.22968247584546231</v>
      </c>
      <c r="Y30">
        <f t="shared" si="7"/>
        <v>-0.42226084940799019</v>
      </c>
      <c r="Z30">
        <f t="shared" si="19"/>
        <v>0.2269641955609219</v>
      </c>
      <c r="AA30">
        <f t="shared" si="8"/>
        <v>1.0877575145057962E-3</v>
      </c>
      <c r="AB30">
        <f t="shared" si="9"/>
        <v>3.9235120448331533E-6</v>
      </c>
      <c r="AC30">
        <f t="shared" si="9"/>
        <v>2.7486852500504641E-8</v>
      </c>
      <c r="AG30">
        <v>528</v>
      </c>
      <c r="AH30">
        <v>317.71800000000002</v>
      </c>
      <c r="AI30">
        <f t="shared" si="10"/>
        <v>590.86799999999994</v>
      </c>
      <c r="AJ30">
        <v>4.1826600000000003</v>
      </c>
      <c r="AK30">
        <f t="shared" si="20"/>
        <v>0.76076304388157112</v>
      </c>
      <c r="AL30">
        <f t="shared" si="21"/>
        <v>0.23923695611842888</v>
      </c>
      <c r="AM30">
        <f t="shared" si="22"/>
        <v>1.3269646306461741E-3</v>
      </c>
      <c r="AN30">
        <f t="shared" si="23"/>
        <v>-0.22710648367501096</v>
      </c>
      <c r="AO30">
        <f t="shared" si="11"/>
        <v>-0.4176170462281501</v>
      </c>
      <c r="AP30">
        <f t="shared" si="26"/>
        <v>0.2277231786716585</v>
      </c>
      <c r="AQ30">
        <f t="shared" si="24"/>
        <v>1.5978500834505115E-3</v>
      </c>
      <c r="AR30">
        <f t="shared" si="12"/>
        <v>1.325670710937581E-4</v>
      </c>
      <c r="AS30">
        <f t="shared" si="12"/>
        <v>7.3378928541010917E-8</v>
      </c>
    </row>
    <row r="31" spans="1:45" x14ac:dyDescent="0.25">
      <c r="A31">
        <v>1598</v>
      </c>
      <c r="B31">
        <v>307.06700000000001</v>
      </c>
      <c r="C31">
        <f t="shared" si="0"/>
        <v>580.21699999999998</v>
      </c>
      <c r="D31">
        <v>3.7133600000000002</v>
      </c>
      <c r="E31">
        <f t="shared" si="13"/>
        <v>0.75107350826343489</v>
      </c>
      <c r="F31">
        <f t="shared" si="1"/>
        <v>0.24892649173656511</v>
      </c>
      <c r="G31">
        <f t="shared" si="14"/>
        <v>6.0429151983448662E-4</v>
      </c>
      <c r="H31">
        <f t="shared" si="15"/>
        <v>-0.15567305730430703</v>
      </c>
      <c r="I31">
        <f t="shared" si="16"/>
        <v>-0.28943066081937641</v>
      </c>
      <c r="J31">
        <f t="shared" si="25"/>
        <v>0.2487701231380739</v>
      </c>
      <c r="K31">
        <f t="shared" si="17"/>
        <v>5.6893356545925026E-4</v>
      </c>
      <c r="L31">
        <f t="shared" si="2"/>
        <v>2.4451138594108015E-8</v>
      </c>
      <c r="M31">
        <f t="shared" si="2"/>
        <v>1.250184937601296E-9</v>
      </c>
      <c r="Q31">
        <v>816</v>
      </c>
      <c r="R31">
        <v>319.05</v>
      </c>
      <c r="S31">
        <f t="shared" si="3"/>
        <v>592.20000000000005</v>
      </c>
      <c r="T31">
        <v>3.5964999999999998</v>
      </c>
      <c r="U31">
        <f t="shared" si="18"/>
        <v>0.75288940805077731</v>
      </c>
      <c r="V31">
        <f t="shared" si="4"/>
        <v>0.24711059194922269</v>
      </c>
      <c r="W31">
        <f t="shared" si="5"/>
        <v>9.226637191669107E-4</v>
      </c>
      <c r="X31">
        <f t="shared" si="6"/>
        <v>-0.14107797961111057</v>
      </c>
      <c r="Y31">
        <f t="shared" si="7"/>
        <v>-0.26326953360809618</v>
      </c>
      <c r="Z31">
        <f t="shared" si="19"/>
        <v>0.25307037590906101</v>
      </c>
      <c r="AA31">
        <f t="shared" si="8"/>
        <v>1.105553623299496E-3</v>
      </c>
      <c r="AB31">
        <f t="shared" si="9"/>
        <v>3.5519024847946078E-5</v>
      </c>
      <c r="AC31">
        <f t="shared" si="9"/>
        <v>3.3448717033626245E-8</v>
      </c>
      <c r="AG31">
        <v>544</v>
      </c>
      <c r="AH31">
        <v>325.52199999999999</v>
      </c>
      <c r="AI31">
        <f t="shared" si="10"/>
        <v>598.67200000000003</v>
      </c>
      <c r="AJ31">
        <v>4.0659299999999998</v>
      </c>
      <c r="AK31">
        <f t="shared" si="20"/>
        <v>0.73953160979123234</v>
      </c>
      <c r="AL31">
        <f t="shared" si="21"/>
        <v>0.26046839020876766</v>
      </c>
      <c r="AM31">
        <f t="shared" si="22"/>
        <v>1.3400376138145292E-3</v>
      </c>
      <c r="AN31">
        <f t="shared" si="23"/>
        <v>-0.14033671509812828</v>
      </c>
      <c r="AO31">
        <f t="shared" si="11"/>
        <v>-0.26194002279343587</v>
      </c>
      <c r="AP31">
        <f t="shared" si="26"/>
        <v>0.25328878000686667</v>
      </c>
      <c r="AQ31">
        <f t="shared" si="24"/>
        <v>1.6240494483202863E-3</v>
      </c>
      <c r="AR31">
        <f t="shared" si="12"/>
        <v>5.15468026512409E-5</v>
      </c>
      <c r="AS31">
        <f t="shared" si="12"/>
        <v>8.0662722139325534E-8</v>
      </c>
    </row>
    <row r="32" spans="1:45" x14ac:dyDescent="0.25">
      <c r="A32">
        <v>1645</v>
      </c>
      <c r="B32">
        <v>314.82400000000001</v>
      </c>
      <c r="C32">
        <f t="shared" si="0"/>
        <v>587.97399999999993</v>
      </c>
      <c r="D32">
        <v>3.57294</v>
      </c>
      <c r="E32">
        <f t="shared" si="13"/>
        <v>0.72267180683121401</v>
      </c>
      <c r="F32">
        <f t="shared" si="1"/>
        <v>0.27732819316878599</v>
      </c>
      <c r="G32">
        <f t="shared" si="14"/>
        <v>6.0498007305463642E-4</v>
      </c>
      <c r="H32">
        <f t="shared" si="15"/>
        <v>-6.4917789760527311E-2</v>
      </c>
      <c r="I32">
        <f t="shared" si="16"/>
        <v>-0.12543463619958117</v>
      </c>
      <c r="J32">
        <f t="shared" si="25"/>
        <v>0.27551000071465864</v>
      </c>
      <c r="K32">
        <f t="shared" si="17"/>
        <v>5.6838112338524816E-4</v>
      </c>
      <c r="L32">
        <f t="shared" si="2"/>
        <v>3.3058238002456104E-6</v>
      </c>
      <c r="M32">
        <f t="shared" si="2"/>
        <v>1.3394831169024148E-9</v>
      </c>
      <c r="Q32">
        <v>840</v>
      </c>
      <c r="R32" s="14">
        <v>326.91300000000001</v>
      </c>
      <c r="S32">
        <f t="shared" si="3"/>
        <v>600.06299999999999</v>
      </c>
      <c r="T32" s="14">
        <v>3.49072</v>
      </c>
      <c r="U32">
        <f t="shared" si="18"/>
        <v>0.73074547879077145</v>
      </c>
      <c r="V32">
        <f t="shared" si="4"/>
        <v>0.26925452120922855</v>
      </c>
      <c r="W32">
        <f t="shared" si="5"/>
        <v>9.2510601299719086E-4</v>
      </c>
      <c r="X32">
        <f t="shared" si="6"/>
        <v>-5.1023881573443397E-2</v>
      </c>
      <c r="Y32">
        <f t="shared" si="7"/>
        <v>-9.975878543094685E-2</v>
      </c>
      <c r="Z32">
        <f t="shared" si="19"/>
        <v>0.27960366286824889</v>
      </c>
      <c r="AA32">
        <f t="shared" si="8"/>
        <v>1.1008517401085098E-3</v>
      </c>
      <c r="AB32">
        <f t="shared" si="9"/>
        <v>1.0710473307847037E-4</v>
      </c>
      <c r="AC32">
        <f t="shared" si="9"/>
        <v>3.0886560597886169E-8</v>
      </c>
      <c r="AG32">
        <v>560</v>
      </c>
      <c r="AH32" s="14">
        <v>333.32799999999997</v>
      </c>
      <c r="AI32">
        <f t="shared" si="10"/>
        <v>606.47799999999995</v>
      </c>
      <c r="AJ32" s="14">
        <v>3.9480499999999998</v>
      </c>
      <c r="AK32">
        <f t="shared" si="20"/>
        <v>0.71809100797019987</v>
      </c>
      <c r="AL32">
        <f t="shared" si="21"/>
        <v>0.28190899202980013</v>
      </c>
      <c r="AM32">
        <f t="shared" si="22"/>
        <v>1.3556115155020504E-3</v>
      </c>
      <c r="AN32">
        <f t="shared" si="23"/>
        <v>-5.2144214282372259E-2</v>
      </c>
      <c r="AO32">
        <f t="shared" si="11"/>
        <v>-0.10183980959643296</v>
      </c>
      <c r="AP32">
        <f t="shared" si="26"/>
        <v>0.27927357117999124</v>
      </c>
      <c r="AQ32">
        <f t="shared" si="24"/>
        <v>1.6182156458400456E-3</v>
      </c>
      <c r="AR32">
        <f t="shared" si="12"/>
        <v>6.9454430556074086E-6</v>
      </c>
      <c r="AS32">
        <f t="shared" si="12"/>
        <v>6.8960929270574787E-8</v>
      </c>
    </row>
    <row r="33" spans="1:45" x14ac:dyDescent="0.25">
      <c r="A33">
        <v>1692</v>
      </c>
      <c r="B33" s="14">
        <v>322.59800000000001</v>
      </c>
      <c r="C33">
        <f t="shared" si="0"/>
        <v>595.74800000000005</v>
      </c>
      <c r="D33" s="14">
        <v>3.4323600000000001</v>
      </c>
      <c r="E33">
        <f t="shared" si="13"/>
        <v>0.6942377433976461</v>
      </c>
      <c r="F33">
        <f t="shared" si="1"/>
        <v>0.3057622566023539</v>
      </c>
      <c r="G33">
        <f t="shared" si="14"/>
        <v>6.0067661542869712E-4</v>
      </c>
      <c r="H33">
        <f t="shared" si="15"/>
        <v>2.574935320900984E-2</v>
      </c>
      <c r="I33">
        <f t="shared" si="16"/>
        <v>5.210315247599677E-2</v>
      </c>
      <c r="J33">
        <f t="shared" si="25"/>
        <v>0.30222391351376532</v>
      </c>
      <c r="K33">
        <f t="shared" si="17"/>
        <v>5.4499928158825131E-4</v>
      </c>
      <c r="L33">
        <f t="shared" si="2"/>
        <v>1.2519871812562573E-5</v>
      </c>
      <c r="M33">
        <f t="shared" si="2"/>
        <v>3.0999655035804519E-9</v>
      </c>
      <c r="Q33">
        <v>864</v>
      </c>
      <c r="R33" s="14">
        <v>334.755</v>
      </c>
      <c r="S33">
        <f t="shared" si="3"/>
        <v>607.90499999999997</v>
      </c>
      <c r="T33" s="14">
        <v>3.3846599999999998</v>
      </c>
      <c r="U33">
        <f t="shared" si="18"/>
        <v>0.70854293447883887</v>
      </c>
      <c r="V33">
        <f t="shared" si="4"/>
        <v>0.29145706552116113</v>
      </c>
      <c r="W33">
        <f t="shared" si="5"/>
        <v>9.6139152133273753E-4</v>
      </c>
      <c r="X33">
        <f t="shared" si="6"/>
        <v>3.864721934773907E-2</v>
      </c>
      <c r="Y33">
        <f t="shared" si="7"/>
        <v>7.6614503006628171E-2</v>
      </c>
      <c r="Z33">
        <f t="shared" si="19"/>
        <v>0.30602410463085311</v>
      </c>
      <c r="AA33">
        <f t="shared" si="8"/>
        <v>1.0524212112841369E-3</v>
      </c>
      <c r="AB33">
        <f t="shared" si="9"/>
        <v>2.1219862842329577E-4</v>
      </c>
      <c r="AC33">
        <f t="shared" si="9"/>
        <v>8.2864044526478974E-9</v>
      </c>
      <c r="AG33">
        <v>576</v>
      </c>
      <c r="AH33">
        <v>341.12</v>
      </c>
      <c r="AI33">
        <f t="shared" si="10"/>
        <v>614.27</v>
      </c>
      <c r="AJ33">
        <v>3.8288000000000002</v>
      </c>
      <c r="AK33">
        <f t="shared" si="20"/>
        <v>0.69640122372216706</v>
      </c>
      <c r="AL33">
        <f t="shared" si="21"/>
        <v>0.30359877627783294</v>
      </c>
      <c r="AM33">
        <f t="shared" si="22"/>
        <v>1.4091539074350956E-3</v>
      </c>
      <c r="AN33">
        <f t="shared" si="23"/>
        <v>3.5731487293970243E-2</v>
      </c>
      <c r="AO33">
        <f t="shared" si="11"/>
        <v>7.1114126945448872E-2</v>
      </c>
      <c r="AP33">
        <f t="shared" si="26"/>
        <v>0.30516502151343194</v>
      </c>
      <c r="AQ33">
        <f t="shared" si="24"/>
        <v>1.5497174684475702E-3</v>
      </c>
      <c r="AR33">
        <f t="shared" si="12"/>
        <v>2.4531241380365871E-6</v>
      </c>
      <c r="AS33">
        <f t="shared" si="12"/>
        <v>1.9758114684507657E-8</v>
      </c>
    </row>
    <row r="34" spans="1:45" x14ac:dyDescent="0.25">
      <c r="A34">
        <v>1739</v>
      </c>
      <c r="B34" s="14">
        <v>330.34399999999999</v>
      </c>
      <c r="C34">
        <f t="shared" si="0"/>
        <v>603.49399999999991</v>
      </c>
      <c r="D34" s="14">
        <v>3.29278</v>
      </c>
      <c r="E34">
        <f t="shared" si="13"/>
        <v>0.66600594247249734</v>
      </c>
      <c r="F34">
        <f t="shared" si="1"/>
        <v>0.33399405752750266</v>
      </c>
      <c r="G34">
        <f t="shared" si="14"/>
        <v>6.2344190626991726E-4</v>
      </c>
      <c r="H34">
        <f t="shared" si="15"/>
        <v>0.11268666648175285</v>
      </c>
      <c r="I34">
        <f t="shared" si="16"/>
        <v>0.21224539022727909</v>
      </c>
      <c r="J34">
        <f t="shared" si="25"/>
        <v>0.32783887974841314</v>
      </c>
      <c r="K34">
        <f t="shared" si="17"/>
        <v>5.4074566149770083E-4</v>
      </c>
      <c r="L34">
        <f t="shared" si="2"/>
        <v>3.7886213492197482E-5</v>
      </c>
      <c r="M34">
        <f t="shared" si="2"/>
        <v>6.8386688994263341E-9</v>
      </c>
      <c r="Q34">
        <v>888</v>
      </c>
      <c r="R34">
        <v>342.63099999999997</v>
      </c>
      <c r="S34">
        <f t="shared" si="3"/>
        <v>615.78099999999995</v>
      </c>
      <c r="T34">
        <v>3.2744399999999998</v>
      </c>
      <c r="U34">
        <f t="shared" si="18"/>
        <v>0.68546953796685317</v>
      </c>
      <c r="V34">
        <f t="shared" si="4"/>
        <v>0.31453046203314683</v>
      </c>
      <c r="W34">
        <f t="shared" si="5"/>
        <v>1.0795810977622343E-3</v>
      </c>
      <c r="X34">
        <f t="shared" si="6"/>
        <v>0.12437335776429903</v>
      </c>
      <c r="Y34">
        <f t="shared" si="7"/>
        <v>0.23327837602420534</v>
      </c>
      <c r="Z34">
        <f t="shared" si="19"/>
        <v>0.33128221370167238</v>
      </c>
      <c r="AA34">
        <f t="shared" si="8"/>
        <v>1.0500905055428975E-3</v>
      </c>
      <c r="AB34">
        <f t="shared" si="9"/>
        <v>2.8062118396394856E-4</v>
      </c>
      <c r="AC34">
        <f t="shared" si="9"/>
        <v>8.696950294472078E-10</v>
      </c>
      <c r="AG34">
        <v>592</v>
      </c>
      <c r="AH34">
        <v>348.90300000000002</v>
      </c>
      <c r="AI34">
        <f t="shared" si="10"/>
        <v>622.053</v>
      </c>
      <c r="AJ34">
        <v>3.7048399999999999</v>
      </c>
      <c r="AK34">
        <f t="shared" si="20"/>
        <v>0.67385476120320553</v>
      </c>
      <c r="AL34">
        <f t="shared" si="21"/>
        <v>0.32614523879679447</v>
      </c>
      <c r="AM34">
        <f t="shared" si="22"/>
        <v>1.5792163667383285E-3</v>
      </c>
      <c r="AN34">
        <f t="shared" si="23"/>
        <v>0.1198874588018648</v>
      </c>
      <c r="AO34">
        <f t="shared" si="11"/>
        <v>0.22521093721577115</v>
      </c>
      <c r="AP34">
        <f t="shared" si="26"/>
        <v>0.32996050100859309</v>
      </c>
      <c r="AQ34">
        <f t="shared" si="24"/>
        <v>1.5415837477662842E-3</v>
      </c>
      <c r="AR34">
        <f t="shared" si="12"/>
        <v>1.4556225744778499E-5</v>
      </c>
      <c r="AS34">
        <f t="shared" si="12"/>
        <v>1.4162140106950692E-9</v>
      </c>
    </row>
    <row r="35" spans="1:45" x14ac:dyDescent="0.25">
      <c r="A35">
        <v>1786</v>
      </c>
      <c r="B35" s="13">
        <v>338.27800000000002</v>
      </c>
      <c r="C35">
        <f t="shared" si="0"/>
        <v>611.428</v>
      </c>
      <c r="D35" s="13">
        <v>3.14791</v>
      </c>
      <c r="E35">
        <f t="shared" si="13"/>
        <v>0.63670417287781123</v>
      </c>
      <c r="F35">
        <f t="shared" si="1"/>
        <v>0.36329582712218877</v>
      </c>
      <c r="G35">
        <f t="shared" si="14"/>
        <v>6.8997336116694951E-4</v>
      </c>
      <c r="H35">
        <f t="shared" si="15"/>
        <v>0.19894544986491947</v>
      </c>
      <c r="I35">
        <f t="shared" si="16"/>
        <v>0.36698178925027891</v>
      </c>
      <c r="J35">
        <f t="shared" si="25"/>
        <v>0.35325392583880511</v>
      </c>
      <c r="K35">
        <f t="shared" si="17"/>
        <v>5.4351451843556145E-4</v>
      </c>
      <c r="L35">
        <f t="shared" si="2"/>
        <v>1.0083978138522259E-4</v>
      </c>
      <c r="M35">
        <f t="shared" si="2"/>
        <v>2.1450192614217463E-8</v>
      </c>
      <c r="Q35">
        <v>912</v>
      </c>
      <c r="R35">
        <v>350.49200000000002</v>
      </c>
      <c r="S35">
        <f t="shared" si="3"/>
        <v>623.64200000000005</v>
      </c>
      <c r="T35">
        <v>3.1506699999999999</v>
      </c>
      <c r="U35">
        <f t="shared" si="18"/>
        <v>0.65955959162055955</v>
      </c>
      <c r="V35">
        <f t="shared" si="4"/>
        <v>0.34044040837944045</v>
      </c>
      <c r="W35">
        <f t="shared" si="5"/>
        <v>1.3133435072316263E-3</v>
      </c>
      <c r="X35">
        <f t="shared" si="6"/>
        <v>0.20990964595659578</v>
      </c>
      <c r="Y35">
        <f t="shared" si="7"/>
        <v>0.38667082036393796</v>
      </c>
      <c r="Z35">
        <f t="shared" si="19"/>
        <v>0.35648438583470193</v>
      </c>
      <c r="AA35">
        <f t="shared" si="8"/>
        <v>1.0425520170937042E-3</v>
      </c>
      <c r="AB35">
        <f t="shared" si="9"/>
        <v>2.5740921258493869E-4</v>
      </c>
      <c r="AC35">
        <f t="shared" si="9"/>
        <v>7.3328031131116333E-8</v>
      </c>
      <c r="AG35">
        <v>608</v>
      </c>
      <c r="AH35">
        <v>356.68900000000002</v>
      </c>
      <c r="AI35">
        <f t="shared" si="10"/>
        <v>629.83899999999994</v>
      </c>
      <c r="AJ35">
        <v>3.5659200000000002</v>
      </c>
      <c r="AK35">
        <f t="shared" si="20"/>
        <v>0.64858729933539228</v>
      </c>
      <c r="AL35">
        <f t="shared" si="21"/>
        <v>0.35141270066460772</v>
      </c>
      <c r="AM35">
        <f t="shared" si="22"/>
        <v>1.844313729769842E-3</v>
      </c>
      <c r="AN35">
        <f t="shared" si="23"/>
        <v>0.2036017361430198</v>
      </c>
      <c r="AO35">
        <f t="shared" si="11"/>
        <v>0.37534004081115885</v>
      </c>
      <c r="AP35">
        <f t="shared" si="26"/>
        <v>0.35462584097285366</v>
      </c>
      <c r="AQ35">
        <f t="shared" si="24"/>
        <v>1.5311839102334301E-3</v>
      </c>
      <c r="AR35">
        <f t="shared" si="12"/>
        <v>1.0324270640474763E-5</v>
      </c>
      <c r="AS35">
        <f t="shared" si="12"/>
        <v>9.8050283882905893E-8</v>
      </c>
    </row>
    <row r="36" spans="1:45" x14ac:dyDescent="0.25">
      <c r="A36">
        <v>1833</v>
      </c>
      <c r="B36">
        <v>346.08100000000002</v>
      </c>
      <c r="C36">
        <f t="shared" si="0"/>
        <v>619.23099999999999</v>
      </c>
      <c r="D36">
        <v>2.9875799999999999</v>
      </c>
      <c r="E36">
        <f t="shared" si="13"/>
        <v>0.6042754249029646</v>
      </c>
      <c r="F36">
        <f t="shared" si="1"/>
        <v>0.3957245750970354</v>
      </c>
      <c r="G36">
        <f t="shared" si="14"/>
        <v>6.8988729201443285E-4</v>
      </c>
      <c r="H36">
        <f t="shared" si="15"/>
        <v>0.28564591636794745</v>
      </c>
      <c r="I36">
        <f t="shared" si="16"/>
        <v>0.52389198463737174</v>
      </c>
      <c r="J36">
        <f t="shared" si="25"/>
        <v>0.37879910820527651</v>
      </c>
      <c r="K36">
        <f t="shared" si="17"/>
        <v>5.3134732834544626E-4</v>
      </c>
      <c r="L36">
        <f t="shared" si="2"/>
        <v>2.8647142950402631E-4</v>
      </c>
      <c r="M36">
        <f t="shared" si="2"/>
        <v>2.5134920080163589E-8</v>
      </c>
      <c r="Q36">
        <v>936</v>
      </c>
      <c r="R36" s="13">
        <v>358.32299999999998</v>
      </c>
      <c r="S36">
        <f t="shared" si="3"/>
        <v>631.47299999999996</v>
      </c>
      <c r="T36" s="13">
        <v>3.0001000000000002</v>
      </c>
      <c r="U36">
        <f t="shared" si="18"/>
        <v>0.62803934744700052</v>
      </c>
      <c r="V36">
        <f t="shared" si="4"/>
        <v>0.37196065255299948</v>
      </c>
      <c r="W36">
        <f t="shared" si="5"/>
        <v>1.4850018735882708E-3</v>
      </c>
      <c r="X36">
        <f t="shared" si="6"/>
        <v>0.29483187820121848</v>
      </c>
      <c r="Y36">
        <f t="shared" si="7"/>
        <v>0.5407446332578183</v>
      </c>
      <c r="Z36">
        <f t="shared" si="19"/>
        <v>0.38150563424495082</v>
      </c>
      <c r="AA36">
        <f t="shared" si="8"/>
        <v>1.0180864669694419E-3</v>
      </c>
      <c r="AB36">
        <f t="shared" si="9"/>
        <v>9.1106675499686221E-5</v>
      </c>
      <c r="AC36">
        <f t="shared" si="9"/>
        <v>2.1800999693802635E-7</v>
      </c>
      <c r="AG36">
        <v>624</v>
      </c>
      <c r="AH36" s="13">
        <v>364.46699999999998</v>
      </c>
      <c r="AI36">
        <f t="shared" si="10"/>
        <v>637.61699999999996</v>
      </c>
      <c r="AJ36" s="13">
        <v>3.40368</v>
      </c>
      <c r="AK36">
        <f t="shared" si="20"/>
        <v>0.6190782796590748</v>
      </c>
      <c r="AL36">
        <f t="shared" si="21"/>
        <v>0.3809217203409252</v>
      </c>
      <c r="AM36">
        <f t="shared" si="22"/>
        <v>1.8980834779318972E-3</v>
      </c>
      <c r="AN36">
        <f t="shared" si="23"/>
        <v>0.28675125994108008</v>
      </c>
      <c r="AO36">
        <f t="shared" si="11"/>
        <v>0.5259168742947723</v>
      </c>
      <c r="AP36">
        <f t="shared" si="26"/>
        <v>0.37912478353658852</v>
      </c>
      <c r="AQ36">
        <f t="shared" si="24"/>
        <v>1.4996387653025392E-3</v>
      </c>
      <c r="AR36">
        <f t="shared" si="12"/>
        <v>3.2289818787797184E-6</v>
      </c>
      <c r="AS36">
        <f t="shared" si="12"/>
        <v>1.5875818902229173E-7</v>
      </c>
    </row>
    <row r="37" spans="1:45" x14ac:dyDescent="0.25">
      <c r="A37">
        <v>1880</v>
      </c>
      <c r="B37">
        <v>353.81</v>
      </c>
      <c r="C37">
        <f t="shared" si="0"/>
        <v>626.96</v>
      </c>
      <c r="D37">
        <v>2.8272699999999999</v>
      </c>
      <c r="E37">
        <f t="shared" si="13"/>
        <v>0.57185072217828625</v>
      </c>
      <c r="F37">
        <f t="shared" si="1"/>
        <v>0.42814927782171375</v>
      </c>
      <c r="G37">
        <f t="shared" si="14"/>
        <v>5.372866845985997E-4</v>
      </c>
      <c r="H37">
        <f t="shared" si="15"/>
        <v>0.37040549441066273</v>
      </c>
      <c r="I37">
        <f t="shared" si="16"/>
        <v>0.68200630046886856</v>
      </c>
      <c r="J37">
        <f t="shared" si="25"/>
        <v>0.4037724326375125</v>
      </c>
      <c r="K37">
        <f t="shared" si="17"/>
        <v>5.086218847341746E-4</v>
      </c>
      <c r="L37">
        <f t="shared" si="2"/>
        <v>5.9423058113451546E-4</v>
      </c>
      <c r="M37">
        <f t="shared" si="2"/>
        <v>8.2167075126754505E-10</v>
      </c>
      <c r="Q37">
        <v>960</v>
      </c>
      <c r="R37">
        <v>366.15300000000002</v>
      </c>
      <c r="S37">
        <f t="shared" si="3"/>
        <v>639.303</v>
      </c>
      <c r="T37">
        <v>2.82985</v>
      </c>
      <c r="U37">
        <f t="shared" si="18"/>
        <v>0.59239930248088202</v>
      </c>
      <c r="V37">
        <f t="shared" si="4"/>
        <v>0.40760069751911798</v>
      </c>
      <c r="W37">
        <f t="shared" si="5"/>
        <v>1.3231126825527378E-3</v>
      </c>
      <c r="X37">
        <f t="shared" si="6"/>
        <v>0.37776124189292537</v>
      </c>
      <c r="Y37">
        <f t="shared" si="7"/>
        <v>0.69605625275539462</v>
      </c>
      <c r="Z37">
        <f t="shared" si="19"/>
        <v>0.40593970945221741</v>
      </c>
      <c r="AA37">
        <f t="shared" si="8"/>
        <v>9.7797207728916521E-4</v>
      </c>
      <c r="AB37">
        <f t="shared" si="9"/>
        <v>2.758881358386094E-6</v>
      </c>
      <c r="AC37">
        <f t="shared" si="9"/>
        <v>1.1912203740170526E-7</v>
      </c>
      <c r="AG37">
        <v>640</v>
      </c>
      <c r="AH37">
        <v>372.25299999999999</v>
      </c>
      <c r="AI37">
        <f t="shared" si="10"/>
        <v>645.40300000000002</v>
      </c>
      <c r="AJ37">
        <v>3.23671</v>
      </c>
      <c r="AK37">
        <f t="shared" si="20"/>
        <v>0.58870894401216445</v>
      </c>
      <c r="AL37">
        <f t="shared" si="21"/>
        <v>0.41129105598783555</v>
      </c>
      <c r="AM37">
        <f t="shared" si="22"/>
        <v>1.5852413068072266E-3</v>
      </c>
      <c r="AN37">
        <f t="shared" si="23"/>
        <v>0.36818775386623326</v>
      </c>
      <c r="AO37">
        <f t="shared" si="11"/>
        <v>0.67778223633542511</v>
      </c>
      <c r="AP37">
        <f t="shared" si="26"/>
        <v>0.40311900378142912</v>
      </c>
      <c r="AQ37">
        <f t="shared" si="24"/>
        <v>1.4460542259576207E-3</v>
      </c>
      <c r="AR37">
        <f t="shared" si="12"/>
        <v>6.678243726423224E-5</v>
      </c>
      <c r="AS37">
        <f t="shared" si="12"/>
        <v>1.9373043475434731E-8</v>
      </c>
    </row>
    <row r="38" spans="1:45" x14ac:dyDescent="0.25">
      <c r="A38">
        <v>1927</v>
      </c>
      <c r="B38">
        <v>361.54500000000002</v>
      </c>
      <c r="C38">
        <f t="shared" si="0"/>
        <v>634.69499999999994</v>
      </c>
      <c r="D38">
        <v>2.70242</v>
      </c>
      <c r="E38">
        <f t="shared" si="13"/>
        <v>0.54659824800215207</v>
      </c>
      <c r="F38">
        <f t="shared" si="1"/>
        <v>0.45340175199784793</v>
      </c>
      <c r="G38">
        <f t="shared" si="14"/>
        <v>3.5516435786882441E-4</v>
      </c>
      <c r="H38">
        <f t="shared" si="15"/>
        <v>0.45153995022434024</v>
      </c>
      <c r="I38">
        <f t="shared" si="16"/>
        <v>0.84088937052834467</v>
      </c>
      <c r="J38">
        <f t="shared" si="25"/>
        <v>0.42767766122001871</v>
      </c>
      <c r="K38">
        <f t="shared" si="17"/>
        <v>4.7958342858396189E-4</v>
      </c>
      <c r="L38">
        <f t="shared" si="2"/>
        <v>6.6172884634599848E-4</v>
      </c>
      <c r="M38">
        <f t="shared" si="2"/>
        <v>1.5480105157618383E-8</v>
      </c>
      <c r="Q38">
        <v>984</v>
      </c>
      <c r="R38">
        <v>373.97800000000001</v>
      </c>
      <c r="S38">
        <f t="shared" si="3"/>
        <v>647.12799999999993</v>
      </c>
      <c r="T38">
        <v>2.6781600000000001</v>
      </c>
      <c r="U38">
        <f t="shared" si="18"/>
        <v>0.56064459809961631</v>
      </c>
      <c r="V38">
        <f t="shared" si="4"/>
        <v>0.43935540190038369</v>
      </c>
      <c r="W38">
        <f t="shared" si="5"/>
        <v>9.2990337587809757E-4</v>
      </c>
      <c r="X38">
        <f t="shared" si="6"/>
        <v>0.4574230434285721</v>
      </c>
      <c r="Y38">
        <f t="shared" si="7"/>
        <v>0.85279211531845434</v>
      </c>
      <c r="Z38">
        <f t="shared" si="19"/>
        <v>0.4294110393071574</v>
      </c>
      <c r="AA38">
        <f t="shared" si="8"/>
        <v>9.2324930197506584E-4</v>
      </c>
      <c r="AB38">
        <f t="shared" si="9"/>
        <v>9.8890347385558223E-5</v>
      </c>
      <c r="AC38">
        <f t="shared" si="9"/>
        <v>4.4276699507007957E-11</v>
      </c>
      <c r="AG38">
        <v>656</v>
      </c>
      <c r="AH38">
        <v>380.041</v>
      </c>
      <c r="AI38">
        <f t="shared" si="10"/>
        <v>653.19100000000003</v>
      </c>
      <c r="AJ38">
        <v>3.0972599999999999</v>
      </c>
      <c r="AK38">
        <f t="shared" si="20"/>
        <v>0.56334508310324882</v>
      </c>
      <c r="AL38">
        <f t="shared" si="21"/>
        <v>0.43665491689675118</v>
      </c>
      <c r="AM38">
        <f t="shared" si="22"/>
        <v>1.1844122750537464E-3</v>
      </c>
      <c r="AN38">
        <f t="shared" si="23"/>
        <v>0.44671438902152183</v>
      </c>
      <c r="AO38">
        <f t="shared" si="11"/>
        <v>0.83116971325399824</v>
      </c>
      <c r="AP38">
        <f t="shared" si="26"/>
        <v>0.42625587139675103</v>
      </c>
      <c r="AQ38">
        <f t="shared" si="24"/>
        <v>1.3712154197872814E-3</v>
      </c>
      <c r="AR38">
        <f t="shared" si="12"/>
        <v>1.0814014731107332E-4</v>
      </c>
      <c r="AS38">
        <f t="shared" si="12"/>
        <v>3.4895414882338017E-8</v>
      </c>
    </row>
    <row r="39" spans="1:45" x14ac:dyDescent="0.25">
      <c r="A39">
        <v>1974</v>
      </c>
      <c r="B39">
        <v>369.23700000000002</v>
      </c>
      <c r="C39">
        <f t="shared" si="0"/>
        <v>642.38699999999994</v>
      </c>
      <c r="D39">
        <v>2.6198899999999998</v>
      </c>
      <c r="E39">
        <f t="shared" si="13"/>
        <v>0.52990552318231732</v>
      </c>
      <c r="F39">
        <f t="shared" si="1"/>
        <v>0.47009447681768268</v>
      </c>
      <c r="G39">
        <f t="shared" si="14"/>
        <v>2.6199450026722309E-4</v>
      </c>
      <c r="H39">
        <f t="shared" si="15"/>
        <v>0.52804224330941607</v>
      </c>
      <c r="I39">
        <f t="shared" si="16"/>
        <v>1.000863197014207</v>
      </c>
      <c r="J39">
        <f t="shared" si="25"/>
        <v>0.45021808236346494</v>
      </c>
      <c r="K39">
        <f t="shared" si="17"/>
        <v>4.4368105774966369E-4</v>
      </c>
      <c r="L39">
        <f t="shared" si="2"/>
        <v>3.9507105649965769E-4</v>
      </c>
      <c r="M39">
        <f t="shared" si="2"/>
        <v>3.3010005169820194E-8</v>
      </c>
      <c r="Q39">
        <v>1008</v>
      </c>
      <c r="R39">
        <v>381.82400000000001</v>
      </c>
      <c r="S39">
        <f t="shared" si="3"/>
        <v>654.97399999999993</v>
      </c>
      <c r="T39">
        <v>2.5715499999999998</v>
      </c>
      <c r="U39">
        <f t="shared" si="18"/>
        <v>0.53832691707854197</v>
      </c>
      <c r="V39">
        <f t="shared" si="4"/>
        <v>0.46167308292145803</v>
      </c>
      <c r="W39">
        <f t="shared" si="5"/>
        <v>6.1598139390780149E-4</v>
      </c>
      <c r="X39">
        <f t="shared" si="6"/>
        <v>0.53262734053460847</v>
      </c>
      <c r="Y39">
        <f t="shared" si="7"/>
        <v>1.0108542860752183</v>
      </c>
      <c r="Z39">
        <f t="shared" si="19"/>
        <v>0.451569022554559</v>
      </c>
      <c r="AA39">
        <f t="shared" si="8"/>
        <v>8.5784442435292256E-4</v>
      </c>
      <c r="AB39">
        <f t="shared" si="9"/>
        <v>1.0209203589793991E-4</v>
      </c>
      <c r="AC39">
        <f t="shared" si="9"/>
        <v>5.8497725496097563E-8</v>
      </c>
      <c r="AG39">
        <v>672</v>
      </c>
      <c r="AH39">
        <v>387.80200000000002</v>
      </c>
      <c r="AI39">
        <f t="shared" si="10"/>
        <v>660.952</v>
      </c>
      <c r="AJ39">
        <v>2.9930699999999999</v>
      </c>
      <c r="AK39">
        <f t="shared" si="20"/>
        <v>0.54439448670238888</v>
      </c>
      <c r="AL39">
        <f t="shared" si="21"/>
        <v>0.45560551329761112</v>
      </c>
      <c r="AM39">
        <f t="shared" si="22"/>
        <v>8.7304791941767573E-4</v>
      </c>
      <c r="AN39">
        <f t="shared" si="23"/>
        <v>0.52117697213636638</v>
      </c>
      <c r="AO39">
        <f t="shared" si="11"/>
        <v>0.98599848993885786</v>
      </c>
      <c r="AP39">
        <f t="shared" si="26"/>
        <v>0.44819531811334751</v>
      </c>
      <c r="AQ39">
        <f t="shared" si="24"/>
        <v>1.2767088926759133E-3</v>
      </c>
      <c r="AR39">
        <f t="shared" si="12"/>
        <v>5.4910992668883637E-5</v>
      </c>
      <c r="AS39">
        <f t="shared" si="12"/>
        <v>1.629421813317876E-7</v>
      </c>
    </row>
    <row r="40" spans="1:45" x14ac:dyDescent="0.25">
      <c r="A40">
        <v>2021</v>
      </c>
      <c r="B40">
        <v>376.93299999999999</v>
      </c>
      <c r="C40">
        <f t="shared" si="0"/>
        <v>650.08299999999997</v>
      </c>
      <c r="D40">
        <v>2.5590099999999998</v>
      </c>
      <c r="E40">
        <f t="shared" si="13"/>
        <v>0.51759178166975783</v>
      </c>
      <c r="F40">
        <f t="shared" si="1"/>
        <v>0.48240821833024217</v>
      </c>
      <c r="G40">
        <f t="shared" si="14"/>
        <v>2.3449540603746611E-4</v>
      </c>
      <c r="H40">
        <f t="shared" si="15"/>
        <v>0.59881745423878763</v>
      </c>
      <c r="I40">
        <f t="shared" si="16"/>
        <v>1.1615356246127264</v>
      </c>
      <c r="J40">
        <f t="shared" si="25"/>
        <v>0.47107109207769915</v>
      </c>
      <c r="K40">
        <f t="shared" si="17"/>
        <v>4.0423802988560914E-4</v>
      </c>
      <c r="L40">
        <f t="shared" si="2"/>
        <v>1.2853043166610007E-4</v>
      </c>
      <c r="M40">
        <f t="shared" si="2"/>
        <v>2.8812558350852173E-8</v>
      </c>
      <c r="Q40">
        <v>1032</v>
      </c>
      <c r="R40">
        <v>389.65899999999999</v>
      </c>
      <c r="S40">
        <f t="shared" si="3"/>
        <v>662.80899999999997</v>
      </c>
      <c r="T40">
        <v>2.5009299999999999</v>
      </c>
      <c r="U40">
        <f t="shared" si="18"/>
        <v>0.52354336362475473</v>
      </c>
      <c r="V40">
        <f t="shared" si="4"/>
        <v>0.47645663637524527</v>
      </c>
      <c r="W40">
        <f t="shared" si="5"/>
        <v>5.0947993795177893E-4</v>
      </c>
      <c r="X40">
        <f t="shared" si="6"/>
        <v>0.60250401070569104</v>
      </c>
      <c r="Y40">
        <f t="shared" si="7"/>
        <v>1.1703300486649719</v>
      </c>
      <c r="Z40">
        <f t="shared" si="19"/>
        <v>0.47215728873902912</v>
      </c>
      <c r="AA40">
        <f t="shared" si="8"/>
        <v>7.8270427704235884E-4</v>
      </c>
      <c r="AB40">
        <f t="shared" si="9"/>
        <v>1.8484390097037346E-5</v>
      </c>
      <c r="AC40">
        <f t="shared" si="9"/>
        <v>7.4651539471484195E-8</v>
      </c>
      <c r="AG40">
        <v>688</v>
      </c>
      <c r="AH40">
        <v>395.6</v>
      </c>
      <c r="AI40">
        <f t="shared" si="10"/>
        <v>668.75</v>
      </c>
      <c r="AJ40">
        <v>2.9162699999999999</v>
      </c>
      <c r="AK40">
        <f t="shared" si="20"/>
        <v>0.53042571999170607</v>
      </c>
      <c r="AL40">
        <f t="shared" si="21"/>
        <v>0.46957428000829393</v>
      </c>
      <c r="AM40">
        <f t="shared" si="22"/>
        <v>7.3788464126824799E-4</v>
      </c>
      <c r="AN40">
        <f t="shared" si="23"/>
        <v>0.59050746584470692</v>
      </c>
      <c r="AO40">
        <f t="shared" si="11"/>
        <v>1.1418830672808913</v>
      </c>
      <c r="AP40">
        <f t="shared" si="26"/>
        <v>0.46862266039616213</v>
      </c>
      <c r="AQ40">
        <f t="shared" si="24"/>
        <v>1.1722895933087491E-3</v>
      </c>
      <c r="AR40">
        <f t="shared" si="12"/>
        <v>9.0557988619388579E-7</v>
      </c>
      <c r="AS40">
        <f t="shared" si="12"/>
        <v>1.8870766235731007E-7</v>
      </c>
    </row>
    <row r="41" spans="1:45" x14ac:dyDescent="0.25">
      <c r="A41">
        <v>2068</v>
      </c>
      <c r="B41">
        <v>384.66</v>
      </c>
      <c r="C41">
        <f t="shared" si="0"/>
        <v>657.81</v>
      </c>
      <c r="D41">
        <v>2.5045199999999999</v>
      </c>
      <c r="E41">
        <f t="shared" si="13"/>
        <v>0.50657049758599693</v>
      </c>
      <c r="F41">
        <f t="shared" si="1"/>
        <v>0.49342950241400307</v>
      </c>
      <c r="G41">
        <f t="shared" si="14"/>
        <v>2.2580242163306843E-4</v>
      </c>
      <c r="H41">
        <f t="shared" si="15"/>
        <v>0.66330078371861001</v>
      </c>
      <c r="I41">
        <f t="shared" si="16"/>
        <v>1.3230676217848729</v>
      </c>
      <c r="J41">
        <f t="shared" si="25"/>
        <v>0.49007027948232279</v>
      </c>
      <c r="K41">
        <f t="shared" si="17"/>
        <v>3.6297324604571906E-4</v>
      </c>
      <c r="L41">
        <f t="shared" si="2"/>
        <v>1.1284378704726679E-5</v>
      </c>
      <c r="M41">
        <f t="shared" si="2"/>
        <v>1.8815835070046232E-8</v>
      </c>
      <c r="Q41">
        <v>1056</v>
      </c>
      <c r="R41">
        <v>397.48200000000003</v>
      </c>
      <c r="S41">
        <f t="shared" si="3"/>
        <v>670.63200000000006</v>
      </c>
      <c r="T41">
        <v>2.44252</v>
      </c>
      <c r="U41">
        <f t="shared" si="18"/>
        <v>0.51131584511391204</v>
      </c>
      <c r="V41">
        <f t="shared" si="4"/>
        <v>0.48868415488608796</v>
      </c>
      <c r="W41">
        <f t="shared" si="5"/>
        <v>4.9177330768226479E-4</v>
      </c>
      <c r="X41">
        <f t="shared" si="6"/>
        <v>0.66626005673890931</v>
      </c>
      <c r="Y41">
        <f t="shared" si="7"/>
        <v>1.3309227298663391</v>
      </c>
      <c r="Z41">
        <f t="shared" si="19"/>
        <v>0.49094219138804573</v>
      </c>
      <c r="AA41">
        <f t="shared" si="8"/>
        <v>7.0171980705490084E-4</v>
      </c>
      <c r="AB41">
        <f t="shared" si="9"/>
        <v>5.0987288441736909E-6</v>
      </c>
      <c r="AC41">
        <f t="shared" si="9"/>
        <v>4.4077532598824265E-8</v>
      </c>
      <c r="AG41" s="11">
        <v>704</v>
      </c>
      <c r="AH41">
        <v>403.37700000000001</v>
      </c>
      <c r="AI41">
        <f t="shared" si="10"/>
        <v>676.52700000000004</v>
      </c>
      <c r="AJ41">
        <v>2.8513600000000001</v>
      </c>
      <c r="AK41">
        <f t="shared" si="20"/>
        <v>0.5186195657314141</v>
      </c>
      <c r="AL41">
        <f t="shared" si="21"/>
        <v>0.4813804342685859</v>
      </c>
      <c r="AM41">
        <f t="shared" si="22"/>
        <v>7.0469063183205977E-4</v>
      </c>
      <c r="AN41">
        <f t="shared" si="23"/>
        <v>0.65416756623211514</v>
      </c>
      <c r="AO41">
        <f t="shared" si="11"/>
        <v>1.2990954079182406</v>
      </c>
      <c r="AP41">
        <f t="shared" si="26"/>
        <v>0.48737929388910212</v>
      </c>
      <c r="AQ41">
        <f t="shared" si="24"/>
        <v>1.0571029751106789E-3</v>
      </c>
      <c r="AR41">
        <f t="shared" si="12"/>
        <v>3.5986316746659972E-5</v>
      </c>
      <c r="AS41">
        <f t="shared" si="12"/>
        <v>1.2419445969512731E-7</v>
      </c>
    </row>
    <row r="42" spans="1:45" x14ac:dyDescent="0.25">
      <c r="A42">
        <v>2115</v>
      </c>
      <c r="B42">
        <v>392.36599999999999</v>
      </c>
      <c r="C42">
        <f t="shared" si="0"/>
        <v>665.51599999999996</v>
      </c>
      <c r="D42">
        <v>2.4520499999999998</v>
      </c>
      <c r="E42">
        <f t="shared" si="13"/>
        <v>0.49595778376924271</v>
      </c>
      <c r="F42">
        <f t="shared" si="1"/>
        <v>0.50404221623075729</v>
      </c>
      <c r="G42">
        <f t="shared" si="14"/>
        <v>2.2145592943086957E-4</v>
      </c>
      <c r="H42">
        <f t="shared" si="15"/>
        <v>0.72120162848512082</v>
      </c>
      <c r="I42">
        <f t="shared" si="16"/>
        <v>1.4857558868645775</v>
      </c>
      <c r="J42">
        <f t="shared" si="25"/>
        <v>0.50713002204647162</v>
      </c>
      <c r="K42">
        <f t="shared" si="17"/>
        <v>3.1989023363541503E-4</v>
      </c>
      <c r="L42">
        <f t="shared" si="2"/>
        <v>9.5345447555592287E-6</v>
      </c>
      <c r="M42">
        <f t="shared" si="2"/>
        <v>9.6893122442329938E-9</v>
      </c>
      <c r="Q42">
        <v>1080</v>
      </c>
      <c r="R42">
        <v>405.30099999999999</v>
      </c>
      <c r="S42">
        <f t="shared" si="3"/>
        <v>678.45100000000002</v>
      </c>
      <c r="T42">
        <v>2.3861400000000001</v>
      </c>
      <c r="U42">
        <f t="shared" si="18"/>
        <v>0.49951328572953763</v>
      </c>
      <c r="V42">
        <f t="shared" si="4"/>
        <v>0.50048671427046232</v>
      </c>
      <c r="W42">
        <f t="shared" si="5"/>
        <v>4.8627814656415175E-4</v>
      </c>
      <c r="X42">
        <f t="shared" si="6"/>
        <v>0.7234194228408426</v>
      </c>
      <c r="Y42">
        <f t="shared" si="7"/>
        <v>1.4924141722086357</v>
      </c>
      <c r="Z42">
        <f t="shared" si="19"/>
        <v>0.5077834667573633</v>
      </c>
      <c r="AA42">
        <f t="shared" si="8"/>
        <v>6.1871614551085158E-4</v>
      </c>
      <c r="AB42">
        <f t="shared" si="9"/>
        <v>5.3242596855095657E-5</v>
      </c>
      <c r="AC42">
        <f t="shared" si="9"/>
        <v>1.7539823565006065E-8</v>
      </c>
      <c r="AG42">
        <v>720</v>
      </c>
      <c r="AH42">
        <v>411.154</v>
      </c>
      <c r="AI42">
        <f t="shared" si="10"/>
        <v>684.30399999999997</v>
      </c>
      <c r="AJ42">
        <v>2.7893699999999999</v>
      </c>
      <c r="AK42">
        <f t="shared" si="20"/>
        <v>0.50734451562210114</v>
      </c>
      <c r="AL42">
        <f t="shared" si="21"/>
        <v>0.49265548437789886</v>
      </c>
      <c r="AM42">
        <f t="shared" si="22"/>
        <v>6.9980247290823278E-4</v>
      </c>
      <c r="AN42">
        <f t="shared" si="23"/>
        <v>0.71157256402403002</v>
      </c>
      <c r="AO42">
        <f t="shared" si="11"/>
        <v>1.457252442414517</v>
      </c>
      <c r="AP42">
        <f t="shared" si="26"/>
        <v>0.504292941490873</v>
      </c>
      <c r="AQ42">
        <f t="shared" si="24"/>
        <v>9.3807902520404152E-4</v>
      </c>
      <c r="AR42">
        <f t="shared" si="12"/>
        <v>1.3543040805631259E-4</v>
      </c>
      <c r="AS42">
        <f t="shared" si="12"/>
        <v>5.6775715373977279E-8</v>
      </c>
    </row>
    <row r="43" spans="1:45" x14ac:dyDescent="0.25">
      <c r="A43">
        <v>2162</v>
      </c>
      <c r="B43">
        <v>400.07</v>
      </c>
      <c r="C43">
        <f t="shared" si="0"/>
        <v>673.22</v>
      </c>
      <c r="D43">
        <v>2.4005899999999998</v>
      </c>
      <c r="E43">
        <f t="shared" si="13"/>
        <v>0.48554935508599184</v>
      </c>
      <c r="F43">
        <f t="shared" si="1"/>
        <v>0.51445064491400816</v>
      </c>
      <c r="G43">
        <f t="shared" si="14"/>
        <v>2.1870171655026792E-4</v>
      </c>
      <c r="H43">
        <f t="shared" si="15"/>
        <v>0.77222994795997812</v>
      </c>
      <c r="I43">
        <f t="shared" si="16"/>
        <v>1.6492410910199666</v>
      </c>
      <c r="J43">
        <f t="shared" si="25"/>
        <v>0.52216486302733611</v>
      </c>
      <c r="K43">
        <f t="shared" si="17"/>
        <v>2.7725438176824527E-4</v>
      </c>
      <c r="L43">
        <f t="shared" si="2"/>
        <v>5.950916109999708E-5</v>
      </c>
      <c r="M43">
        <f t="shared" si="2"/>
        <v>3.4284146041285341E-9</v>
      </c>
      <c r="Q43">
        <v>1104</v>
      </c>
      <c r="R43">
        <v>413.113</v>
      </c>
      <c r="S43">
        <f t="shared" si="3"/>
        <v>686.26299999999992</v>
      </c>
      <c r="T43">
        <v>2.33039</v>
      </c>
      <c r="U43">
        <f t="shared" si="18"/>
        <v>0.48784261021199804</v>
      </c>
      <c r="V43">
        <f t="shared" si="4"/>
        <v>0.51215738978800196</v>
      </c>
      <c r="W43">
        <f t="shared" si="5"/>
        <v>4.8610369700483974E-4</v>
      </c>
      <c r="X43">
        <f t="shared" si="6"/>
        <v>0.77381763352105626</v>
      </c>
      <c r="Y43">
        <f t="shared" si="7"/>
        <v>1.6547206064197304</v>
      </c>
      <c r="Z43">
        <f t="shared" si="19"/>
        <v>0.52263265424962368</v>
      </c>
      <c r="AA43">
        <f t="shared" si="8"/>
        <v>5.3645171573378871E-4</v>
      </c>
      <c r="AB43">
        <f t="shared" si="9"/>
        <v>1.0973116554091509E-4</v>
      </c>
      <c r="AC43">
        <f t="shared" si="9"/>
        <v>2.5349229899305967E-9</v>
      </c>
      <c r="AG43">
        <v>736</v>
      </c>
      <c r="AH43">
        <v>418.92599999999999</v>
      </c>
      <c r="AI43">
        <f t="shared" si="10"/>
        <v>692.07600000000002</v>
      </c>
      <c r="AJ43">
        <v>2.7278099999999998</v>
      </c>
      <c r="AK43">
        <f t="shared" si="20"/>
        <v>0.49614767605556948</v>
      </c>
      <c r="AL43">
        <f t="shared" si="21"/>
        <v>0.50385232394443058</v>
      </c>
      <c r="AM43">
        <f t="shared" si="22"/>
        <v>6.9400488906834479E-4</v>
      </c>
      <c r="AN43">
        <f t="shared" si="23"/>
        <v>0.7625140764768179</v>
      </c>
      <c r="AO43">
        <f t="shared" si="11"/>
        <v>1.6162831115570881</v>
      </c>
      <c r="AP43">
        <f t="shared" si="26"/>
        <v>0.51930220589413767</v>
      </c>
      <c r="AQ43">
        <f t="shared" si="24"/>
        <v>8.1900608903982906E-4</v>
      </c>
      <c r="AR43">
        <f t="shared" si="12"/>
        <v>2.3869885225988492E-4</v>
      </c>
      <c r="AS43">
        <f t="shared" si="12"/>
        <v>1.5625299994310998E-8</v>
      </c>
    </row>
    <row r="44" spans="1:45" x14ac:dyDescent="0.25">
      <c r="A44">
        <v>2209</v>
      </c>
      <c r="B44">
        <v>407.77</v>
      </c>
      <c r="C44">
        <f t="shared" si="0"/>
        <v>680.92</v>
      </c>
      <c r="D44">
        <v>2.3497699999999999</v>
      </c>
      <c r="E44">
        <f t="shared" si="13"/>
        <v>0.4752703744081293</v>
      </c>
      <c r="F44">
        <f t="shared" si="1"/>
        <v>0.52472962559187075</v>
      </c>
      <c r="G44">
        <f t="shared" si="14"/>
        <v>2.1310722163654324E-4</v>
      </c>
      <c r="H44">
        <f t="shared" si="15"/>
        <v>0.81645707239541387</v>
      </c>
      <c r="I44">
        <f t="shared" si="16"/>
        <v>1.8134749904218546</v>
      </c>
      <c r="J44">
        <f t="shared" si="25"/>
        <v>0.53519581897044366</v>
      </c>
      <c r="K44">
        <f t="shared" si="17"/>
        <v>2.3628175851218988E-4</v>
      </c>
      <c r="L44">
        <f t="shared" si="2"/>
        <v>1.0954120383768337E-4</v>
      </c>
      <c r="M44">
        <f t="shared" si="2"/>
        <v>5.3705915940070567E-10</v>
      </c>
      <c r="Q44">
        <v>1128</v>
      </c>
      <c r="R44">
        <v>420.92500000000001</v>
      </c>
      <c r="S44">
        <f t="shared" si="3"/>
        <v>694.07500000000005</v>
      </c>
      <c r="T44">
        <v>2.2746599999999999</v>
      </c>
      <c r="U44">
        <f t="shared" si="18"/>
        <v>0.47617612148388189</v>
      </c>
      <c r="V44">
        <f t="shared" si="4"/>
        <v>0.52382387851611811</v>
      </c>
      <c r="W44">
        <f t="shared" si="5"/>
        <v>4.7799179249712981E-4</v>
      </c>
      <c r="X44">
        <f t="shared" si="6"/>
        <v>0.81751490372400348</v>
      </c>
      <c r="Y44">
        <f t="shared" si="7"/>
        <v>1.8177408672207787</v>
      </c>
      <c r="Z44">
        <f t="shared" si="19"/>
        <v>0.53550749542723464</v>
      </c>
      <c r="AA44">
        <f t="shared" si="8"/>
        <v>4.575995902743125E-4</v>
      </c>
      <c r="AB44">
        <f t="shared" si="9"/>
        <v>1.36506904125728E-4</v>
      </c>
      <c r="AC44">
        <f t="shared" si="9"/>
        <v>4.1584191149627534E-10</v>
      </c>
      <c r="AG44">
        <v>752</v>
      </c>
      <c r="AH44">
        <v>426.685</v>
      </c>
      <c r="AI44">
        <f t="shared" si="10"/>
        <v>699.83500000000004</v>
      </c>
      <c r="AJ44">
        <v>2.66676</v>
      </c>
      <c r="AK44">
        <f t="shared" si="20"/>
        <v>0.4850435978304759</v>
      </c>
      <c r="AL44">
        <f t="shared" si="21"/>
        <v>0.5149564021695241</v>
      </c>
      <c r="AM44">
        <f t="shared" si="22"/>
        <v>6.8240972138858269E-4</v>
      </c>
      <c r="AN44">
        <f t="shared" si="23"/>
        <v>0.80698944343714052</v>
      </c>
      <c r="AO44">
        <f t="shared" si="11"/>
        <v>1.7760778922588853</v>
      </c>
      <c r="AP44">
        <f t="shared" si="26"/>
        <v>0.53240630331877492</v>
      </c>
      <c r="AQ44">
        <f t="shared" si="24"/>
        <v>7.0331311583351195E-4</v>
      </c>
      <c r="AR44">
        <f t="shared" si="12"/>
        <v>3.0449905011862525E-4</v>
      </c>
      <c r="AS44">
        <f t="shared" si="12"/>
        <v>4.3695189932029945E-10</v>
      </c>
    </row>
    <row r="45" spans="1:45" x14ac:dyDescent="0.25">
      <c r="A45">
        <v>2256</v>
      </c>
      <c r="B45">
        <v>415.46899999999999</v>
      </c>
      <c r="C45">
        <f t="shared" si="0"/>
        <v>688.61899999999991</v>
      </c>
      <c r="D45">
        <v>2.3002500000000001</v>
      </c>
      <c r="E45">
        <f t="shared" si="13"/>
        <v>0.46525433499121172</v>
      </c>
      <c r="F45">
        <f t="shared" si="1"/>
        <v>0.53474566500878828</v>
      </c>
      <c r="G45">
        <f t="shared" si="14"/>
        <v>2.0368264943573623E-4</v>
      </c>
      <c r="H45">
        <f t="shared" si="15"/>
        <v>0.85414831705273842</v>
      </c>
      <c r="I45">
        <f t="shared" si="16"/>
        <v>1.9783883086240404</v>
      </c>
      <c r="J45">
        <f t="shared" si="25"/>
        <v>0.54630106162051661</v>
      </c>
      <c r="K45">
        <f t="shared" si="17"/>
        <v>1.9802991988366534E-4</v>
      </c>
      <c r="L45">
        <f t="shared" si="2"/>
        <v>1.3352719085434257E-4</v>
      </c>
      <c r="M45">
        <f t="shared" si="2"/>
        <v>3.1953351388855544E-11</v>
      </c>
      <c r="Q45">
        <v>1152</v>
      </c>
      <c r="R45">
        <v>428.73200000000003</v>
      </c>
      <c r="S45">
        <f t="shared" si="3"/>
        <v>701.88200000000006</v>
      </c>
      <c r="T45">
        <v>2.2198600000000002</v>
      </c>
      <c r="U45">
        <f t="shared" si="18"/>
        <v>0.46470431846395072</v>
      </c>
      <c r="V45">
        <f t="shared" si="4"/>
        <v>0.53529568153604923</v>
      </c>
      <c r="W45">
        <f t="shared" si="5"/>
        <v>4.5583669846533764E-4</v>
      </c>
      <c r="X45">
        <f t="shared" si="6"/>
        <v>0.85478918648703495</v>
      </c>
      <c r="Y45">
        <f t="shared" si="7"/>
        <v>1.9814579249303037</v>
      </c>
      <c r="Z45">
        <f t="shared" si="19"/>
        <v>0.54648988559381817</v>
      </c>
      <c r="AA45">
        <f t="shared" si="8"/>
        <v>3.8386229444531059E-4</v>
      </c>
      <c r="AB45">
        <f t="shared" si="9"/>
        <v>1.2531020448697063E-4</v>
      </c>
      <c r="AC45">
        <f t="shared" si="9"/>
        <v>5.180314834038087E-9</v>
      </c>
      <c r="AG45">
        <v>768</v>
      </c>
      <c r="AH45">
        <v>434.44099999999997</v>
      </c>
      <c r="AI45">
        <f t="shared" si="10"/>
        <v>707.59099999999989</v>
      </c>
      <c r="AJ45">
        <v>2.6067300000000002</v>
      </c>
      <c r="AK45">
        <f t="shared" si="20"/>
        <v>0.47412504228825864</v>
      </c>
      <c r="AL45">
        <f t="shared" si="21"/>
        <v>0.52587495771174142</v>
      </c>
      <c r="AM45">
        <f t="shared" si="22"/>
        <v>6.5160295235704851E-4</v>
      </c>
      <c r="AN45">
        <f t="shared" si="23"/>
        <v>0.84518221066232069</v>
      </c>
      <c r="AO45">
        <f t="shared" si="11"/>
        <v>1.9364828250507902</v>
      </c>
      <c r="AP45">
        <f t="shared" si="26"/>
        <v>0.54365931317211114</v>
      </c>
      <c r="AQ45">
        <f t="shared" si="24"/>
        <v>5.9453689545979486E-4</v>
      </c>
      <c r="AR45">
        <f t="shared" si="12"/>
        <v>3.1628329914078213E-4</v>
      </c>
      <c r="AS45">
        <f t="shared" si="12"/>
        <v>3.256534849800592E-9</v>
      </c>
    </row>
    <row r="46" spans="1:45" x14ac:dyDescent="0.25">
      <c r="A46">
        <v>2303</v>
      </c>
      <c r="B46">
        <v>423.16300000000001</v>
      </c>
      <c r="C46">
        <f t="shared" si="0"/>
        <v>696.31299999999999</v>
      </c>
      <c r="D46">
        <v>2.25292</v>
      </c>
      <c r="E46">
        <f t="shared" si="13"/>
        <v>0.45568125046773206</v>
      </c>
      <c r="F46">
        <f t="shared" si="1"/>
        <v>0.54431874953226789</v>
      </c>
      <c r="G46">
        <f t="shared" si="14"/>
        <v>1.887496514737259E-4</v>
      </c>
      <c r="H46">
        <f t="shared" si="15"/>
        <v>0.88573769664261714</v>
      </c>
      <c r="I46">
        <f t="shared" si="16"/>
        <v>2.1439502138106117</v>
      </c>
      <c r="J46">
        <f t="shared" si="25"/>
        <v>0.55560846785504892</v>
      </c>
      <c r="K46">
        <f t="shared" si="17"/>
        <v>1.6317126414725294E-4</v>
      </c>
      <c r="L46">
        <f t="shared" si="2"/>
        <v>1.2745773980773768E-4</v>
      </c>
      <c r="M46">
        <f t="shared" si="2"/>
        <v>6.5425389822307231E-10</v>
      </c>
      <c r="Q46">
        <v>1176</v>
      </c>
      <c r="R46">
        <v>436.53300000000002</v>
      </c>
      <c r="S46">
        <f t="shared" si="3"/>
        <v>709.68299999999999</v>
      </c>
      <c r="T46">
        <v>2.1676000000000002</v>
      </c>
      <c r="U46">
        <f t="shared" si="18"/>
        <v>0.45376423770078272</v>
      </c>
      <c r="V46">
        <f t="shared" si="4"/>
        <v>0.54623576229921733</v>
      </c>
      <c r="W46">
        <f t="shared" si="5"/>
        <v>4.1946396535012809E-4</v>
      </c>
      <c r="X46">
        <f t="shared" si="6"/>
        <v>0.88605711593741587</v>
      </c>
      <c r="Y46">
        <f t="shared" si="7"/>
        <v>2.1457975014207307</v>
      </c>
      <c r="Z46">
        <f t="shared" si="19"/>
        <v>0.5557025806605056</v>
      </c>
      <c r="AA46">
        <f t="shared" si="8"/>
        <v>3.1666527395088253E-4</v>
      </c>
      <c r="AB46">
        <f t="shared" si="9"/>
        <v>8.962064988562463E-5</v>
      </c>
      <c r="AC46">
        <f t="shared" si="9"/>
        <v>1.0567570953397322E-8</v>
      </c>
      <c r="AG46">
        <v>784</v>
      </c>
      <c r="AH46">
        <v>442.19499999999999</v>
      </c>
      <c r="AI46">
        <f t="shared" si="10"/>
        <v>715.34500000000003</v>
      </c>
      <c r="AJ46">
        <v>2.54941</v>
      </c>
      <c r="AK46">
        <f t="shared" si="20"/>
        <v>0.4636993950505458</v>
      </c>
      <c r="AL46">
        <f t="shared" si="21"/>
        <v>0.5363006049494542</v>
      </c>
      <c r="AM46">
        <f t="shared" si="22"/>
        <v>6.0738216581362331E-4</v>
      </c>
      <c r="AN46">
        <f t="shared" si="23"/>
        <v>0.87746798600744091</v>
      </c>
      <c r="AO46">
        <f t="shared" si="11"/>
        <v>2.0974757593148485</v>
      </c>
      <c r="AP46">
        <f t="shared" si="26"/>
        <v>0.55317190349946788</v>
      </c>
      <c r="AQ46">
        <f t="shared" si="24"/>
        <v>4.947058358716833E-4</v>
      </c>
      <c r="AR46">
        <f t="shared" si="12"/>
        <v>2.8464071476369372E-4</v>
      </c>
      <c r="AS46">
        <f t="shared" si="12"/>
        <v>1.2695955329184928E-8</v>
      </c>
    </row>
    <row r="47" spans="1:45" x14ac:dyDescent="0.25">
      <c r="A47">
        <v>2350</v>
      </c>
      <c r="B47">
        <v>430.85</v>
      </c>
      <c r="C47">
        <f t="shared" si="0"/>
        <v>704</v>
      </c>
      <c r="D47">
        <v>2.20906</v>
      </c>
      <c r="E47">
        <f t="shared" si="13"/>
        <v>0.44681001684846694</v>
      </c>
      <c r="F47">
        <f t="shared" si="1"/>
        <v>0.553189983151533</v>
      </c>
      <c r="G47">
        <f t="shared" si="14"/>
        <v>1.7381665351171559E-4</v>
      </c>
      <c r="H47">
        <f t="shared" si="15"/>
        <v>0.91176648564751073</v>
      </c>
      <c r="I47">
        <f t="shared" si="16"/>
        <v>2.3100877548049006</v>
      </c>
      <c r="J47">
        <f t="shared" si="25"/>
        <v>0.56327751726996977</v>
      </c>
      <c r="K47">
        <f t="shared" si="17"/>
        <v>1.3217557563446658E-4</v>
      </c>
      <c r="L47">
        <f t="shared" si="2"/>
        <v>1.0175834459062589E-4</v>
      </c>
      <c r="M47">
        <f t="shared" si="2"/>
        <v>1.7339793667791164E-9</v>
      </c>
      <c r="Q47">
        <v>1200</v>
      </c>
      <c r="R47">
        <v>444.33699999999999</v>
      </c>
      <c r="S47">
        <f t="shared" si="3"/>
        <v>717.48699999999997</v>
      </c>
      <c r="T47">
        <v>2.11951</v>
      </c>
      <c r="U47">
        <f t="shared" si="18"/>
        <v>0.44369710253237959</v>
      </c>
      <c r="V47">
        <f t="shared" si="4"/>
        <v>0.55630289746762041</v>
      </c>
      <c r="W47">
        <f t="shared" si="5"/>
        <v>3.7925334193020704E-4</v>
      </c>
      <c r="X47">
        <f t="shared" si="6"/>
        <v>0.91185143746511288</v>
      </c>
      <c r="Y47">
        <f t="shared" si="7"/>
        <v>2.3106908090834573</v>
      </c>
      <c r="Z47">
        <f t="shared" si="19"/>
        <v>0.5633025472353268</v>
      </c>
      <c r="AA47">
        <f t="shared" si="8"/>
        <v>2.5702331723030978E-4</v>
      </c>
      <c r="AB47">
        <f t="shared" si="9"/>
        <v>4.8995096870552189E-5</v>
      </c>
      <c r="AC47">
        <f t="shared" si="9"/>
        <v>1.4940178938137496E-8</v>
      </c>
      <c r="AG47">
        <v>800</v>
      </c>
      <c r="AH47">
        <v>449.94200000000001</v>
      </c>
      <c r="AI47">
        <f t="shared" si="10"/>
        <v>723.09199999999998</v>
      </c>
      <c r="AJ47">
        <v>2.4959799999999999</v>
      </c>
      <c r="AK47">
        <f t="shared" si="20"/>
        <v>0.45398128039752778</v>
      </c>
      <c r="AL47">
        <f t="shared" si="21"/>
        <v>0.54601871960247217</v>
      </c>
      <c r="AM47">
        <f t="shared" si="22"/>
        <v>5.4906529307127694E-4</v>
      </c>
      <c r="AN47">
        <f t="shared" si="23"/>
        <v>0.90433252814240939</v>
      </c>
      <c r="AO47">
        <f t="shared" si="11"/>
        <v>2.2590357282896485</v>
      </c>
      <c r="AP47">
        <f t="shared" si="26"/>
        <v>0.5610871968734148</v>
      </c>
      <c r="AQ47">
        <f t="shared" si="24"/>
        <v>4.0504115966533681E-4</v>
      </c>
      <c r="AR47">
        <f t="shared" si="12"/>
        <v>2.2705900726491455E-4</v>
      </c>
      <c r="AS47">
        <f t="shared" si="12"/>
        <v>2.0742951003332039E-8</v>
      </c>
    </row>
    <row r="48" spans="1:45" x14ac:dyDescent="0.25">
      <c r="A48">
        <v>2397</v>
      </c>
      <c r="B48">
        <v>438.53800000000001</v>
      </c>
      <c r="C48">
        <f t="shared" si="0"/>
        <v>711.68799999999999</v>
      </c>
      <c r="D48">
        <v>2.1686700000000001</v>
      </c>
      <c r="E48">
        <f t="shared" si="13"/>
        <v>0.43864063413341642</v>
      </c>
      <c r="F48">
        <f t="shared" si="1"/>
        <v>0.56135936586658364</v>
      </c>
      <c r="G48">
        <f t="shared" si="14"/>
        <v>1.5991648537992881E-4</v>
      </c>
      <c r="H48">
        <f t="shared" si="15"/>
        <v>0.93285089770847962</v>
      </c>
      <c r="I48">
        <f t="shared" si="16"/>
        <v>2.476724873891837</v>
      </c>
      <c r="J48">
        <f t="shared" si="25"/>
        <v>0.56948976932478967</v>
      </c>
      <c r="K48">
        <f t="shared" si="17"/>
        <v>1.0530961794161098E-4</v>
      </c>
      <c r="L48">
        <f t="shared" si="2"/>
        <v>6.6103460393208678E-5</v>
      </c>
      <c r="M48">
        <f t="shared" si="2"/>
        <v>2.9819099714260161E-9</v>
      </c>
      <c r="Q48">
        <v>1224</v>
      </c>
      <c r="R48">
        <v>452.108</v>
      </c>
      <c r="S48">
        <f t="shared" si="3"/>
        <v>725.25800000000004</v>
      </c>
      <c r="T48">
        <v>2.0760299999999998</v>
      </c>
      <c r="U48">
        <f t="shared" si="18"/>
        <v>0.43459502232605457</v>
      </c>
      <c r="V48">
        <f t="shared" si="4"/>
        <v>0.56540497767394537</v>
      </c>
      <c r="W48">
        <f t="shared" si="5"/>
        <v>3.4322950793362156E-4</v>
      </c>
      <c r="X48">
        <f t="shared" si="6"/>
        <v>0.93278755717927586</v>
      </c>
      <c r="Y48">
        <f t="shared" si="7"/>
        <v>2.4761637443050502</v>
      </c>
      <c r="Z48">
        <f t="shared" si="19"/>
        <v>0.56947110684885427</v>
      </c>
      <c r="AA48">
        <f t="shared" si="8"/>
        <v>2.048399820488492E-4</v>
      </c>
      <c r="AB48">
        <f t="shared" si="9"/>
        <v>1.6533406467045286E-5</v>
      </c>
      <c r="AC48">
        <f t="shared" si="9"/>
        <v>1.9151660874612078E-8</v>
      </c>
      <c r="AG48">
        <v>816</v>
      </c>
      <c r="AH48">
        <v>457.68900000000002</v>
      </c>
      <c r="AI48">
        <f t="shared" si="10"/>
        <v>730.83899999999994</v>
      </c>
      <c r="AJ48">
        <v>2.4476800000000001</v>
      </c>
      <c r="AK48">
        <f t="shared" si="20"/>
        <v>0.44519623570838746</v>
      </c>
      <c r="AL48">
        <f t="shared" si="21"/>
        <v>0.5548037642916126</v>
      </c>
      <c r="AM48">
        <f t="shared" si="22"/>
        <v>4.9245359204652672E-4</v>
      </c>
      <c r="AN48">
        <f t="shared" si="23"/>
        <v>0.92632791309891183</v>
      </c>
      <c r="AO48">
        <f t="shared" si="11"/>
        <v>2.4210926003703008</v>
      </c>
      <c r="AP48">
        <f t="shared" si="26"/>
        <v>0.56756785542806021</v>
      </c>
      <c r="AQ48">
        <f t="shared" si="24"/>
        <v>3.2644647404040354E-4</v>
      </c>
      <c r="AR48">
        <f t="shared" si="12"/>
        <v>1.6292202253954041E-4</v>
      </c>
      <c r="AS48">
        <f t="shared" si="12"/>
        <v>2.7558363228698907E-8</v>
      </c>
    </row>
    <row r="49" spans="1:45" x14ac:dyDescent="0.25">
      <c r="A49">
        <v>2444</v>
      </c>
      <c r="B49">
        <v>446.202</v>
      </c>
      <c r="C49">
        <f t="shared" si="0"/>
        <v>719.35199999999998</v>
      </c>
      <c r="D49">
        <v>2.13151</v>
      </c>
      <c r="E49">
        <f t="shared" si="13"/>
        <v>0.43112455932055976</v>
      </c>
      <c r="F49">
        <f t="shared" si="1"/>
        <v>0.56887544067944029</v>
      </c>
      <c r="G49">
        <f t="shared" si="14"/>
        <v>1.5118046639926925E-4</v>
      </c>
      <c r="H49">
        <f t="shared" si="15"/>
        <v>0.94964970011963523</v>
      </c>
      <c r="I49">
        <f t="shared" si="16"/>
        <v>2.6438792102241235</v>
      </c>
      <c r="J49">
        <f t="shared" si="25"/>
        <v>0.57443932136804543</v>
      </c>
      <c r="K49">
        <f t="shared" si="17"/>
        <v>8.2404574814577141E-5</v>
      </c>
      <c r="L49">
        <f t="shared" si="2"/>
        <v>3.0956768317033191E-5</v>
      </c>
      <c r="M49">
        <f t="shared" si="2"/>
        <v>4.7301232632693224E-9</v>
      </c>
      <c r="Q49">
        <v>1248</v>
      </c>
      <c r="R49">
        <v>459.88200000000001</v>
      </c>
      <c r="S49">
        <f t="shared" si="3"/>
        <v>733.03199999999993</v>
      </c>
      <c r="T49">
        <v>2.03668</v>
      </c>
      <c r="U49">
        <f t="shared" si="18"/>
        <v>0.42635751413564776</v>
      </c>
      <c r="V49">
        <f t="shared" si="4"/>
        <v>0.57364248586435229</v>
      </c>
      <c r="W49">
        <f t="shared" si="5"/>
        <v>3.1889379441049637E-4</v>
      </c>
      <c r="X49">
        <f t="shared" si="6"/>
        <v>0.94947302537973022</v>
      </c>
      <c r="Y49">
        <f t="shared" si="7"/>
        <v>2.6418935969972543</v>
      </c>
      <c r="Z49">
        <f t="shared" si="19"/>
        <v>0.57438726641802662</v>
      </c>
      <c r="AA49">
        <f t="shared" si="8"/>
        <v>1.6074265608996815E-4</v>
      </c>
      <c r="AB49">
        <f t="shared" si="9"/>
        <v>5.5469807313144009E-7</v>
      </c>
      <c r="AC49">
        <f t="shared" si="9"/>
        <v>2.5011782552078849E-8</v>
      </c>
      <c r="AG49">
        <v>832</v>
      </c>
      <c r="AH49">
        <v>465.42500000000001</v>
      </c>
      <c r="AI49">
        <f t="shared" si="10"/>
        <v>738.57500000000005</v>
      </c>
      <c r="AJ49">
        <v>2.4043600000000001</v>
      </c>
      <c r="AK49">
        <f t="shared" si="20"/>
        <v>0.43731697823564292</v>
      </c>
      <c r="AL49">
        <f t="shared" si="21"/>
        <v>0.56268302176435703</v>
      </c>
      <c r="AM49">
        <f t="shared" si="22"/>
        <v>4.4902855230466443E-4</v>
      </c>
      <c r="AN49">
        <f t="shared" si="23"/>
        <v>0.94405528646053327</v>
      </c>
      <c r="AO49">
        <f t="shared" si="11"/>
        <v>2.5836519456538034</v>
      </c>
      <c r="AP49">
        <f t="shared" si="26"/>
        <v>0.57279099901270669</v>
      </c>
      <c r="AQ49">
        <f t="shared" si="24"/>
        <v>2.5880884660763482E-4</v>
      </c>
      <c r="AR49">
        <f t="shared" si="12"/>
        <v>1.0217120405315445E-4</v>
      </c>
      <c r="AS49">
        <f t="shared" si="12"/>
        <v>3.6183536435464561E-8</v>
      </c>
    </row>
    <row r="50" spans="1:45" x14ac:dyDescent="0.25">
      <c r="A50">
        <v>2491</v>
      </c>
      <c r="B50">
        <v>453.89400000000001</v>
      </c>
      <c r="C50">
        <f t="shared" si="0"/>
        <v>727.04399999999998</v>
      </c>
      <c r="D50">
        <v>2.0963799999999999</v>
      </c>
      <c r="E50">
        <f t="shared" si="13"/>
        <v>0.42401907739979411</v>
      </c>
      <c r="F50">
        <f t="shared" si="1"/>
        <v>0.57598092260020595</v>
      </c>
      <c r="G50">
        <f t="shared" si="14"/>
        <v>1.4403672674020925E-4</v>
      </c>
      <c r="H50">
        <f t="shared" si="15"/>
        <v>0.9627947309073539</v>
      </c>
      <c r="I50">
        <f t="shared" si="16"/>
        <v>2.8113122134675712</v>
      </c>
      <c r="J50">
        <f t="shared" si="25"/>
        <v>0.57831233638433055</v>
      </c>
      <c r="K50">
        <f t="shared" si="17"/>
        <v>6.3538380520618149E-5</v>
      </c>
      <c r="L50">
        <f t="shared" si="2"/>
        <v>5.4354902328062009E-6</v>
      </c>
      <c r="M50">
        <f t="shared" si="2"/>
        <v>6.4799837440891565E-9</v>
      </c>
      <c r="Q50">
        <v>1272</v>
      </c>
      <c r="R50">
        <v>467.654</v>
      </c>
      <c r="S50">
        <f t="shared" si="3"/>
        <v>740.80399999999997</v>
      </c>
      <c r="T50">
        <v>2.0001199999999999</v>
      </c>
      <c r="U50">
        <f t="shared" si="18"/>
        <v>0.41870406306979585</v>
      </c>
      <c r="V50">
        <f t="shared" si="4"/>
        <v>0.5812959369302042</v>
      </c>
      <c r="W50">
        <f t="shared" si="5"/>
        <v>2.934241587518871E-4</v>
      </c>
      <c r="X50">
        <f t="shared" si="6"/>
        <v>0.96256649692673613</v>
      </c>
      <c r="Y50">
        <f t="shared" si="7"/>
        <v>2.8080041318535973</v>
      </c>
      <c r="Z50">
        <f t="shared" si="19"/>
        <v>0.5782450901641859</v>
      </c>
      <c r="AA50">
        <f t="shared" si="8"/>
        <v>1.2409588614512162E-4</v>
      </c>
      <c r="AB50">
        <f t="shared" si="9"/>
        <v>9.3076659897243208E-6</v>
      </c>
      <c r="AC50">
        <f t="shared" si="9"/>
        <v>2.8672063903991083E-8</v>
      </c>
      <c r="AG50">
        <v>848</v>
      </c>
      <c r="AH50">
        <v>473.137</v>
      </c>
      <c r="AI50">
        <f t="shared" si="10"/>
        <v>746.28700000000003</v>
      </c>
      <c r="AJ50">
        <v>2.3648600000000002</v>
      </c>
      <c r="AK50">
        <f t="shared" si="20"/>
        <v>0.43013252139876829</v>
      </c>
      <c r="AL50">
        <f t="shared" si="21"/>
        <v>0.56986747860123166</v>
      </c>
      <c r="AM50">
        <f t="shared" si="22"/>
        <v>4.1026431525760521E-4</v>
      </c>
      <c r="AN50">
        <f t="shared" si="23"/>
        <v>0.9581096611220784</v>
      </c>
      <c r="AO50">
        <f t="shared" si="11"/>
        <v>2.7466102961622831</v>
      </c>
      <c r="AP50">
        <f t="shared" si="26"/>
        <v>0.57693194055842889</v>
      </c>
      <c r="AQ50">
        <f t="shared" si="24"/>
        <v>2.0176364134141274E-4</v>
      </c>
      <c r="AR50">
        <f t="shared" si="12"/>
        <v>4.9906622744686947E-5</v>
      </c>
      <c r="AS50">
        <f t="shared" si="12"/>
        <v>4.3472531023506423E-8</v>
      </c>
    </row>
    <row r="51" spans="1:45" x14ac:dyDescent="0.25">
      <c r="A51">
        <v>2538</v>
      </c>
      <c r="B51">
        <v>461.54399999999998</v>
      </c>
      <c r="C51">
        <f t="shared" si="0"/>
        <v>734.69399999999996</v>
      </c>
      <c r="D51">
        <v>2.06291</v>
      </c>
      <c r="E51">
        <f t="shared" si="13"/>
        <v>0.41724935124300427</v>
      </c>
      <c r="F51">
        <f t="shared" si="1"/>
        <v>0.58275064875699578</v>
      </c>
      <c r="G51">
        <f t="shared" si="14"/>
        <v>1.3340718640413826E-4</v>
      </c>
      <c r="H51">
        <f t="shared" si="15"/>
        <v>0.97293026003331162</v>
      </c>
      <c r="I51">
        <f t="shared" si="16"/>
        <v>2.9793646302796151</v>
      </c>
      <c r="J51">
        <f t="shared" si="25"/>
        <v>0.58129864026879963</v>
      </c>
      <c r="K51">
        <f t="shared" si="17"/>
        <v>4.8040372652282141E-5</v>
      </c>
      <c r="L51">
        <f t="shared" si="2"/>
        <v>2.1083286497936828E-6</v>
      </c>
      <c r="M51">
        <f t="shared" si="2"/>
        <v>7.2874928901440918E-9</v>
      </c>
      <c r="Q51">
        <v>1296</v>
      </c>
      <c r="R51">
        <v>475.43900000000002</v>
      </c>
      <c r="S51">
        <f t="shared" si="3"/>
        <v>748.58899999999994</v>
      </c>
      <c r="T51">
        <v>1.96648</v>
      </c>
      <c r="U51">
        <f t="shared" si="18"/>
        <v>0.41166188325975051</v>
      </c>
      <c r="V51">
        <f t="shared" si="4"/>
        <v>0.58833811674024949</v>
      </c>
      <c r="W51">
        <f t="shared" si="5"/>
        <v>2.635932841106442E-4</v>
      </c>
      <c r="X51">
        <f t="shared" si="6"/>
        <v>0.97267486513381707</v>
      </c>
      <c r="Y51">
        <f t="shared" si="7"/>
        <v>2.9745097365306425</v>
      </c>
      <c r="Z51">
        <f t="shared" si="19"/>
        <v>0.58122339143166879</v>
      </c>
      <c r="AA51">
        <f t="shared" si="8"/>
        <v>9.4299150511555475E-5</v>
      </c>
      <c r="AB51">
        <f t="shared" si="9"/>
        <v>5.0619316216558808E-5</v>
      </c>
      <c r="AC51">
        <f t="shared" si="9"/>
        <v>2.8660503671066102E-8</v>
      </c>
      <c r="AG51">
        <v>864</v>
      </c>
      <c r="AH51">
        <v>480.86099999999999</v>
      </c>
      <c r="AI51">
        <f t="shared" si="10"/>
        <v>754.01099999999997</v>
      </c>
      <c r="AJ51">
        <v>2.32877</v>
      </c>
      <c r="AK51">
        <f t="shared" si="20"/>
        <v>0.4235682923546466</v>
      </c>
      <c r="AL51">
        <f t="shared" si="21"/>
        <v>0.57643170764535334</v>
      </c>
      <c r="AM51">
        <f t="shared" si="22"/>
        <v>3.7297789369913903E-4</v>
      </c>
      <c r="AN51">
        <f t="shared" si="23"/>
        <v>0.96906624875676906</v>
      </c>
      <c r="AO51">
        <f t="shared" si="11"/>
        <v>2.9097837421182922</v>
      </c>
      <c r="AP51">
        <f t="shared" si="26"/>
        <v>0.58016015881989147</v>
      </c>
      <c r="AQ51">
        <f t="shared" si="24"/>
        <v>1.5501395105843452E-4</v>
      </c>
      <c r="AR51">
        <f t="shared" si="12"/>
        <v>1.3901348160914743E-5</v>
      </c>
      <c r="AS51">
        <f t="shared" si="12"/>
        <v>4.7508280291480324E-8</v>
      </c>
    </row>
    <row r="52" spans="1:45" x14ac:dyDescent="0.25">
      <c r="A52">
        <v>2585</v>
      </c>
      <c r="B52">
        <v>469.22500000000002</v>
      </c>
      <c r="C52">
        <f t="shared" si="0"/>
        <v>742.375</v>
      </c>
      <c r="D52">
        <v>2.0319099999999999</v>
      </c>
      <c r="E52">
        <f t="shared" si="13"/>
        <v>0.41097921348200972</v>
      </c>
      <c r="F52">
        <f t="shared" si="1"/>
        <v>0.58902078651799028</v>
      </c>
      <c r="G52">
        <f t="shared" si="14"/>
        <v>1.1929184539105395E-4</v>
      </c>
      <c r="H52">
        <f t="shared" si="15"/>
        <v>0.98059357458822149</v>
      </c>
      <c r="I52">
        <f t="shared" si="16"/>
        <v>3.1475617461571219</v>
      </c>
      <c r="J52">
        <f t="shared" si="25"/>
        <v>0.58355653778345684</v>
      </c>
      <c r="K52">
        <f t="shared" si="17"/>
        <v>3.5804063767748621E-5</v>
      </c>
      <c r="L52">
        <f t="shared" si="2"/>
        <v>2.9858014232850288E-5</v>
      </c>
      <c r="M52">
        <f t="shared" si="2"/>
        <v>6.9702096803807189E-9</v>
      </c>
      <c r="Q52">
        <v>1320</v>
      </c>
      <c r="R52">
        <v>483.209</v>
      </c>
      <c r="S52">
        <f t="shared" si="3"/>
        <v>756.35899999999992</v>
      </c>
      <c r="T52">
        <v>1.9362600000000001</v>
      </c>
      <c r="U52">
        <f t="shared" si="18"/>
        <v>0.40533564444109504</v>
      </c>
      <c r="V52">
        <f t="shared" si="4"/>
        <v>0.59466435555890496</v>
      </c>
      <c r="W52">
        <f t="shared" si="5"/>
        <v>2.3358795991009854E-4</v>
      </c>
      <c r="X52">
        <f t="shared" si="6"/>
        <v>0.98035610715235622</v>
      </c>
      <c r="Y52">
        <f t="shared" si="7"/>
        <v>3.141542223616379</v>
      </c>
      <c r="Z52">
        <f t="shared" si="19"/>
        <v>0.58348657104394608</v>
      </c>
      <c r="AA52">
        <f t="shared" si="8"/>
        <v>7.0392765569500778E-5</v>
      </c>
      <c r="AB52">
        <f t="shared" si="9"/>
        <v>1.2494286666285448E-4</v>
      </c>
      <c r="AC52">
        <f t="shared" si="9"/>
        <v>2.6632671455865465E-8</v>
      </c>
      <c r="AG52">
        <v>880</v>
      </c>
      <c r="AH52">
        <v>488.59199999999998</v>
      </c>
      <c r="AI52">
        <f t="shared" si="10"/>
        <v>761.74199999999996</v>
      </c>
      <c r="AJ52">
        <v>2.29596</v>
      </c>
      <c r="AK52">
        <f t="shared" si="20"/>
        <v>0.41760064605546038</v>
      </c>
      <c r="AL52">
        <f t="shared" si="21"/>
        <v>0.58239935394453957</v>
      </c>
      <c r="AM52">
        <f t="shared" si="22"/>
        <v>3.342136566520798E-4</v>
      </c>
      <c r="AN52">
        <f t="shared" si="23"/>
        <v>0.97748413776828558</v>
      </c>
      <c r="AO52">
        <f t="shared" si="11"/>
        <v>3.0733611160737038</v>
      </c>
      <c r="AP52">
        <f t="shared" si="26"/>
        <v>0.58264038203682644</v>
      </c>
      <c r="AQ52">
        <f t="shared" si="24"/>
        <v>1.1724426024012543E-4</v>
      </c>
      <c r="AR52">
        <f t="shared" si="12"/>
        <v>5.8094541271451211E-8</v>
      </c>
      <c r="AS52">
        <f t="shared" si="12"/>
        <v>4.7075718979367803E-8</v>
      </c>
    </row>
    <row r="53" spans="1:45" x14ac:dyDescent="0.25">
      <c r="A53">
        <v>2632</v>
      </c>
      <c r="B53">
        <v>476.88400000000001</v>
      </c>
      <c r="C53">
        <f t="shared" si="0"/>
        <v>750.03399999999999</v>
      </c>
      <c r="D53">
        <v>2.0041899999999999</v>
      </c>
      <c r="E53">
        <f t="shared" si="13"/>
        <v>0.40537249674863018</v>
      </c>
      <c r="F53">
        <f t="shared" si="1"/>
        <v>0.59462750325136982</v>
      </c>
      <c r="G53">
        <f t="shared" si="14"/>
        <v>1.0935085827513514E-4</v>
      </c>
      <c r="H53">
        <f t="shared" si="15"/>
        <v>0.98630497497602199</v>
      </c>
      <c r="I53">
        <f t="shared" si="16"/>
        <v>3.3163073410730748</v>
      </c>
      <c r="J53">
        <f t="shared" si="25"/>
        <v>0.58523932878054108</v>
      </c>
      <c r="K53">
        <f t="shared" si="17"/>
        <v>2.6191585045116093E-5</v>
      </c>
      <c r="L53">
        <f t="shared" si="2"/>
        <v>8.8137819894720421E-5</v>
      </c>
      <c r="M53">
        <f t="shared" si="2"/>
        <v>6.9154647241449631E-9</v>
      </c>
      <c r="Q53">
        <v>1344</v>
      </c>
      <c r="R53">
        <v>490.99900000000002</v>
      </c>
      <c r="S53">
        <f t="shared" si="3"/>
        <v>764.149</v>
      </c>
      <c r="T53">
        <v>1.9094800000000001</v>
      </c>
      <c r="U53">
        <f t="shared" si="18"/>
        <v>0.39972953340325273</v>
      </c>
      <c r="V53">
        <f t="shared" si="4"/>
        <v>0.60027046659674732</v>
      </c>
      <c r="W53">
        <f t="shared" si="5"/>
        <v>2.1117119153933142E-4</v>
      </c>
      <c r="X53">
        <f t="shared" si="6"/>
        <v>0.98609002803881585</v>
      </c>
      <c r="Y53">
        <f t="shared" si="7"/>
        <v>3.3089177329784762</v>
      </c>
      <c r="Z53">
        <f t="shared" si="19"/>
        <v>0.58517599741761406</v>
      </c>
      <c r="AA53">
        <f t="shared" si="8"/>
        <v>5.1732226036547232E-5</v>
      </c>
      <c r="AB53">
        <f t="shared" si="9"/>
        <v>2.27842999799804E-4</v>
      </c>
      <c r="AC53">
        <f t="shared" si="9"/>
        <v>2.542078372059801E-8</v>
      </c>
      <c r="AG53">
        <v>896</v>
      </c>
      <c r="AH53">
        <v>496.32299999999998</v>
      </c>
      <c r="AI53">
        <f t="shared" si="10"/>
        <v>769.47299999999996</v>
      </c>
      <c r="AJ53">
        <v>2.2665600000000001</v>
      </c>
      <c r="AK53">
        <f t="shared" si="20"/>
        <v>0.4122532275490271</v>
      </c>
      <c r="AL53">
        <f t="shared" si="21"/>
        <v>0.58774677245097284</v>
      </c>
      <c r="AM53">
        <f t="shared" si="22"/>
        <v>3.0556677179618963E-4</v>
      </c>
      <c r="AN53">
        <f t="shared" si="23"/>
        <v>0.98385097870872873</v>
      </c>
      <c r="AO53">
        <f t="shared" si="11"/>
        <v>3.2374020779591457</v>
      </c>
      <c r="AP53">
        <f t="shared" si="26"/>
        <v>0.58451629020066842</v>
      </c>
      <c r="AQ53">
        <f t="shared" si="24"/>
        <v>8.7237239403811871E-5</v>
      </c>
      <c r="AR53">
        <f t="shared" si="12"/>
        <v>1.0436015569531927E-5</v>
      </c>
      <c r="AS53">
        <f t="shared" si="12"/>
        <v>4.7667784714674326E-8</v>
      </c>
    </row>
    <row r="54" spans="1:45" x14ac:dyDescent="0.25">
      <c r="A54">
        <v>2679</v>
      </c>
      <c r="B54">
        <v>484.54599999999999</v>
      </c>
      <c r="C54">
        <f t="shared" si="0"/>
        <v>757.69599999999991</v>
      </c>
      <c r="D54">
        <v>1.97878</v>
      </c>
      <c r="E54">
        <f t="shared" si="13"/>
        <v>0.40023300640969889</v>
      </c>
      <c r="F54">
        <f t="shared" si="1"/>
        <v>0.59976699359030117</v>
      </c>
      <c r="G54">
        <f t="shared" si="14"/>
        <v>1.0216408403981327E-4</v>
      </c>
      <c r="H54">
        <f t="shared" si="15"/>
        <v>0.99048300990396021</v>
      </c>
      <c r="I54">
        <f t="shared" si="16"/>
        <v>3.4853255706050543</v>
      </c>
      <c r="J54">
        <f t="shared" si="25"/>
        <v>0.58647033327766152</v>
      </c>
      <c r="K54">
        <f t="shared" si="17"/>
        <v>1.8846485234339866E-5</v>
      </c>
      <c r="L54">
        <f t="shared" si="2"/>
        <v>1.768011754697264E-4</v>
      </c>
      <c r="M54">
        <f t="shared" si="2"/>
        <v>6.941822270709823E-9</v>
      </c>
      <c r="Q54">
        <v>1368</v>
      </c>
      <c r="R54">
        <v>498.76</v>
      </c>
      <c r="S54">
        <f t="shared" si="3"/>
        <v>771.91</v>
      </c>
      <c r="T54">
        <v>1.88527</v>
      </c>
      <c r="U54">
        <f t="shared" si="18"/>
        <v>0.39466142480630867</v>
      </c>
      <c r="V54">
        <f t="shared" si="4"/>
        <v>0.60533857519369128</v>
      </c>
      <c r="W54">
        <f t="shared" si="5"/>
        <v>2.0672272777704873E-4</v>
      </c>
      <c r="X54">
        <f t="shared" si="6"/>
        <v>0.99030393395619543</v>
      </c>
      <c r="Y54">
        <f t="shared" si="7"/>
        <v>3.4768334283705711</v>
      </c>
      <c r="Z54">
        <f t="shared" si="19"/>
        <v>0.58641757084249124</v>
      </c>
      <c r="AA54">
        <f t="shared" si="8"/>
        <v>3.7311042767169989E-5</v>
      </c>
      <c r="AB54">
        <f t="shared" si="9"/>
        <v>3.5800440565813055E-4</v>
      </c>
      <c r="AC54">
        <f t="shared" si="9"/>
        <v>2.8700319017886376E-8</v>
      </c>
      <c r="AG54">
        <v>912</v>
      </c>
      <c r="AH54">
        <v>504.036</v>
      </c>
      <c r="AI54">
        <f t="shared" si="10"/>
        <v>777.18599999999992</v>
      </c>
      <c r="AJ54">
        <v>2.2396799999999999</v>
      </c>
      <c r="AK54">
        <f t="shared" si="20"/>
        <v>0.40736415920028807</v>
      </c>
      <c r="AL54">
        <f t="shared" si="21"/>
        <v>0.59263584079971188</v>
      </c>
      <c r="AM54">
        <f t="shared" si="22"/>
        <v>6.4982000087687708E-4</v>
      </c>
      <c r="AN54">
        <f t="shared" si="23"/>
        <v>0.98858831618034482</v>
      </c>
      <c r="AO54">
        <f t="shared" si="11"/>
        <v>3.4018737144469373</v>
      </c>
      <c r="AP54">
        <f t="shared" si="26"/>
        <v>0.58591208603112943</v>
      </c>
      <c r="AQ54">
        <f t="shared" si="24"/>
        <v>6.3804311348951857E-5</v>
      </c>
      <c r="AR54">
        <f t="shared" si="12"/>
        <v>4.5208878188035182E-5</v>
      </c>
      <c r="AS54">
        <f t="shared" si="12"/>
        <v>3.434143883728897E-7</v>
      </c>
    </row>
    <row r="55" spans="1:45" x14ac:dyDescent="0.25">
      <c r="A55">
        <v>2726</v>
      </c>
      <c r="B55">
        <v>492.19900000000001</v>
      </c>
      <c r="C55">
        <f t="shared" si="0"/>
        <v>765.34899999999993</v>
      </c>
      <c r="D55">
        <v>1.9550399999999999</v>
      </c>
      <c r="E55">
        <f t="shared" si="13"/>
        <v>0.39543129445982761</v>
      </c>
      <c r="F55">
        <f t="shared" si="1"/>
        <v>0.60456870554017239</v>
      </c>
      <c r="G55">
        <f t="shared" si="14"/>
        <v>1.022931877685918E-4</v>
      </c>
      <c r="H55">
        <f t="shared" si="15"/>
        <v>0.99348936761168616</v>
      </c>
      <c r="I55">
        <f t="shared" si="16"/>
        <v>3.6546839066063233</v>
      </c>
      <c r="J55">
        <f t="shared" si="25"/>
        <v>0.58735611808367549</v>
      </c>
      <c r="K55">
        <f t="shared" si="17"/>
        <v>1.3326767827530926E-5</v>
      </c>
      <c r="L55">
        <f t="shared" si="2"/>
        <v>2.9627316694755431E-4</v>
      </c>
      <c r="M55">
        <f t="shared" si="2"/>
        <v>7.915023877129195E-9</v>
      </c>
      <c r="Q55">
        <v>1392</v>
      </c>
      <c r="R55">
        <v>506.541</v>
      </c>
      <c r="S55">
        <f t="shared" si="3"/>
        <v>779.69100000000003</v>
      </c>
      <c r="T55">
        <v>1.8615699999999999</v>
      </c>
      <c r="U55">
        <f t="shared" si="18"/>
        <v>0.38970007933965956</v>
      </c>
      <c r="V55">
        <f t="shared" si="4"/>
        <v>0.61029992066034044</v>
      </c>
      <c r="W55">
        <f t="shared" si="5"/>
        <v>4.3843385104909514E-4</v>
      </c>
      <c r="X55">
        <f t="shared" si="6"/>
        <v>0.99334314637649823</v>
      </c>
      <c r="Y55">
        <f t="shared" si="7"/>
        <v>3.6449572219652846</v>
      </c>
      <c r="Z55">
        <f t="shared" si="19"/>
        <v>0.58731303586890338</v>
      </c>
      <c r="AA55">
        <f t="shared" si="8"/>
        <v>2.6499664144152717E-5</v>
      </c>
      <c r="AB55">
        <f t="shared" si="9"/>
        <v>5.2839687241480076E-4</v>
      </c>
      <c r="AC55">
        <f t="shared" si="9"/>
        <v>1.6968977434103601E-7</v>
      </c>
    </row>
    <row r="56" spans="1:45" x14ac:dyDescent="0.25">
      <c r="A56">
        <v>2773</v>
      </c>
      <c r="B56">
        <v>499.851</v>
      </c>
      <c r="C56">
        <f t="shared" si="0"/>
        <v>773.00099999999998</v>
      </c>
      <c r="D56">
        <v>1.93127</v>
      </c>
      <c r="E56">
        <f t="shared" si="13"/>
        <v>0.39062351463470379</v>
      </c>
      <c r="F56">
        <f t="shared" si="1"/>
        <v>0.60937648536529621</v>
      </c>
      <c r="G56">
        <f t="shared" si="14"/>
        <v>2.1975351077003108E-4</v>
      </c>
      <c r="H56">
        <f t="shared" si="15"/>
        <v>0.99561522984430906</v>
      </c>
      <c r="I56">
        <f t="shared" si="16"/>
        <v>3.8243002439443976</v>
      </c>
      <c r="J56">
        <f t="shared" si="25"/>
        <v>0.5879824761715694</v>
      </c>
      <c r="K56">
        <f t="shared" si="17"/>
        <v>9.2662946008330158E-6</v>
      </c>
      <c r="L56">
        <f t="shared" si="2"/>
        <v>4.57703629381267E-4</v>
      </c>
      <c r="M56">
        <f t="shared" si="2"/>
        <v>4.4304868170658719E-8</v>
      </c>
      <c r="R56" s="20"/>
      <c r="S56" s="20"/>
      <c r="T56" s="20"/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7">R87+273.15</f>
        <v>1072.087</v>
      </c>
      <c r="T87">
        <v>1.9611799999999999</v>
      </c>
      <c r="U87">
        <f t="shared" ref="U87:U88" si="28">T87/$T$11</f>
        <v>0.41055238406256733</v>
      </c>
      <c r="V87">
        <f t="shared" ref="V87:V88" si="29">1-U87</f>
        <v>0.58944761593743267</v>
      </c>
      <c r="W87">
        <f t="shared" ref="W87:W88" si="30">(V88-V87)/(Q88-Q87)</f>
        <v>1.3423893588559999E-4</v>
      </c>
      <c r="X87">
        <f t="shared" ref="X87:X88" si="31">1-(2*(($B$3-Z87)/$B$3))</f>
        <v>-1</v>
      </c>
      <c r="Y87">
        <f t="shared" ref="Y87:Y88" si="32">IF(X87&gt;0.999999,3.5,IF(X87&lt;-0.999999,-3.5,SIGN(X87)*SQRT(GAMMAINV(ABS(X87),$B$6,$B$7))))</f>
        <v>-3.5</v>
      </c>
      <c r="Z87">
        <f t="shared" ref="Z87:Z88" si="33">Z86+AA86*(Q87-Q86)</f>
        <v>0</v>
      </c>
      <c r="AA87">
        <f t="shared" ref="AA87:AA88" si="34">$B$1*EXP((-$B$2-($B$4*Y87))/($B$5*S87))*($B$3-Z87)</f>
        <v>1453899.1275972603</v>
      </c>
      <c r="AB87">
        <f t="shared" ref="AB87:AC88" si="35">(Z87-V87)^2</f>
        <v>0.34744849193432314</v>
      </c>
      <c r="AC87">
        <f t="shared" si="35"/>
        <v>2113822672837.7346</v>
      </c>
    </row>
    <row r="88" spans="17:29" x14ac:dyDescent="0.25">
      <c r="Q88">
        <v>1536</v>
      </c>
      <c r="R88">
        <v>806.75400000000002</v>
      </c>
      <c r="S88">
        <f t="shared" si="27"/>
        <v>1079.904</v>
      </c>
      <c r="T88">
        <v>1.95092</v>
      </c>
      <c r="U88">
        <f t="shared" si="28"/>
        <v>0.40840456108839779</v>
      </c>
      <c r="V88">
        <f t="shared" si="29"/>
        <v>0.59159543891160227</v>
      </c>
      <c r="W88">
        <f t="shared" si="30"/>
        <v>3.8515328054140771E-4</v>
      </c>
      <c r="X88">
        <f t="shared" si="31"/>
        <v>78952644.271525562</v>
      </c>
      <c r="Y88">
        <f t="shared" si="32"/>
        <v>3.5</v>
      </c>
      <c r="Z88">
        <f t="shared" si="33"/>
        <v>23262386.041556165</v>
      </c>
      <c r="AA88">
        <f t="shared" si="34"/>
        <v>-5607645744.6787081</v>
      </c>
      <c r="AB88">
        <f t="shared" si="35"/>
        <v>541138576822544.56</v>
      </c>
      <c r="AC88">
        <f t="shared" si="35"/>
        <v>3.1445690797817545E+19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topLeftCell="N16" workbookViewId="0">
      <selection activeCell="AG11" sqref="AG11:AJ54"/>
    </sheetView>
  </sheetViews>
  <sheetFormatPr defaultRowHeight="15" x14ac:dyDescent="0.25"/>
  <cols>
    <col min="7" max="7" width="19.42578125" customWidth="1"/>
    <col min="11" max="11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5541086956464807</v>
      </c>
      <c r="C1" s="2" t="s">
        <v>1</v>
      </c>
      <c r="F1" t="s">
        <v>2</v>
      </c>
      <c r="G1">
        <f>N11+AD11+AT11</f>
        <v>3.4347114381332031</v>
      </c>
    </row>
    <row r="2" spans="1:46" x14ac:dyDescent="0.25">
      <c r="A2" s="3" t="s">
        <v>3</v>
      </c>
      <c r="B2" s="4">
        <v>210152.86819749337</v>
      </c>
      <c r="C2" s="5" t="s">
        <v>4</v>
      </c>
    </row>
    <row r="3" spans="1:46" x14ac:dyDescent="0.25">
      <c r="A3" s="3" t="s">
        <v>5</v>
      </c>
      <c r="B3" s="4">
        <v>0.59007987345311697</v>
      </c>
      <c r="C3" s="5"/>
      <c r="H3">
        <f>B1*EXP(-B2/(B5*C11))</f>
        <v>6.7291380873393077E-11</v>
      </c>
    </row>
    <row r="4" spans="1:46" x14ac:dyDescent="0.25">
      <c r="A4" s="3" t="s">
        <v>6</v>
      </c>
      <c r="B4" s="4">
        <v>14341.377279030436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0.48822234962862116</v>
      </c>
    </row>
    <row r="7" spans="1:46" x14ac:dyDescent="0.25">
      <c r="A7" s="9" t="s">
        <v>9</v>
      </c>
      <c r="B7" s="10">
        <v>3.7933043600872005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150.44200000000001</v>
      </c>
      <c r="C11">
        <f t="shared" ref="C11:C56" si="0">273.15+B11</f>
        <v>423.59199999999998</v>
      </c>
      <c r="D11">
        <v>6.84436</v>
      </c>
      <c r="E11">
        <f>D11/$D$11</f>
        <v>1</v>
      </c>
      <c r="F11">
        <f t="shared" ref="F11:F56" si="1">1-E11</f>
        <v>0</v>
      </c>
      <c r="G11">
        <f>(F12-F11)/(A12-A11)</f>
        <v>2.4558191910270947E-5</v>
      </c>
      <c r="H11">
        <f>1-(2*(($B$3-J11)/$B$3))</f>
        <v>-1</v>
      </c>
      <c r="I11">
        <f>IF(H11&gt;0.999999,3.5,IF(H11&lt;-0.999999,-3.5,SIGN(H11)*SQRT(GAMMAINV(ABS(H11),$B$6,$B$7))))</f>
        <v>-3.5</v>
      </c>
      <c r="J11">
        <v>0</v>
      </c>
      <c r="K11">
        <f>$B$1*EXP((-$B$2-($B$4*I11))/($B$5*C11))*($B$3-J11)</f>
        <v>6.1488811546467294E-5</v>
      </c>
      <c r="L11">
        <f t="shared" ref="L11:M56" si="2">(J11-F11)^2</f>
        <v>0</v>
      </c>
      <c r="M11">
        <f t="shared" si="2"/>
        <v>1.3638706667134109E-9</v>
      </c>
      <c r="N11">
        <f>SUM(L11:L62)+1000000*SUM(M11:M63)</f>
        <v>0.30179216030403139</v>
      </c>
      <c r="Q11">
        <v>336</v>
      </c>
      <c r="R11">
        <v>160.81800000000001</v>
      </c>
      <c r="S11">
        <f t="shared" ref="S11:S55" si="3">273.15+R11</f>
        <v>433.96799999999996</v>
      </c>
      <c r="T11">
        <v>6.5881100000000004</v>
      </c>
      <c r="U11">
        <f>T11/$T$11</f>
        <v>1</v>
      </c>
      <c r="V11">
        <f t="shared" ref="V11:V55" si="4">1-U11</f>
        <v>0</v>
      </c>
      <c r="W11">
        <f t="shared" ref="W11:W55" si="5">(V12-V11)/(Q12-Q11)</f>
        <v>4.9141559567163671E-5</v>
      </c>
      <c r="X11">
        <f t="shared" ref="X11:X55" si="6">1-(2*(($B$3-Z11)/$B$3))</f>
        <v>-1</v>
      </c>
      <c r="Y11">
        <f t="shared" ref="Y11:Y55" si="7">IF(X11&gt;0.999999,3.5,IF(X11&lt;-0.999999,-3.5,SIGN(X11)*SQRT(GAMMAINV(ABS(X11),$B$6,$B$7))))</f>
        <v>-3.5</v>
      </c>
      <c r="Z11">
        <v>0</v>
      </c>
      <c r="AA11">
        <f t="shared" ref="AA11:AA55" si="8">$B$1*EXP((-$B$2-($B$4*Y11))/($B$5*S11))*($B$3-Z11)</f>
        <v>1.8215029050626014E-4</v>
      </c>
      <c r="AB11">
        <f t="shared" ref="AB11:AC55" si="9">(Z11-V11)^2</f>
        <v>0</v>
      </c>
      <c r="AC11">
        <f t="shared" si="9"/>
        <v>1.7691322506028957E-8</v>
      </c>
      <c r="AD11">
        <f>SUM(AB11:AB62)+1000000*SUM(AC11:AC63)</f>
        <v>1.1775558176109948</v>
      </c>
      <c r="AG11">
        <v>224</v>
      </c>
      <c r="AH11">
        <v>168.35</v>
      </c>
      <c r="AI11">
        <f t="shared" ref="AI11:AI54" si="10">273.15+AH11</f>
        <v>441.5</v>
      </c>
      <c r="AJ11">
        <v>6.3078099999999999</v>
      </c>
      <c r="AK11">
        <f>AJ11/$AJ$11</f>
        <v>1</v>
      </c>
      <c r="AL11">
        <f>1-AK11</f>
        <v>0</v>
      </c>
      <c r="AM11">
        <f>(AL12-AL11)/(AG12-AG11)</f>
        <v>1.0086702040803391E-4</v>
      </c>
      <c r="AN11">
        <f>1-(2*(($B$3-AP11)/$B$3))</f>
        <v>-1</v>
      </c>
      <c r="AO11">
        <f t="shared" ref="AO11:AO54" si="11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3.8806532538778854E-4</v>
      </c>
      <c r="AR11">
        <f t="shared" ref="AR11:AS54" si="12">(AP11-AL11)^2</f>
        <v>0</v>
      </c>
      <c r="AS11">
        <f t="shared" si="12"/>
        <v>8.2482866383244148E-8</v>
      </c>
      <c r="AT11">
        <f>SUM(AR11:AR62)+1000000*SUM(AS11:AS63)</f>
        <v>1.9553634602181769</v>
      </c>
    </row>
    <row r="12" spans="1:46" x14ac:dyDescent="0.25">
      <c r="A12">
        <v>705</v>
      </c>
      <c r="B12">
        <v>158.333</v>
      </c>
      <c r="C12">
        <f t="shared" si="0"/>
        <v>431.48299999999995</v>
      </c>
      <c r="D12">
        <v>6.8364599999999998</v>
      </c>
      <c r="E12">
        <f t="shared" ref="E12:E56" si="13">D12/$D$11</f>
        <v>0.99884576498021727</v>
      </c>
      <c r="F12">
        <f t="shared" si="1"/>
        <v>1.1542350197827345E-3</v>
      </c>
      <c r="G12">
        <f t="shared" ref="G12:G56" si="14">(F13-F12)/(A13-A12)</f>
        <v>2.8972449190345127E-5</v>
      </c>
      <c r="H12">
        <f t="shared" ref="H12:H56" si="15">1-(2*(($B$3-J12)/$B$3))</f>
        <v>-0.99020480354372364</v>
      </c>
      <c r="I12">
        <f t="shared" ref="I12:I56" si="16">IF(H12&gt;0.999999,3.5,IF(H12&lt;-0.999999,-3.5,SIGN(H12)*SQRT(GAMMAINV(ABS(H12),$B$6,$B$7))))</f>
        <v>-3.5381265051144637</v>
      </c>
      <c r="J12">
        <f>J11+K11*(A12-A11)</f>
        <v>2.8899741426839628E-3</v>
      </c>
      <c r="K12">
        <f t="shared" ref="K12:K56" si="17">$B$1*EXP((-$B$2-($B$4*I12))/($B$5*C12))*($B$3-J12)</f>
        <v>1.6353282118656344E-4</v>
      </c>
      <c r="L12">
        <f t="shared" si="2"/>
        <v>3.0127903027699254E-6</v>
      </c>
      <c r="M12">
        <f t="shared" si="2"/>
        <v>1.8106493711760656E-8</v>
      </c>
      <c r="Q12">
        <v>360</v>
      </c>
      <c r="R12">
        <v>168.803</v>
      </c>
      <c r="S12">
        <f t="shared" si="3"/>
        <v>441.95299999999997</v>
      </c>
      <c r="T12">
        <v>6.5803399999999996</v>
      </c>
      <c r="U12">
        <f t="shared" ref="U12:U55" si="18">T12/$T$11</f>
        <v>0.99882060257038807</v>
      </c>
      <c r="V12">
        <f t="shared" si="4"/>
        <v>1.1793974296119281E-3</v>
      </c>
      <c r="W12">
        <f t="shared" si="5"/>
        <v>5.805913987471286E-5</v>
      </c>
      <c r="X12">
        <f t="shared" si="6"/>
        <v>-0.9851829992215535</v>
      </c>
      <c r="Y12">
        <f t="shared" si="7"/>
        <v>-3.3364852415234512</v>
      </c>
      <c r="Z12">
        <f t="shared" ref="Z12:Z55" si="19">Z11+AA11*(Q12-Q11)</f>
        <v>4.3716069721502432E-3</v>
      </c>
      <c r="AA12">
        <f t="shared" si="8"/>
        <v>2.1276695609825558E-4</v>
      </c>
      <c r="AB12">
        <f t="shared" si="9"/>
        <v>1.019020176347268E-5</v>
      </c>
      <c r="AC12">
        <f t="shared" si="9"/>
        <v>2.3934508400657467E-8</v>
      </c>
      <c r="AG12">
        <v>240</v>
      </c>
      <c r="AH12">
        <v>176.29300000000001</v>
      </c>
      <c r="AI12">
        <f t="shared" si="10"/>
        <v>449.44299999999998</v>
      </c>
      <c r="AJ12">
        <v>6.2976299999999998</v>
      </c>
      <c r="AK12">
        <f t="shared" ref="AK12:AK54" si="20">AJ12/$AJ$11</f>
        <v>0.99838612767347146</v>
      </c>
      <c r="AL12">
        <f t="shared" ref="AL12:AL54" si="21">1-AK12</f>
        <v>1.6138723265285426E-3</v>
      </c>
      <c r="AM12">
        <f t="shared" ref="AM12:AM54" si="22">(AL13-AL12)/(AG13-AG12)</f>
        <v>1.2643056781989209E-4</v>
      </c>
      <c r="AN12">
        <f t="shared" ref="AN12:AN54" si="23">1-(2*(($B$3-AP12)/$B$3))</f>
        <v>-0.97895523814472929</v>
      </c>
      <c r="AO12">
        <f t="shared" si="11"/>
        <v>-3.157625987497418</v>
      </c>
      <c r="AP12">
        <f>AP11+AQ11*(AG12-AG11)</f>
        <v>6.2090452062046166E-3</v>
      </c>
      <c r="AQ12">
        <f t="shared" ref="AQ12:AQ54" si="24">$B$1*EXP((-$B$2-($B$4*AO12))/($B$5*AI12))*($B$3-AP12)</f>
        <v>2.2289711485105616E-4</v>
      </c>
      <c r="AR12">
        <f t="shared" si="12"/>
        <v>2.1115613794110502E-5</v>
      </c>
      <c r="AS12">
        <f t="shared" si="12"/>
        <v>9.3057946961157896E-9</v>
      </c>
    </row>
    <row r="13" spans="1:46" x14ac:dyDescent="0.25">
      <c r="A13">
        <v>752</v>
      </c>
      <c r="B13">
        <v>166.203</v>
      </c>
      <c r="C13">
        <f t="shared" si="0"/>
        <v>439.35299999999995</v>
      </c>
      <c r="D13">
        <v>6.82714</v>
      </c>
      <c r="E13">
        <f t="shared" si="13"/>
        <v>0.99748405986827104</v>
      </c>
      <c r="F13">
        <f t="shared" si="1"/>
        <v>2.5159401317289554E-3</v>
      </c>
      <c r="G13">
        <f t="shared" si="14"/>
        <v>3.5531662472706706E-5</v>
      </c>
      <c r="H13">
        <f t="shared" si="15"/>
        <v>-0.96415394859491776</v>
      </c>
      <c r="I13">
        <f t="shared" si="16"/>
        <v>-2.8699554842959052</v>
      </c>
      <c r="J13">
        <f t="shared" ref="J13:J56" si="25">J12+K12*(A13-A12)</f>
        <v>1.0576016738452446E-2</v>
      </c>
      <c r="K13">
        <f t="shared" si="17"/>
        <v>2.5958101803727592E-5</v>
      </c>
      <c r="L13">
        <f t="shared" si="2"/>
        <v>6.4964834906251255E-5</v>
      </c>
      <c r="M13">
        <f t="shared" si="2"/>
        <v>9.1653063882623807E-11</v>
      </c>
      <c r="Q13">
        <v>384</v>
      </c>
      <c r="R13">
        <v>176.762</v>
      </c>
      <c r="S13">
        <f t="shared" si="3"/>
        <v>449.91199999999998</v>
      </c>
      <c r="T13">
        <v>6.5711599999999999</v>
      </c>
      <c r="U13">
        <f t="shared" si="18"/>
        <v>0.99742718321339496</v>
      </c>
      <c r="V13">
        <f t="shared" si="4"/>
        <v>2.5728167866050367E-3</v>
      </c>
      <c r="W13">
        <f t="shared" si="5"/>
        <v>6.9000568195328363E-5</v>
      </c>
      <c r="X13">
        <f t="shared" si="6"/>
        <v>-0.96787548823503</v>
      </c>
      <c r="Y13">
        <f t="shared" si="7"/>
        <v>-2.9309189888512361</v>
      </c>
      <c r="Z13">
        <f t="shared" si="19"/>
        <v>9.4780139185083774E-3</v>
      </c>
      <c r="AA13">
        <f t="shared" si="8"/>
        <v>9.7309092583456499E-5</v>
      </c>
      <c r="AB13">
        <f t="shared" si="9"/>
        <v>4.7681747430446121E-5</v>
      </c>
      <c r="AC13">
        <f t="shared" si="9"/>
        <v>8.0137255303324544E-10</v>
      </c>
      <c r="AG13">
        <v>256</v>
      </c>
      <c r="AH13">
        <v>184.21199999999999</v>
      </c>
      <c r="AI13">
        <f t="shared" si="10"/>
        <v>457.36199999999997</v>
      </c>
      <c r="AJ13">
        <v>6.2848699999999997</v>
      </c>
      <c r="AK13">
        <f t="shared" si="20"/>
        <v>0.99636323858835318</v>
      </c>
      <c r="AL13">
        <f t="shared" si="21"/>
        <v>3.6367614116468161E-3</v>
      </c>
      <c r="AM13">
        <f t="shared" si="22"/>
        <v>1.5506570426186E-4</v>
      </c>
      <c r="AN13">
        <f t="shared" si="23"/>
        <v>-0.96686753951929805</v>
      </c>
      <c r="AO13">
        <f t="shared" si="11"/>
        <v>-2.9138344766922302</v>
      </c>
      <c r="AP13">
        <f t="shared" ref="AP13:AP54" si="26">AP12+AQ12*(AG13-AG12)</f>
        <v>9.7753990438215147E-3</v>
      </c>
      <c r="AQ13">
        <f t="shared" si="24"/>
        <v>1.8962629368364143E-4</v>
      </c>
      <c r="AR13">
        <f t="shared" si="12"/>
        <v>3.768287197915139E-5</v>
      </c>
      <c r="AS13">
        <f t="shared" si="12"/>
        <v>1.1944343411809501E-9</v>
      </c>
    </row>
    <row r="14" spans="1:46" x14ac:dyDescent="0.25">
      <c r="A14">
        <v>799</v>
      </c>
      <c r="B14">
        <v>174.09800000000001</v>
      </c>
      <c r="C14">
        <f t="shared" si="0"/>
        <v>447.24799999999999</v>
      </c>
      <c r="D14">
        <v>6.8157100000000002</v>
      </c>
      <c r="E14">
        <f t="shared" si="13"/>
        <v>0.99581407173205383</v>
      </c>
      <c r="F14">
        <f t="shared" si="1"/>
        <v>4.1859282679461707E-3</v>
      </c>
      <c r="G14">
        <f t="shared" si="14"/>
        <v>4.3987141206368759E-5</v>
      </c>
      <c r="H14">
        <f t="shared" si="15"/>
        <v>-0.96001881082912477</v>
      </c>
      <c r="I14">
        <f t="shared" si="16"/>
        <v>-2.8082507440494351</v>
      </c>
      <c r="J14">
        <f t="shared" si="25"/>
        <v>1.1796047523227642E-2</v>
      </c>
      <c r="K14">
        <f t="shared" si="17"/>
        <v>4.6204089815983698E-5</v>
      </c>
      <c r="L14">
        <f t="shared" si="2"/>
        <v>5.7913915079605819E-5</v>
      </c>
      <c r="M14">
        <f t="shared" si="2"/>
        <v>4.9148611376736096E-12</v>
      </c>
      <c r="Q14">
        <v>408</v>
      </c>
      <c r="R14">
        <v>184.72499999999999</v>
      </c>
      <c r="S14">
        <f t="shared" si="3"/>
        <v>457.875</v>
      </c>
      <c r="T14">
        <v>6.5602499999999999</v>
      </c>
      <c r="U14">
        <f t="shared" si="18"/>
        <v>0.99577116957670708</v>
      </c>
      <c r="V14">
        <f t="shared" si="4"/>
        <v>4.2288304232929175E-3</v>
      </c>
      <c r="W14">
        <f t="shared" si="5"/>
        <v>8.487512604778609E-5</v>
      </c>
      <c r="X14">
        <f t="shared" si="6"/>
        <v>-0.95995988789998976</v>
      </c>
      <c r="Y14">
        <f t="shared" si="7"/>
        <v>-2.8074114741557992</v>
      </c>
      <c r="Z14">
        <f t="shared" si="19"/>
        <v>1.1813432140511334E-2</v>
      </c>
      <c r="AA14">
        <f t="shared" si="8"/>
        <v>1.3298205151970918E-4</v>
      </c>
      <c r="AB14">
        <f t="shared" si="9"/>
        <v>5.752618320883255E-5</v>
      </c>
      <c r="AC14">
        <f t="shared" si="9"/>
        <v>2.314276278361162E-9</v>
      </c>
      <c r="AG14">
        <v>272</v>
      </c>
      <c r="AH14">
        <v>192.11199999999999</v>
      </c>
      <c r="AI14">
        <f t="shared" si="10"/>
        <v>465.26199999999994</v>
      </c>
      <c r="AJ14">
        <v>6.2692199999999998</v>
      </c>
      <c r="AK14">
        <f t="shared" si="20"/>
        <v>0.99388218732016342</v>
      </c>
      <c r="AL14">
        <f t="shared" si="21"/>
        <v>6.1178126798365762E-3</v>
      </c>
      <c r="AM14">
        <f t="shared" si="22"/>
        <v>1.8092650222501644E-4</v>
      </c>
      <c r="AN14">
        <f t="shared" si="23"/>
        <v>-0.95658411574758628</v>
      </c>
      <c r="AO14">
        <f t="shared" si="11"/>
        <v>-2.7609908634651577</v>
      </c>
      <c r="AP14">
        <f t="shared" si="26"/>
        <v>1.2809419742759778E-2</v>
      </c>
      <c r="AQ14">
        <f t="shared" si="24"/>
        <v>2.2700131821858777E-4</v>
      </c>
      <c r="AR14">
        <f t="shared" si="12"/>
        <v>4.477760508456368E-5</v>
      </c>
      <c r="AS14">
        <f t="shared" si="12"/>
        <v>2.1228886688414566E-9</v>
      </c>
    </row>
    <row r="15" spans="1:46" x14ac:dyDescent="0.25">
      <c r="A15">
        <v>846</v>
      </c>
      <c r="B15">
        <v>181.96899999999999</v>
      </c>
      <c r="C15">
        <f t="shared" si="0"/>
        <v>455.11899999999997</v>
      </c>
      <c r="D15">
        <v>6.8015600000000003</v>
      </c>
      <c r="E15">
        <f t="shared" si="13"/>
        <v>0.9937466760953545</v>
      </c>
      <c r="F15">
        <f t="shared" si="1"/>
        <v>6.2533239046455025E-3</v>
      </c>
      <c r="G15">
        <f t="shared" si="14"/>
        <v>5.4774093855564916E-5</v>
      </c>
      <c r="H15">
        <f t="shared" si="15"/>
        <v>-0.95265847769780376</v>
      </c>
      <c r="I15">
        <f t="shared" si="16"/>
        <v>-2.7106987102210414</v>
      </c>
      <c r="J15">
        <f t="shared" si="25"/>
        <v>1.3967639744578876E-2</v>
      </c>
      <c r="K15">
        <f t="shared" si="17"/>
        <v>7.0082681359884676E-5</v>
      </c>
      <c r="L15">
        <f t="shared" si="2"/>
        <v>5.9510668878246957E-5</v>
      </c>
      <c r="M15">
        <f t="shared" si="2"/>
        <v>2.3435285137741511E-10</v>
      </c>
      <c r="Q15">
        <v>432</v>
      </c>
      <c r="R15">
        <v>192.68600000000001</v>
      </c>
      <c r="S15">
        <f t="shared" si="3"/>
        <v>465.83600000000001</v>
      </c>
      <c r="T15">
        <v>6.5468299999999999</v>
      </c>
      <c r="U15">
        <f t="shared" si="18"/>
        <v>0.99373416655156022</v>
      </c>
      <c r="V15">
        <f t="shared" si="4"/>
        <v>6.2658334484397837E-3</v>
      </c>
      <c r="W15">
        <f t="shared" si="5"/>
        <v>1.0739043519309803E-4</v>
      </c>
      <c r="X15">
        <f t="shared" si="6"/>
        <v>-0.94914247358014148</v>
      </c>
      <c r="Y15">
        <f t="shared" si="7"/>
        <v>-2.6685505444111239</v>
      </c>
      <c r="Z15">
        <f t="shared" si="19"/>
        <v>1.5005001376984354E-2</v>
      </c>
      <c r="AA15">
        <f t="shared" si="8"/>
        <v>1.6955431451851907E-4</v>
      </c>
      <c r="AB15">
        <f t="shared" si="9"/>
        <v>7.6373056083301993E-5</v>
      </c>
      <c r="AC15">
        <f t="shared" si="9"/>
        <v>3.8643478927855093E-9</v>
      </c>
      <c r="AG15">
        <v>288</v>
      </c>
      <c r="AH15">
        <v>199.98599999999999</v>
      </c>
      <c r="AI15">
        <f t="shared" si="10"/>
        <v>473.13599999999997</v>
      </c>
      <c r="AJ15">
        <v>6.2509600000000001</v>
      </c>
      <c r="AK15">
        <f t="shared" si="20"/>
        <v>0.99098736328456316</v>
      </c>
      <c r="AL15">
        <f t="shared" si="21"/>
        <v>9.0126367154368392E-3</v>
      </c>
      <c r="AM15">
        <f t="shared" si="22"/>
        <v>2.1124605845769528E-4</v>
      </c>
      <c r="AN15">
        <f t="shared" si="23"/>
        <v>-0.94427384639288681</v>
      </c>
      <c r="AO15">
        <f t="shared" si="11"/>
        <v>-2.6140467867038364</v>
      </c>
      <c r="AP15">
        <f t="shared" si="26"/>
        <v>1.6441440834257182E-2</v>
      </c>
      <c r="AQ15">
        <f t="shared" si="24"/>
        <v>2.7498044426871879E-4</v>
      </c>
      <c r="AR15">
        <f t="shared" si="12"/>
        <v>5.5187130635802094E-5</v>
      </c>
      <c r="AS15">
        <f t="shared" si="12"/>
        <v>4.0620719347083943E-9</v>
      </c>
    </row>
    <row r="16" spans="1:46" x14ac:dyDescent="0.25">
      <c r="A16">
        <v>893</v>
      </c>
      <c r="B16">
        <v>189.84100000000001</v>
      </c>
      <c r="C16">
        <f t="shared" si="0"/>
        <v>462.99099999999999</v>
      </c>
      <c r="D16">
        <v>6.7839400000000003</v>
      </c>
      <c r="E16">
        <f t="shared" si="13"/>
        <v>0.99117229368414295</v>
      </c>
      <c r="F16">
        <f t="shared" si="1"/>
        <v>8.8277063158570535E-3</v>
      </c>
      <c r="G16">
        <f t="shared" si="14"/>
        <v>6.8483160478894741E-5</v>
      </c>
      <c r="H16">
        <f t="shared" si="15"/>
        <v>-0.94149427375829675</v>
      </c>
      <c r="I16">
        <f t="shared" si="16"/>
        <v>-2.5846884519393032</v>
      </c>
      <c r="J16">
        <f t="shared" si="25"/>
        <v>1.7261525768493456E-2</v>
      </c>
      <c r="K16">
        <f t="shared" si="17"/>
        <v>9.4074654191037653E-5</v>
      </c>
      <c r="L16">
        <f t="shared" si="2"/>
        <v>7.1129310559668195E-5</v>
      </c>
      <c r="M16">
        <f t="shared" si="2"/>
        <v>6.5492455041865012E-10</v>
      </c>
      <c r="Q16">
        <v>456</v>
      </c>
      <c r="R16">
        <v>200.649</v>
      </c>
      <c r="S16">
        <f t="shared" si="3"/>
        <v>473.79899999999998</v>
      </c>
      <c r="T16">
        <v>6.5298499999999997</v>
      </c>
      <c r="U16">
        <f t="shared" si="18"/>
        <v>0.99115679610692586</v>
      </c>
      <c r="V16">
        <f t="shared" si="4"/>
        <v>8.8432038930741363E-3</v>
      </c>
      <c r="W16">
        <f t="shared" si="5"/>
        <v>1.4072068215821112E-4</v>
      </c>
      <c r="X16">
        <f t="shared" si="6"/>
        <v>-0.93535009145861236</v>
      </c>
      <c r="Y16">
        <f t="shared" si="7"/>
        <v>-2.5236905768055165</v>
      </c>
      <c r="Z16">
        <f t="shared" si="19"/>
        <v>1.907430492542881E-2</v>
      </c>
      <c r="AA16">
        <f t="shared" si="8"/>
        <v>2.0946581415786115E-4</v>
      </c>
      <c r="AB16">
        <f t="shared" si="9"/>
        <v>1.0467542833424887E-4</v>
      </c>
      <c r="AC16">
        <f t="shared" si="9"/>
        <v>4.7258931736493066E-9</v>
      </c>
      <c r="AG16">
        <v>304</v>
      </c>
      <c r="AH16">
        <v>207.876</v>
      </c>
      <c r="AI16">
        <f t="shared" si="10"/>
        <v>481.02599999999995</v>
      </c>
      <c r="AJ16">
        <v>6.2296399999999998</v>
      </c>
      <c r="AK16">
        <f t="shared" si="20"/>
        <v>0.98760742634924004</v>
      </c>
      <c r="AL16">
        <f t="shared" si="21"/>
        <v>1.2392573650759964E-2</v>
      </c>
      <c r="AM16">
        <f t="shared" si="22"/>
        <v>2.4592528944276937E-4</v>
      </c>
      <c r="AN16">
        <f t="shared" si="23"/>
        <v>-0.92936167159677741</v>
      </c>
      <c r="AO16">
        <f t="shared" si="11"/>
        <v>-2.4686844406661375</v>
      </c>
      <c r="AP16">
        <f t="shared" si="26"/>
        <v>2.0841127942556683E-2</v>
      </c>
      <c r="AQ16">
        <f t="shared" si="24"/>
        <v>3.3285198323654936E-4</v>
      </c>
      <c r="AR16">
        <f t="shared" si="12"/>
        <v>7.1378069621436769E-5</v>
      </c>
      <c r="AS16">
        <f t="shared" si="12"/>
        <v>7.556250093917589E-9</v>
      </c>
    </row>
    <row r="17" spans="1:45" x14ac:dyDescent="0.25">
      <c r="A17">
        <v>940</v>
      </c>
      <c r="B17">
        <v>197.70699999999999</v>
      </c>
      <c r="C17">
        <f t="shared" si="0"/>
        <v>470.85699999999997</v>
      </c>
      <c r="D17">
        <v>6.7619100000000003</v>
      </c>
      <c r="E17">
        <f t="shared" si="13"/>
        <v>0.98795358514163489</v>
      </c>
      <c r="F17">
        <f t="shared" si="1"/>
        <v>1.2046414858365107E-2</v>
      </c>
      <c r="G17">
        <f t="shared" si="14"/>
        <v>8.5114341076353533E-5</v>
      </c>
      <c r="H17">
        <f t="shared" si="15"/>
        <v>-0.92650813731848114</v>
      </c>
      <c r="I17">
        <f t="shared" si="16"/>
        <v>-2.4438115932006714</v>
      </c>
      <c r="J17">
        <f t="shared" si="25"/>
        <v>2.1683034515472224E-2</v>
      </c>
      <c r="K17">
        <f t="shared" si="17"/>
        <v>1.1808660224864587E-4</v>
      </c>
      <c r="L17">
        <f t="shared" si="2"/>
        <v>9.2864438415743309E-5</v>
      </c>
      <c r="M17">
        <f t="shared" si="2"/>
        <v>1.087170006813857E-9</v>
      </c>
      <c r="Q17">
        <v>480</v>
      </c>
      <c r="R17">
        <v>208.601</v>
      </c>
      <c r="S17">
        <f t="shared" si="3"/>
        <v>481.75099999999998</v>
      </c>
      <c r="T17">
        <v>6.5076000000000001</v>
      </c>
      <c r="U17">
        <f t="shared" si="18"/>
        <v>0.9877794997351288</v>
      </c>
      <c r="V17">
        <f t="shared" si="4"/>
        <v>1.2220500264871204E-2</v>
      </c>
      <c r="W17">
        <f t="shared" si="5"/>
        <v>1.8284201893005911E-4</v>
      </c>
      <c r="X17">
        <f t="shared" si="6"/>
        <v>-0.91831111159858136</v>
      </c>
      <c r="Y17">
        <f t="shared" si="7"/>
        <v>-2.3765064929723674</v>
      </c>
      <c r="Z17">
        <f t="shared" si="19"/>
        <v>2.4101484465217479E-2</v>
      </c>
      <c r="AA17">
        <f t="shared" si="8"/>
        <v>2.5408222455917717E-4</v>
      </c>
      <c r="AB17">
        <f t="shared" si="9"/>
        <v>1.4115778556887781E-4</v>
      </c>
      <c r="AC17">
        <f t="shared" si="9"/>
        <v>5.0751668980790254E-9</v>
      </c>
      <c r="AG17">
        <v>320</v>
      </c>
      <c r="AH17">
        <v>215.74</v>
      </c>
      <c r="AI17">
        <f t="shared" si="10"/>
        <v>488.89</v>
      </c>
      <c r="AJ17">
        <v>6.2048199999999998</v>
      </c>
      <c r="AK17">
        <f t="shared" si="20"/>
        <v>0.98367262171815573</v>
      </c>
      <c r="AL17">
        <f t="shared" si="21"/>
        <v>1.6327378281844274E-2</v>
      </c>
      <c r="AM17">
        <f t="shared" si="22"/>
        <v>2.9715146778358514E-4</v>
      </c>
      <c r="AN17">
        <f t="shared" si="23"/>
        <v>-0.91131112633544031</v>
      </c>
      <c r="AO17">
        <f t="shared" si="11"/>
        <v>-2.3232447958517533</v>
      </c>
      <c r="AP17">
        <f t="shared" si="26"/>
        <v>2.6166759674341473E-2</v>
      </c>
      <c r="AQ17">
        <f t="shared" si="24"/>
        <v>3.9861501052699584E-4</v>
      </c>
      <c r="AR17">
        <f t="shared" si="12"/>
        <v>9.6813426187020119E-5</v>
      </c>
      <c r="AS17">
        <f t="shared" si="12"/>
        <v>1.0294850506043928E-8</v>
      </c>
    </row>
    <row r="18" spans="1:45" x14ac:dyDescent="0.25">
      <c r="A18">
        <v>987</v>
      </c>
      <c r="B18">
        <v>205.58</v>
      </c>
      <c r="C18">
        <f t="shared" si="0"/>
        <v>478.73</v>
      </c>
      <c r="D18">
        <v>6.7345300000000003</v>
      </c>
      <c r="E18">
        <f t="shared" si="13"/>
        <v>0.98395321111104628</v>
      </c>
      <c r="F18">
        <f t="shared" si="1"/>
        <v>1.6046788888953722E-2</v>
      </c>
      <c r="G18">
        <f t="shared" si="14"/>
        <v>1.0771409489757904E-4</v>
      </c>
      <c r="H18">
        <f t="shared" si="15"/>
        <v>-0.90769688631543421</v>
      </c>
      <c r="I18">
        <f t="shared" si="16"/>
        <v>-2.2970624387351828</v>
      </c>
      <c r="J18">
        <f t="shared" si="25"/>
        <v>2.723310482115858E-2</v>
      </c>
      <c r="K18">
        <f t="shared" si="17"/>
        <v>1.438039064884204E-4</v>
      </c>
      <c r="L18">
        <f t="shared" si="2"/>
        <v>1.2513366413510022E-4</v>
      </c>
      <c r="M18">
        <f t="shared" si="2"/>
        <v>1.3024745006624269E-9</v>
      </c>
      <c r="Q18">
        <v>504</v>
      </c>
      <c r="R18">
        <v>216.57300000000001</v>
      </c>
      <c r="S18">
        <f t="shared" si="3"/>
        <v>489.72299999999996</v>
      </c>
      <c r="T18">
        <v>6.4786900000000003</v>
      </c>
      <c r="U18">
        <f t="shared" si="18"/>
        <v>0.98339129128080738</v>
      </c>
      <c r="V18">
        <f t="shared" si="4"/>
        <v>1.6608708719192622E-2</v>
      </c>
      <c r="W18">
        <f t="shared" si="5"/>
        <v>2.3470312426477716E-4</v>
      </c>
      <c r="X18">
        <f t="shared" si="6"/>
        <v>-0.89764281341130281</v>
      </c>
      <c r="Y18">
        <f t="shared" si="7"/>
        <v>-2.2283228971457625</v>
      </c>
      <c r="Z18">
        <f t="shared" si="19"/>
        <v>3.0199457854637731E-2</v>
      </c>
      <c r="AA18">
        <f t="shared" si="8"/>
        <v>3.0504948648725033E-4</v>
      </c>
      <c r="AB18">
        <f t="shared" si="9"/>
        <v>1.8470846206260197E-4</v>
      </c>
      <c r="AC18">
        <f t="shared" si="9"/>
        <v>4.9486106779354007E-9</v>
      </c>
      <c r="AG18">
        <v>336</v>
      </c>
      <c r="AH18">
        <v>223.60900000000001</v>
      </c>
      <c r="AI18">
        <f t="shared" si="10"/>
        <v>496.75900000000001</v>
      </c>
      <c r="AJ18">
        <v>6.17483</v>
      </c>
      <c r="AK18">
        <f t="shared" si="20"/>
        <v>0.97891819823361836</v>
      </c>
      <c r="AL18">
        <f t="shared" si="21"/>
        <v>2.1081801766381636E-2</v>
      </c>
      <c r="AM18">
        <f t="shared" si="22"/>
        <v>3.7215769022846262E-4</v>
      </c>
      <c r="AN18">
        <f t="shared" si="23"/>
        <v>-0.8896942556189078</v>
      </c>
      <c r="AO18">
        <f t="shared" si="11"/>
        <v>-2.1776933821682665</v>
      </c>
      <c r="AP18">
        <f t="shared" si="26"/>
        <v>3.2544599842773407E-2</v>
      </c>
      <c r="AQ18">
        <f t="shared" si="24"/>
        <v>4.7359919017772508E-4</v>
      </c>
      <c r="AR18">
        <f t="shared" si="12"/>
        <v>1.3139573974013088E-4</v>
      </c>
      <c r="AS18">
        <f t="shared" si="12"/>
        <v>1.0290377911956215E-8</v>
      </c>
    </row>
    <row r="19" spans="1:45" x14ac:dyDescent="0.25">
      <c r="A19">
        <v>1034</v>
      </c>
      <c r="B19">
        <v>213.434</v>
      </c>
      <c r="C19">
        <f t="shared" si="0"/>
        <v>486.58399999999995</v>
      </c>
      <c r="D19">
        <v>6.6998800000000003</v>
      </c>
      <c r="E19">
        <f t="shared" si="13"/>
        <v>0.97889064865086006</v>
      </c>
      <c r="F19">
        <f t="shared" si="1"/>
        <v>2.1109351349139938E-2</v>
      </c>
      <c r="G19">
        <f t="shared" si="14"/>
        <v>1.3845846426372999E-4</v>
      </c>
      <c r="H19">
        <f t="shared" si="15"/>
        <v>-0.88478885671122609</v>
      </c>
      <c r="I19">
        <f t="shared" si="16"/>
        <v>-2.1478724162978238</v>
      </c>
      <c r="J19">
        <f t="shared" si="25"/>
        <v>3.3991888426114336E-2</v>
      </c>
      <c r="K19">
        <f t="shared" si="17"/>
        <v>1.7176674875558139E-4</v>
      </c>
      <c r="L19">
        <f t="shared" si="2"/>
        <v>1.6595976153962008E-4</v>
      </c>
      <c r="M19">
        <f t="shared" si="2"/>
        <v>1.1094418157901082E-9</v>
      </c>
      <c r="Q19">
        <v>528</v>
      </c>
      <c r="R19">
        <v>224.51</v>
      </c>
      <c r="S19">
        <f t="shared" si="3"/>
        <v>497.65999999999997</v>
      </c>
      <c r="T19">
        <v>6.4415800000000001</v>
      </c>
      <c r="U19">
        <f t="shared" si="18"/>
        <v>0.97775841629845273</v>
      </c>
      <c r="V19">
        <f t="shared" si="4"/>
        <v>2.2241583701547274E-2</v>
      </c>
      <c r="W19">
        <f t="shared" si="5"/>
        <v>3.0123712769417982E-4</v>
      </c>
      <c r="X19">
        <f t="shared" si="6"/>
        <v>-0.8728285873884738</v>
      </c>
      <c r="Y19">
        <f t="shared" si="7"/>
        <v>-2.0791377484903064</v>
      </c>
      <c r="Z19">
        <f t="shared" si="19"/>
        <v>3.7520645530331742E-2</v>
      </c>
      <c r="AA19">
        <f t="shared" si="8"/>
        <v>3.6076260356152811E-4</v>
      </c>
      <c r="AB19">
        <f t="shared" si="9"/>
        <v>2.3344973036781857E-4</v>
      </c>
      <c r="AC19">
        <f t="shared" si="9"/>
        <v>3.5432822772342637E-9</v>
      </c>
      <c r="AG19">
        <v>352</v>
      </c>
      <c r="AH19">
        <v>231.47499999999999</v>
      </c>
      <c r="AI19">
        <f t="shared" si="10"/>
        <v>504.625</v>
      </c>
      <c r="AJ19">
        <v>6.13727</v>
      </c>
      <c r="AK19">
        <f t="shared" si="20"/>
        <v>0.97296367518996296</v>
      </c>
      <c r="AL19">
        <f t="shared" si="21"/>
        <v>2.7036324810037038E-2</v>
      </c>
      <c r="AM19">
        <f t="shared" si="22"/>
        <v>4.8749090413312962E-4</v>
      </c>
      <c r="AN19">
        <f t="shared" si="23"/>
        <v>-0.86401099684751492</v>
      </c>
      <c r="AO19">
        <f t="shared" si="11"/>
        <v>-2.0316267900391924</v>
      </c>
      <c r="AP19">
        <f t="shared" si="26"/>
        <v>4.0122186885617007E-2</v>
      </c>
      <c r="AQ19">
        <f t="shared" si="24"/>
        <v>5.5705767527347366E-4</v>
      </c>
      <c r="AR19">
        <f t="shared" si="12"/>
        <v>1.712397862611021E-4</v>
      </c>
      <c r="AS19">
        <f t="shared" si="12"/>
        <v>4.8395356468930036E-9</v>
      </c>
    </row>
    <row r="20" spans="1:45" x14ac:dyDescent="0.25">
      <c r="A20">
        <v>1081</v>
      </c>
      <c r="B20">
        <v>221.27199999999999</v>
      </c>
      <c r="C20">
        <f t="shared" si="0"/>
        <v>494.42199999999997</v>
      </c>
      <c r="D20">
        <v>6.6553399999999998</v>
      </c>
      <c r="E20">
        <f t="shared" si="13"/>
        <v>0.97238310083046475</v>
      </c>
      <c r="F20">
        <f t="shared" si="1"/>
        <v>2.7616899169535247E-2</v>
      </c>
      <c r="G20">
        <f t="shared" si="14"/>
        <v>1.8309841816644564E-4</v>
      </c>
      <c r="H20">
        <f t="shared" si="15"/>
        <v>-0.85742633324717588</v>
      </c>
      <c r="I20">
        <f t="shared" si="16"/>
        <v>-1.9976792505925549</v>
      </c>
      <c r="J20">
        <f t="shared" si="25"/>
        <v>4.2064925617626661E-2</v>
      </c>
      <c r="K20">
        <f t="shared" si="17"/>
        <v>2.0241576923048563E-4</v>
      </c>
      <c r="L20">
        <f t="shared" si="2"/>
        <v>2.08745468244749E-4</v>
      </c>
      <c r="M20">
        <f t="shared" si="2"/>
        <v>3.7316005213136676E-10</v>
      </c>
      <c r="Q20">
        <v>552</v>
      </c>
      <c r="R20">
        <v>232.44200000000001</v>
      </c>
      <c r="S20">
        <f t="shared" si="3"/>
        <v>505.59199999999998</v>
      </c>
      <c r="T20">
        <v>6.3939500000000002</v>
      </c>
      <c r="U20">
        <f t="shared" si="18"/>
        <v>0.97052872523379241</v>
      </c>
      <c r="V20">
        <f t="shared" si="4"/>
        <v>2.9471274766207589E-2</v>
      </c>
      <c r="W20">
        <f t="shared" si="5"/>
        <v>4.0192356634401644E-4</v>
      </c>
      <c r="X20">
        <f t="shared" si="6"/>
        <v>-0.84348238232369588</v>
      </c>
      <c r="Y20">
        <f t="shared" si="7"/>
        <v>-1.9295828892220372</v>
      </c>
      <c r="Z20">
        <f t="shared" si="19"/>
        <v>4.6178948015808415E-2</v>
      </c>
      <c r="AA20">
        <f t="shared" si="8"/>
        <v>4.2240507552158063E-4</v>
      </c>
      <c r="AB20">
        <f t="shared" si="9"/>
        <v>2.7914634541542703E-4</v>
      </c>
      <c r="AC20">
        <f t="shared" si="9"/>
        <v>4.194922181906461E-10</v>
      </c>
      <c r="AG20">
        <v>368</v>
      </c>
      <c r="AH20">
        <v>239.31700000000001</v>
      </c>
      <c r="AI20">
        <f t="shared" si="10"/>
        <v>512.46699999999998</v>
      </c>
      <c r="AJ20">
        <v>6.0880700000000001</v>
      </c>
      <c r="AK20">
        <f t="shared" si="20"/>
        <v>0.96516382072383289</v>
      </c>
      <c r="AL20">
        <f t="shared" si="21"/>
        <v>3.4836179276167112E-2</v>
      </c>
      <c r="AM20">
        <f t="shared" si="22"/>
        <v>6.6514765029383749E-4</v>
      </c>
      <c r="AN20">
        <f t="shared" si="23"/>
        <v>-0.83380178888989498</v>
      </c>
      <c r="AO20">
        <f t="shared" si="11"/>
        <v>-1.8849763930392618</v>
      </c>
      <c r="AP20">
        <f t="shared" si="26"/>
        <v>4.9035109689992584E-2</v>
      </c>
      <c r="AQ20">
        <f t="shared" si="24"/>
        <v>6.4738497240006626E-4</v>
      </c>
      <c r="AR20">
        <f t="shared" si="12"/>
        <v>2.0160962489665799E-4</v>
      </c>
      <c r="AS20">
        <f t="shared" si="12"/>
        <v>3.1551272595786897E-10</v>
      </c>
    </row>
    <row r="21" spans="1:45" x14ac:dyDescent="0.25">
      <c r="A21">
        <v>1128</v>
      </c>
      <c r="B21">
        <v>229.10499999999999</v>
      </c>
      <c r="C21">
        <f t="shared" si="0"/>
        <v>502.255</v>
      </c>
      <c r="D21">
        <v>6.5964400000000003</v>
      </c>
      <c r="E21">
        <f t="shared" si="13"/>
        <v>0.96377747517664181</v>
      </c>
      <c r="F21">
        <f t="shared" si="1"/>
        <v>3.6222524823358193E-2</v>
      </c>
      <c r="G21">
        <f t="shared" si="14"/>
        <v>2.4750927087287885E-4</v>
      </c>
      <c r="H21">
        <f t="shared" si="15"/>
        <v>-0.82518140647765192</v>
      </c>
      <c r="I21">
        <f t="shared" si="16"/>
        <v>-1.8468750791232875</v>
      </c>
      <c r="J21">
        <f t="shared" si="25"/>
        <v>5.1578466771459483E-2</v>
      </c>
      <c r="K21">
        <f t="shared" si="17"/>
        <v>2.3592279539434347E-4</v>
      </c>
      <c r="L21">
        <f t="shared" si="2"/>
        <v>2.3580495311345683E-4</v>
      </c>
      <c r="M21">
        <f t="shared" si="2"/>
        <v>1.342464140147016E-10</v>
      </c>
      <c r="Q21">
        <v>576</v>
      </c>
      <c r="R21">
        <v>240.38399999999999</v>
      </c>
      <c r="S21">
        <f t="shared" si="3"/>
        <v>513.53399999999999</v>
      </c>
      <c r="T21">
        <v>6.3304</v>
      </c>
      <c r="U21">
        <f t="shared" si="18"/>
        <v>0.96088255964153602</v>
      </c>
      <c r="V21">
        <f t="shared" si="4"/>
        <v>3.9117440358463984E-2</v>
      </c>
      <c r="W21">
        <f t="shared" si="5"/>
        <v>5.3714191171671621E-4</v>
      </c>
      <c r="X21">
        <f t="shared" si="6"/>
        <v>-0.8091218753191356</v>
      </c>
      <c r="Y21">
        <f t="shared" si="7"/>
        <v>-1.7794823813136482</v>
      </c>
      <c r="Z21">
        <f t="shared" si="19"/>
        <v>5.6316669828326352E-2</v>
      </c>
      <c r="AA21">
        <f t="shared" si="8"/>
        <v>4.899661443264593E-4</v>
      </c>
      <c r="AB21">
        <f t="shared" si="9"/>
        <v>2.9581349435698213E-4</v>
      </c>
      <c r="AC21">
        <f t="shared" si="9"/>
        <v>2.2255530288596274E-9</v>
      </c>
      <c r="AG21">
        <v>384</v>
      </c>
      <c r="AH21">
        <v>247.16499999999999</v>
      </c>
      <c r="AI21">
        <f t="shared" si="10"/>
        <v>520.31499999999994</v>
      </c>
      <c r="AJ21">
        <v>6.0209400000000004</v>
      </c>
      <c r="AK21">
        <f t="shared" si="20"/>
        <v>0.95452145831913149</v>
      </c>
      <c r="AL21">
        <f t="shared" si="21"/>
        <v>4.5478541680868512E-2</v>
      </c>
      <c r="AM21">
        <f t="shared" si="22"/>
        <v>8.9016631762846993E-4</v>
      </c>
      <c r="AN21">
        <f t="shared" si="23"/>
        <v>-0.79869413643672593</v>
      </c>
      <c r="AO21">
        <f t="shared" si="11"/>
        <v>-1.7379385440633768</v>
      </c>
      <c r="AP21">
        <f t="shared" si="26"/>
        <v>5.9393269248393644E-2</v>
      </c>
      <c r="AQ21">
        <f t="shared" si="24"/>
        <v>7.4576415711367038E-4</v>
      </c>
      <c r="AR21">
        <f t="shared" si="12"/>
        <v>1.936196432784439E-4</v>
      </c>
      <c r="AS21">
        <f t="shared" si="12"/>
        <v>2.0851983961341934E-8</v>
      </c>
    </row>
    <row r="22" spans="1:45" x14ac:dyDescent="0.25">
      <c r="A22">
        <v>1175</v>
      </c>
      <c r="B22">
        <v>236.95400000000001</v>
      </c>
      <c r="C22">
        <f t="shared" si="0"/>
        <v>510.10399999999998</v>
      </c>
      <c r="D22">
        <v>6.5168200000000001</v>
      </c>
      <c r="E22">
        <f t="shared" si="13"/>
        <v>0.9521445394456165</v>
      </c>
      <c r="F22">
        <f t="shared" si="1"/>
        <v>4.78554605543835E-2</v>
      </c>
      <c r="G22">
        <f t="shared" si="14"/>
        <v>3.1676958932361281E-4</v>
      </c>
      <c r="H22">
        <f t="shared" si="15"/>
        <v>-0.78759879475885008</v>
      </c>
      <c r="I22">
        <f t="shared" si="16"/>
        <v>-1.6954288318334532</v>
      </c>
      <c r="J22">
        <f t="shared" si="25"/>
        <v>6.2666838154993632E-2</v>
      </c>
      <c r="K22">
        <f t="shared" si="17"/>
        <v>2.7242204610909872E-4</v>
      </c>
      <c r="L22">
        <f t="shared" si="2"/>
        <v>2.1937690642785554E-4</v>
      </c>
      <c r="M22">
        <f t="shared" si="2"/>
        <v>1.9667045891631945E-9</v>
      </c>
      <c r="Q22">
        <v>600</v>
      </c>
      <c r="R22">
        <v>248.309</v>
      </c>
      <c r="S22">
        <f t="shared" si="3"/>
        <v>521.45899999999995</v>
      </c>
      <c r="T22">
        <v>6.2454700000000001</v>
      </c>
      <c r="U22">
        <f t="shared" si="18"/>
        <v>0.94799115376033483</v>
      </c>
      <c r="V22">
        <f t="shared" si="4"/>
        <v>5.2008846239665174E-2</v>
      </c>
      <c r="W22">
        <f t="shared" si="5"/>
        <v>6.569916612402249E-4</v>
      </c>
      <c r="X22">
        <f t="shared" si="6"/>
        <v>-0.76926561858893794</v>
      </c>
      <c r="Y22">
        <f t="shared" si="7"/>
        <v>-1.6285803929443698</v>
      </c>
      <c r="Z22">
        <f t="shared" si="19"/>
        <v>6.8075857292161368E-2</v>
      </c>
      <c r="AA22">
        <f t="shared" si="8"/>
        <v>5.6121125228453304E-4</v>
      </c>
      <c r="AB22">
        <f t="shared" si="9"/>
        <v>2.5814884416103484E-4</v>
      </c>
      <c r="AC22">
        <f t="shared" si="9"/>
        <v>9.1738867397195771E-9</v>
      </c>
      <c r="AG22">
        <v>400</v>
      </c>
      <c r="AH22">
        <v>254.999</v>
      </c>
      <c r="AI22">
        <f t="shared" si="10"/>
        <v>528.149</v>
      </c>
      <c r="AJ22">
        <v>5.9310999999999998</v>
      </c>
      <c r="AK22">
        <f t="shared" si="20"/>
        <v>0.94027879723707597</v>
      </c>
      <c r="AL22">
        <f t="shared" si="21"/>
        <v>5.9721202762924031E-2</v>
      </c>
      <c r="AM22">
        <f t="shared" si="22"/>
        <v>1.0786231671531046E-3</v>
      </c>
      <c r="AN22">
        <f t="shared" si="23"/>
        <v>-0.75825138605450393</v>
      </c>
      <c r="AO22">
        <f t="shared" si="11"/>
        <v>-1.5902278823186085</v>
      </c>
      <c r="AP22">
        <f t="shared" si="26"/>
        <v>7.1325495762212365E-2</v>
      </c>
      <c r="AQ22">
        <f t="shared" si="24"/>
        <v>8.4925539291176555E-4</v>
      </c>
      <c r="AR22">
        <f t="shared" si="12"/>
        <v>1.3465961601333225E-4</v>
      </c>
      <c r="AS22">
        <f t="shared" si="12"/>
        <v>5.2609575860425888E-8</v>
      </c>
    </row>
    <row r="23" spans="1:45" x14ac:dyDescent="0.25">
      <c r="A23">
        <v>1222</v>
      </c>
      <c r="B23">
        <v>244.797</v>
      </c>
      <c r="C23">
        <f t="shared" si="0"/>
        <v>517.947</v>
      </c>
      <c r="D23">
        <v>6.4149200000000004</v>
      </c>
      <c r="E23">
        <f t="shared" si="13"/>
        <v>0.9372563687474067</v>
      </c>
      <c r="F23">
        <f t="shared" si="1"/>
        <v>6.2743631252593302E-2</v>
      </c>
      <c r="G23">
        <f t="shared" si="14"/>
        <v>3.6663204479712969E-4</v>
      </c>
      <c r="H23">
        <f t="shared" si="15"/>
        <v>-0.74420183531944306</v>
      </c>
      <c r="I23">
        <f t="shared" si="16"/>
        <v>-1.5430568189099798</v>
      </c>
      <c r="J23">
        <f t="shared" si="25"/>
        <v>7.5470674322121276E-2</v>
      </c>
      <c r="K23">
        <f t="shared" si="17"/>
        <v>3.1070722740567639E-4</v>
      </c>
      <c r="L23">
        <f t="shared" si="2"/>
        <v>1.6197762529362005E-4</v>
      </c>
      <c r="M23">
        <f t="shared" si="2"/>
        <v>3.1275852002673974E-9</v>
      </c>
      <c r="Q23">
        <v>624</v>
      </c>
      <c r="R23">
        <v>256.22800000000001</v>
      </c>
      <c r="S23">
        <f t="shared" si="3"/>
        <v>529.37799999999993</v>
      </c>
      <c r="T23">
        <v>6.1415899999999999</v>
      </c>
      <c r="U23">
        <f t="shared" si="18"/>
        <v>0.93222335389056943</v>
      </c>
      <c r="V23">
        <f t="shared" si="4"/>
        <v>6.7776646109430572E-2</v>
      </c>
      <c r="W23">
        <f t="shared" si="5"/>
        <v>7.5565425187699064E-4</v>
      </c>
      <c r="X23">
        <f t="shared" si="6"/>
        <v>-0.72361393426353127</v>
      </c>
      <c r="Y23">
        <f t="shared" si="7"/>
        <v>-1.4770909694383718</v>
      </c>
      <c r="Z23">
        <f t="shared" si="19"/>
        <v>8.1544927346990162E-2</v>
      </c>
      <c r="AA23">
        <f t="shared" si="8"/>
        <v>6.3578578635691083E-4</v>
      </c>
      <c r="AB23">
        <f t="shared" si="9"/>
        <v>1.8956556823653545E-4</v>
      </c>
      <c r="AC23">
        <f t="shared" si="9"/>
        <v>1.4368449026138562E-8</v>
      </c>
      <c r="AG23">
        <v>416</v>
      </c>
      <c r="AH23">
        <v>262.82</v>
      </c>
      <c r="AI23">
        <f t="shared" si="10"/>
        <v>535.97</v>
      </c>
      <c r="AJ23">
        <v>5.8222399999999999</v>
      </c>
      <c r="AK23">
        <f t="shared" si="20"/>
        <v>0.9230208265626263</v>
      </c>
      <c r="AL23">
        <f t="shared" si="21"/>
        <v>7.6979173437373705E-2</v>
      </c>
      <c r="AM23">
        <f t="shared" si="22"/>
        <v>1.1938572975406653E-3</v>
      </c>
      <c r="AN23">
        <f t="shared" si="23"/>
        <v>-0.71219631148613582</v>
      </c>
      <c r="AO23">
        <f t="shared" si="11"/>
        <v>-1.4419546233059184</v>
      </c>
      <c r="AP23">
        <f t="shared" si="26"/>
        <v>8.4913582048800618E-2</v>
      </c>
      <c r="AQ23">
        <f t="shared" si="24"/>
        <v>9.5642592580328842E-4</v>
      </c>
      <c r="AR23">
        <f t="shared" si="12"/>
        <v>6.295484001308556E-5</v>
      </c>
      <c r="AS23">
        <f t="shared" si="12"/>
        <v>5.6373656285092439E-8</v>
      </c>
    </row>
    <row r="24" spans="1:45" x14ac:dyDescent="0.25">
      <c r="A24">
        <v>1269</v>
      </c>
      <c r="B24">
        <v>252.62799999999999</v>
      </c>
      <c r="C24">
        <f t="shared" si="0"/>
        <v>525.77800000000002</v>
      </c>
      <c r="D24">
        <v>6.2969799999999996</v>
      </c>
      <c r="E24">
        <f t="shared" si="13"/>
        <v>0.9200246626419416</v>
      </c>
      <c r="F24">
        <f t="shared" si="1"/>
        <v>7.9975337358058396E-2</v>
      </c>
      <c r="G24">
        <f t="shared" si="14"/>
        <v>4.037180232135195E-4</v>
      </c>
      <c r="H24">
        <f t="shared" si="15"/>
        <v>-0.69470602858192687</v>
      </c>
      <c r="I24">
        <f t="shared" si="16"/>
        <v>-1.3899170222403794</v>
      </c>
      <c r="J24">
        <f t="shared" si="25"/>
        <v>9.0073914010188064E-2</v>
      </c>
      <c r="K24">
        <f t="shared" si="17"/>
        <v>3.5001285192246023E-4</v>
      </c>
      <c r="L24">
        <f t="shared" si="2"/>
        <v>1.0198125039893845E-4</v>
      </c>
      <c r="M24">
        <f t="shared" si="2"/>
        <v>2.8842454234020174E-9</v>
      </c>
      <c r="Q24">
        <v>648</v>
      </c>
      <c r="R24">
        <v>264.149</v>
      </c>
      <c r="S24">
        <f t="shared" si="3"/>
        <v>537.29899999999998</v>
      </c>
      <c r="T24">
        <v>6.0221099999999996</v>
      </c>
      <c r="U24">
        <f t="shared" si="18"/>
        <v>0.91408765184552165</v>
      </c>
      <c r="V24">
        <f t="shared" si="4"/>
        <v>8.5912348154478346E-2</v>
      </c>
      <c r="W24">
        <f t="shared" si="5"/>
        <v>8.3705088915232706E-4</v>
      </c>
      <c r="X24">
        <f t="shared" si="6"/>
        <v>-0.67189599044256432</v>
      </c>
      <c r="Y24">
        <f t="shared" si="7"/>
        <v>-1.3249576599833035</v>
      </c>
      <c r="Z24">
        <f t="shared" si="19"/>
        <v>9.6803786219556015E-2</v>
      </c>
      <c r="AA24">
        <f t="shared" si="8"/>
        <v>7.1261853966278087E-4</v>
      </c>
      <c r="AB24">
        <f t="shared" si="9"/>
        <v>1.1862342312542279E-4</v>
      </c>
      <c r="AC24">
        <f t="shared" si="9"/>
        <v>1.5483409599488566E-8</v>
      </c>
      <c r="AG24">
        <v>432</v>
      </c>
      <c r="AH24">
        <v>270.64800000000002</v>
      </c>
      <c r="AI24">
        <f t="shared" si="10"/>
        <v>543.798</v>
      </c>
      <c r="AJ24">
        <v>5.7017499999999997</v>
      </c>
      <c r="AK24">
        <f t="shared" si="20"/>
        <v>0.90391910980197565</v>
      </c>
      <c r="AL24">
        <f t="shared" si="21"/>
        <v>9.6080890198024349E-2</v>
      </c>
      <c r="AM24">
        <f t="shared" si="22"/>
        <v>1.2810507925888684E-3</v>
      </c>
      <c r="AN24">
        <f t="shared" si="23"/>
        <v>-0.66032938464688828</v>
      </c>
      <c r="AO24">
        <f t="shared" si="11"/>
        <v>-1.293146390755471</v>
      </c>
      <c r="AP24">
        <f t="shared" si="26"/>
        <v>0.10021639686165323</v>
      </c>
      <c r="AQ24">
        <f t="shared" si="24"/>
        <v>1.0668815091308284E-3</v>
      </c>
      <c r="AR24">
        <f t="shared" si="12"/>
        <v>1.7102415364918912E-5</v>
      </c>
      <c r="AS24">
        <f t="shared" si="12"/>
        <v>4.5868481976930276E-8</v>
      </c>
    </row>
    <row r="25" spans="1:45" x14ac:dyDescent="0.25">
      <c r="A25">
        <v>1316</v>
      </c>
      <c r="B25">
        <v>260.452</v>
      </c>
      <c r="C25">
        <f t="shared" si="0"/>
        <v>533.60199999999998</v>
      </c>
      <c r="D25">
        <v>6.1671100000000001</v>
      </c>
      <c r="E25">
        <f t="shared" si="13"/>
        <v>0.90104991555090619</v>
      </c>
      <c r="F25">
        <f t="shared" si="1"/>
        <v>9.8950084449093811E-2</v>
      </c>
      <c r="G25">
        <f t="shared" si="14"/>
        <v>4.3635865803097088E-4</v>
      </c>
      <c r="H25">
        <f t="shared" si="15"/>
        <v>-0.63894881746375209</v>
      </c>
      <c r="I25">
        <f t="shared" si="16"/>
        <v>-1.2361355730213339</v>
      </c>
      <c r="J25">
        <f t="shared" si="25"/>
        <v>0.10652451805054369</v>
      </c>
      <c r="K25">
        <f t="shared" si="17"/>
        <v>3.8972359699245181E-4</v>
      </c>
      <c r="L25">
        <f t="shared" si="2"/>
        <v>5.7372044382773023E-5</v>
      </c>
      <c r="M25">
        <f t="shared" si="2"/>
        <v>2.1748289180664001E-9</v>
      </c>
      <c r="Q25">
        <v>672</v>
      </c>
      <c r="R25">
        <v>272.06799999999998</v>
      </c>
      <c r="S25">
        <f t="shared" si="3"/>
        <v>545.21799999999996</v>
      </c>
      <c r="T25">
        <v>5.8897599999999999</v>
      </c>
      <c r="U25">
        <f t="shared" si="18"/>
        <v>0.8939984305058658</v>
      </c>
      <c r="V25">
        <f t="shared" si="4"/>
        <v>0.1060015694941342</v>
      </c>
      <c r="W25">
        <f t="shared" si="5"/>
        <v>8.9960044180602272E-4</v>
      </c>
      <c r="X25">
        <f t="shared" si="6"/>
        <v>-0.61392809246352686</v>
      </c>
      <c r="Y25">
        <f t="shared" si="7"/>
        <v>-1.1720693976726761</v>
      </c>
      <c r="Z25">
        <f t="shared" si="19"/>
        <v>0.11390663117146275</v>
      </c>
      <c r="AA25">
        <f t="shared" si="8"/>
        <v>7.895502088929963E-4</v>
      </c>
      <c r="AB25">
        <f t="shared" si="9"/>
        <v>6.249000012236862E-5</v>
      </c>
      <c r="AC25">
        <f t="shared" si="9"/>
        <v>1.2111053764211365E-8</v>
      </c>
      <c r="AG25">
        <v>448</v>
      </c>
      <c r="AH25">
        <v>278.45699999999999</v>
      </c>
      <c r="AI25">
        <f t="shared" si="10"/>
        <v>551.60699999999997</v>
      </c>
      <c r="AJ25">
        <v>5.5724600000000004</v>
      </c>
      <c r="AK25">
        <f t="shared" si="20"/>
        <v>0.88342229712055376</v>
      </c>
      <c r="AL25">
        <f t="shared" si="21"/>
        <v>0.11657770287944624</v>
      </c>
      <c r="AM25">
        <f t="shared" si="22"/>
        <v>1.3587322699954441E-3</v>
      </c>
      <c r="AN25">
        <f t="shared" si="23"/>
        <v>-0.60247245742718869</v>
      </c>
      <c r="AO25">
        <f t="shared" si="11"/>
        <v>-1.1435965674189597</v>
      </c>
      <c r="AP25">
        <f t="shared" si="26"/>
        <v>0.11728650100774649</v>
      </c>
      <c r="AQ25">
        <f t="shared" si="24"/>
        <v>1.1753609892143759E-3</v>
      </c>
      <c r="AR25">
        <f t="shared" si="12"/>
        <v>5.0239478668192631E-7</v>
      </c>
      <c r="AS25">
        <f t="shared" si="12"/>
        <v>3.3625026615289352E-8</v>
      </c>
    </row>
    <row r="26" spans="1:45" x14ac:dyDescent="0.25">
      <c r="A26">
        <v>1363</v>
      </c>
      <c r="B26">
        <v>268.279</v>
      </c>
      <c r="C26">
        <f t="shared" si="0"/>
        <v>541.42899999999997</v>
      </c>
      <c r="D26">
        <v>6.0267400000000002</v>
      </c>
      <c r="E26">
        <f t="shared" si="13"/>
        <v>0.88054105862345056</v>
      </c>
      <c r="F26">
        <f t="shared" si="1"/>
        <v>0.11945894137654944</v>
      </c>
      <c r="G26">
        <f t="shared" si="14"/>
        <v>4.5870972130120476E-4</v>
      </c>
      <c r="H26">
        <f t="shared" si="15"/>
        <v>-0.57686566607119549</v>
      </c>
      <c r="I26">
        <f t="shared" si="16"/>
        <v>-1.0817062662402042</v>
      </c>
      <c r="J26">
        <f t="shared" si="25"/>
        <v>0.12484152710918893</v>
      </c>
      <c r="K26">
        <f t="shared" si="17"/>
        <v>4.291672047630424E-4</v>
      </c>
      <c r="L26">
        <f t="shared" si="2"/>
        <v>2.8972229169214153E-5</v>
      </c>
      <c r="M26">
        <f t="shared" si="2"/>
        <v>8.727602834075968E-10</v>
      </c>
      <c r="Q26">
        <v>696</v>
      </c>
      <c r="R26">
        <v>279.964</v>
      </c>
      <c r="S26">
        <f t="shared" si="3"/>
        <v>553.11400000000003</v>
      </c>
      <c r="T26">
        <v>5.7475199999999997</v>
      </c>
      <c r="U26">
        <f t="shared" si="18"/>
        <v>0.87240801990252126</v>
      </c>
      <c r="V26">
        <f t="shared" si="4"/>
        <v>0.12759198009747874</v>
      </c>
      <c r="W26">
        <f t="shared" si="5"/>
        <v>9.3482804628337857E-4</v>
      </c>
      <c r="X26">
        <f t="shared" si="6"/>
        <v>-0.54970219401848386</v>
      </c>
      <c r="Y26">
        <f t="shared" si="7"/>
        <v>-1.0184405255373608</v>
      </c>
      <c r="Z26">
        <f t="shared" si="19"/>
        <v>0.13285583618489466</v>
      </c>
      <c r="AA26">
        <f t="shared" si="8"/>
        <v>8.6319110674301029E-4</v>
      </c>
      <c r="AB26">
        <f t="shared" si="9"/>
        <v>2.7708180909025627E-5</v>
      </c>
      <c r="AC26">
        <f t="shared" si="9"/>
        <v>5.13185110671038E-9</v>
      </c>
      <c r="AG26">
        <v>464</v>
      </c>
      <c r="AH26">
        <v>286.26900000000001</v>
      </c>
      <c r="AI26">
        <f t="shared" si="10"/>
        <v>559.41899999999998</v>
      </c>
      <c r="AJ26">
        <v>5.4353300000000004</v>
      </c>
      <c r="AK26">
        <f t="shared" si="20"/>
        <v>0.86168258080062665</v>
      </c>
      <c r="AL26">
        <f t="shared" si="21"/>
        <v>0.13831741919937335</v>
      </c>
      <c r="AM26">
        <f t="shared" si="22"/>
        <v>1.409066696682372E-3</v>
      </c>
      <c r="AN26">
        <f t="shared" si="23"/>
        <v>-0.53873269380034428</v>
      </c>
      <c r="AO26">
        <f t="shared" si="11"/>
        <v>-0.99352089248453013</v>
      </c>
      <c r="AP26">
        <f t="shared" si="26"/>
        <v>0.1360922768351765</v>
      </c>
      <c r="AQ26">
        <f t="shared" si="24"/>
        <v>1.2817177279303667E-3</v>
      </c>
      <c r="AR26">
        <f t="shared" si="12"/>
        <v>4.9512585409435586E-6</v>
      </c>
      <c r="AS26">
        <f t="shared" si="12"/>
        <v>1.6217759842199214E-8</v>
      </c>
    </row>
    <row r="27" spans="1:45" x14ac:dyDescent="0.25">
      <c r="A27">
        <v>1410</v>
      </c>
      <c r="B27">
        <v>276.08300000000003</v>
      </c>
      <c r="C27">
        <f t="shared" si="0"/>
        <v>549.23299999999995</v>
      </c>
      <c r="D27">
        <v>5.8791799999999999</v>
      </c>
      <c r="E27">
        <f t="shared" si="13"/>
        <v>0.85898170172229393</v>
      </c>
      <c r="F27">
        <f t="shared" si="1"/>
        <v>0.14101829827770607</v>
      </c>
      <c r="G27">
        <f t="shared" si="14"/>
        <v>4.7328920485299476E-4</v>
      </c>
      <c r="H27">
        <f t="shared" si="15"/>
        <v>-0.50849912950107279</v>
      </c>
      <c r="I27">
        <f t="shared" si="16"/>
        <v>-0.92652670376164625</v>
      </c>
      <c r="J27">
        <f t="shared" si="25"/>
        <v>0.14501238573305192</v>
      </c>
      <c r="K27">
        <f t="shared" si="17"/>
        <v>4.6616407586143354E-4</v>
      </c>
      <c r="L27">
        <f t="shared" si="2"/>
        <v>1.5952734600951099E-5</v>
      </c>
      <c r="M27">
        <f t="shared" si="2"/>
        <v>5.0767463146386171E-11</v>
      </c>
      <c r="Q27">
        <v>720</v>
      </c>
      <c r="R27">
        <v>287.86500000000001</v>
      </c>
      <c r="S27">
        <f t="shared" si="3"/>
        <v>561.01499999999999</v>
      </c>
      <c r="T27">
        <v>5.59971</v>
      </c>
      <c r="U27">
        <f t="shared" si="18"/>
        <v>0.84997214679172017</v>
      </c>
      <c r="V27">
        <f t="shared" si="4"/>
        <v>0.15002785320827983</v>
      </c>
      <c r="W27">
        <f t="shared" si="5"/>
        <v>9.5386486665624548E-4</v>
      </c>
      <c r="X27">
        <f t="shared" si="6"/>
        <v>-0.47948598264153963</v>
      </c>
      <c r="Y27">
        <f t="shared" si="7"/>
        <v>-0.86433842826219653</v>
      </c>
      <c r="Z27">
        <f t="shared" si="19"/>
        <v>0.15357242274672692</v>
      </c>
      <c r="AA27">
        <f t="shared" si="8"/>
        <v>9.3385255440721446E-4</v>
      </c>
      <c r="AB27">
        <f t="shared" si="9"/>
        <v>1.2563973212887016E-5</v>
      </c>
      <c r="AC27">
        <f t="shared" si="9"/>
        <v>4.0049264155271691E-10</v>
      </c>
      <c r="AG27" s="11">
        <v>480</v>
      </c>
      <c r="AH27">
        <v>294.089</v>
      </c>
      <c r="AI27">
        <f t="shared" si="10"/>
        <v>567.23900000000003</v>
      </c>
      <c r="AJ27">
        <v>5.29312</v>
      </c>
      <c r="AK27">
        <f t="shared" si="20"/>
        <v>0.8391375136537087</v>
      </c>
      <c r="AL27">
        <f t="shared" si="21"/>
        <v>0.1608624863462913</v>
      </c>
      <c r="AM27">
        <f t="shared" si="22"/>
        <v>1.4321531561667239E-3</v>
      </c>
      <c r="AN27">
        <f t="shared" si="23"/>
        <v>-0.46922520991726535</v>
      </c>
      <c r="AO27">
        <f t="shared" si="11"/>
        <v>-0.84279053067481891</v>
      </c>
      <c r="AP27">
        <f t="shared" si="26"/>
        <v>0.15659976048206237</v>
      </c>
      <c r="AQ27">
        <f t="shared" si="24"/>
        <v>1.3830469024058516E-3</v>
      </c>
      <c r="AR27">
        <f t="shared" si="12"/>
        <v>1.8170831793566307E-5</v>
      </c>
      <c r="AS27">
        <f t="shared" si="12"/>
        <v>2.4114241584271825E-9</v>
      </c>
    </row>
    <row r="28" spans="1:45" x14ac:dyDescent="0.25">
      <c r="A28">
        <v>1457</v>
      </c>
      <c r="B28">
        <v>283.88400000000001</v>
      </c>
      <c r="C28">
        <f t="shared" si="0"/>
        <v>557.03399999999999</v>
      </c>
      <c r="D28">
        <v>5.7269300000000003</v>
      </c>
      <c r="E28">
        <f t="shared" si="13"/>
        <v>0.83673710909420318</v>
      </c>
      <c r="F28">
        <f t="shared" si="1"/>
        <v>0.16326289090579682</v>
      </c>
      <c r="G28">
        <f t="shared" si="14"/>
        <v>4.8889453692762738E-4</v>
      </c>
      <c r="H28">
        <f t="shared" si="15"/>
        <v>-0.43423897405034406</v>
      </c>
      <c r="I28">
        <f t="shared" si="16"/>
        <v>-0.77089713866850818</v>
      </c>
      <c r="J28">
        <f t="shared" si="25"/>
        <v>0.1669220972985393</v>
      </c>
      <c r="K28">
        <f t="shared" si="17"/>
        <v>5.0064029081020968E-4</v>
      </c>
      <c r="L28">
        <f t="shared" si="2"/>
        <v>1.3389791424687401E-5</v>
      </c>
      <c r="M28">
        <f t="shared" si="2"/>
        <v>1.3796273427019717E-10</v>
      </c>
      <c r="Q28">
        <v>744</v>
      </c>
      <c r="R28">
        <v>295.74900000000002</v>
      </c>
      <c r="S28">
        <f t="shared" si="3"/>
        <v>568.899</v>
      </c>
      <c r="T28">
        <v>5.4488899999999996</v>
      </c>
      <c r="U28">
        <f t="shared" si="18"/>
        <v>0.82707938999197028</v>
      </c>
      <c r="V28">
        <f t="shared" si="4"/>
        <v>0.17292061000802972</v>
      </c>
      <c r="W28">
        <f t="shared" si="5"/>
        <v>9.6866425525175825E-4</v>
      </c>
      <c r="X28">
        <f t="shared" si="6"/>
        <v>-0.40352182146920001</v>
      </c>
      <c r="Y28">
        <f t="shared" si="7"/>
        <v>-0.709593073494174</v>
      </c>
      <c r="Z28">
        <f t="shared" si="19"/>
        <v>0.17598488405250007</v>
      </c>
      <c r="AA28">
        <f t="shared" si="8"/>
        <v>9.9722049973706363E-4</v>
      </c>
      <c r="AB28">
        <f t="shared" si="9"/>
        <v>9.389775419614675E-6</v>
      </c>
      <c r="AC28">
        <f t="shared" si="9"/>
        <v>8.1545909910453368E-10</v>
      </c>
      <c r="AG28">
        <v>496</v>
      </c>
      <c r="AH28">
        <v>301.89100000000002</v>
      </c>
      <c r="AI28">
        <f t="shared" si="10"/>
        <v>575.04099999999994</v>
      </c>
      <c r="AJ28">
        <v>5.1485799999999999</v>
      </c>
      <c r="AK28">
        <f t="shared" si="20"/>
        <v>0.81622306315504112</v>
      </c>
      <c r="AL28">
        <f t="shared" si="21"/>
        <v>0.18377693684495888</v>
      </c>
      <c r="AM28">
        <f t="shared" si="22"/>
        <v>1.4481056024198552E-3</v>
      </c>
      <c r="AN28">
        <f t="shared" si="23"/>
        <v>-0.39422265031801218</v>
      </c>
      <c r="AO28">
        <f t="shared" si="11"/>
        <v>-0.69133701560232697</v>
      </c>
      <c r="AP28">
        <f t="shared" si="26"/>
        <v>0.178728510920556</v>
      </c>
      <c r="AQ28">
        <f t="shared" si="24"/>
        <v>1.4731395052480483E-3</v>
      </c>
      <c r="AR28">
        <f t="shared" si="12"/>
        <v>2.5486604314183103E-5</v>
      </c>
      <c r="AS28">
        <f t="shared" si="12"/>
        <v>6.2669629081141489E-10</v>
      </c>
    </row>
    <row r="29" spans="1:45" x14ac:dyDescent="0.25">
      <c r="A29">
        <v>1504</v>
      </c>
      <c r="B29">
        <v>291.69299999999998</v>
      </c>
      <c r="C29">
        <f t="shared" si="0"/>
        <v>564.84299999999996</v>
      </c>
      <c r="D29">
        <v>5.5696599999999998</v>
      </c>
      <c r="E29">
        <f t="shared" si="13"/>
        <v>0.81375906585860469</v>
      </c>
      <c r="F29">
        <f t="shared" si="1"/>
        <v>0.18624093414139531</v>
      </c>
      <c r="G29">
        <f t="shared" si="14"/>
        <v>5.0894521260119849E-4</v>
      </c>
      <c r="H29">
        <f t="shared" si="15"/>
        <v>-0.35448674142331704</v>
      </c>
      <c r="I29">
        <f t="shared" si="16"/>
        <v>-0.61475732069219824</v>
      </c>
      <c r="J29">
        <f t="shared" si="25"/>
        <v>0.19045219096661914</v>
      </c>
      <c r="K29">
        <f t="shared" si="17"/>
        <v>5.3175922724890473E-4</v>
      </c>
      <c r="L29">
        <f t="shared" si="2"/>
        <v>1.7734684047994294E-5</v>
      </c>
      <c r="M29">
        <f t="shared" si="2"/>
        <v>5.2047926434575491E-10</v>
      </c>
      <c r="Q29">
        <v>768</v>
      </c>
      <c r="R29">
        <v>303.63900000000001</v>
      </c>
      <c r="S29">
        <f t="shared" si="3"/>
        <v>576.78899999999999</v>
      </c>
      <c r="T29">
        <v>5.2957299999999998</v>
      </c>
      <c r="U29">
        <f t="shared" si="18"/>
        <v>0.80383144786592808</v>
      </c>
      <c r="V29">
        <f t="shared" si="4"/>
        <v>0.19616855213407192</v>
      </c>
      <c r="W29">
        <f t="shared" si="5"/>
        <v>9.8782756612543487E-4</v>
      </c>
      <c r="X29">
        <f t="shared" si="6"/>
        <v>-0.32240299986414134</v>
      </c>
      <c r="Y29">
        <f t="shared" si="7"/>
        <v>-0.55444973168344502</v>
      </c>
      <c r="Z29">
        <f t="shared" si="19"/>
        <v>0.19991817604618961</v>
      </c>
      <c r="AA29">
        <f t="shared" si="8"/>
        <v>1.0534373488429608E-3</v>
      </c>
      <c r="AB29">
        <f t="shared" si="9"/>
        <v>1.4059679482324803E-5</v>
      </c>
      <c r="AC29">
        <f t="shared" si="9"/>
        <v>4.3046435882409585E-9</v>
      </c>
      <c r="AG29">
        <v>512</v>
      </c>
      <c r="AH29">
        <v>309.7</v>
      </c>
      <c r="AI29">
        <f t="shared" si="10"/>
        <v>582.84999999999991</v>
      </c>
      <c r="AJ29">
        <v>5.0024300000000004</v>
      </c>
      <c r="AK29">
        <f t="shared" si="20"/>
        <v>0.79305337351632343</v>
      </c>
      <c r="AL29">
        <f t="shared" si="21"/>
        <v>0.20694662648367657</v>
      </c>
      <c r="AM29">
        <f t="shared" si="22"/>
        <v>1.4739664003830186E-3</v>
      </c>
      <c r="AN29">
        <f t="shared" si="23"/>
        <v>-0.31433437368170858</v>
      </c>
      <c r="AO29">
        <f t="shared" si="11"/>
        <v>-0.53947674181199845</v>
      </c>
      <c r="AP29">
        <f t="shared" si="26"/>
        <v>0.20229874300452477</v>
      </c>
      <c r="AQ29">
        <f t="shared" si="24"/>
        <v>1.5528621035498763E-3</v>
      </c>
      <c r="AR29">
        <f t="shared" si="12"/>
        <v>2.1602820835772177E-5</v>
      </c>
      <c r="AS29">
        <f t="shared" si="12"/>
        <v>6.2245319781929184E-9</v>
      </c>
    </row>
    <row r="30" spans="1:45" x14ac:dyDescent="0.25">
      <c r="A30">
        <v>1551</v>
      </c>
      <c r="B30">
        <v>299.48500000000001</v>
      </c>
      <c r="C30">
        <f t="shared" si="0"/>
        <v>572.63499999999999</v>
      </c>
      <c r="D30">
        <v>5.4059400000000002</v>
      </c>
      <c r="E30">
        <f t="shared" si="13"/>
        <v>0.78983864086634836</v>
      </c>
      <c r="F30">
        <f t="shared" si="1"/>
        <v>0.21016135913365164</v>
      </c>
      <c r="G30">
        <f t="shared" si="14"/>
        <v>5.3095432636382207E-4</v>
      </c>
      <c r="H30">
        <f t="shared" si="15"/>
        <v>-0.26977724765786237</v>
      </c>
      <c r="I30">
        <f t="shared" si="16"/>
        <v>-0.45805304414421255</v>
      </c>
      <c r="J30">
        <f t="shared" si="25"/>
        <v>0.21544487464731765</v>
      </c>
      <c r="K30">
        <f t="shared" si="17"/>
        <v>5.5721419034502489E-4</v>
      </c>
      <c r="L30">
        <f t="shared" si="2"/>
        <v>2.7915536183149454E-5</v>
      </c>
      <c r="M30">
        <f t="shared" si="2"/>
        <v>6.8958045631127315E-10</v>
      </c>
      <c r="Q30">
        <v>792</v>
      </c>
      <c r="R30">
        <v>311.51600000000002</v>
      </c>
      <c r="S30">
        <f t="shared" si="3"/>
        <v>584.66599999999994</v>
      </c>
      <c r="T30">
        <v>5.1395400000000002</v>
      </c>
      <c r="U30">
        <f t="shared" si="18"/>
        <v>0.78012358627891765</v>
      </c>
      <c r="V30">
        <f t="shared" si="4"/>
        <v>0.21987641372108235</v>
      </c>
      <c r="W30">
        <f t="shared" si="5"/>
        <v>1.004271331231571E-3</v>
      </c>
      <c r="X30">
        <f t="shared" si="6"/>
        <v>-0.23671122317540516</v>
      </c>
      <c r="Y30">
        <f t="shared" si="7"/>
        <v>-0.39887260195941576</v>
      </c>
      <c r="Z30">
        <f t="shared" si="19"/>
        <v>0.22520067241842068</v>
      </c>
      <c r="AA30">
        <f t="shared" si="8"/>
        <v>1.098711068763923E-3</v>
      </c>
      <c r="AB30">
        <f t="shared" si="9"/>
        <v>2.8347730676182792E-5</v>
      </c>
      <c r="AC30">
        <f t="shared" si="9"/>
        <v>8.9188640251795366E-9</v>
      </c>
      <c r="AG30">
        <v>528</v>
      </c>
      <c r="AH30">
        <v>317.49200000000002</v>
      </c>
      <c r="AI30">
        <f t="shared" si="10"/>
        <v>590.64200000000005</v>
      </c>
      <c r="AJ30">
        <v>4.8536700000000002</v>
      </c>
      <c r="AK30">
        <f t="shared" si="20"/>
        <v>0.76946991111019514</v>
      </c>
      <c r="AL30">
        <f t="shared" si="21"/>
        <v>0.23053008888980486</v>
      </c>
      <c r="AM30">
        <f t="shared" si="22"/>
        <v>1.5005207829658779E-3</v>
      </c>
      <c r="AN30">
        <f t="shared" si="23"/>
        <v>-0.23012274480034489</v>
      </c>
      <c r="AO30">
        <f t="shared" si="11"/>
        <v>-0.3871951872231813</v>
      </c>
      <c r="AP30">
        <f t="shared" si="26"/>
        <v>0.22714453666132278</v>
      </c>
      <c r="AQ30">
        <f t="shared" si="24"/>
        <v>1.6164148015188015E-3</v>
      </c>
      <c r="AR30">
        <f t="shared" si="12"/>
        <v>1.1461963891779982E-5</v>
      </c>
      <c r="AS30">
        <f t="shared" si="12"/>
        <v>1.3431423536345397E-8</v>
      </c>
    </row>
    <row r="31" spans="1:45" x14ac:dyDescent="0.25">
      <c r="A31">
        <v>1598</v>
      </c>
      <c r="B31">
        <v>307.28800000000001</v>
      </c>
      <c r="C31">
        <f t="shared" si="0"/>
        <v>580.43799999999999</v>
      </c>
      <c r="D31">
        <v>5.2351400000000003</v>
      </c>
      <c r="E31">
        <f t="shared" si="13"/>
        <v>0.76488378752724873</v>
      </c>
      <c r="F31">
        <f t="shared" si="1"/>
        <v>0.23511621247275127</v>
      </c>
      <c r="G31">
        <f t="shared" si="14"/>
        <v>5.4876678707848703E-4</v>
      </c>
      <c r="H31">
        <f t="shared" si="15"/>
        <v>-0.18101276635820684</v>
      </c>
      <c r="I31">
        <f t="shared" si="16"/>
        <v>-0.30123672589902489</v>
      </c>
      <c r="J31">
        <f t="shared" si="25"/>
        <v>0.24163394159353382</v>
      </c>
      <c r="K31">
        <f t="shared" si="17"/>
        <v>5.778455082179546E-4</v>
      </c>
      <c r="L31">
        <f t="shared" si="2"/>
        <v>4.248079289189688E-5</v>
      </c>
      <c r="M31">
        <f t="shared" si="2"/>
        <v>8.45572023106918E-10</v>
      </c>
      <c r="Q31">
        <v>816</v>
      </c>
      <c r="R31">
        <v>319.387</v>
      </c>
      <c r="S31">
        <f t="shared" si="3"/>
        <v>592.53700000000003</v>
      </c>
      <c r="T31">
        <v>4.9807499999999996</v>
      </c>
      <c r="U31">
        <f t="shared" si="18"/>
        <v>0.75602107432935994</v>
      </c>
      <c r="V31">
        <f t="shared" si="4"/>
        <v>0.24397892567064006</v>
      </c>
      <c r="W31">
        <f t="shared" si="5"/>
        <v>1.0108488372740181E-3</v>
      </c>
      <c r="X31">
        <f t="shared" si="6"/>
        <v>-0.14733665936924201</v>
      </c>
      <c r="Y31">
        <f t="shared" si="7"/>
        <v>-0.2433021246983246</v>
      </c>
      <c r="Z31">
        <f t="shared" si="19"/>
        <v>0.25156973806875482</v>
      </c>
      <c r="AA31">
        <f t="shared" si="8"/>
        <v>1.1330285906592538E-3</v>
      </c>
      <c r="AB31">
        <f t="shared" si="9"/>
        <v>5.7620432863372839E-5</v>
      </c>
      <c r="AC31">
        <f t="shared" si="9"/>
        <v>1.4927892137277027E-8</v>
      </c>
      <c r="AG31">
        <v>544</v>
      </c>
      <c r="AH31" s="14">
        <v>325.28300000000002</v>
      </c>
      <c r="AI31">
        <f t="shared" si="10"/>
        <v>598.43299999999999</v>
      </c>
      <c r="AJ31" s="14">
        <v>4.7022300000000001</v>
      </c>
      <c r="AK31">
        <f t="shared" si="20"/>
        <v>0.74546157858274109</v>
      </c>
      <c r="AL31">
        <f t="shared" si="21"/>
        <v>0.25453842141725891</v>
      </c>
      <c r="AM31">
        <f t="shared" si="22"/>
        <v>1.5309394227156492E-3</v>
      </c>
      <c r="AN31">
        <f t="shared" si="23"/>
        <v>-0.14246465650475848</v>
      </c>
      <c r="AO31">
        <f t="shared" si="11"/>
        <v>-0.23498357587127228</v>
      </c>
      <c r="AP31">
        <f t="shared" si="26"/>
        <v>0.25300717348562363</v>
      </c>
      <c r="AQ31">
        <f t="shared" si="24"/>
        <v>1.6652497075081883E-3</v>
      </c>
      <c r="AR31">
        <f t="shared" si="12"/>
        <v>2.3447202281373302E-6</v>
      </c>
      <c r="AS31">
        <f t="shared" si="12"/>
        <v>1.8039252601052949E-8</v>
      </c>
    </row>
    <row r="32" spans="1:45" x14ac:dyDescent="0.25">
      <c r="A32">
        <v>1645</v>
      </c>
      <c r="B32">
        <v>315.04599999999999</v>
      </c>
      <c r="C32">
        <f t="shared" si="0"/>
        <v>588.19599999999991</v>
      </c>
      <c r="D32">
        <v>5.0586099999999998</v>
      </c>
      <c r="E32">
        <f t="shared" si="13"/>
        <v>0.73909174853455983</v>
      </c>
      <c r="F32">
        <f t="shared" si="1"/>
        <v>0.26090825146544017</v>
      </c>
      <c r="G32">
        <f t="shared" si="14"/>
        <v>5.6051741561276671E-4</v>
      </c>
      <c r="H32">
        <f t="shared" si="15"/>
        <v>-8.8961706465883195E-2</v>
      </c>
      <c r="I32">
        <f t="shared" si="16"/>
        <v>-0.14463867945400707</v>
      </c>
      <c r="J32">
        <f t="shared" si="25"/>
        <v>0.26879268047977767</v>
      </c>
      <c r="K32">
        <f t="shared" si="17"/>
        <v>5.9080308018523724E-4</v>
      </c>
      <c r="L32">
        <f t="shared" si="2"/>
        <v>6.2164220882127025E-5</v>
      </c>
      <c r="M32">
        <f t="shared" si="2"/>
        <v>9.1722147859619637E-10</v>
      </c>
      <c r="Q32">
        <v>840</v>
      </c>
      <c r="R32" s="14">
        <v>327.24200000000002</v>
      </c>
      <c r="S32">
        <f t="shared" si="3"/>
        <v>600.39200000000005</v>
      </c>
      <c r="T32" s="14">
        <v>4.8209200000000001</v>
      </c>
      <c r="U32">
        <f t="shared" si="18"/>
        <v>0.73176070223478351</v>
      </c>
      <c r="V32">
        <f t="shared" si="4"/>
        <v>0.26823929776521649</v>
      </c>
      <c r="W32">
        <f t="shared" si="5"/>
        <v>1.0082557820072825E-3</v>
      </c>
      <c r="X32">
        <f t="shared" si="6"/>
        <v>-5.5170539495700499E-2</v>
      </c>
      <c r="Y32">
        <f t="shared" si="7"/>
        <v>-8.8568764242204209E-2</v>
      </c>
      <c r="Z32">
        <f t="shared" si="19"/>
        <v>0.27876242424457692</v>
      </c>
      <c r="AA32">
        <f t="shared" si="8"/>
        <v>1.1565470090050152E-3</v>
      </c>
      <c r="AB32">
        <f t="shared" si="9"/>
        <v>1.1073619090061672E-4</v>
      </c>
      <c r="AC32">
        <f t="shared" si="9"/>
        <v>2.1990288004493096E-8</v>
      </c>
      <c r="AG32">
        <v>560</v>
      </c>
      <c r="AH32" s="14">
        <v>333.07100000000003</v>
      </c>
      <c r="AI32">
        <f t="shared" si="10"/>
        <v>606.221</v>
      </c>
      <c r="AJ32" s="14">
        <v>4.54772</v>
      </c>
      <c r="AK32">
        <f t="shared" si="20"/>
        <v>0.7209665478192907</v>
      </c>
      <c r="AL32">
        <f t="shared" si="21"/>
        <v>0.2790334521807093</v>
      </c>
      <c r="AM32">
        <f t="shared" si="22"/>
        <v>1.5393615216691692E-3</v>
      </c>
      <c r="AN32">
        <f t="shared" si="23"/>
        <v>-5.2158253867394588E-2</v>
      </c>
      <c r="AO32">
        <f t="shared" si="11"/>
        <v>-8.3613299667313914E-2</v>
      </c>
      <c r="AP32">
        <f t="shared" si="26"/>
        <v>0.27965116880575464</v>
      </c>
      <c r="AQ32">
        <f t="shared" si="24"/>
        <v>1.7003682382858768E-3</v>
      </c>
      <c r="AR32">
        <f t="shared" si="12"/>
        <v>3.8157382885740419E-7</v>
      </c>
      <c r="AS32">
        <f t="shared" si="12"/>
        <v>2.5923162795692787E-8</v>
      </c>
    </row>
    <row r="33" spans="1:45" x14ac:dyDescent="0.25">
      <c r="A33">
        <v>1692</v>
      </c>
      <c r="B33">
        <v>322.822</v>
      </c>
      <c r="C33">
        <f t="shared" si="0"/>
        <v>595.97199999999998</v>
      </c>
      <c r="D33">
        <v>4.8783000000000003</v>
      </c>
      <c r="E33">
        <f t="shared" si="13"/>
        <v>0.7127474300007598</v>
      </c>
      <c r="F33">
        <f t="shared" si="1"/>
        <v>0.2872525699992402</v>
      </c>
      <c r="G33">
        <f t="shared" si="14"/>
        <v>5.6875529011431549E-4</v>
      </c>
      <c r="H33">
        <f t="shared" si="15"/>
        <v>5.1535007050063086E-3</v>
      </c>
      <c r="I33">
        <f t="shared" si="16"/>
        <v>7.8079796513951388E-3</v>
      </c>
      <c r="J33">
        <f t="shared" si="25"/>
        <v>0.29656042524848381</v>
      </c>
      <c r="K33">
        <f t="shared" si="17"/>
        <v>6.0487559024600349E-4</v>
      </c>
      <c r="L33">
        <f t="shared" si="2"/>
        <v>8.6636169340871677E-5</v>
      </c>
      <c r="M33">
        <f t="shared" si="2"/>
        <v>1.3046760816032204E-9</v>
      </c>
      <c r="Q33">
        <v>864</v>
      </c>
      <c r="R33" s="14">
        <v>335.10899999999998</v>
      </c>
      <c r="S33">
        <f t="shared" si="3"/>
        <v>608.25900000000001</v>
      </c>
      <c r="T33" s="14">
        <v>4.6615000000000002</v>
      </c>
      <c r="U33">
        <f t="shared" si="18"/>
        <v>0.70756256346660873</v>
      </c>
      <c r="V33">
        <f t="shared" si="4"/>
        <v>0.29243743653339127</v>
      </c>
      <c r="W33">
        <f t="shared" si="5"/>
        <v>1.0257747163703451E-3</v>
      </c>
      <c r="X33">
        <f t="shared" si="6"/>
        <v>3.8908684232731749E-2</v>
      </c>
      <c r="Y33">
        <f t="shared" si="7"/>
        <v>6.1916599388274339E-2</v>
      </c>
      <c r="Z33">
        <f t="shared" si="19"/>
        <v>0.30651955246069729</v>
      </c>
      <c r="AA33">
        <f t="shared" si="8"/>
        <v>1.1811790131393499E-3</v>
      </c>
      <c r="AB33">
        <f t="shared" si="9"/>
        <v>1.9830598899008578E-4</v>
      </c>
      <c r="AC33">
        <f t="shared" si="9"/>
        <v>2.4150495454268921E-8</v>
      </c>
      <c r="AG33">
        <v>576</v>
      </c>
      <c r="AH33">
        <v>340.83199999999999</v>
      </c>
      <c r="AI33">
        <f t="shared" si="10"/>
        <v>613.98199999999997</v>
      </c>
      <c r="AJ33">
        <v>4.39236</v>
      </c>
      <c r="AK33">
        <f t="shared" si="20"/>
        <v>0.696336763472584</v>
      </c>
      <c r="AL33">
        <f t="shared" si="21"/>
        <v>0.303663236527416</v>
      </c>
      <c r="AM33">
        <f t="shared" si="22"/>
        <v>1.546297367866184E-3</v>
      </c>
      <c r="AN33">
        <f t="shared" si="23"/>
        <v>4.0052624817101479E-2</v>
      </c>
      <c r="AO33">
        <f t="shared" si="11"/>
        <v>6.378288158639335E-2</v>
      </c>
      <c r="AP33">
        <f t="shared" si="26"/>
        <v>0.30685706061832868</v>
      </c>
      <c r="AQ33">
        <f t="shared" si="24"/>
        <v>1.7316361734116268E-3</v>
      </c>
      <c r="AR33">
        <f t="shared" si="12"/>
        <v>1.0200512323694194E-5</v>
      </c>
      <c r="AS33">
        <f t="shared" si="12"/>
        <v>3.4350472841011461E-8</v>
      </c>
    </row>
    <row r="34" spans="1:45" x14ac:dyDescent="0.25">
      <c r="A34">
        <v>1739</v>
      </c>
      <c r="B34">
        <v>330.58300000000003</v>
      </c>
      <c r="C34">
        <f t="shared" si="0"/>
        <v>603.73299999999995</v>
      </c>
      <c r="D34">
        <v>4.6953399999999998</v>
      </c>
      <c r="E34">
        <f t="shared" si="13"/>
        <v>0.68601593136538697</v>
      </c>
      <c r="F34">
        <f t="shared" si="1"/>
        <v>0.31398406863461303</v>
      </c>
      <c r="G34">
        <f t="shared" si="14"/>
        <v>5.9157264816765427E-4</v>
      </c>
      <c r="H34">
        <f t="shared" si="15"/>
        <v>0.1015104653145471</v>
      </c>
      <c r="I34">
        <f t="shared" si="16"/>
        <v>0.16566285274399398</v>
      </c>
      <c r="J34">
        <f t="shared" si="25"/>
        <v>0.32498957799004596</v>
      </c>
      <c r="K34">
        <f t="shared" si="17"/>
        <v>6.0042781153791321E-4</v>
      </c>
      <c r="L34">
        <f t="shared" si="2"/>
        <v>1.2112123617252175E-4</v>
      </c>
      <c r="M34">
        <f t="shared" si="2"/>
        <v>7.8413918313975663E-11</v>
      </c>
      <c r="Q34">
        <v>888</v>
      </c>
      <c r="R34" s="14">
        <v>342.97699999999998</v>
      </c>
      <c r="S34">
        <f t="shared" si="3"/>
        <v>616.12699999999995</v>
      </c>
      <c r="T34" s="14">
        <v>4.4993100000000004</v>
      </c>
      <c r="U34">
        <f t="shared" si="18"/>
        <v>0.68294397027372045</v>
      </c>
      <c r="V34">
        <f t="shared" si="4"/>
        <v>0.31705602972627955</v>
      </c>
      <c r="W34">
        <f t="shared" si="5"/>
        <v>1.110966068670181E-3</v>
      </c>
      <c r="X34">
        <f t="shared" si="6"/>
        <v>0.13499159636275115</v>
      </c>
      <c r="Y34">
        <f t="shared" si="7"/>
        <v>0.22225398330051213</v>
      </c>
      <c r="Z34">
        <f t="shared" si="19"/>
        <v>0.3348678487760417</v>
      </c>
      <c r="AA34">
        <f t="shared" si="8"/>
        <v>1.1562792291601569E-3</v>
      </c>
      <c r="AB34">
        <f t="shared" si="9"/>
        <v>3.1726089786146967E-4</v>
      </c>
      <c r="AC34">
        <f t="shared" si="9"/>
        <v>2.0532825135903092E-9</v>
      </c>
      <c r="AG34">
        <v>592</v>
      </c>
      <c r="AH34">
        <v>348.61200000000002</v>
      </c>
      <c r="AI34">
        <f t="shared" si="10"/>
        <v>621.76199999999994</v>
      </c>
      <c r="AJ34">
        <v>4.2363</v>
      </c>
      <c r="AK34">
        <f t="shared" si="20"/>
        <v>0.67159600558672505</v>
      </c>
      <c r="AL34">
        <f t="shared" si="21"/>
        <v>0.32840399441327495</v>
      </c>
      <c r="AM34">
        <f t="shared" si="22"/>
        <v>1.6247715134095619E-3</v>
      </c>
      <c r="AN34">
        <f t="shared" si="23"/>
        <v>0.13395916195232316</v>
      </c>
      <c r="AO34">
        <f t="shared" si="11"/>
        <v>0.22049817965883922</v>
      </c>
      <c r="AP34">
        <f t="shared" si="26"/>
        <v>0.33456323939291471</v>
      </c>
      <c r="AQ34">
        <f t="shared" si="24"/>
        <v>1.6967656086779256E-3</v>
      </c>
      <c r="AR34">
        <f t="shared" si="12"/>
        <v>3.7936298719217667E-5</v>
      </c>
      <c r="AS34">
        <f t="shared" si="12"/>
        <v>5.1831497535102209E-9</v>
      </c>
    </row>
    <row r="35" spans="1:45" x14ac:dyDescent="0.25">
      <c r="A35">
        <v>1786</v>
      </c>
      <c r="B35" s="14">
        <v>338.33800000000002</v>
      </c>
      <c r="C35">
        <f t="shared" si="0"/>
        <v>611.48800000000006</v>
      </c>
      <c r="D35" s="14">
        <v>4.5050400000000002</v>
      </c>
      <c r="E35">
        <f t="shared" si="13"/>
        <v>0.65821201690150721</v>
      </c>
      <c r="F35">
        <f t="shared" si="1"/>
        <v>0.34178798309849279</v>
      </c>
      <c r="G35">
        <f t="shared" si="14"/>
        <v>6.7062515706362491E-4</v>
      </c>
      <c r="H35">
        <f t="shared" si="15"/>
        <v>0.19715889669431708</v>
      </c>
      <c r="I35">
        <f t="shared" si="16"/>
        <v>0.32929562866735085</v>
      </c>
      <c r="J35">
        <f t="shared" si="25"/>
        <v>0.35320968513232787</v>
      </c>
      <c r="K35">
        <f t="shared" si="17"/>
        <v>5.7851528671120376E-4</v>
      </c>
      <c r="L35">
        <f t="shared" si="2"/>
        <v>1.3045527734971239E-4</v>
      </c>
      <c r="M35">
        <f t="shared" si="2"/>
        <v>8.484228216339833E-9</v>
      </c>
      <c r="Q35">
        <v>912</v>
      </c>
      <c r="R35">
        <v>350.82400000000001</v>
      </c>
      <c r="S35">
        <f t="shared" si="3"/>
        <v>623.97399999999993</v>
      </c>
      <c r="T35">
        <v>4.3236499999999998</v>
      </c>
      <c r="U35">
        <f t="shared" si="18"/>
        <v>0.6562807846256361</v>
      </c>
      <c r="V35">
        <f t="shared" si="4"/>
        <v>0.3437192153743639</v>
      </c>
      <c r="W35">
        <f t="shared" si="5"/>
        <v>1.3157541894918735E-3</v>
      </c>
      <c r="X35">
        <f t="shared" si="6"/>
        <v>0.2290490375611709</v>
      </c>
      <c r="Y35">
        <f t="shared" si="7"/>
        <v>0.38529558430066163</v>
      </c>
      <c r="Z35">
        <f t="shared" si="19"/>
        <v>0.36261855027588547</v>
      </c>
      <c r="AA35">
        <f t="shared" si="8"/>
        <v>1.1086284311513281E-3</v>
      </c>
      <c r="AB35">
        <f t="shared" si="9"/>
        <v>3.5718485971987133E-4</v>
      </c>
      <c r="AC35">
        <f t="shared" si="9"/>
        <v>4.2901079768146E-8</v>
      </c>
      <c r="AG35">
        <v>608</v>
      </c>
      <c r="AH35">
        <v>356.38799999999998</v>
      </c>
      <c r="AI35">
        <f t="shared" si="10"/>
        <v>629.53800000000001</v>
      </c>
      <c r="AJ35">
        <v>4.0723200000000004</v>
      </c>
      <c r="AK35">
        <f t="shared" si="20"/>
        <v>0.64559966137217206</v>
      </c>
      <c r="AL35">
        <f t="shared" si="21"/>
        <v>0.35440033862782794</v>
      </c>
      <c r="AM35">
        <f t="shared" si="22"/>
        <v>1.8534562708769006E-3</v>
      </c>
      <c r="AN35">
        <f t="shared" si="23"/>
        <v>0.22597467022572582</v>
      </c>
      <c r="AO35">
        <f t="shared" si="11"/>
        <v>0.37986167347544425</v>
      </c>
      <c r="AP35">
        <f t="shared" si="26"/>
        <v>0.36171148913176154</v>
      </c>
      <c r="AQ35">
        <f t="shared" si="24"/>
        <v>1.6314029995739816E-3</v>
      </c>
      <c r="AR35">
        <f t="shared" si="12"/>
        <v>5.3452921691168614E-5</v>
      </c>
      <c r="AS35">
        <f t="shared" si="12"/>
        <v>4.9307655296327746E-8</v>
      </c>
    </row>
    <row r="36" spans="1:45" x14ac:dyDescent="0.25">
      <c r="A36">
        <v>1833</v>
      </c>
      <c r="B36" s="13">
        <v>346.08100000000002</v>
      </c>
      <c r="C36">
        <f t="shared" si="0"/>
        <v>619.23099999999999</v>
      </c>
      <c r="D36" s="13">
        <v>4.2893100000000004</v>
      </c>
      <c r="E36">
        <f t="shared" si="13"/>
        <v>0.62669263451951684</v>
      </c>
      <c r="F36">
        <f t="shared" si="1"/>
        <v>0.37330736548048316</v>
      </c>
      <c r="G36">
        <f t="shared" si="14"/>
        <v>7.6528299803422801E-4</v>
      </c>
      <c r="H36">
        <f t="shared" si="15"/>
        <v>0.28931665261407358</v>
      </c>
      <c r="I36">
        <f t="shared" si="16"/>
        <v>0.4935070286309472</v>
      </c>
      <c r="J36">
        <f t="shared" si="25"/>
        <v>0.38039990360775444</v>
      </c>
      <c r="K36">
        <f t="shared" si="17"/>
        <v>5.4982408836310413E-4</v>
      </c>
      <c r="L36">
        <f t="shared" si="2"/>
        <v>5.0304097086796886E-5</v>
      </c>
      <c r="M36">
        <f t="shared" si="2"/>
        <v>4.6422541756669521E-8</v>
      </c>
      <c r="Q36">
        <v>936</v>
      </c>
      <c r="R36" s="13">
        <v>358.65800000000002</v>
      </c>
      <c r="S36">
        <f t="shared" si="3"/>
        <v>631.80799999999999</v>
      </c>
      <c r="T36" s="13">
        <v>4.1156100000000002</v>
      </c>
      <c r="U36">
        <f t="shared" si="18"/>
        <v>0.62470268407783114</v>
      </c>
      <c r="V36">
        <f t="shared" si="4"/>
        <v>0.37529731592216886</v>
      </c>
      <c r="W36">
        <f t="shared" si="5"/>
        <v>1.5195303863070515E-3</v>
      </c>
      <c r="X36">
        <f t="shared" si="6"/>
        <v>0.31923032841567367</v>
      </c>
      <c r="Y36">
        <f t="shared" si="7"/>
        <v>0.54855331517330375</v>
      </c>
      <c r="Z36">
        <f t="shared" si="19"/>
        <v>0.38922563262351734</v>
      </c>
      <c r="AA36">
        <f t="shared" si="8"/>
        <v>1.0496906945755521E-3</v>
      </c>
      <c r="AB36">
        <f t="shared" si="9"/>
        <v>1.9399800613306288E-4</v>
      </c>
      <c r="AC36">
        <f t="shared" si="9"/>
        <v>2.2074933592635042E-7</v>
      </c>
      <c r="AG36">
        <v>624</v>
      </c>
      <c r="AH36" s="13">
        <v>364.14400000000001</v>
      </c>
      <c r="AI36">
        <f t="shared" si="10"/>
        <v>637.29399999999998</v>
      </c>
      <c r="AJ36" s="13">
        <v>3.8852600000000002</v>
      </c>
      <c r="AK36">
        <f t="shared" si="20"/>
        <v>0.61594436103814165</v>
      </c>
      <c r="AL36">
        <f t="shared" si="21"/>
        <v>0.38405563896185835</v>
      </c>
      <c r="AM36">
        <f t="shared" si="22"/>
        <v>2.0132779839595674E-3</v>
      </c>
      <c r="AN36">
        <f t="shared" si="23"/>
        <v>0.31444556770078647</v>
      </c>
      <c r="AO36">
        <f t="shared" si="11"/>
        <v>0.53968258260731961</v>
      </c>
      <c r="AP36">
        <f t="shared" si="26"/>
        <v>0.38781393712494527</v>
      </c>
      <c r="AQ36">
        <f t="shared" si="24"/>
        <v>1.547741296936186E-3</v>
      </c>
      <c r="AR36">
        <f t="shared" si="12"/>
        <v>1.4124805082662563E-5</v>
      </c>
      <c r="AS36">
        <f t="shared" si="12"/>
        <v>2.167244069647058E-7</v>
      </c>
    </row>
    <row r="37" spans="1:45" x14ac:dyDescent="0.25">
      <c r="A37">
        <v>1880</v>
      </c>
      <c r="B37">
        <v>353.827</v>
      </c>
      <c r="C37">
        <f t="shared" si="0"/>
        <v>626.97699999999998</v>
      </c>
      <c r="D37">
        <v>4.0431299999999997</v>
      </c>
      <c r="E37">
        <f t="shared" si="13"/>
        <v>0.59072433361190813</v>
      </c>
      <c r="F37">
        <f t="shared" si="1"/>
        <v>0.40927566638809187</v>
      </c>
      <c r="G37">
        <f t="shared" si="14"/>
        <v>7.1980371352191167E-4</v>
      </c>
      <c r="H37">
        <f t="shared" si="15"/>
        <v>0.37690388720942214</v>
      </c>
      <c r="I37">
        <f t="shared" si="16"/>
        <v>0.6576848990059172</v>
      </c>
      <c r="J37">
        <f t="shared" si="25"/>
        <v>0.40624163576082034</v>
      </c>
      <c r="K37">
        <f t="shared" si="17"/>
        <v>5.1680934952340373E-4</v>
      </c>
      <c r="L37">
        <f t="shared" si="2"/>
        <v>9.2053418472216936E-6</v>
      </c>
      <c r="M37">
        <f t="shared" si="2"/>
        <v>4.1206711815158737E-8</v>
      </c>
      <c r="Q37">
        <v>960</v>
      </c>
      <c r="R37">
        <v>366.49</v>
      </c>
      <c r="S37">
        <f t="shared" si="3"/>
        <v>639.64</v>
      </c>
      <c r="T37">
        <v>3.8753500000000001</v>
      </c>
      <c r="U37">
        <f t="shared" si="18"/>
        <v>0.5882339548064619</v>
      </c>
      <c r="V37">
        <f t="shared" si="4"/>
        <v>0.4117660451935381</v>
      </c>
      <c r="W37">
        <f t="shared" si="5"/>
        <v>1.3913322637296582E-3</v>
      </c>
      <c r="X37">
        <f t="shared" si="6"/>
        <v>0.40461733381339238</v>
      </c>
      <c r="Y37">
        <f t="shared" si="7"/>
        <v>0.71175268356937937</v>
      </c>
      <c r="Z37">
        <f t="shared" si="19"/>
        <v>0.41441820929333056</v>
      </c>
      <c r="AA37">
        <f t="shared" si="8"/>
        <v>9.8271835224292042E-4</v>
      </c>
      <c r="AB37">
        <f t="shared" si="9"/>
        <v>7.0339744122279737E-6</v>
      </c>
      <c r="AC37">
        <f t="shared" si="9"/>
        <v>1.6696532866049161E-7</v>
      </c>
      <c r="AG37">
        <v>640</v>
      </c>
      <c r="AH37">
        <v>371.89699999999999</v>
      </c>
      <c r="AI37">
        <f t="shared" si="10"/>
        <v>645.04700000000003</v>
      </c>
      <c r="AJ37">
        <v>3.68207</v>
      </c>
      <c r="AK37">
        <f t="shared" si="20"/>
        <v>0.58373191329478857</v>
      </c>
      <c r="AL37">
        <f t="shared" si="21"/>
        <v>0.41626808670521143</v>
      </c>
      <c r="AM37">
        <f t="shared" si="22"/>
        <v>1.7607140988710815E-3</v>
      </c>
      <c r="AN37">
        <f t="shared" si="23"/>
        <v>0.39837949551317609</v>
      </c>
      <c r="AO37">
        <f t="shared" si="11"/>
        <v>0.69948111311007521</v>
      </c>
      <c r="AP37">
        <f t="shared" si="26"/>
        <v>0.41257779787592425</v>
      </c>
      <c r="AQ37">
        <f t="shared" si="24"/>
        <v>1.4522942919333055E-3</v>
      </c>
      <c r="AR37">
        <f t="shared" si="12"/>
        <v>1.361823164356175E-5</v>
      </c>
      <c r="AS37">
        <f t="shared" si="12"/>
        <v>9.5122777311535035E-8</v>
      </c>
    </row>
    <row r="38" spans="1:45" x14ac:dyDescent="0.25">
      <c r="A38">
        <v>1927</v>
      </c>
      <c r="B38">
        <v>361.57600000000002</v>
      </c>
      <c r="C38">
        <f t="shared" si="0"/>
        <v>634.726</v>
      </c>
      <c r="D38">
        <v>3.8115800000000002</v>
      </c>
      <c r="E38">
        <f t="shared" si="13"/>
        <v>0.55689355907637828</v>
      </c>
      <c r="F38">
        <f t="shared" si="1"/>
        <v>0.44310644092362172</v>
      </c>
      <c r="G38">
        <f t="shared" si="14"/>
        <v>5.2986630520324152E-4</v>
      </c>
      <c r="H38">
        <f t="shared" si="15"/>
        <v>0.45923185845662284</v>
      </c>
      <c r="I38">
        <f t="shared" si="16"/>
        <v>0.82201299103643188</v>
      </c>
      <c r="J38">
        <f t="shared" si="25"/>
        <v>0.43053167518842034</v>
      </c>
      <c r="K38">
        <f t="shared" si="17"/>
        <v>4.7993824632986716E-4</v>
      </c>
      <c r="L38">
        <f t="shared" si="2"/>
        <v>1.581247332951949E-4</v>
      </c>
      <c r="M38">
        <f t="shared" si="2"/>
        <v>2.4928110628631359E-9</v>
      </c>
      <c r="Q38">
        <v>984</v>
      </c>
      <c r="R38">
        <v>374.34100000000001</v>
      </c>
      <c r="S38">
        <f t="shared" si="3"/>
        <v>647.49099999999999</v>
      </c>
      <c r="T38">
        <v>3.6553599999999999</v>
      </c>
      <c r="U38">
        <f t="shared" si="18"/>
        <v>0.5548419804769501</v>
      </c>
      <c r="V38">
        <f t="shared" si="4"/>
        <v>0.4451580195230499</v>
      </c>
      <c r="W38">
        <f t="shared" si="5"/>
        <v>9.5829203418481646E-4</v>
      </c>
      <c r="X38">
        <f t="shared" si="6"/>
        <v>0.48455647939316104</v>
      </c>
      <c r="Y38">
        <f t="shared" si="7"/>
        <v>0.87506965945582771</v>
      </c>
      <c r="Z38">
        <f t="shared" si="19"/>
        <v>0.43800344974716066</v>
      </c>
      <c r="AA38">
        <f t="shared" si="8"/>
        <v>9.1004199549328145E-4</v>
      </c>
      <c r="AB38">
        <f t="shared" si="9"/>
        <v>5.1187868678067829E-5</v>
      </c>
      <c r="AC38">
        <f t="shared" si="9"/>
        <v>2.3280662337346255E-9</v>
      </c>
      <c r="AG38">
        <v>656</v>
      </c>
      <c r="AH38">
        <v>379.67099999999999</v>
      </c>
      <c r="AI38">
        <f t="shared" si="10"/>
        <v>652.82099999999991</v>
      </c>
      <c r="AJ38">
        <v>3.5043700000000002</v>
      </c>
      <c r="AK38">
        <f t="shared" si="20"/>
        <v>0.55556048771285127</v>
      </c>
      <c r="AL38">
        <f t="shared" si="21"/>
        <v>0.44443951228714873</v>
      </c>
      <c r="AM38">
        <f t="shared" si="22"/>
        <v>1.298291324564313E-3</v>
      </c>
      <c r="AN38">
        <f t="shared" si="23"/>
        <v>0.47713733734551278</v>
      </c>
      <c r="AO38">
        <f t="shared" si="11"/>
        <v>0.85938656283018233</v>
      </c>
      <c r="AP38">
        <f t="shared" si="26"/>
        <v>0.43581450654685716</v>
      </c>
      <c r="AQ38">
        <f t="shared" si="24"/>
        <v>1.3488216967189278E-3</v>
      </c>
      <c r="AR38">
        <f t="shared" si="12"/>
        <v>7.4390724020062516E-5</v>
      </c>
      <c r="AS38">
        <f t="shared" si="12"/>
        <v>2.553318510083878E-9</v>
      </c>
    </row>
    <row r="39" spans="1:45" x14ac:dyDescent="0.25">
      <c r="A39">
        <v>1974</v>
      </c>
      <c r="B39">
        <v>369.31299999999999</v>
      </c>
      <c r="C39">
        <f t="shared" si="0"/>
        <v>642.46299999999997</v>
      </c>
      <c r="D39">
        <v>3.64113</v>
      </c>
      <c r="E39">
        <f t="shared" si="13"/>
        <v>0.53198984273182592</v>
      </c>
      <c r="F39">
        <f t="shared" si="1"/>
        <v>0.46801015726817408</v>
      </c>
      <c r="G39">
        <f t="shared" si="14"/>
        <v>3.3551463960449239E-4</v>
      </c>
      <c r="H39">
        <f t="shared" si="15"/>
        <v>0.53568624570932055</v>
      </c>
      <c r="I39">
        <f t="shared" si="16"/>
        <v>0.98666044698070821</v>
      </c>
      <c r="J39">
        <f t="shared" si="25"/>
        <v>0.45308877276592407</v>
      </c>
      <c r="K39">
        <f t="shared" si="17"/>
        <v>4.3950372736922773E-4</v>
      </c>
      <c r="L39">
        <f t="shared" si="2"/>
        <v>2.2264771546398653E-4</v>
      </c>
      <c r="M39">
        <f t="shared" si="2"/>
        <v>1.0813730374141828E-8</v>
      </c>
      <c r="Q39">
        <v>1008</v>
      </c>
      <c r="R39">
        <v>382.19499999999999</v>
      </c>
      <c r="S39">
        <f t="shared" si="3"/>
        <v>655.34500000000003</v>
      </c>
      <c r="T39">
        <v>3.5038399999999998</v>
      </c>
      <c r="U39">
        <f t="shared" si="18"/>
        <v>0.53184297165651451</v>
      </c>
      <c r="V39">
        <f t="shared" si="4"/>
        <v>0.46815702834348549</v>
      </c>
      <c r="W39">
        <f t="shared" si="5"/>
        <v>6.1487032446837231E-4</v>
      </c>
      <c r="X39">
        <f t="shared" si="6"/>
        <v>0.55858377255951253</v>
      </c>
      <c r="Y39">
        <f t="shared" si="7"/>
        <v>1.0388745850244465</v>
      </c>
      <c r="Z39">
        <f t="shared" si="19"/>
        <v>0.45984445763899939</v>
      </c>
      <c r="AA39">
        <f t="shared" si="8"/>
        <v>8.313801867734364E-4</v>
      </c>
      <c r="AB39">
        <f t="shared" si="9"/>
        <v>6.9098831717080537E-5</v>
      </c>
      <c r="AC39">
        <f t="shared" si="9"/>
        <v>4.6876520475357811E-8</v>
      </c>
      <c r="AG39">
        <v>672</v>
      </c>
      <c r="AH39">
        <v>387.435</v>
      </c>
      <c r="AI39">
        <f t="shared" si="10"/>
        <v>660.58500000000004</v>
      </c>
      <c r="AJ39">
        <v>3.3733399999999998</v>
      </c>
      <c r="AK39">
        <f t="shared" si="20"/>
        <v>0.53478782651982226</v>
      </c>
      <c r="AL39">
        <f t="shared" si="21"/>
        <v>0.46521217348017774</v>
      </c>
      <c r="AM39">
        <f t="shared" si="22"/>
        <v>8.9591316162027784E-4</v>
      </c>
      <c r="AN39">
        <f t="shared" si="23"/>
        <v>0.55028386586956191</v>
      </c>
      <c r="AO39">
        <f t="shared" si="11"/>
        <v>1.0197716123649789</v>
      </c>
      <c r="AP39">
        <f t="shared" si="26"/>
        <v>0.45739565369436003</v>
      </c>
      <c r="AQ39">
        <f t="shared" si="24"/>
        <v>1.2355168390231926E-3</v>
      </c>
      <c r="AR39">
        <f t="shared" si="12"/>
        <v>6.1097981562079746E-5</v>
      </c>
      <c r="AS39">
        <f t="shared" si="12"/>
        <v>1.1533065770558299E-7</v>
      </c>
    </row>
    <row r="40" spans="1:45" x14ac:dyDescent="0.25">
      <c r="A40">
        <v>2021</v>
      </c>
      <c r="B40">
        <v>377.06700000000001</v>
      </c>
      <c r="C40">
        <f t="shared" si="0"/>
        <v>650.21699999999998</v>
      </c>
      <c r="D40">
        <v>3.5331999999999999</v>
      </c>
      <c r="E40">
        <f t="shared" si="13"/>
        <v>0.51622065467041478</v>
      </c>
      <c r="F40">
        <f t="shared" si="1"/>
        <v>0.48377934532958522</v>
      </c>
      <c r="G40">
        <f t="shared" si="14"/>
        <v>2.5730146131811309E-4</v>
      </c>
      <c r="H40">
        <f t="shared" si="15"/>
        <v>0.60569939516812832</v>
      </c>
      <c r="I40">
        <f t="shared" si="16"/>
        <v>1.1515655635069035</v>
      </c>
      <c r="J40">
        <f t="shared" si="25"/>
        <v>0.4737454479522778</v>
      </c>
      <c r="K40">
        <f t="shared" si="17"/>
        <v>3.9762037924454517E-4</v>
      </c>
      <c r="L40">
        <f t="shared" si="2"/>
        <v>1.0067909657833675E-4</v>
      </c>
      <c r="M40">
        <f t="shared" si="2"/>
        <v>1.9689398728044783E-8</v>
      </c>
      <c r="Q40">
        <v>1032</v>
      </c>
      <c r="R40">
        <v>390.03699999999998</v>
      </c>
      <c r="S40">
        <f t="shared" si="3"/>
        <v>663.1869999999999</v>
      </c>
      <c r="T40">
        <v>3.4066200000000002</v>
      </c>
      <c r="U40">
        <f t="shared" si="18"/>
        <v>0.51708608386927357</v>
      </c>
      <c r="V40">
        <f t="shared" si="4"/>
        <v>0.48291391613072643</v>
      </c>
      <c r="W40">
        <f t="shared" si="5"/>
        <v>4.912258599203736E-4</v>
      </c>
      <c r="X40">
        <f t="shared" si="6"/>
        <v>0.62621232720177755</v>
      </c>
      <c r="Y40">
        <f t="shared" si="7"/>
        <v>1.2031880360921023</v>
      </c>
      <c r="Z40">
        <f t="shared" si="19"/>
        <v>0.47979758212156187</v>
      </c>
      <c r="AA40">
        <f t="shared" si="8"/>
        <v>7.4831418969161347E-4</v>
      </c>
      <c r="AB40">
        <f t="shared" si="9"/>
        <v>9.7115376566756379E-6</v>
      </c>
      <c r="AC40">
        <f t="shared" si="9"/>
        <v>6.6094409304565781E-8</v>
      </c>
      <c r="AG40">
        <v>688</v>
      </c>
      <c r="AH40">
        <v>395.20600000000002</v>
      </c>
      <c r="AI40">
        <f t="shared" si="10"/>
        <v>668.35599999999999</v>
      </c>
      <c r="AJ40">
        <v>3.2829199999999998</v>
      </c>
      <c r="AK40">
        <f t="shared" si="20"/>
        <v>0.52045321593389782</v>
      </c>
      <c r="AL40">
        <f t="shared" si="21"/>
        <v>0.47954678406610218</v>
      </c>
      <c r="AM40">
        <f t="shared" si="22"/>
        <v>6.989351296250168E-4</v>
      </c>
      <c r="AN40">
        <f t="shared" si="23"/>
        <v>0.61728587801645385</v>
      </c>
      <c r="AO40">
        <f t="shared" si="11"/>
        <v>1.1805135769682611</v>
      </c>
      <c r="AP40">
        <f t="shared" si="26"/>
        <v>0.47716392311873113</v>
      </c>
      <c r="AQ40">
        <f t="shared" si="24"/>
        <v>1.1175797461186461E-3</v>
      </c>
      <c r="AR40">
        <f t="shared" si="12"/>
        <v>5.6780262945060916E-6</v>
      </c>
      <c r="AS40">
        <f t="shared" si="12"/>
        <v>1.7526331491909793E-7</v>
      </c>
    </row>
    <row r="41" spans="1:45" x14ac:dyDescent="0.25">
      <c r="A41">
        <v>2068</v>
      </c>
      <c r="B41">
        <v>384.78500000000003</v>
      </c>
      <c r="C41">
        <f t="shared" si="0"/>
        <v>657.93499999999995</v>
      </c>
      <c r="D41">
        <v>3.4504299999999999</v>
      </c>
      <c r="E41">
        <f t="shared" si="13"/>
        <v>0.50412748598846346</v>
      </c>
      <c r="F41">
        <f t="shared" si="1"/>
        <v>0.49587251401153654</v>
      </c>
      <c r="G41">
        <f t="shared" si="14"/>
        <v>2.3843206576173884E-4</v>
      </c>
      <c r="H41">
        <f t="shared" si="15"/>
        <v>0.66904050766915801</v>
      </c>
      <c r="I41">
        <f t="shared" si="16"/>
        <v>1.3170373120243624</v>
      </c>
      <c r="J41">
        <f t="shared" si="25"/>
        <v>0.49243360577677142</v>
      </c>
      <c r="K41">
        <f t="shared" si="17"/>
        <v>3.5368625957388065E-4</v>
      </c>
      <c r="L41">
        <f t="shared" si="2"/>
        <v>1.1826089847135316E-5</v>
      </c>
      <c r="M41">
        <f t="shared" si="2"/>
        <v>1.3283529191286748E-8</v>
      </c>
      <c r="Q41">
        <v>1056</v>
      </c>
      <c r="R41">
        <v>397.86700000000002</v>
      </c>
      <c r="S41">
        <f t="shared" si="3"/>
        <v>671.01700000000005</v>
      </c>
      <c r="T41">
        <v>3.3289499999999999</v>
      </c>
      <c r="U41">
        <f t="shared" si="18"/>
        <v>0.50529666323118461</v>
      </c>
      <c r="V41">
        <f t="shared" si="4"/>
        <v>0.49470333676881539</v>
      </c>
      <c r="W41">
        <f t="shared" si="5"/>
        <v>4.5403765268035856E-4</v>
      </c>
      <c r="X41">
        <f t="shared" si="6"/>
        <v>0.68708388497072992</v>
      </c>
      <c r="Y41">
        <f t="shared" si="7"/>
        <v>1.3678636247133755</v>
      </c>
      <c r="Z41">
        <f t="shared" si="19"/>
        <v>0.49775712267416061</v>
      </c>
      <c r="AA41">
        <f t="shared" si="8"/>
        <v>6.6382077051152933E-4</v>
      </c>
      <c r="AB41">
        <f t="shared" si="9"/>
        <v>9.3256083556851176E-6</v>
      </c>
      <c r="AC41">
        <f t="shared" si="9"/>
        <v>4.4008956526966877E-8</v>
      </c>
      <c r="AG41" s="11">
        <v>704</v>
      </c>
      <c r="AH41">
        <v>402.964</v>
      </c>
      <c r="AI41">
        <f t="shared" si="10"/>
        <v>676.11400000000003</v>
      </c>
      <c r="AJ41">
        <v>3.21238</v>
      </c>
      <c r="AK41">
        <f t="shared" si="20"/>
        <v>0.50927025385989755</v>
      </c>
      <c r="AL41">
        <f t="shared" si="21"/>
        <v>0.49072974614010245</v>
      </c>
      <c r="AM41">
        <f t="shared" si="22"/>
        <v>6.4097127212139199E-4</v>
      </c>
      <c r="AN41">
        <f t="shared" si="23"/>
        <v>0.6778921679183888</v>
      </c>
      <c r="AO41">
        <f t="shared" si="11"/>
        <v>1.3417374875746717</v>
      </c>
      <c r="AP41">
        <f t="shared" si="26"/>
        <v>0.49504519905662947</v>
      </c>
      <c r="AQ41">
        <f t="shared" si="24"/>
        <v>9.9635794613246839E-4</v>
      </c>
      <c r="AR41">
        <f t="shared" si="12"/>
        <v>1.8623133874761548E-5</v>
      </c>
      <c r="AS41">
        <f t="shared" si="12"/>
        <v>1.262996880646551E-7</v>
      </c>
    </row>
    <row r="42" spans="1:45" x14ac:dyDescent="0.25">
      <c r="A42">
        <v>2115</v>
      </c>
      <c r="B42">
        <v>392.51400000000001</v>
      </c>
      <c r="C42">
        <f t="shared" si="0"/>
        <v>665.66399999999999</v>
      </c>
      <c r="D42">
        <v>3.3737300000000001</v>
      </c>
      <c r="E42">
        <f t="shared" si="13"/>
        <v>0.49292117889766174</v>
      </c>
      <c r="F42">
        <f t="shared" si="1"/>
        <v>0.50707882110233826</v>
      </c>
      <c r="G42">
        <f t="shared" si="14"/>
        <v>2.3181067984162759E-4</v>
      </c>
      <c r="H42">
        <f t="shared" si="15"/>
        <v>0.72538289434536818</v>
      </c>
      <c r="I42">
        <f t="shared" si="16"/>
        <v>1.4826230145958785</v>
      </c>
      <c r="J42">
        <f t="shared" si="25"/>
        <v>0.50905685997674377</v>
      </c>
      <c r="K42">
        <f t="shared" si="17"/>
        <v>3.1071377966405386E-4</v>
      </c>
      <c r="L42">
        <f t="shared" si="2"/>
        <v>3.9126377886594083E-6</v>
      </c>
      <c r="M42">
        <f t="shared" si="2"/>
        <v>6.2256991615877646E-9</v>
      </c>
      <c r="Q42">
        <v>1080</v>
      </c>
      <c r="R42">
        <v>405.69400000000002</v>
      </c>
      <c r="S42">
        <f t="shared" si="3"/>
        <v>678.84400000000005</v>
      </c>
      <c r="T42">
        <v>3.2571599999999998</v>
      </c>
      <c r="U42">
        <f t="shared" si="18"/>
        <v>0.494399759566856</v>
      </c>
      <c r="V42">
        <f t="shared" si="4"/>
        <v>0.505600240433144</v>
      </c>
      <c r="W42">
        <f t="shared" si="5"/>
        <v>4.3632898256606528E-4</v>
      </c>
      <c r="X42">
        <f t="shared" si="6"/>
        <v>0.74108233233022114</v>
      </c>
      <c r="Y42">
        <f t="shared" si="7"/>
        <v>1.5328305765471677</v>
      </c>
      <c r="Z42">
        <f t="shared" si="19"/>
        <v>0.51368882116643733</v>
      </c>
      <c r="AA42">
        <f t="shared" si="8"/>
        <v>5.8072099363750058E-4</v>
      </c>
      <c r="AB42">
        <f t="shared" si="9"/>
        <v>6.5425138279004015E-5</v>
      </c>
      <c r="AC42">
        <f t="shared" si="9"/>
        <v>2.0849052861253493E-8</v>
      </c>
      <c r="AG42">
        <v>720</v>
      </c>
      <c r="AH42">
        <v>410.72</v>
      </c>
      <c r="AI42">
        <f t="shared" si="10"/>
        <v>683.87</v>
      </c>
      <c r="AJ42">
        <v>3.1476899999999999</v>
      </c>
      <c r="AK42">
        <f t="shared" si="20"/>
        <v>0.49901471350595528</v>
      </c>
      <c r="AL42">
        <f t="shared" si="21"/>
        <v>0.50098528649404472</v>
      </c>
      <c r="AM42">
        <f t="shared" si="22"/>
        <v>6.2155090276973246E-4</v>
      </c>
      <c r="AN42">
        <f t="shared" si="23"/>
        <v>0.73192460608588394</v>
      </c>
      <c r="AO42">
        <f t="shared" si="11"/>
        <v>1.503296224315851</v>
      </c>
      <c r="AP42">
        <f t="shared" si="26"/>
        <v>0.51098692619474895</v>
      </c>
      <c r="AQ42">
        <f t="shared" si="24"/>
        <v>8.7638541508095684E-4</v>
      </c>
      <c r="AR42">
        <f t="shared" si="12"/>
        <v>1.0003279670270287E-4</v>
      </c>
      <c r="AS42">
        <f t="shared" si="12"/>
        <v>6.4940628664899568E-8</v>
      </c>
    </row>
    <row r="43" spans="1:45" x14ac:dyDescent="0.25">
      <c r="A43">
        <v>2162</v>
      </c>
      <c r="B43">
        <v>400.233</v>
      </c>
      <c r="C43">
        <f t="shared" si="0"/>
        <v>673.38300000000004</v>
      </c>
      <c r="D43">
        <v>3.2991600000000001</v>
      </c>
      <c r="E43">
        <f t="shared" si="13"/>
        <v>0.48202607694510519</v>
      </c>
      <c r="F43">
        <f t="shared" si="1"/>
        <v>0.51797392305489476</v>
      </c>
      <c r="G43">
        <f t="shared" si="14"/>
        <v>2.2717881832944013E-4</v>
      </c>
      <c r="H43">
        <f t="shared" si="15"/>
        <v>0.77487974486071065</v>
      </c>
      <c r="I43">
        <f t="shared" si="16"/>
        <v>1.6486329267190118</v>
      </c>
      <c r="J43">
        <f t="shared" si="25"/>
        <v>0.52366040762095434</v>
      </c>
      <c r="K43">
        <f t="shared" si="17"/>
        <v>2.6886035680886381E-4</v>
      </c>
      <c r="L43">
        <f t="shared" si="2"/>
        <v>3.2336106720033808E-5</v>
      </c>
      <c r="M43">
        <f t="shared" si="2"/>
        <v>1.7373506500116773E-9</v>
      </c>
      <c r="Q43">
        <v>1104</v>
      </c>
      <c r="R43">
        <v>413.512</v>
      </c>
      <c r="S43">
        <f t="shared" si="3"/>
        <v>686.66200000000003</v>
      </c>
      <c r="T43">
        <v>3.1881699999999999</v>
      </c>
      <c r="U43">
        <f t="shared" si="18"/>
        <v>0.48392786398527038</v>
      </c>
      <c r="V43">
        <f t="shared" si="4"/>
        <v>0.51607213601472957</v>
      </c>
      <c r="W43">
        <f t="shared" si="5"/>
        <v>4.2431238498851404E-4</v>
      </c>
      <c r="X43">
        <f t="shared" si="6"/>
        <v>0.78832103500191064</v>
      </c>
      <c r="Y43">
        <f t="shared" si="7"/>
        <v>1.6981461777051094</v>
      </c>
      <c r="Z43">
        <f t="shared" si="19"/>
        <v>0.52762612501373729</v>
      </c>
      <c r="AA43">
        <f t="shared" si="8"/>
        <v>5.0061169505886461E-4</v>
      </c>
      <c r="AB43">
        <f t="shared" si="9"/>
        <v>1.3349466178919154E-4</v>
      </c>
      <c r="AC43">
        <f t="shared" si="9"/>
        <v>5.821584717211501E-9</v>
      </c>
      <c r="AG43">
        <v>736</v>
      </c>
      <c r="AH43">
        <v>418.46699999999998</v>
      </c>
      <c r="AI43">
        <f t="shared" si="10"/>
        <v>691.61699999999996</v>
      </c>
      <c r="AJ43">
        <v>3.0849600000000001</v>
      </c>
      <c r="AK43">
        <f t="shared" si="20"/>
        <v>0.4890698990616395</v>
      </c>
      <c r="AL43">
        <f t="shared" si="21"/>
        <v>0.51093010093836044</v>
      </c>
      <c r="AM43">
        <f t="shared" si="22"/>
        <v>6.1045354885451431E-4</v>
      </c>
      <c r="AN43">
        <f t="shared" si="23"/>
        <v>0.77945094030649831</v>
      </c>
      <c r="AO43">
        <f t="shared" si="11"/>
        <v>1.6652266766786332</v>
      </c>
      <c r="AP43">
        <f t="shared" si="26"/>
        <v>0.52500909283604424</v>
      </c>
      <c r="AQ43">
        <f t="shared" si="24"/>
        <v>7.5996924742132701E-4</v>
      </c>
      <c r="AR43">
        <f t="shared" si="12"/>
        <v>1.9821801285504613E-4</v>
      </c>
      <c r="AS43">
        <f t="shared" si="12"/>
        <v>2.2354944117922001E-8</v>
      </c>
    </row>
    <row r="44" spans="1:45" x14ac:dyDescent="0.25">
      <c r="A44">
        <v>2209</v>
      </c>
      <c r="B44">
        <v>407.935</v>
      </c>
      <c r="C44">
        <f t="shared" si="0"/>
        <v>681.08500000000004</v>
      </c>
      <c r="D44">
        <v>3.2260800000000001</v>
      </c>
      <c r="E44">
        <f t="shared" si="13"/>
        <v>0.47134867248362156</v>
      </c>
      <c r="F44">
        <f t="shared" si="1"/>
        <v>0.52865132751637844</v>
      </c>
      <c r="G44">
        <f t="shared" si="14"/>
        <v>2.2189414412089869E-4</v>
      </c>
      <c r="H44">
        <f t="shared" si="15"/>
        <v>0.81770932552771025</v>
      </c>
      <c r="I44">
        <f t="shared" si="16"/>
        <v>1.8149706760655253</v>
      </c>
      <c r="J44">
        <f t="shared" si="25"/>
        <v>0.53629684439097092</v>
      </c>
      <c r="K44">
        <f t="shared" si="17"/>
        <v>2.2909257994372046E-4</v>
      </c>
      <c r="L44">
        <f t="shared" si="2"/>
        <v>5.8453928279678254E-5</v>
      </c>
      <c r="M44">
        <f t="shared" si="2"/>
        <v>5.181747829528371E-11</v>
      </c>
      <c r="Q44">
        <v>1128</v>
      </c>
      <c r="R44">
        <v>421.32</v>
      </c>
      <c r="S44">
        <f t="shared" si="3"/>
        <v>694.47</v>
      </c>
      <c r="T44">
        <v>3.1210800000000001</v>
      </c>
      <c r="U44">
        <f t="shared" si="18"/>
        <v>0.47374436674554615</v>
      </c>
      <c r="V44">
        <f t="shared" si="4"/>
        <v>0.5262556332544539</v>
      </c>
      <c r="W44">
        <f t="shared" si="5"/>
        <v>4.086908081376896E-4</v>
      </c>
      <c r="X44">
        <f t="shared" si="6"/>
        <v>0.8290432532029941</v>
      </c>
      <c r="Y44">
        <f t="shared" si="7"/>
        <v>1.8637655511802349</v>
      </c>
      <c r="Z44">
        <f t="shared" si="19"/>
        <v>0.53964080569515005</v>
      </c>
      <c r="AA44">
        <f t="shared" si="8"/>
        <v>4.252305954272557E-4</v>
      </c>
      <c r="AB44">
        <f t="shared" si="9"/>
        <v>1.7916284126717164E-4</v>
      </c>
      <c r="AC44">
        <f t="shared" si="9"/>
        <v>2.7356456358409225E-10</v>
      </c>
      <c r="AG44">
        <v>752</v>
      </c>
      <c r="AH44">
        <v>426.20100000000002</v>
      </c>
      <c r="AI44">
        <f t="shared" si="10"/>
        <v>699.351</v>
      </c>
      <c r="AJ44">
        <v>3.0233500000000002</v>
      </c>
      <c r="AK44">
        <f t="shared" si="20"/>
        <v>0.47930264227996727</v>
      </c>
      <c r="AL44">
        <f t="shared" si="21"/>
        <v>0.52069735772003267</v>
      </c>
      <c r="AM44">
        <f t="shared" si="22"/>
        <v>5.9410476853298533E-4</v>
      </c>
      <c r="AN44">
        <f t="shared" si="23"/>
        <v>0.82066403197690008</v>
      </c>
      <c r="AO44">
        <f t="shared" si="11"/>
        <v>1.827468042699735</v>
      </c>
      <c r="AP44">
        <f t="shared" si="26"/>
        <v>0.53716860079478546</v>
      </c>
      <c r="AQ44">
        <f t="shared" si="24"/>
        <v>6.4959598389861849E-4</v>
      </c>
      <c r="AR44">
        <f t="shared" si="12"/>
        <v>2.7130184842759153E-4</v>
      </c>
      <c r="AS44">
        <f t="shared" si="12"/>
        <v>3.0792749827550823E-9</v>
      </c>
    </row>
    <row r="45" spans="1:45" x14ac:dyDescent="0.25">
      <c r="A45">
        <v>2256</v>
      </c>
      <c r="B45">
        <v>415.64</v>
      </c>
      <c r="C45">
        <f t="shared" si="0"/>
        <v>688.79</v>
      </c>
      <c r="D45">
        <v>3.1547000000000001</v>
      </c>
      <c r="E45">
        <f t="shared" si="13"/>
        <v>0.46091964770993926</v>
      </c>
      <c r="F45">
        <f t="shared" si="1"/>
        <v>0.53908035229006068</v>
      </c>
      <c r="G45">
        <f t="shared" si="14"/>
        <v>2.1060981036972629E-4</v>
      </c>
      <c r="H45">
        <f t="shared" si="15"/>
        <v>0.85420388072866915</v>
      </c>
      <c r="I45">
        <f t="shared" si="16"/>
        <v>1.9815038814899826</v>
      </c>
      <c r="J45">
        <f t="shared" si="25"/>
        <v>0.54706419564832576</v>
      </c>
      <c r="K45">
        <f t="shared" si="17"/>
        <v>1.9252986909837664E-4</v>
      </c>
      <c r="L45">
        <f t="shared" si="2"/>
        <v>6.3741754769313345E-5</v>
      </c>
      <c r="M45">
        <f t="shared" si="2"/>
        <v>3.268842763754526E-10</v>
      </c>
      <c r="Q45">
        <v>1152</v>
      </c>
      <c r="R45">
        <v>429.13400000000001</v>
      </c>
      <c r="S45">
        <f t="shared" si="3"/>
        <v>702.28399999999999</v>
      </c>
      <c r="T45">
        <v>3.05646</v>
      </c>
      <c r="U45">
        <f t="shared" si="18"/>
        <v>0.46393578735024155</v>
      </c>
      <c r="V45">
        <f t="shared" si="4"/>
        <v>0.53606421264975845</v>
      </c>
      <c r="W45">
        <f t="shared" si="5"/>
        <v>3.86301989493192E-4</v>
      </c>
      <c r="X45">
        <f t="shared" si="6"/>
        <v>0.86363360189776284</v>
      </c>
      <c r="Y45">
        <f t="shared" si="7"/>
        <v>2.0296472346421019</v>
      </c>
      <c r="Z45">
        <f t="shared" si="19"/>
        <v>0.54984633998540422</v>
      </c>
      <c r="AA45">
        <f t="shared" si="8"/>
        <v>3.5624233298593987E-4</v>
      </c>
      <c r="AB45">
        <f t="shared" si="9"/>
        <v>1.8994703389595426E-4</v>
      </c>
      <c r="AC45">
        <f t="shared" si="9"/>
        <v>9.035829493339854E-10</v>
      </c>
      <c r="AG45">
        <v>768</v>
      </c>
      <c r="AH45">
        <v>433.93799999999999</v>
      </c>
      <c r="AI45">
        <f t="shared" si="10"/>
        <v>707.08799999999997</v>
      </c>
      <c r="AJ45">
        <v>2.96339</v>
      </c>
      <c r="AK45">
        <f t="shared" si="20"/>
        <v>0.46979696598343956</v>
      </c>
      <c r="AL45">
        <f t="shared" si="21"/>
        <v>0.53020303401656044</v>
      </c>
      <c r="AM45">
        <f t="shared" si="22"/>
        <v>5.6804580353561618E-4</v>
      </c>
      <c r="AN45">
        <f t="shared" si="23"/>
        <v>0.85589158746546623</v>
      </c>
      <c r="AO45">
        <f t="shared" si="11"/>
        <v>1.9899408383400912</v>
      </c>
      <c r="AP45">
        <f t="shared" si="26"/>
        <v>0.54756213653716335</v>
      </c>
      <c r="AQ45">
        <f t="shared" si="24"/>
        <v>5.4790545846915674E-4</v>
      </c>
      <c r="AR45">
        <f t="shared" si="12"/>
        <v>3.0133844032080229E-4</v>
      </c>
      <c r="AS45">
        <f t="shared" si="12"/>
        <v>4.0563349939605693E-10</v>
      </c>
    </row>
    <row r="46" spans="1:45" x14ac:dyDescent="0.25">
      <c r="A46">
        <v>2303</v>
      </c>
      <c r="B46">
        <v>423.33499999999998</v>
      </c>
      <c r="C46">
        <f t="shared" si="0"/>
        <v>696.4849999999999</v>
      </c>
      <c r="D46">
        <v>3.0869499999999999</v>
      </c>
      <c r="E46">
        <f t="shared" si="13"/>
        <v>0.45102098662256218</v>
      </c>
      <c r="F46">
        <f t="shared" si="1"/>
        <v>0.54897901337743782</v>
      </c>
      <c r="G46">
        <f t="shared" si="14"/>
        <v>1.9556403203482427E-4</v>
      </c>
      <c r="H46">
        <f t="shared" si="15"/>
        <v>0.884873978980521</v>
      </c>
      <c r="I46">
        <f t="shared" si="16"/>
        <v>2.1483812786971308</v>
      </c>
      <c r="J46">
        <f t="shared" si="25"/>
        <v>0.55611309949594945</v>
      </c>
      <c r="K46">
        <f t="shared" si="17"/>
        <v>1.5934033605638517E-4</v>
      </c>
      <c r="L46">
        <f t="shared" si="2"/>
        <v>5.0895184746340316E-5</v>
      </c>
      <c r="M46">
        <f t="shared" si="2"/>
        <v>1.3121561503383851E-9</v>
      </c>
      <c r="Q46">
        <v>1176</v>
      </c>
      <c r="R46">
        <v>436.94499999999999</v>
      </c>
      <c r="S46">
        <f t="shared" si="3"/>
        <v>710.09500000000003</v>
      </c>
      <c r="T46">
        <v>2.9953799999999999</v>
      </c>
      <c r="U46">
        <f t="shared" si="18"/>
        <v>0.45466453960240488</v>
      </c>
      <c r="V46">
        <f t="shared" si="4"/>
        <v>0.54533546039759506</v>
      </c>
      <c r="W46">
        <f t="shared" si="5"/>
        <v>3.5638698605012603E-4</v>
      </c>
      <c r="X46">
        <f t="shared" si="6"/>
        <v>0.89261210591495466</v>
      </c>
      <c r="Y46">
        <f t="shared" si="7"/>
        <v>2.1959322488069044</v>
      </c>
      <c r="Z46">
        <f t="shared" si="19"/>
        <v>0.55839615597706682</v>
      </c>
      <c r="AA46">
        <f t="shared" si="8"/>
        <v>2.9398420554591E-4</v>
      </c>
      <c r="AB46">
        <f t="shared" si="9"/>
        <v>1.7058176901963316E-4</v>
      </c>
      <c r="AC46">
        <f t="shared" si="9"/>
        <v>3.8941070146573644E-9</v>
      </c>
      <c r="AG46">
        <v>784</v>
      </c>
      <c r="AH46">
        <v>441.673</v>
      </c>
      <c r="AI46">
        <f t="shared" si="10"/>
        <v>714.82299999999998</v>
      </c>
      <c r="AJ46">
        <v>2.9060600000000001</v>
      </c>
      <c r="AK46">
        <f t="shared" si="20"/>
        <v>0.4607082331268697</v>
      </c>
      <c r="AL46">
        <f t="shared" si="21"/>
        <v>0.5392917668731303</v>
      </c>
      <c r="AM46">
        <f t="shared" si="22"/>
        <v>5.3118673517432713E-4</v>
      </c>
      <c r="AN46">
        <f t="shared" si="23"/>
        <v>0.88560447119493668</v>
      </c>
      <c r="AO46">
        <f t="shared" si="11"/>
        <v>2.1527603997379403</v>
      </c>
      <c r="AP46">
        <f t="shared" si="26"/>
        <v>0.5563286238726699</v>
      </c>
      <c r="AQ46">
        <f t="shared" si="24"/>
        <v>4.5561450951657289E-4</v>
      </c>
      <c r="AR46">
        <f t="shared" si="12"/>
        <v>2.9025449642276172E-4</v>
      </c>
      <c r="AS46">
        <f t="shared" si="12"/>
        <v>5.7111612908665289E-9</v>
      </c>
    </row>
    <row r="47" spans="1:45" x14ac:dyDescent="0.25">
      <c r="A47">
        <v>2350</v>
      </c>
      <c r="B47">
        <v>431.02499999999998</v>
      </c>
      <c r="C47">
        <f t="shared" si="0"/>
        <v>704.17499999999995</v>
      </c>
      <c r="D47">
        <v>3.0240399999999998</v>
      </c>
      <c r="E47">
        <f t="shared" si="13"/>
        <v>0.44182947711692544</v>
      </c>
      <c r="F47">
        <f t="shared" si="1"/>
        <v>0.55817052288307456</v>
      </c>
      <c r="G47">
        <f t="shared" si="14"/>
        <v>1.7939914622046806E-4</v>
      </c>
      <c r="H47">
        <f t="shared" si="15"/>
        <v>0.91025696908599574</v>
      </c>
      <c r="I47">
        <f t="shared" si="16"/>
        <v>2.3155208205125803</v>
      </c>
      <c r="J47">
        <f t="shared" si="25"/>
        <v>0.56360209529059957</v>
      </c>
      <c r="K47">
        <f t="shared" si="17"/>
        <v>1.2992721677506806E-4</v>
      </c>
      <c r="L47">
        <f t="shared" si="2"/>
        <v>2.9501978818187026E-5</v>
      </c>
      <c r="M47">
        <f t="shared" si="2"/>
        <v>2.4474718030506357E-9</v>
      </c>
      <c r="Q47">
        <v>1200</v>
      </c>
      <c r="R47">
        <v>444.74599999999998</v>
      </c>
      <c r="S47">
        <f t="shared" si="3"/>
        <v>717.89599999999996</v>
      </c>
      <c r="T47">
        <v>2.9390299999999998</v>
      </c>
      <c r="U47">
        <f t="shared" si="18"/>
        <v>0.44611125193720197</v>
      </c>
      <c r="V47">
        <f t="shared" si="4"/>
        <v>0.55388874806279809</v>
      </c>
      <c r="W47">
        <f t="shared" si="5"/>
        <v>3.2900179262337442E-4</v>
      </c>
      <c r="X47">
        <f t="shared" si="6"/>
        <v>0.91652622754670166</v>
      </c>
      <c r="Y47">
        <f t="shared" si="7"/>
        <v>2.3625848378953371</v>
      </c>
      <c r="Z47">
        <f t="shared" si="19"/>
        <v>0.56545177691016868</v>
      </c>
      <c r="AA47">
        <f t="shared" si="8"/>
        <v>2.388778688503824E-4</v>
      </c>
      <c r="AB47">
        <f t="shared" si="9"/>
        <v>1.3370363612512452E-4</v>
      </c>
      <c r="AC47">
        <f t="shared" si="9"/>
        <v>8.1223216362400762E-9</v>
      </c>
      <c r="AG47">
        <v>800</v>
      </c>
      <c r="AH47">
        <v>449.39699999999999</v>
      </c>
      <c r="AI47">
        <f t="shared" si="10"/>
        <v>722.54700000000003</v>
      </c>
      <c r="AJ47">
        <v>2.8524500000000002</v>
      </c>
      <c r="AK47">
        <f t="shared" si="20"/>
        <v>0.45220924536408041</v>
      </c>
      <c r="AL47">
        <f t="shared" si="21"/>
        <v>0.54779075463591953</v>
      </c>
      <c r="AM47">
        <f t="shared" si="22"/>
        <v>4.8749090413313656E-4</v>
      </c>
      <c r="AN47">
        <f t="shared" si="23"/>
        <v>0.91031242169528337</v>
      </c>
      <c r="AO47">
        <f t="shared" si="11"/>
        <v>2.3159253034994705</v>
      </c>
      <c r="AP47">
        <f t="shared" si="26"/>
        <v>0.5636184560249351</v>
      </c>
      <c r="AQ47">
        <f t="shared" si="24"/>
        <v>3.7328042133085755E-4</v>
      </c>
      <c r="AR47">
        <f t="shared" si="12"/>
        <v>2.5051613125984538E-4</v>
      </c>
      <c r="AS47">
        <f t="shared" si="12"/>
        <v>1.3044034381929669E-8</v>
      </c>
    </row>
    <row r="48" spans="1:45" x14ac:dyDescent="0.25">
      <c r="A48">
        <v>2397</v>
      </c>
      <c r="B48">
        <v>438.72500000000002</v>
      </c>
      <c r="C48">
        <f t="shared" si="0"/>
        <v>711.875</v>
      </c>
      <c r="D48">
        <v>2.9663300000000001</v>
      </c>
      <c r="E48">
        <f t="shared" si="13"/>
        <v>0.43339771724456344</v>
      </c>
      <c r="F48">
        <f t="shared" si="1"/>
        <v>0.56660228275543656</v>
      </c>
      <c r="G48">
        <f t="shared" si="14"/>
        <v>1.675552587295674E-4</v>
      </c>
      <c r="H48">
        <f t="shared" si="15"/>
        <v>0.93095443552454005</v>
      </c>
      <c r="I48">
        <f t="shared" si="16"/>
        <v>2.4829283020648871</v>
      </c>
      <c r="J48">
        <f t="shared" si="25"/>
        <v>0.56970867447902773</v>
      </c>
      <c r="K48">
        <f t="shared" si="17"/>
        <v>1.0445551950565041E-4</v>
      </c>
      <c r="L48">
        <f t="shared" si="2"/>
        <v>9.6496695403957399E-6</v>
      </c>
      <c r="M48">
        <f t="shared" si="2"/>
        <v>3.9815770901263277E-9</v>
      </c>
      <c r="Q48">
        <v>1224</v>
      </c>
      <c r="R48">
        <v>452.52699999999999</v>
      </c>
      <c r="S48">
        <f t="shared" si="3"/>
        <v>725.67699999999991</v>
      </c>
      <c r="T48">
        <v>2.8870100000000001</v>
      </c>
      <c r="U48">
        <f t="shared" si="18"/>
        <v>0.43821520891424093</v>
      </c>
      <c r="V48">
        <f t="shared" si="4"/>
        <v>0.56178479108575907</v>
      </c>
      <c r="W48">
        <f t="shared" si="5"/>
        <v>3.0876331249275746E-4</v>
      </c>
      <c r="X48">
        <f t="shared" si="6"/>
        <v>0.93595772863776439</v>
      </c>
      <c r="Y48">
        <f t="shared" si="7"/>
        <v>2.5295038560873007</v>
      </c>
      <c r="Z48">
        <f t="shared" si="19"/>
        <v>0.57118484576257789</v>
      </c>
      <c r="AA48">
        <f t="shared" si="8"/>
        <v>1.9106092400142055E-4</v>
      </c>
      <c r="AB48">
        <f t="shared" si="9"/>
        <v>8.8361027927183261E-5</v>
      </c>
      <c r="AC48">
        <f t="shared" si="9"/>
        <v>1.38538522565656E-8</v>
      </c>
      <c r="AG48">
        <v>816</v>
      </c>
      <c r="AH48">
        <v>457.11799999999999</v>
      </c>
      <c r="AI48">
        <f t="shared" si="10"/>
        <v>730.26800000000003</v>
      </c>
      <c r="AJ48">
        <v>2.8032499999999998</v>
      </c>
      <c r="AK48">
        <f t="shared" si="20"/>
        <v>0.44440939089795028</v>
      </c>
      <c r="AL48">
        <f t="shared" si="21"/>
        <v>0.55559060910204972</v>
      </c>
      <c r="AM48">
        <f t="shared" si="22"/>
        <v>4.5132542039154344E-4</v>
      </c>
      <c r="AN48">
        <f t="shared" si="23"/>
        <v>0.93055539899373962</v>
      </c>
      <c r="AO48">
        <f t="shared" si="11"/>
        <v>2.4793346403020267</v>
      </c>
      <c r="AP48">
        <f t="shared" si="26"/>
        <v>0.56959094276622879</v>
      </c>
      <c r="AQ48">
        <f t="shared" si="24"/>
        <v>3.015286090205179E-4</v>
      </c>
      <c r="AR48">
        <f t="shared" si="12"/>
        <v>1.9600934270834594E-4</v>
      </c>
      <c r="AS48">
        <f t="shared" si="12"/>
        <v>2.2439084696926606E-8</v>
      </c>
    </row>
    <row r="49" spans="1:45" x14ac:dyDescent="0.25">
      <c r="A49">
        <v>2444</v>
      </c>
      <c r="B49">
        <v>446.42200000000003</v>
      </c>
      <c r="C49">
        <f t="shared" si="0"/>
        <v>719.572</v>
      </c>
      <c r="D49">
        <v>2.9124300000000001</v>
      </c>
      <c r="E49">
        <f t="shared" si="13"/>
        <v>0.42552262008427377</v>
      </c>
      <c r="F49">
        <f t="shared" si="1"/>
        <v>0.57447737991572623</v>
      </c>
      <c r="G49">
        <f t="shared" si="14"/>
        <v>1.5885108944491369E-4</v>
      </c>
      <c r="H49">
        <f t="shared" si="15"/>
        <v>0.9475942486672454</v>
      </c>
      <c r="I49">
        <f t="shared" si="16"/>
        <v>2.6507622119111187</v>
      </c>
      <c r="J49">
        <f t="shared" si="25"/>
        <v>0.57461808389579327</v>
      </c>
      <c r="K49">
        <f t="shared" si="17"/>
        <v>8.2669063764279329E-5</v>
      </c>
      <c r="L49">
        <f t="shared" si="2"/>
        <v>1.9797610006708049E-8</v>
      </c>
      <c r="M49">
        <f t="shared" si="2"/>
        <v>5.8037010368048331E-9</v>
      </c>
      <c r="Q49">
        <v>1248</v>
      </c>
      <c r="R49">
        <v>460.29700000000003</v>
      </c>
      <c r="S49">
        <f t="shared" si="3"/>
        <v>733.447</v>
      </c>
      <c r="T49">
        <v>2.83819</v>
      </c>
      <c r="U49">
        <f t="shared" si="18"/>
        <v>0.43080488941441475</v>
      </c>
      <c r="V49">
        <f t="shared" si="4"/>
        <v>0.56919511058558525</v>
      </c>
      <c r="W49">
        <f t="shared" si="5"/>
        <v>2.9396392389724468E-4</v>
      </c>
      <c r="X49">
        <f t="shared" si="6"/>
        <v>0.95149956418351911</v>
      </c>
      <c r="Y49">
        <f t="shared" si="7"/>
        <v>2.6965240446784557</v>
      </c>
      <c r="Z49">
        <f t="shared" si="19"/>
        <v>0.57577030793861195</v>
      </c>
      <c r="AA49">
        <f t="shared" si="8"/>
        <v>1.5058348954272429E-4</v>
      </c>
      <c r="AB49">
        <f t="shared" si="9"/>
        <v>4.3233220231249271E-5</v>
      </c>
      <c r="AC49">
        <f t="shared" si="9"/>
        <v>2.0557948955690934E-8</v>
      </c>
      <c r="AG49">
        <v>832</v>
      </c>
      <c r="AH49">
        <v>464.84199999999998</v>
      </c>
      <c r="AI49">
        <f t="shared" si="10"/>
        <v>737.99199999999996</v>
      </c>
      <c r="AJ49">
        <v>2.7576999999999998</v>
      </c>
      <c r="AK49">
        <f t="shared" si="20"/>
        <v>0.43718818417168553</v>
      </c>
      <c r="AL49">
        <f t="shared" si="21"/>
        <v>0.56281181582831441</v>
      </c>
      <c r="AM49">
        <f t="shared" si="22"/>
        <v>4.2169944877858134E-4</v>
      </c>
      <c r="AN49">
        <f t="shared" si="23"/>
        <v>0.94690727934544783</v>
      </c>
      <c r="AO49">
        <f t="shared" si="11"/>
        <v>2.6430097874474039</v>
      </c>
      <c r="AP49">
        <f t="shared" si="26"/>
        <v>0.57441540051055706</v>
      </c>
      <c r="AQ49">
        <f t="shared" si="24"/>
        <v>2.401756351717498E-4</v>
      </c>
      <c r="AR49">
        <f t="shared" si="12"/>
        <v>1.3464317747797629E-4</v>
      </c>
      <c r="AS49">
        <f t="shared" si="12"/>
        <v>3.2950894906367719E-8</v>
      </c>
    </row>
    <row r="50" spans="1:45" x14ac:dyDescent="0.25">
      <c r="A50">
        <v>2491</v>
      </c>
      <c r="B50">
        <v>454.096</v>
      </c>
      <c r="C50">
        <f t="shared" si="0"/>
        <v>727.24599999999998</v>
      </c>
      <c r="D50">
        <v>2.8613300000000002</v>
      </c>
      <c r="E50">
        <f t="shared" si="13"/>
        <v>0.41805661888036283</v>
      </c>
      <c r="F50">
        <f t="shared" si="1"/>
        <v>0.58194338111963717</v>
      </c>
      <c r="G50">
        <f t="shared" si="14"/>
        <v>1.5098625076985359E-4</v>
      </c>
      <c r="H50">
        <f t="shared" si="15"/>
        <v>0.96076346921423217</v>
      </c>
      <c r="I50">
        <f t="shared" si="16"/>
        <v>2.8189487930291444</v>
      </c>
      <c r="J50">
        <f t="shared" si="25"/>
        <v>0.57850352989271436</v>
      </c>
      <c r="K50">
        <f t="shared" si="17"/>
        <v>6.4343705565469538E-5</v>
      </c>
      <c r="L50">
        <f t="shared" si="2"/>
        <v>1.1832576463362345E-5</v>
      </c>
      <c r="M50">
        <f t="shared" si="2"/>
        <v>7.5069306394937351E-9</v>
      </c>
      <c r="Q50">
        <v>1272</v>
      </c>
      <c r="R50">
        <v>468.08300000000003</v>
      </c>
      <c r="S50">
        <f t="shared" si="3"/>
        <v>741.23299999999995</v>
      </c>
      <c r="T50">
        <v>2.7917100000000001</v>
      </c>
      <c r="U50">
        <f t="shared" si="18"/>
        <v>0.42374975524088093</v>
      </c>
      <c r="V50">
        <f t="shared" si="4"/>
        <v>0.57625024475911912</v>
      </c>
      <c r="W50">
        <f t="shared" si="5"/>
        <v>2.7834234704642025E-4</v>
      </c>
      <c r="X50">
        <f t="shared" si="6"/>
        <v>0.96374876606826221</v>
      </c>
      <c r="Y50">
        <f t="shared" si="7"/>
        <v>2.8636489296001999</v>
      </c>
      <c r="Z50">
        <f t="shared" si="19"/>
        <v>0.57938431168763738</v>
      </c>
      <c r="AA50">
        <f t="shared" si="8"/>
        <v>1.1711005016223147E-4</v>
      </c>
      <c r="AB50">
        <f t="shared" si="9"/>
        <v>9.8223755124318372E-6</v>
      </c>
      <c r="AC50">
        <f t="shared" si="9"/>
        <v>2.5995853558551184E-8</v>
      </c>
      <c r="AG50">
        <v>848</v>
      </c>
      <c r="AH50">
        <v>472.56299999999999</v>
      </c>
      <c r="AI50">
        <f t="shared" si="10"/>
        <v>745.71299999999997</v>
      </c>
      <c r="AJ50">
        <v>2.7151399999999999</v>
      </c>
      <c r="AK50">
        <f t="shared" si="20"/>
        <v>0.43044099299122834</v>
      </c>
      <c r="AL50">
        <f t="shared" si="21"/>
        <v>0.56955900700877171</v>
      </c>
      <c r="AM50">
        <f t="shared" si="22"/>
        <v>3.9861298929422251E-4</v>
      </c>
      <c r="AN50">
        <f t="shared" si="23"/>
        <v>0.95993199120440376</v>
      </c>
      <c r="AO50">
        <f t="shared" si="11"/>
        <v>2.8070144924690852</v>
      </c>
      <c r="AP50">
        <f t="shared" si="26"/>
        <v>0.57825821067330507</v>
      </c>
      <c r="AQ50">
        <f t="shared" si="24"/>
        <v>1.8850600864041034E-4</v>
      </c>
      <c r="AR50">
        <f t="shared" si="12"/>
        <v>7.5676144397030667E-5</v>
      </c>
      <c r="AS50">
        <f t="shared" si="12"/>
        <v>4.4144943319461402E-8</v>
      </c>
    </row>
    <row r="51" spans="1:45" x14ac:dyDescent="0.25">
      <c r="A51">
        <v>2538</v>
      </c>
      <c r="B51">
        <v>461.78500000000003</v>
      </c>
      <c r="C51">
        <f t="shared" si="0"/>
        <v>734.93499999999995</v>
      </c>
      <c r="D51">
        <v>2.8127599999999999</v>
      </c>
      <c r="E51">
        <f t="shared" si="13"/>
        <v>0.41096026509417971</v>
      </c>
      <c r="F51">
        <f t="shared" si="1"/>
        <v>0.58903973490582029</v>
      </c>
      <c r="G51">
        <f t="shared" si="14"/>
        <v>1.3783673788625203E-4</v>
      </c>
      <c r="H51">
        <f t="shared" si="15"/>
        <v>0.97101345162383346</v>
      </c>
      <c r="I51">
        <f t="shared" si="16"/>
        <v>2.9872240750522865</v>
      </c>
      <c r="J51">
        <f t="shared" si="25"/>
        <v>0.58152768405429145</v>
      </c>
      <c r="K51">
        <f t="shared" si="17"/>
        <v>4.9406950360272291E-5</v>
      </c>
      <c r="L51">
        <f t="shared" si="2"/>
        <v>5.6430907995955164E-5</v>
      </c>
      <c r="M51">
        <f t="shared" si="2"/>
        <v>7.8198273218899215E-9</v>
      </c>
      <c r="Q51">
        <v>1296</v>
      </c>
      <c r="R51">
        <v>475.863</v>
      </c>
      <c r="S51">
        <f t="shared" si="3"/>
        <v>749.01299999999992</v>
      </c>
      <c r="T51">
        <v>2.7477</v>
      </c>
      <c r="U51">
        <f t="shared" si="18"/>
        <v>0.41706953891176679</v>
      </c>
      <c r="V51">
        <f t="shared" si="4"/>
        <v>0.58293046108823321</v>
      </c>
      <c r="W51">
        <f t="shared" si="5"/>
        <v>2.5519458539702739E-4</v>
      </c>
      <c r="X51">
        <f t="shared" si="6"/>
        <v>0.973275073710127</v>
      </c>
      <c r="Y51">
        <f t="shared" si="7"/>
        <v>3.0311558002838379</v>
      </c>
      <c r="Z51">
        <f t="shared" si="19"/>
        <v>0.58219495289153089</v>
      </c>
      <c r="AA51">
        <f t="shared" si="8"/>
        <v>8.9648989558857131E-5</v>
      </c>
      <c r="AB51">
        <f t="shared" si="9"/>
        <v>5.4097230741629415E-7</v>
      </c>
      <c r="AC51">
        <f t="shared" si="9"/>
        <v>2.7405344301414818E-8</v>
      </c>
      <c r="AG51">
        <v>864</v>
      </c>
      <c r="AH51">
        <v>480.27100000000002</v>
      </c>
      <c r="AI51">
        <f t="shared" si="10"/>
        <v>753.42100000000005</v>
      </c>
      <c r="AJ51">
        <v>2.6749100000000001</v>
      </c>
      <c r="AK51">
        <f t="shared" si="20"/>
        <v>0.42406318516252078</v>
      </c>
      <c r="AL51">
        <f t="shared" si="21"/>
        <v>0.57593681483747927</v>
      </c>
      <c r="AM51">
        <f t="shared" si="22"/>
        <v>3.6809526602735176E-4</v>
      </c>
      <c r="AN51">
        <f t="shared" si="23"/>
        <v>0.97015466197809608</v>
      </c>
      <c r="AO51">
        <f t="shared" si="11"/>
        <v>2.9713133588030867</v>
      </c>
      <c r="AP51">
        <f t="shared" si="26"/>
        <v>0.58127430681155168</v>
      </c>
      <c r="AQ51">
        <f t="shared" si="24"/>
        <v>1.4571136760131823E-4</v>
      </c>
      <c r="AR51">
        <f t="shared" si="12"/>
        <v>2.8488820573287347E-5</v>
      </c>
      <c r="AS51">
        <f t="shared" si="12"/>
        <v>4.94545982791604E-8</v>
      </c>
    </row>
    <row r="52" spans="1:45" x14ac:dyDescent="0.25">
      <c r="A52">
        <v>2585</v>
      </c>
      <c r="B52">
        <v>469.46</v>
      </c>
      <c r="C52">
        <f t="shared" si="0"/>
        <v>742.6099999999999</v>
      </c>
      <c r="D52">
        <v>2.7684199999999999</v>
      </c>
      <c r="E52">
        <f t="shared" si="13"/>
        <v>0.40448193841352587</v>
      </c>
      <c r="F52">
        <f t="shared" si="1"/>
        <v>0.59551806158647413</v>
      </c>
      <c r="G52">
        <f t="shared" si="14"/>
        <v>1.2328834065333097E-4</v>
      </c>
      <c r="H52">
        <f t="shared" si="15"/>
        <v>0.9788840019388062</v>
      </c>
      <c r="I52">
        <f t="shared" si="16"/>
        <v>3.1558648881975908</v>
      </c>
      <c r="J52">
        <f t="shared" si="25"/>
        <v>0.58384981072122422</v>
      </c>
      <c r="K52">
        <f t="shared" si="17"/>
        <v>3.731851906262241E-5</v>
      </c>
      <c r="L52">
        <f t="shared" si="2"/>
        <v>1.3614807825440548E-4</v>
      </c>
      <c r="M52">
        <f t="shared" si="2"/>
        <v>7.3908102243382589E-9</v>
      </c>
      <c r="Q52">
        <v>1320</v>
      </c>
      <c r="R52">
        <v>483.62200000000001</v>
      </c>
      <c r="S52">
        <f t="shared" si="3"/>
        <v>756.77199999999993</v>
      </c>
      <c r="T52">
        <v>2.7073499999999999</v>
      </c>
      <c r="U52">
        <f t="shared" si="18"/>
        <v>0.41094486886223813</v>
      </c>
      <c r="V52">
        <f t="shared" si="4"/>
        <v>0.58905513113776187</v>
      </c>
      <c r="W52">
        <f t="shared" si="5"/>
        <v>2.3027595673620152E-4</v>
      </c>
      <c r="X52">
        <f t="shared" si="6"/>
        <v>0.98056756357873309</v>
      </c>
      <c r="Y52">
        <f t="shared" si="7"/>
        <v>3.1989457044523277</v>
      </c>
      <c r="Z52">
        <f t="shared" si="19"/>
        <v>0.5843465286409435</v>
      </c>
      <c r="AA52">
        <f t="shared" si="8"/>
        <v>6.7516009658681388E-5</v>
      </c>
      <c r="AB52">
        <f t="shared" si="9"/>
        <v>2.217093747304419E-5</v>
      </c>
      <c r="AC52">
        <f t="shared" si="9"/>
        <v>2.6490800372677157E-8</v>
      </c>
      <c r="AG52">
        <v>880</v>
      </c>
      <c r="AH52">
        <v>487.98200000000003</v>
      </c>
      <c r="AI52">
        <f t="shared" si="10"/>
        <v>761.13200000000006</v>
      </c>
      <c r="AJ52">
        <v>2.6377600000000001</v>
      </c>
      <c r="AK52">
        <f t="shared" si="20"/>
        <v>0.4181736609060831</v>
      </c>
      <c r="AL52">
        <f t="shared" si="21"/>
        <v>0.5818263390939169</v>
      </c>
      <c r="AM52">
        <f t="shared" si="22"/>
        <v>3.3698304165788451E-4</v>
      </c>
      <c r="AN52">
        <f t="shared" si="23"/>
        <v>0.97805658165543718</v>
      </c>
      <c r="AO52">
        <f t="shared" si="11"/>
        <v>3.1357797163307723</v>
      </c>
      <c r="AP52">
        <f t="shared" si="26"/>
        <v>0.58360568869317275</v>
      </c>
      <c r="AQ52">
        <f t="shared" si="24"/>
        <v>1.1106800994828363E-4</v>
      </c>
      <c r="AR52">
        <f t="shared" si="12"/>
        <v>3.1660849963719638E-6</v>
      </c>
      <c r="AS52">
        <f t="shared" si="12"/>
        <v>5.1037601552349972E-8</v>
      </c>
    </row>
    <row r="53" spans="1:45" x14ac:dyDescent="0.25">
      <c r="A53">
        <v>2632</v>
      </c>
      <c r="B53">
        <v>477.13</v>
      </c>
      <c r="C53">
        <f t="shared" si="0"/>
        <v>750.28</v>
      </c>
      <c r="D53">
        <v>2.7287599999999999</v>
      </c>
      <c r="E53">
        <f t="shared" si="13"/>
        <v>0.39868738640281925</v>
      </c>
      <c r="F53">
        <f t="shared" si="1"/>
        <v>0.60131261359718069</v>
      </c>
      <c r="G53">
        <f t="shared" si="14"/>
        <v>1.1203509322103223E-4</v>
      </c>
      <c r="H53">
        <f t="shared" si="15"/>
        <v>0.98482885949064614</v>
      </c>
      <c r="I53">
        <f t="shared" si="16"/>
        <v>3.3246843202797209</v>
      </c>
      <c r="J53">
        <f t="shared" si="25"/>
        <v>0.58560378111716749</v>
      </c>
      <c r="K53">
        <f t="shared" si="17"/>
        <v>2.7760842815992956E-5</v>
      </c>
      <c r="L53">
        <f t="shared" si="2"/>
        <v>2.4676741788511774E-4</v>
      </c>
      <c r="M53">
        <f t="shared" si="2"/>
        <v>7.1021492813312624E-9</v>
      </c>
      <c r="Q53">
        <v>1344</v>
      </c>
      <c r="R53">
        <v>491.399</v>
      </c>
      <c r="S53">
        <f t="shared" si="3"/>
        <v>764.54899999999998</v>
      </c>
      <c r="T53">
        <v>2.6709399999999999</v>
      </c>
      <c r="U53">
        <f t="shared" si="18"/>
        <v>0.4054182459005693</v>
      </c>
      <c r="V53">
        <f t="shared" si="4"/>
        <v>0.5945817540994307</v>
      </c>
      <c r="W53">
        <f t="shared" si="5"/>
        <v>2.1288351287394869E-4</v>
      </c>
      <c r="X53">
        <f t="shared" si="6"/>
        <v>0.9860596479717354</v>
      </c>
      <c r="Y53">
        <f t="shared" si="7"/>
        <v>3.3668036125445187</v>
      </c>
      <c r="Z53">
        <f t="shared" si="19"/>
        <v>0.58596691287275182</v>
      </c>
      <c r="AA53">
        <f t="shared" si="8"/>
        <v>5.0169921064836658E-5</v>
      </c>
      <c r="AB53">
        <f t="shared" si="9"/>
        <v>7.4215489360886103E-5</v>
      </c>
      <c r="AC53">
        <f t="shared" si="9"/>
        <v>2.647571295942233E-8</v>
      </c>
      <c r="AG53">
        <v>896</v>
      </c>
      <c r="AH53">
        <v>495.69099999999997</v>
      </c>
      <c r="AI53">
        <f t="shared" si="10"/>
        <v>768.84099999999989</v>
      </c>
      <c r="AJ53">
        <v>2.6037499999999998</v>
      </c>
      <c r="AK53">
        <f t="shared" si="20"/>
        <v>0.41278193223955695</v>
      </c>
      <c r="AL53">
        <f t="shared" si="21"/>
        <v>0.58721806776044305</v>
      </c>
      <c r="AM53">
        <f t="shared" si="22"/>
        <v>3.1191491183152342E-4</v>
      </c>
      <c r="AN53">
        <f t="shared" si="23"/>
        <v>0.98407979389880051</v>
      </c>
      <c r="AO53">
        <f t="shared" si="11"/>
        <v>3.3005018222513254</v>
      </c>
      <c r="AP53">
        <f t="shared" si="26"/>
        <v>0.5853827768523453</v>
      </c>
      <c r="AQ53">
        <f t="shared" si="24"/>
        <v>8.3424226754372067E-5</v>
      </c>
      <c r="AR53">
        <f t="shared" si="12"/>
        <v>3.3682927173462753E-6</v>
      </c>
      <c r="AS53">
        <f t="shared" si="12"/>
        <v>5.2207993167025952E-8</v>
      </c>
    </row>
    <row r="54" spans="1:45" x14ac:dyDescent="0.25">
      <c r="A54">
        <v>2679</v>
      </c>
      <c r="B54">
        <v>484.79399999999998</v>
      </c>
      <c r="C54">
        <f t="shared" si="0"/>
        <v>757.94399999999996</v>
      </c>
      <c r="D54">
        <v>2.69272</v>
      </c>
      <c r="E54">
        <f t="shared" si="13"/>
        <v>0.3934217370214308</v>
      </c>
      <c r="F54">
        <f t="shared" si="1"/>
        <v>0.6065782629785692</v>
      </c>
      <c r="G54">
        <f t="shared" si="14"/>
        <v>1.0659498741812485E-4</v>
      </c>
      <c r="H54">
        <f t="shared" si="15"/>
        <v>0.98925117474338065</v>
      </c>
      <c r="I54">
        <f t="shared" si="16"/>
        <v>3.4936799120147954</v>
      </c>
      <c r="J54">
        <f t="shared" si="25"/>
        <v>0.58690854072951915</v>
      </c>
      <c r="K54">
        <f t="shared" si="17"/>
        <v>2.033552123580541E-5</v>
      </c>
      <c r="L54">
        <f t="shared" si="2"/>
        <v>3.8689797335477491E-4</v>
      </c>
      <c r="M54">
        <f t="shared" si="2"/>
        <v>7.44069550605871E-9</v>
      </c>
      <c r="Q54">
        <v>1368</v>
      </c>
      <c r="R54">
        <v>499.17399999999998</v>
      </c>
      <c r="S54">
        <f t="shared" si="3"/>
        <v>772.32399999999996</v>
      </c>
      <c r="T54">
        <v>2.6372800000000001</v>
      </c>
      <c r="U54">
        <f t="shared" si="18"/>
        <v>0.40030904159159453</v>
      </c>
      <c r="V54">
        <f t="shared" si="4"/>
        <v>0.59969095840840547</v>
      </c>
      <c r="W54">
        <f t="shared" si="5"/>
        <v>2.1547656814068875E-4</v>
      </c>
      <c r="X54">
        <f t="shared" si="6"/>
        <v>0.99014071617868815</v>
      </c>
      <c r="Y54">
        <f t="shared" si="7"/>
        <v>3.5350213292202382</v>
      </c>
      <c r="Z54">
        <f t="shared" si="19"/>
        <v>0.58717099097830794</v>
      </c>
      <c r="AA54">
        <f t="shared" si="8"/>
        <v>3.6694636043011985E-5</v>
      </c>
      <c r="AB54">
        <f t="shared" si="9"/>
        <v>1.5674958445070306E-4</v>
      </c>
      <c r="AC54">
        <f t="shared" si="9"/>
        <v>3.1962979244578298E-8</v>
      </c>
      <c r="AG54">
        <v>912</v>
      </c>
      <c r="AH54">
        <v>503.39600000000002</v>
      </c>
      <c r="AI54">
        <f t="shared" si="10"/>
        <v>776.54600000000005</v>
      </c>
      <c r="AJ54">
        <v>2.5722700000000001</v>
      </c>
      <c r="AK54">
        <f t="shared" si="20"/>
        <v>0.40779129365025263</v>
      </c>
      <c r="AL54">
        <f t="shared" si="21"/>
        <v>0.59220870634974743</v>
      </c>
      <c r="AM54">
        <f t="shared" si="22"/>
        <v>6.4935165169928443E-4</v>
      </c>
      <c r="AN54">
        <f t="shared" si="23"/>
        <v>0.98860388525700538</v>
      </c>
      <c r="AO54">
        <f t="shared" si="11"/>
        <v>3.4654688802957563</v>
      </c>
      <c r="AP54">
        <f t="shared" si="26"/>
        <v>0.58671756448041523</v>
      </c>
      <c r="AQ54">
        <f t="shared" si="24"/>
        <v>6.1735331497271329E-5</v>
      </c>
      <c r="AR54">
        <f t="shared" si="12"/>
        <v>3.0152639029133068E-5</v>
      </c>
      <c r="AS54">
        <f t="shared" si="12"/>
        <v>3.452929397677548E-7</v>
      </c>
    </row>
    <row r="55" spans="1:45" x14ac:dyDescent="0.25">
      <c r="A55">
        <v>2726</v>
      </c>
      <c r="B55">
        <v>492.46499999999997</v>
      </c>
      <c r="C55">
        <f t="shared" si="0"/>
        <v>765.61500000000001</v>
      </c>
      <c r="D55">
        <v>2.6584300000000001</v>
      </c>
      <c r="E55">
        <f t="shared" si="13"/>
        <v>0.38841177261277898</v>
      </c>
      <c r="F55">
        <f t="shared" si="1"/>
        <v>0.61158822738722107</v>
      </c>
      <c r="G55">
        <f t="shared" si="14"/>
        <v>1.1498829351403722E-4</v>
      </c>
      <c r="H55">
        <f t="shared" si="15"/>
        <v>0.99249063279332128</v>
      </c>
      <c r="I55">
        <f t="shared" si="16"/>
        <v>3.6628324793627978</v>
      </c>
      <c r="J55">
        <f t="shared" si="25"/>
        <v>0.58786431022760199</v>
      </c>
      <c r="K55">
        <f t="shared" si="17"/>
        <v>1.4679048501665725E-5</v>
      </c>
      <c r="L55">
        <f t="shared" si="2"/>
        <v>5.6282424539646863E-4</v>
      </c>
      <c r="M55">
        <f t="shared" si="2"/>
        <v>1.0061944634951976E-8</v>
      </c>
      <c r="Q55">
        <v>1392</v>
      </c>
      <c r="R55">
        <v>506.93099999999998</v>
      </c>
      <c r="S55">
        <f t="shared" si="3"/>
        <v>780.0809999999999</v>
      </c>
      <c r="T55">
        <v>2.6032099999999998</v>
      </c>
      <c r="U55">
        <f t="shared" si="18"/>
        <v>0.39513760395621805</v>
      </c>
      <c r="V55">
        <f t="shared" si="4"/>
        <v>0.604862396043782</v>
      </c>
      <c r="W55">
        <f t="shared" si="5"/>
        <v>4.3452758336478593E-4</v>
      </c>
      <c r="X55">
        <f t="shared" si="6"/>
        <v>0.99312563840583912</v>
      </c>
      <c r="Y55">
        <f t="shared" si="7"/>
        <v>3.7035324661052207</v>
      </c>
      <c r="Z55">
        <f t="shared" si="19"/>
        <v>0.58805166224334027</v>
      </c>
      <c r="AA55">
        <f t="shared" si="8"/>
        <v>2.6399627383286608E-5</v>
      </c>
      <c r="AB55">
        <f t="shared" si="9"/>
        <v>2.8260077090931423E-4</v>
      </c>
      <c r="AC55">
        <f t="shared" si="9"/>
        <v>1.6656842845363662E-7</v>
      </c>
    </row>
    <row r="56" spans="1:45" x14ac:dyDescent="0.25">
      <c r="A56">
        <v>2773</v>
      </c>
      <c r="B56">
        <v>500.137</v>
      </c>
      <c r="C56">
        <f t="shared" si="0"/>
        <v>773.28700000000003</v>
      </c>
      <c r="D56">
        <v>2.6214400000000002</v>
      </c>
      <c r="E56">
        <f t="shared" si="13"/>
        <v>0.38300732281761923</v>
      </c>
      <c r="F56">
        <f t="shared" si="1"/>
        <v>0.61699267718238082</v>
      </c>
      <c r="G56">
        <f t="shared" si="14"/>
        <v>2.2250006389555745E-4</v>
      </c>
      <c r="H56">
        <f t="shared" si="15"/>
        <v>0.99482901208946961</v>
      </c>
      <c r="I56">
        <f t="shared" si="16"/>
        <v>3.8322669271839112</v>
      </c>
      <c r="J56">
        <f t="shared" si="25"/>
        <v>0.58855422550718028</v>
      </c>
      <c r="K56">
        <f t="shared" si="17"/>
        <v>1.0431258063573825E-5</v>
      </c>
      <c r="L56">
        <f t="shared" si="2"/>
        <v>8.0874553368271633E-4</v>
      </c>
      <c r="M56">
        <f t="shared" si="2"/>
        <v>4.4973178407003572E-8</v>
      </c>
      <c r="R56" s="20"/>
      <c r="S56" s="20"/>
      <c r="T56" s="20"/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7">R87+273.15</f>
        <v>1072.087</v>
      </c>
      <c r="T87">
        <v>1.9611799999999999</v>
      </c>
      <c r="U87">
        <f t="shared" ref="U87:U88" si="28">T87/$T$11</f>
        <v>0.29768476846925745</v>
      </c>
      <c r="V87">
        <f t="shared" ref="V87:V88" si="29">1-U87</f>
        <v>0.7023152315307426</v>
      </c>
      <c r="W87">
        <f t="shared" ref="W87:W88" si="30">(V88-V87)/(Q88-Q87)</f>
        <v>9.7334440378196718E-5</v>
      </c>
      <c r="X87">
        <f t="shared" ref="X87:X88" si="31">1-(2*(($B$3-Z87)/$B$3))</f>
        <v>-1</v>
      </c>
      <c r="Y87">
        <f t="shared" ref="Y87:Y88" si="32">IF(X87&gt;0.999999,3.5,IF(X87&lt;-0.999999,-3.5,SIGN(X87)*SQRT(GAMMAINV(ABS(X87),$B$6,$B$7))))</f>
        <v>-3.5</v>
      </c>
      <c r="Z87">
        <f t="shared" ref="Z87:Z88" si="33">Z86+AA86*(Q87-Q86)</f>
        <v>0</v>
      </c>
      <c r="AA87">
        <f t="shared" ref="AA87:AA88" si="34">$B$1*EXP((-$B$2-($B$4*Y87))/($B$5*S87))*($B$3-Z87)</f>
        <v>52563713.599946633</v>
      </c>
      <c r="AB87">
        <f t="shared" ref="AB87:AC88" si="35">(Z87-V87)^2</f>
        <v>0.49324668444008057</v>
      </c>
      <c r="AC87">
        <f t="shared" si="35"/>
        <v>2762943987406982</v>
      </c>
    </row>
    <row r="88" spans="17:29" x14ac:dyDescent="0.25">
      <c r="Q88">
        <v>1536</v>
      </c>
      <c r="R88">
        <v>806.75400000000002</v>
      </c>
      <c r="S88">
        <f t="shared" si="27"/>
        <v>1079.904</v>
      </c>
      <c r="T88">
        <v>1.95092</v>
      </c>
      <c r="U88">
        <f t="shared" si="28"/>
        <v>0.29612741742320631</v>
      </c>
      <c r="V88">
        <f t="shared" si="29"/>
        <v>0.70387258257679375</v>
      </c>
      <c r="W88">
        <f t="shared" si="30"/>
        <v>4.5825037928176675E-4</v>
      </c>
      <c r="X88">
        <f t="shared" si="31"/>
        <v>2850527378.2090006</v>
      </c>
      <c r="Y88">
        <f t="shared" si="32"/>
        <v>3.5</v>
      </c>
      <c r="Z88">
        <f t="shared" si="33"/>
        <v>841019417.59914613</v>
      </c>
      <c r="AA88">
        <f t="shared" si="34"/>
        <v>-1188515263076.5396</v>
      </c>
      <c r="AB88">
        <f t="shared" si="35"/>
        <v>7.0731365959486592E+17</v>
      </c>
      <c r="AC88">
        <f t="shared" si="35"/>
        <v>1.4125685305658971E+24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topLeftCell="N3" workbookViewId="0">
      <selection activeCell="AG11" sqref="AG11:AJ54"/>
    </sheetView>
  </sheetViews>
  <sheetFormatPr defaultRowHeight="15" x14ac:dyDescent="0.25"/>
  <cols>
    <col min="7" max="7" width="19.42578125" customWidth="1"/>
    <col min="11" max="11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2.2746193614910574E+18</v>
      </c>
      <c r="C1" s="2" t="s">
        <v>1</v>
      </c>
      <c r="F1" t="s">
        <v>2</v>
      </c>
      <c r="G1">
        <f>N11+AD11+AT11</f>
        <v>5.2952209525253285E-2</v>
      </c>
    </row>
    <row r="2" spans="1:46" x14ac:dyDescent="0.25">
      <c r="A2" s="3" t="s">
        <v>3</v>
      </c>
      <c r="B2" s="4">
        <v>238755.6467687985</v>
      </c>
      <c r="C2" s="5" t="s">
        <v>4</v>
      </c>
    </row>
    <row r="3" spans="1:46" x14ac:dyDescent="0.25">
      <c r="A3" s="3" t="s">
        <v>5</v>
      </c>
      <c r="B3" s="4">
        <v>0.65802579191049893</v>
      </c>
      <c r="C3" s="5"/>
      <c r="H3">
        <f>B1*EXP(-B2/(B5*C11))</f>
        <v>7.6715419832811072E-12</v>
      </c>
    </row>
    <row r="4" spans="1:46" x14ac:dyDescent="0.25">
      <c r="A4" s="3" t="s">
        <v>6</v>
      </c>
      <c r="B4" s="4">
        <v>16749.356668858909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0.6944452809733439</v>
      </c>
    </row>
    <row r="7" spans="1:46" x14ac:dyDescent="0.25">
      <c r="A7" s="9" t="s">
        <v>9</v>
      </c>
      <c r="B7" s="10">
        <v>3.252613596722489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150.023</v>
      </c>
      <c r="C11">
        <f t="shared" ref="C11:C56" si="0">B11+273.15</f>
        <v>423.173</v>
      </c>
      <c r="D11">
        <v>6.44184</v>
      </c>
      <c r="E11">
        <f>D11/$D$11</f>
        <v>1</v>
      </c>
      <c r="F11">
        <f t="shared" ref="F11:F56" si="1">1-E11</f>
        <v>0</v>
      </c>
      <c r="G11">
        <f>(F12-F11)/(A12-A11)</f>
        <v>2.9296506006872506E-5</v>
      </c>
      <c r="H11">
        <f>1-(2*(($B$3-J11)/$B$3))</f>
        <v>-1</v>
      </c>
      <c r="I11">
        <f>IF(H11&gt;0.999999,3.5,IF(H11&lt;-0.999999,-3.5,SIGN(H11)*SQRT(GAMMAINV(ABS(H11),$B$6,$B$7))))</f>
        <v>-3.5</v>
      </c>
      <c r="J11">
        <v>0</v>
      </c>
      <c r="K11">
        <f>$B$1*EXP((-$B$2-($B$4*I11))/($B$5*C11))*($B$3-J11)</f>
        <v>8.7001104328572937E-5</v>
      </c>
      <c r="L11">
        <f t="shared" ref="L11:M56" si="2">(J11-F11)^2</f>
        <v>0</v>
      </c>
      <c r="M11">
        <f t="shared" si="2"/>
        <v>3.3298206674687916E-9</v>
      </c>
      <c r="N11">
        <f>SUM(L11:L62)+1000*SUM(M11:M63)</f>
        <v>2.5177616842863987E-2</v>
      </c>
      <c r="Q11">
        <v>336</v>
      </c>
      <c r="R11">
        <v>159.88999999999999</v>
      </c>
      <c r="S11">
        <f t="shared" ref="S11:S55" si="3">R11+273.15</f>
        <v>433.03999999999996</v>
      </c>
      <c r="T11">
        <v>8.8234399999999997</v>
      </c>
      <c r="U11">
        <f>T11/$T$11</f>
        <v>1</v>
      </c>
      <c r="V11">
        <f t="shared" ref="V11:V55" si="4">1-U11</f>
        <v>0</v>
      </c>
      <c r="W11">
        <f t="shared" ref="W11:W55" si="5">(V12-V11)/(Q12-Q11)</f>
        <v>5.3692210747732783E-5</v>
      </c>
      <c r="X11">
        <f t="shared" ref="X11:X55" si="6">1-(2*(($B$3-Z11)/$B$3))</f>
        <v>-1</v>
      </c>
      <c r="Y11">
        <f t="shared" ref="Y11:Y55" si="7">IF(X11&gt;0.999999,3.5,IF(X11&lt;-0.999999,-3.5,SIGN(X11)*SQRT(GAMMAINV(ABS(X11),$B$6,$B$7))))</f>
        <v>-3.5</v>
      </c>
      <c r="Z11">
        <v>0</v>
      </c>
      <c r="AA11">
        <f t="shared" ref="AA11:AA55" si="8">$B$1*EXP((-$B$2-($B$4*Y11))/($B$5*S11))*($B$3-Z11)</f>
        <v>2.7936561512554176E-4</v>
      </c>
      <c r="AB11">
        <f t="shared" ref="AB11:AC55" si="9">(Z11-V11)^2</f>
        <v>0</v>
      </c>
      <c r="AC11">
        <f t="shared" si="9"/>
        <v>5.0928485443470092E-8</v>
      </c>
      <c r="AD11">
        <f>SUM(AB11:AB62)+1000*SUM(AC11:AC63)</f>
        <v>1.2688315859978486E-2</v>
      </c>
      <c r="AG11">
        <v>224</v>
      </c>
      <c r="AH11">
        <v>166.00399999999999</v>
      </c>
      <c r="AI11">
        <f t="shared" ref="AI11:AI54" si="10">AH11+273.15</f>
        <v>439.154</v>
      </c>
      <c r="AJ11">
        <v>8.7584700000000009</v>
      </c>
      <c r="AK11">
        <f>AJ11/$AJ$11</f>
        <v>1</v>
      </c>
      <c r="AL11">
        <f>1-AK11</f>
        <v>0</v>
      </c>
      <c r="AM11">
        <f>(AL12-AL11)/(AG12-AG11)</f>
        <v>1.2587814995084629E-4</v>
      </c>
      <c r="AN11">
        <f>1-(2*(($B$3-AP11)/$B$3))</f>
        <v>-1</v>
      </c>
      <c r="AO11">
        <f t="shared" ref="AO11:AO54" si="11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5.6064588928949927E-4</v>
      </c>
      <c r="AR11">
        <f t="shared" ref="AR11:AS54" si="12">(AP11-AL11)^2</f>
        <v>0</v>
      </c>
      <c r="AS11">
        <f t="shared" si="12"/>
        <v>1.890229871696429E-7</v>
      </c>
      <c r="AT11">
        <f>SUM(AR11:AR62)+1000*SUM(AS11:AS63)</f>
        <v>1.5086276822410816E-2</v>
      </c>
    </row>
    <row r="12" spans="1:46" x14ac:dyDescent="0.25">
      <c r="A12">
        <v>705</v>
      </c>
      <c r="B12">
        <v>157.91399999999999</v>
      </c>
      <c r="C12">
        <f t="shared" si="0"/>
        <v>431.06399999999996</v>
      </c>
      <c r="D12">
        <v>6.4329700000000001</v>
      </c>
      <c r="E12">
        <f t="shared" ref="E12:E56" si="13">D12/$D$11</f>
        <v>0.99862306421767699</v>
      </c>
      <c r="F12">
        <f t="shared" si="1"/>
        <v>1.3769357823230077E-3</v>
      </c>
      <c r="G12">
        <f t="shared" ref="G12:G56" si="14">(F13-F12)/(A13-A12)</f>
        <v>3.593528583481321E-5</v>
      </c>
      <c r="H12">
        <f t="shared" ref="H12:H56" si="15">1-(2*(($B$3-J12)/$B$3))</f>
        <v>-0.98757175796538066</v>
      </c>
      <c r="I12">
        <f t="shared" ref="I12:I56" si="16">IF(H12&gt;0.999999,3.5,IF(H12&lt;-0.999999,-3.5,SIGN(H12)*SQRT(GAMMAINV(ABS(H12),$B$6,$B$7))))</f>
        <v>-3.4491166193933145</v>
      </c>
      <c r="J12">
        <f>J11+K11*(A12-A11)</f>
        <v>4.0890519034429279E-3</v>
      </c>
      <c r="K12">
        <f t="shared" ref="K12:K56" si="17">$B$1*EXP((-$B$2-($B$4*I12))/($B$5*C12))*($B$3-J12)</f>
        <v>1.7401323709692509E-4</v>
      </c>
      <c r="L12">
        <f t="shared" si="2"/>
        <v>7.3555738544385612E-6</v>
      </c>
      <c r="M12">
        <f t="shared" si="2"/>
        <v>1.9065520624742143E-8</v>
      </c>
      <c r="Q12">
        <v>360</v>
      </c>
      <c r="R12">
        <v>167.98099999999999</v>
      </c>
      <c r="S12">
        <f t="shared" si="3"/>
        <v>441.13099999999997</v>
      </c>
      <c r="T12">
        <v>8.8120700000000003</v>
      </c>
      <c r="U12">
        <f t="shared" ref="U12:U55" si="18">T12/$T$11</f>
        <v>0.99871138694205441</v>
      </c>
      <c r="V12">
        <f t="shared" si="4"/>
        <v>1.2886130579455868E-3</v>
      </c>
      <c r="W12">
        <f t="shared" si="5"/>
        <v>6.8236802577378852E-5</v>
      </c>
      <c r="X12">
        <f t="shared" si="6"/>
        <v>-0.9796215441843199</v>
      </c>
      <c r="Y12">
        <f t="shared" si="7"/>
        <v>-3.2244102275677715</v>
      </c>
      <c r="Z12">
        <f t="shared" ref="Z12:Z55" si="19">Z11+AA11*(Q12-Q11)</f>
        <v>6.7047747630130019E-3</v>
      </c>
      <c r="AA12">
        <f t="shared" si="8"/>
        <v>1.9663875026283716E-4</v>
      </c>
      <c r="AB12">
        <f t="shared" si="9"/>
        <v>2.9334807615438769E-5</v>
      </c>
      <c r="AC12">
        <f t="shared" si="9"/>
        <v>1.6487060169419172E-8</v>
      </c>
      <c r="AG12">
        <v>240</v>
      </c>
      <c r="AH12">
        <v>174.501</v>
      </c>
      <c r="AI12">
        <f t="shared" si="10"/>
        <v>447.65099999999995</v>
      </c>
      <c r="AJ12">
        <v>8.7408300000000008</v>
      </c>
      <c r="AK12">
        <f t="shared" ref="AK12:AK54" si="20">AJ12/$AJ$11</f>
        <v>0.99798594960078646</v>
      </c>
      <c r="AL12">
        <f t="shared" ref="AL12:AL54" si="21">1-AK12</f>
        <v>2.0140503992135406E-3</v>
      </c>
      <c r="AM12">
        <f t="shared" ref="AM12:AM54" si="22">(AL13-AL12)/(AG13-AG12)</f>
        <v>1.300170006862042E-4</v>
      </c>
      <c r="AN12">
        <f t="shared" ref="AN12:AN54" si="23">1-(2*(($B$3-AP12)/$B$3))</f>
        <v>-0.9727356151114146</v>
      </c>
      <c r="AO12">
        <f t="shared" si="11"/>
        <v>-3.0854335021138053</v>
      </c>
      <c r="AP12">
        <f>AP11+AQ11*(AG12-AG11)</f>
        <v>8.9703342286319883E-3</v>
      </c>
      <c r="AQ12">
        <f t="shared" ref="AQ12:AQ54" si="24">$B$1*EXP((-$B$2-($B$4*AO12))/($B$5*AI12))*($B$3-AP12)</f>
        <v>2.1835582370704088E-4</v>
      </c>
      <c r="AR12">
        <f t="shared" si="12"/>
        <v>4.8389884715428583E-5</v>
      </c>
      <c r="AS12">
        <f t="shared" si="12"/>
        <v>7.8037476527067051E-9</v>
      </c>
    </row>
    <row r="13" spans="1:46" x14ac:dyDescent="0.25">
      <c r="A13">
        <v>752</v>
      </c>
      <c r="B13">
        <v>165.791</v>
      </c>
      <c r="C13">
        <f t="shared" si="0"/>
        <v>438.94099999999997</v>
      </c>
      <c r="D13">
        <v>6.4220899999999999</v>
      </c>
      <c r="E13">
        <f t="shared" si="13"/>
        <v>0.99693410578344077</v>
      </c>
      <c r="F13">
        <f t="shared" si="1"/>
        <v>3.0658942165592284E-3</v>
      </c>
      <c r="G13">
        <f t="shared" si="14"/>
        <v>4.6405401284846911E-5</v>
      </c>
      <c r="H13">
        <f t="shared" si="15"/>
        <v>-0.96271369846649746</v>
      </c>
      <c r="I13">
        <f t="shared" si="16"/>
        <v>-2.9296071109953536</v>
      </c>
      <c r="J13">
        <f t="shared" ref="J13:J56" si="25">J12+K12*(A13-A12)</f>
        <v>1.2267674046998408E-2</v>
      </c>
      <c r="K13">
        <f t="shared" si="17"/>
        <v>3.9189598306028162E-5</v>
      </c>
      <c r="L13">
        <f t="shared" si="2"/>
        <v>8.4672752047877293E-5</v>
      </c>
      <c r="M13">
        <f t="shared" si="2"/>
        <v>5.2067812629129538E-11</v>
      </c>
      <c r="Q13">
        <v>384</v>
      </c>
      <c r="R13">
        <v>175.95400000000001</v>
      </c>
      <c r="S13">
        <f t="shared" si="3"/>
        <v>449.10399999999998</v>
      </c>
      <c r="T13">
        <v>8.7976200000000002</v>
      </c>
      <c r="U13">
        <f t="shared" si="18"/>
        <v>0.99707370368019732</v>
      </c>
      <c r="V13">
        <f t="shared" si="4"/>
        <v>2.9262963198026792E-3</v>
      </c>
      <c r="W13">
        <f t="shared" si="5"/>
        <v>9.2462048059863133E-5</v>
      </c>
      <c r="X13">
        <f t="shared" si="6"/>
        <v>-0.96527763832431979</v>
      </c>
      <c r="Y13">
        <f t="shared" si="7"/>
        <v>-2.9656938216601829</v>
      </c>
      <c r="Z13">
        <f t="shared" si="19"/>
        <v>1.1424104769321094E-2</v>
      </c>
      <c r="AA13">
        <f t="shared" si="8"/>
        <v>1.4958038080027124E-4</v>
      </c>
      <c r="AB13">
        <f t="shared" si="9"/>
        <v>7.2212748444706567E-5</v>
      </c>
      <c r="AC13">
        <f t="shared" si="9"/>
        <v>3.2625039350439768E-9</v>
      </c>
      <c r="AG13">
        <v>256</v>
      </c>
      <c r="AH13">
        <v>182.751</v>
      </c>
      <c r="AI13">
        <f t="shared" si="10"/>
        <v>455.90099999999995</v>
      </c>
      <c r="AJ13">
        <v>8.7226099999999995</v>
      </c>
      <c r="AK13">
        <f t="shared" si="20"/>
        <v>0.99590567758980719</v>
      </c>
      <c r="AL13">
        <f t="shared" si="21"/>
        <v>4.0943224101928077E-3</v>
      </c>
      <c r="AM13">
        <f t="shared" si="22"/>
        <v>1.7054919409439928E-4</v>
      </c>
      <c r="AN13">
        <f t="shared" si="23"/>
        <v>-0.96211690313306164</v>
      </c>
      <c r="AO13">
        <f t="shared" si="11"/>
        <v>-2.9215113079173314</v>
      </c>
      <c r="AP13">
        <f t="shared" ref="AP13:AP54" si="26">AP12+AQ12*(AG13-AG12)</f>
        <v>1.2464027407944642E-2</v>
      </c>
      <c r="AQ13">
        <f t="shared" si="24"/>
        <v>2.6137947701432811E-4</v>
      </c>
      <c r="AR13">
        <f t="shared" si="12"/>
        <v>7.0051961749392037E-5</v>
      </c>
      <c r="AS13">
        <f t="shared" si="12"/>
        <v>8.2501402953143141E-9</v>
      </c>
    </row>
    <row r="14" spans="1:46" x14ac:dyDescent="0.25">
      <c r="A14">
        <v>799</v>
      </c>
      <c r="B14">
        <v>173.69</v>
      </c>
      <c r="C14">
        <f t="shared" si="0"/>
        <v>446.84</v>
      </c>
      <c r="D14">
        <v>6.4080399999999997</v>
      </c>
      <c r="E14">
        <f t="shared" si="13"/>
        <v>0.99475305192305297</v>
      </c>
      <c r="F14">
        <f t="shared" si="1"/>
        <v>5.2469480769470334E-3</v>
      </c>
      <c r="G14">
        <f t="shared" si="14"/>
        <v>6.2523433901930835E-5</v>
      </c>
      <c r="H14">
        <f t="shared" si="15"/>
        <v>-0.95711540386155325</v>
      </c>
      <c r="I14">
        <f t="shared" si="16"/>
        <v>-2.8576075770170197</v>
      </c>
      <c r="J14">
        <f t="shared" si="25"/>
        <v>1.4109585167381731E-2</v>
      </c>
      <c r="K14">
        <f t="shared" si="17"/>
        <v>7.0794657388445519E-5</v>
      </c>
      <c r="L14">
        <f t="shared" si="2"/>
        <v>7.8546336196748802E-5</v>
      </c>
      <c r="M14">
        <f t="shared" si="2"/>
        <v>6.8413137963872126E-11</v>
      </c>
      <c r="Q14">
        <v>408</v>
      </c>
      <c r="R14">
        <v>183.93899999999999</v>
      </c>
      <c r="S14">
        <f t="shared" si="3"/>
        <v>457.08899999999994</v>
      </c>
      <c r="T14">
        <v>8.7780400000000007</v>
      </c>
      <c r="U14">
        <f t="shared" si="18"/>
        <v>0.99485461452676061</v>
      </c>
      <c r="V14">
        <f t="shared" si="4"/>
        <v>5.1453854732393944E-3</v>
      </c>
      <c r="W14">
        <f t="shared" si="5"/>
        <v>1.155067260237147E-4</v>
      </c>
      <c r="X14">
        <f t="shared" si="6"/>
        <v>-0.95436642729478383</v>
      </c>
      <c r="Y14">
        <f t="shared" si="7"/>
        <v>-2.8251233121682562</v>
      </c>
      <c r="Z14">
        <f t="shared" si="19"/>
        <v>1.5014033908527603E-2</v>
      </c>
      <c r="AA14">
        <f t="shared" si="8"/>
        <v>1.9390174542533218E-4</v>
      </c>
      <c r="AB14">
        <f t="shared" si="9"/>
        <v>9.7390221939316413E-5</v>
      </c>
      <c r="AC14">
        <f t="shared" si="9"/>
        <v>6.1457790669799806E-9</v>
      </c>
      <c r="AG14">
        <v>272</v>
      </c>
      <c r="AH14">
        <v>190.852</v>
      </c>
      <c r="AI14">
        <f t="shared" si="10"/>
        <v>464.00199999999995</v>
      </c>
      <c r="AJ14">
        <v>8.6987100000000002</v>
      </c>
      <c r="AK14">
        <f t="shared" si="20"/>
        <v>0.9931768904842968</v>
      </c>
      <c r="AL14">
        <f t="shared" si="21"/>
        <v>6.8231095157031962E-3</v>
      </c>
      <c r="AM14">
        <f t="shared" si="22"/>
        <v>2.1036779254823834E-4</v>
      </c>
      <c r="AN14">
        <f t="shared" si="23"/>
        <v>-0.94940593744253121</v>
      </c>
      <c r="AO14">
        <f t="shared" si="11"/>
        <v>-2.7704516217971236</v>
      </c>
      <c r="AP14">
        <f t="shared" si="26"/>
        <v>1.6646099040173893E-2</v>
      </c>
      <c r="AQ14">
        <f t="shared" si="24"/>
        <v>3.2309787177276444E-4</v>
      </c>
      <c r="AR14">
        <f t="shared" si="12"/>
        <v>9.6491123197861047E-5</v>
      </c>
      <c r="AS14">
        <f t="shared" si="12"/>
        <v>1.2708070761967929E-8</v>
      </c>
    </row>
    <row r="15" spans="1:46" x14ac:dyDescent="0.25">
      <c r="A15">
        <v>846</v>
      </c>
      <c r="B15">
        <v>181.59</v>
      </c>
      <c r="C15">
        <f t="shared" si="0"/>
        <v>454.74</v>
      </c>
      <c r="D15">
        <v>6.3891099999999996</v>
      </c>
      <c r="E15">
        <f t="shared" si="13"/>
        <v>0.99181445052966222</v>
      </c>
      <c r="F15">
        <f t="shared" si="1"/>
        <v>8.1855494703377829E-3</v>
      </c>
      <c r="G15">
        <f t="shared" si="14"/>
        <v>8.683259784900557E-5</v>
      </c>
      <c r="H15">
        <f t="shared" si="15"/>
        <v>-0.94700227778606494</v>
      </c>
      <c r="I15">
        <f t="shared" si="16"/>
        <v>-2.7455574527228199</v>
      </c>
      <c r="J15">
        <f t="shared" si="25"/>
        <v>1.7436934064638671E-2</v>
      </c>
      <c r="K15">
        <f t="shared" si="17"/>
        <v>1.0467562873882446E-4</v>
      </c>
      <c r="L15">
        <f t="shared" si="2"/>
        <v>8.55881169116678E-5</v>
      </c>
      <c r="M15">
        <f t="shared" si="2"/>
        <v>3.1837375133503096E-10</v>
      </c>
      <c r="Q15">
        <v>432</v>
      </c>
      <c r="R15">
        <v>191.92099999999999</v>
      </c>
      <c r="S15">
        <f t="shared" si="3"/>
        <v>465.07099999999997</v>
      </c>
      <c r="T15">
        <v>8.7535799999999995</v>
      </c>
      <c r="U15">
        <f t="shared" si="18"/>
        <v>0.99208245310219145</v>
      </c>
      <c r="V15">
        <f t="shared" si="4"/>
        <v>7.9175468978085473E-3</v>
      </c>
      <c r="W15">
        <f t="shared" si="5"/>
        <v>1.7434621115272145E-4</v>
      </c>
      <c r="X15">
        <f t="shared" si="6"/>
        <v>-0.9402221735362899</v>
      </c>
      <c r="Y15">
        <f t="shared" si="7"/>
        <v>-2.6800737840329756</v>
      </c>
      <c r="Z15">
        <f t="shared" si="19"/>
        <v>1.9667675798735577E-2</v>
      </c>
      <c r="AA15">
        <f t="shared" si="8"/>
        <v>2.4379919531488349E-4</v>
      </c>
      <c r="AB15">
        <f t="shared" si="9"/>
        <v>1.3806552918840063E-4</v>
      </c>
      <c r="AC15">
        <f t="shared" si="9"/>
        <v>4.8237170090295315E-9</v>
      </c>
      <c r="AG15">
        <v>288</v>
      </c>
      <c r="AH15">
        <v>198.88200000000001</v>
      </c>
      <c r="AI15">
        <f t="shared" si="10"/>
        <v>472.03199999999998</v>
      </c>
      <c r="AJ15">
        <v>8.6692300000000007</v>
      </c>
      <c r="AK15">
        <f t="shared" si="20"/>
        <v>0.98981100580352499</v>
      </c>
      <c r="AL15">
        <f t="shared" si="21"/>
        <v>1.018899419647501E-2</v>
      </c>
      <c r="AM15">
        <f t="shared" si="22"/>
        <v>2.9150353886010089E-4</v>
      </c>
      <c r="AN15">
        <f t="shared" si="23"/>
        <v>-0.93369358691792614</v>
      </c>
      <c r="AO15">
        <f t="shared" si="11"/>
        <v>-2.6225845616402763</v>
      </c>
      <c r="AP15">
        <f t="shared" si="26"/>
        <v>2.1815664988538125E-2</v>
      </c>
      <c r="AQ15">
        <f t="shared" si="24"/>
        <v>3.982195733498375E-4</v>
      </c>
      <c r="AR15">
        <f t="shared" si="12"/>
        <v>1.3517947370701356E-4</v>
      </c>
      <c r="AS15">
        <f t="shared" si="12"/>
        <v>1.1388312017214655E-8</v>
      </c>
    </row>
    <row r="16" spans="1:46" x14ac:dyDescent="0.25">
      <c r="A16">
        <v>893</v>
      </c>
      <c r="B16">
        <v>189.471</v>
      </c>
      <c r="C16">
        <f t="shared" si="0"/>
        <v>462.62099999999998</v>
      </c>
      <c r="D16">
        <v>6.3628200000000001</v>
      </c>
      <c r="E16">
        <f t="shared" si="13"/>
        <v>0.98773331843075896</v>
      </c>
      <c r="F16">
        <f t="shared" si="1"/>
        <v>1.2266681569241045E-2</v>
      </c>
      <c r="G16">
        <f t="shared" si="14"/>
        <v>1.2465052273950692E-4</v>
      </c>
      <c r="H16">
        <f t="shared" si="15"/>
        <v>-0.93204920265981217</v>
      </c>
      <c r="I16">
        <f t="shared" si="16"/>
        <v>-2.6088411793052892</v>
      </c>
      <c r="J16">
        <f t="shared" si="25"/>
        <v>2.235668861536342E-2</v>
      </c>
      <c r="K16">
        <f t="shared" si="17"/>
        <v>1.3650945566452024E-4</v>
      </c>
      <c r="L16">
        <f t="shared" si="2"/>
        <v>1.0180824219079917E-4</v>
      </c>
      <c r="M16">
        <f t="shared" si="2"/>
        <v>1.4063429011996494E-10</v>
      </c>
      <c r="Q16">
        <v>456</v>
      </c>
      <c r="R16">
        <v>199.88300000000001</v>
      </c>
      <c r="S16">
        <f t="shared" si="3"/>
        <v>473.03300000000002</v>
      </c>
      <c r="T16">
        <v>8.7166599999999992</v>
      </c>
      <c r="U16">
        <f t="shared" si="18"/>
        <v>0.98789814403452614</v>
      </c>
      <c r="V16">
        <f t="shared" si="4"/>
        <v>1.2101855965473862E-2</v>
      </c>
      <c r="W16">
        <f t="shared" si="5"/>
        <v>2.5840261847986473E-4</v>
      </c>
      <c r="X16">
        <f t="shared" si="6"/>
        <v>-0.92243812689407845</v>
      </c>
      <c r="Y16">
        <f t="shared" si="7"/>
        <v>-2.533541659535032</v>
      </c>
      <c r="Z16">
        <f t="shared" si="19"/>
        <v>2.551885648629278E-2</v>
      </c>
      <c r="AA16">
        <f t="shared" si="8"/>
        <v>3.0096568143013518E-4</v>
      </c>
      <c r="AB16">
        <f t="shared" si="9"/>
        <v>1.8001590297565511E-4</v>
      </c>
      <c r="AC16">
        <f t="shared" si="9"/>
        <v>1.8116143277086851E-9</v>
      </c>
      <c r="AG16">
        <v>304</v>
      </c>
      <c r="AH16">
        <v>206.86799999999999</v>
      </c>
      <c r="AI16">
        <f t="shared" si="10"/>
        <v>480.01799999999997</v>
      </c>
      <c r="AJ16">
        <v>8.6283799999999999</v>
      </c>
      <c r="AK16">
        <f t="shared" si="20"/>
        <v>0.98514694918176338</v>
      </c>
      <c r="AL16">
        <f t="shared" si="21"/>
        <v>1.4853050818236624E-2</v>
      </c>
      <c r="AM16">
        <f t="shared" si="22"/>
        <v>4.065350455045233E-4</v>
      </c>
      <c r="AN16">
        <f t="shared" si="23"/>
        <v>-0.91432804455795735</v>
      </c>
      <c r="AO16">
        <f t="shared" si="11"/>
        <v>-2.475676487000825</v>
      </c>
      <c r="AP16">
        <f t="shared" si="26"/>
        <v>2.8187178162135524E-2</v>
      </c>
      <c r="AQ16">
        <f t="shared" si="24"/>
        <v>4.8604851921343412E-4</v>
      </c>
      <c r="AR16">
        <f t="shared" si="12"/>
        <v>1.7779895202331232E-4</v>
      </c>
      <c r="AS16">
        <f t="shared" si="12"/>
        <v>6.3223925012576534E-9</v>
      </c>
    </row>
    <row r="17" spans="1:45" x14ac:dyDescent="0.25">
      <c r="A17">
        <v>940</v>
      </c>
      <c r="B17">
        <v>197.351</v>
      </c>
      <c r="C17">
        <f t="shared" si="0"/>
        <v>470.50099999999998</v>
      </c>
      <c r="D17">
        <v>6.3250799999999998</v>
      </c>
      <c r="E17">
        <f t="shared" si="13"/>
        <v>0.98187474386200213</v>
      </c>
      <c r="F17">
        <f t="shared" si="1"/>
        <v>1.8125256137997869E-2</v>
      </c>
      <c r="G17">
        <f t="shared" si="14"/>
        <v>1.7501937466789447E-4</v>
      </c>
      <c r="H17">
        <f t="shared" si="15"/>
        <v>-0.91254861622351324</v>
      </c>
      <c r="I17">
        <f t="shared" si="16"/>
        <v>-2.4635737108119078</v>
      </c>
      <c r="J17">
        <f t="shared" si="25"/>
        <v>2.8772633031595871E-2</v>
      </c>
      <c r="K17">
        <f t="shared" si="17"/>
        <v>1.6962858624444755E-4</v>
      </c>
      <c r="L17">
        <f t="shared" si="2"/>
        <v>1.1336663471432462E-4</v>
      </c>
      <c r="M17">
        <f t="shared" si="2"/>
        <v>2.9060599826369314E-11</v>
      </c>
      <c r="Q17">
        <v>480</v>
      </c>
      <c r="R17">
        <v>207.85599999999999</v>
      </c>
      <c r="S17">
        <f t="shared" si="3"/>
        <v>481.00599999999997</v>
      </c>
      <c r="T17">
        <v>8.6619399999999995</v>
      </c>
      <c r="U17">
        <f t="shared" si="18"/>
        <v>0.98169648119100938</v>
      </c>
      <c r="V17">
        <f t="shared" si="4"/>
        <v>1.8303518808990615E-2</v>
      </c>
      <c r="W17">
        <f t="shared" si="5"/>
        <v>3.5903419376871748E-4</v>
      </c>
      <c r="X17">
        <f t="shared" si="6"/>
        <v>-0.90048404411154315</v>
      </c>
      <c r="Y17">
        <f t="shared" si="7"/>
        <v>-2.3863255239609975</v>
      </c>
      <c r="Z17">
        <f t="shared" si="19"/>
        <v>3.2742032840616025E-2</v>
      </c>
      <c r="AA17">
        <f t="shared" si="8"/>
        <v>3.6736772380652042E-4</v>
      </c>
      <c r="AB17">
        <f t="shared" si="9"/>
        <v>2.0847068744144385E-4</v>
      </c>
      <c r="AC17">
        <f t="shared" si="9"/>
        <v>6.9447722890963947E-11</v>
      </c>
      <c r="AG17">
        <v>320</v>
      </c>
      <c r="AH17">
        <v>214.85400000000001</v>
      </c>
      <c r="AI17">
        <f t="shared" si="10"/>
        <v>488.00400000000002</v>
      </c>
      <c r="AJ17">
        <v>8.5714100000000002</v>
      </c>
      <c r="AK17">
        <f t="shared" si="20"/>
        <v>0.978642388453691</v>
      </c>
      <c r="AL17">
        <f t="shared" si="21"/>
        <v>2.1357611546308997E-2</v>
      </c>
      <c r="AM17">
        <f t="shared" si="22"/>
        <v>5.5018170981917941E-4</v>
      </c>
      <c r="AN17">
        <f t="shared" si="23"/>
        <v>-0.89069135309990366</v>
      </c>
      <c r="AO17">
        <f t="shared" si="11"/>
        <v>-2.3289012730437428</v>
      </c>
      <c r="AP17">
        <f t="shared" si="26"/>
        <v>3.5963954469550467E-2</v>
      </c>
      <c r="AQ17">
        <f t="shared" si="24"/>
        <v>5.8813145152051931E-4</v>
      </c>
      <c r="AR17">
        <f t="shared" si="12"/>
        <v>2.133452535913262E-4</v>
      </c>
      <c r="AS17">
        <f t="shared" si="12"/>
        <v>1.4401828951984165E-9</v>
      </c>
    </row>
    <row r="18" spans="1:45" x14ac:dyDescent="0.25">
      <c r="A18">
        <v>987</v>
      </c>
      <c r="B18">
        <v>205.23</v>
      </c>
      <c r="C18">
        <f t="shared" si="0"/>
        <v>478.38</v>
      </c>
      <c r="D18">
        <v>6.2720900000000004</v>
      </c>
      <c r="E18">
        <f t="shared" si="13"/>
        <v>0.97364883325261109</v>
      </c>
      <c r="F18">
        <f t="shared" si="1"/>
        <v>2.635116674738891E-2</v>
      </c>
      <c r="G18">
        <f t="shared" si="14"/>
        <v>2.3054071243289648E-4</v>
      </c>
      <c r="H18">
        <f t="shared" si="15"/>
        <v>-0.88831691086636688</v>
      </c>
      <c r="I18">
        <f t="shared" si="16"/>
        <v>-2.3155886967814046</v>
      </c>
      <c r="J18">
        <f t="shared" si="25"/>
        <v>3.6745176585084902E-2</v>
      </c>
      <c r="K18">
        <f t="shared" si="17"/>
        <v>2.0626929512965585E-4</v>
      </c>
      <c r="L18">
        <f t="shared" si="2"/>
        <v>1.0803544050612106E-4</v>
      </c>
      <c r="M18">
        <f t="shared" si="2"/>
        <v>5.8910169790804853E-10</v>
      </c>
      <c r="Q18">
        <v>504</v>
      </c>
      <c r="R18">
        <v>215.82</v>
      </c>
      <c r="S18">
        <f t="shared" si="3"/>
        <v>488.96999999999997</v>
      </c>
      <c r="T18">
        <v>8.5859100000000002</v>
      </c>
      <c r="U18">
        <f t="shared" si="18"/>
        <v>0.97307966054056017</v>
      </c>
      <c r="V18">
        <f t="shared" si="4"/>
        <v>2.6920339459439835E-2</v>
      </c>
      <c r="W18">
        <f t="shared" si="5"/>
        <v>4.6254635380305514E-4</v>
      </c>
      <c r="X18">
        <f t="shared" si="6"/>
        <v>-0.87368623320580996</v>
      </c>
      <c r="Y18">
        <f t="shared" si="7"/>
        <v>-2.2380837607343653</v>
      </c>
      <c r="Z18">
        <f t="shared" si="19"/>
        <v>4.1558858211972513E-2</v>
      </c>
      <c r="AA18">
        <f t="shared" si="8"/>
        <v>4.4186403607276937E-4</v>
      </c>
      <c r="AB18">
        <f t="shared" si="9"/>
        <v>2.1428623126825089E-4</v>
      </c>
      <c r="AC18">
        <f t="shared" si="9"/>
        <v>4.2775826669649311E-10</v>
      </c>
      <c r="AG18">
        <v>336</v>
      </c>
      <c r="AH18">
        <v>222.83199999999999</v>
      </c>
      <c r="AI18">
        <f t="shared" si="10"/>
        <v>495.98199999999997</v>
      </c>
      <c r="AJ18">
        <v>8.4943100000000005</v>
      </c>
      <c r="AK18">
        <f t="shared" si="20"/>
        <v>0.96983948109658413</v>
      </c>
      <c r="AL18">
        <f t="shared" si="21"/>
        <v>3.0160518903415867E-2</v>
      </c>
      <c r="AM18">
        <f t="shared" si="22"/>
        <v>7.1737700762804918E-4</v>
      </c>
      <c r="AN18">
        <f t="shared" si="23"/>
        <v>-0.86209033672634416</v>
      </c>
      <c r="AO18">
        <f t="shared" si="11"/>
        <v>-2.1814230505384082</v>
      </c>
      <c r="AP18">
        <f t="shared" si="26"/>
        <v>4.5374057693878776E-2</v>
      </c>
      <c r="AQ18">
        <f t="shared" si="24"/>
        <v>7.0245977275886114E-4</v>
      </c>
      <c r="AR18">
        <f t="shared" si="12"/>
        <v>2.3145176252891962E-4</v>
      </c>
      <c r="AS18">
        <f t="shared" si="12"/>
        <v>2.225238961425196E-10</v>
      </c>
    </row>
    <row r="19" spans="1:45" x14ac:dyDescent="0.25">
      <c r="A19">
        <v>1034</v>
      </c>
      <c r="B19">
        <v>213.09200000000001</v>
      </c>
      <c r="C19">
        <f t="shared" si="0"/>
        <v>486.24199999999996</v>
      </c>
      <c r="D19">
        <v>6.2022899999999996</v>
      </c>
      <c r="E19">
        <f t="shared" si="13"/>
        <v>0.96281341976826496</v>
      </c>
      <c r="F19">
        <f t="shared" si="1"/>
        <v>3.7186580231735045E-2</v>
      </c>
      <c r="G19">
        <f t="shared" si="14"/>
        <v>2.8213162830971266E-4</v>
      </c>
      <c r="H19">
        <f t="shared" si="15"/>
        <v>-0.85885102369210697</v>
      </c>
      <c r="I19">
        <f t="shared" si="16"/>
        <v>-2.1662451044971385</v>
      </c>
      <c r="J19">
        <f t="shared" si="25"/>
        <v>4.6439833456178727E-2</v>
      </c>
      <c r="K19">
        <f t="shared" si="17"/>
        <v>2.4657018419715562E-4</v>
      </c>
      <c r="L19">
        <f t="shared" si="2"/>
        <v>8.5622695235677392E-5</v>
      </c>
      <c r="M19">
        <f t="shared" si="2"/>
        <v>1.2646163073705178E-9</v>
      </c>
      <c r="Q19">
        <v>528</v>
      </c>
      <c r="R19">
        <v>223.774</v>
      </c>
      <c r="S19">
        <f t="shared" si="3"/>
        <v>496.92399999999998</v>
      </c>
      <c r="T19">
        <v>8.4879599999999993</v>
      </c>
      <c r="U19">
        <f t="shared" si="18"/>
        <v>0.96197854804928684</v>
      </c>
      <c r="V19">
        <f t="shared" si="4"/>
        <v>3.8021451950713159E-2</v>
      </c>
      <c r="W19">
        <f t="shared" si="5"/>
        <v>5.4556386171379645E-4</v>
      </c>
      <c r="X19">
        <f t="shared" si="6"/>
        <v>-0.84145425386361161</v>
      </c>
      <c r="Y19">
        <f t="shared" si="7"/>
        <v>-2.0889339605337556</v>
      </c>
      <c r="Z19">
        <f t="shared" si="19"/>
        <v>5.2163595077718977E-2</v>
      </c>
      <c r="AA19">
        <f t="shared" si="8"/>
        <v>5.2397439482922961E-4</v>
      </c>
      <c r="AB19">
        <f t="shared" si="9"/>
        <v>2.000002122247179E-4</v>
      </c>
      <c r="AC19">
        <f t="shared" si="9"/>
        <v>4.6610508035980833E-10</v>
      </c>
      <c r="AG19">
        <v>352</v>
      </c>
      <c r="AH19">
        <v>230.791</v>
      </c>
      <c r="AI19">
        <f t="shared" si="10"/>
        <v>503.94099999999997</v>
      </c>
      <c r="AJ19">
        <v>8.3937799999999996</v>
      </c>
      <c r="AK19">
        <f t="shared" si="20"/>
        <v>0.95836144897453535</v>
      </c>
      <c r="AL19">
        <f t="shared" si="21"/>
        <v>4.1638551025464654E-2</v>
      </c>
      <c r="AM19">
        <f t="shared" si="22"/>
        <v>8.2912597748236588E-4</v>
      </c>
      <c r="AN19">
        <f t="shared" si="23"/>
        <v>-0.82792949834488927</v>
      </c>
      <c r="AO19">
        <f t="shared" si="11"/>
        <v>-2.0330779101823682</v>
      </c>
      <c r="AP19">
        <f t="shared" si="26"/>
        <v>5.6613414058020554E-2</v>
      </c>
      <c r="AQ19">
        <f t="shared" si="24"/>
        <v>8.2677987707389304E-4</v>
      </c>
      <c r="AR19">
        <f t="shared" si="12"/>
        <v>2.2424652284380931E-4</v>
      </c>
      <c r="AS19">
        <f t="shared" si="12"/>
        <v>5.5041871266364473E-12</v>
      </c>
    </row>
    <row r="20" spans="1:45" x14ac:dyDescent="0.25">
      <c r="A20">
        <v>1081</v>
      </c>
      <c r="B20">
        <v>221.006</v>
      </c>
      <c r="C20">
        <f t="shared" si="0"/>
        <v>494.15599999999995</v>
      </c>
      <c r="D20">
        <v>6.1168699999999996</v>
      </c>
      <c r="E20">
        <f t="shared" si="13"/>
        <v>0.94955323323770846</v>
      </c>
      <c r="F20">
        <f t="shared" si="1"/>
        <v>5.0446766762291539E-2</v>
      </c>
      <c r="G20">
        <f t="shared" si="14"/>
        <v>3.139383197241638E-4</v>
      </c>
      <c r="H20">
        <f t="shared" si="15"/>
        <v>-0.82362809231241285</v>
      </c>
      <c r="I20">
        <f t="shared" si="16"/>
        <v>-2.0159897764229728</v>
      </c>
      <c r="J20">
        <f t="shared" si="25"/>
        <v>5.8028632113445042E-2</v>
      </c>
      <c r="K20">
        <f t="shared" si="17"/>
        <v>2.9238204557731459E-4</v>
      </c>
      <c r="L20">
        <f t="shared" si="2"/>
        <v>5.748468220302202E-5</v>
      </c>
      <c r="M20">
        <f t="shared" si="2"/>
        <v>4.6467295509411944E-10</v>
      </c>
      <c r="Q20">
        <v>552</v>
      </c>
      <c r="R20">
        <v>231.73599999999999</v>
      </c>
      <c r="S20">
        <f t="shared" si="3"/>
        <v>504.88599999999997</v>
      </c>
      <c r="T20">
        <v>8.3724299999999996</v>
      </c>
      <c r="U20">
        <f t="shared" si="18"/>
        <v>0.94888501536815573</v>
      </c>
      <c r="V20">
        <f t="shared" si="4"/>
        <v>5.1114984631844274E-2</v>
      </c>
      <c r="W20">
        <f t="shared" si="5"/>
        <v>6.1134508385240571E-4</v>
      </c>
      <c r="X20">
        <f t="shared" si="6"/>
        <v>-0.80323269589278978</v>
      </c>
      <c r="Y20">
        <f t="shared" si="7"/>
        <v>-1.9388317521481913</v>
      </c>
      <c r="Z20">
        <f t="shared" si="19"/>
        <v>6.4738980553620484E-2</v>
      </c>
      <c r="AA20">
        <f t="shared" si="8"/>
        <v>6.1358705526854069E-4</v>
      </c>
      <c r="AB20">
        <f t="shared" si="9"/>
        <v>1.8561326487657483E-4</v>
      </c>
      <c r="AC20">
        <f t="shared" si="9"/>
        <v>5.0264358307662504E-12</v>
      </c>
      <c r="AG20">
        <v>368</v>
      </c>
      <c r="AH20">
        <v>238.72</v>
      </c>
      <c r="AI20">
        <f t="shared" si="10"/>
        <v>511.87</v>
      </c>
      <c r="AJ20">
        <v>8.27759</v>
      </c>
      <c r="AK20">
        <f t="shared" si="20"/>
        <v>0.94509543333481749</v>
      </c>
      <c r="AL20">
        <f t="shared" si="21"/>
        <v>5.4904566665182508E-2</v>
      </c>
      <c r="AM20">
        <f t="shared" si="22"/>
        <v>9.3323948132493367E-4</v>
      </c>
      <c r="AN20">
        <f t="shared" si="23"/>
        <v>-0.78772293442047214</v>
      </c>
      <c r="AO20">
        <f t="shared" si="11"/>
        <v>-1.8838879490490044</v>
      </c>
      <c r="AP20">
        <f t="shared" si="26"/>
        <v>6.984189209120284E-2</v>
      </c>
      <c r="AQ20">
        <f t="shared" si="24"/>
        <v>9.5809063248319373E-4</v>
      </c>
      <c r="AR20">
        <f t="shared" si="12"/>
        <v>2.2312369088283348E-4</v>
      </c>
      <c r="AS20">
        <f t="shared" si="12"/>
        <v>6.1757971389069023E-10</v>
      </c>
    </row>
    <row r="21" spans="1:45" x14ac:dyDescent="0.25">
      <c r="A21">
        <v>1128</v>
      </c>
      <c r="B21">
        <v>228.92400000000001</v>
      </c>
      <c r="C21">
        <f t="shared" si="0"/>
        <v>502.07399999999996</v>
      </c>
      <c r="D21">
        <v>6.02182</v>
      </c>
      <c r="E21">
        <f t="shared" si="13"/>
        <v>0.93479813221067276</v>
      </c>
      <c r="F21">
        <f t="shared" si="1"/>
        <v>6.5201867789327239E-2</v>
      </c>
      <c r="G21">
        <f t="shared" si="14"/>
        <v>3.5839502444260111E-4</v>
      </c>
      <c r="H21">
        <f t="shared" si="15"/>
        <v>-0.78186086582654601</v>
      </c>
      <c r="I21">
        <f t="shared" si="16"/>
        <v>-1.8638536724247199</v>
      </c>
      <c r="J21">
        <f t="shared" si="25"/>
        <v>7.1770588255578832E-2</v>
      </c>
      <c r="K21">
        <f t="shared" si="17"/>
        <v>3.4080507064516584E-4</v>
      </c>
      <c r="L21">
        <f t="shared" si="2"/>
        <v>4.3148088563752544E-5</v>
      </c>
      <c r="M21">
        <f t="shared" si="2"/>
        <v>3.0940647459590767E-10</v>
      </c>
      <c r="Q21">
        <v>576</v>
      </c>
      <c r="R21">
        <v>239.69800000000001</v>
      </c>
      <c r="S21">
        <f t="shared" si="3"/>
        <v>512.84799999999996</v>
      </c>
      <c r="T21">
        <v>8.2429699999999997</v>
      </c>
      <c r="U21">
        <f t="shared" si="18"/>
        <v>0.93421273335569799</v>
      </c>
      <c r="V21">
        <f t="shared" si="4"/>
        <v>6.5787266644302012E-2</v>
      </c>
      <c r="W21">
        <f t="shared" si="5"/>
        <v>7.0295712329884275E-4</v>
      </c>
      <c r="X21">
        <f t="shared" si="6"/>
        <v>-0.75847430037856656</v>
      </c>
      <c r="Y21">
        <f t="shared" si="7"/>
        <v>-1.7874244200433502</v>
      </c>
      <c r="Z21">
        <f t="shared" si="19"/>
        <v>7.9465069880065464E-2</v>
      </c>
      <c r="AA21">
        <f t="shared" si="8"/>
        <v>7.0794143656232342E-4</v>
      </c>
      <c r="AB21">
        <f t="shared" si="9"/>
        <v>1.8708230135626119E-4</v>
      </c>
      <c r="AC21">
        <f t="shared" si="9"/>
        <v>2.4843378708509346E-11</v>
      </c>
      <c r="AG21">
        <v>384</v>
      </c>
      <c r="AH21">
        <v>246.63</v>
      </c>
      <c r="AI21">
        <f t="shared" si="10"/>
        <v>519.78</v>
      </c>
      <c r="AJ21">
        <v>8.1468100000000003</v>
      </c>
      <c r="AK21">
        <f t="shared" si="20"/>
        <v>0.93016360163361855</v>
      </c>
      <c r="AL21">
        <f t="shared" si="21"/>
        <v>6.9836398366381447E-2</v>
      </c>
      <c r="AM21">
        <f t="shared" si="22"/>
        <v>1.0619006515978219E-3</v>
      </c>
      <c r="AN21">
        <f t="shared" si="23"/>
        <v>-0.74113068740467103</v>
      </c>
      <c r="AO21">
        <f t="shared" si="11"/>
        <v>-1.7339123631054405</v>
      </c>
      <c r="AP21">
        <f t="shared" si="26"/>
        <v>8.5171342210933934E-2</v>
      </c>
      <c r="AQ21">
        <f t="shared" si="24"/>
        <v>1.0946448514317605E-3</v>
      </c>
      <c r="AR21">
        <f t="shared" si="12"/>
        <v>2.3516050271557822E-4</v>
      </c>
      <c r="AS21">
        <f t="shared" si="12"/>
        <v>1.0721826227649041E-9</v>
      </c>
    </row>
    <row r="22" spans="1:45" x14ac:dyDescent="0.25">
      <c r="A22">
        <v>1175</v>
      </c>
      <c r="B22">
        <v>236.809</v>
      </c>
      <c r="C22">
        <f t="shared" si="0"/>
        <v>509.95899999999995</v>
      </c>
      <c r="D22">
        <v>5.9133100000000001</v>
      </c>
      <c r="E22">
        <f t="shared" si="13"/>
        <v>0.91795356606187051</v>
      </c>
      <c r="F22">
        <f t="shared" si="1"/>
        <v>8.2046433938129493E-2</v>
      </c>
      <c r="G22">
        <f t="shared" si="14"/>
        <v>4.2484888023271308E-4</v>
      </c>
      <c r="H22">
        <f t="shared" si="15"/>
        <v>-0.73317633547153704</v>
      </c>
      <c r="I22">
        <f t="shared" si="16"/>
        <v>-1.7101603709140147</v>
      </c>
      <c r="J22">
        <f t="shared" si="25"/>
        <v>8.7788426575901635E-2</v>
      </c>
      <c r="K22">
        <f t="shared" si="17"/>
        <v>3.8962751333091768E-4</v>
      </c>
      <c r="L22">
        <f t="shared" si="2"/>
        <v>3.2970479452229483E-5</v>
      </c>
      <c r="M22">
        <f t="shared" si="2"/>
        <v>1.2405446864308883E-9</v>
      </c>
      <c r="Q22">
        <v>600</v>
      </c>
      <c r="R22">
        <v>247.63900000000001</v>
      </c>
      <c r="S22">
        <f t="shared" si="3"/>
        <v>520.78899999999999</v>
      </c>
      <c r="T22">
        <v>8.0941100000000006</v>
      </c>
      <c r="U22">
        <f t="shared" si="18"/>
        <v>0.91734176239652576</v>
      </c>
      <c r="V22">
        <f t="shared" si="4"/>
        <v>8.2658237603474238E-2</v>
      </c>
      <c r="W22">
        <f t="shared" si="5"/>
        <v>8.4278354020654589E-4</v>
      </c>
      <c r="X22">
        <f t="shared" si="6"/>
        <v>-0.70683318026938191</v>
      </c>
      <c r="Y22">
        <f t="shared" si="7"/>
        <v>-1.6346140086202841</v>
      </c>
      <c r="Z22">
        <f t="shared" si="19"/>
        <v>9.6455664357561227E-2</v>
      </c>
      <c r="AA22">
        <f t="shared" si="8"/>
        <v>8.0286803013234897E-4</v>
      </c>
      <c r="AB22">
        <f t="shared" si="9"/>
        <v>1.9036898503439542E-4</v>
      </c>
      <c r="AC22">
        <f t="shared" si="9"/>
        <v>1.593247944483316E-9</v>
      </c>
      <c r="AG22">
        <v>400</v>
      </c>
      <c r="AH22">
        <v>254.50899999999999</v>
      </c>
      <c r="AI22">
        <f t="shared" si="10"/>
        <v>527.65899999999999</v>
      </c>
      <c r="AJ22">
        <v>7.9980000000000002</v>
      </c>
      <c r="AK22">
        <f t="shared" si="20"/>
        <v>0.9131731912080534</v>
      </c>
      <c r="AL22">
        <f t="shared" si="21"/>
        <v>8.6826808791946597E-2</v>
      </c>
      <c r="AM22">
        <f t="shared" si="22"/>
        <v>1.2562125576727479E-3</v>
      </c>
      <c r="AN22">
        <f t="shared" si="23"/>
        <v>-0.68789776602614117</v>
      </c>
      <c r="AO22">
        <f t="shared" si="11"/>
        <v>-1.582913472867757</v>
      </c>
      <c r="AP22">
        <f t="shared" si="26"/>
        <v>0.10268565983384211</v>
      </c>
      <c r="AQ22">
        <f t="shared" si="24"/>
        <v>1.2305912285252689E-3</v>
      </c>
      <c r="AR22">
        <f t="shared" si="12"/>
        <v>2.5150315636903023E-4</v>
      </c>
      <c r="AS22">
        <f t="shared" si="12"/>
        <v>6.5645250728345683E-10</v>
      </c>
    </row>
    <row r="23" spans="1:45" x14ac:dyDescent="0.25">
      <c r="A23">
        <v>1222</v>
      </c>
      <c r="B23">
        <v>244.678</v>
      </c>
      <c r="C23">
        <f t="shared" si="0"/>
        <v>517.82799999999997</v>
      </c>
      <c r="D23">
        <v>5.7846799999999998</v>
      </c>
      <c r="E23">
        <f t="shared" si="13"/>
        <v>0.89798566869093299</v>
      </c>
      <c r="F23">
        <f t="shared" si="1"/>
        <v>0.10201433130906701</v>
      </c>
      <c r="G23">
        <f t="shared" si="14"/>
        <v>5.0391972057144455E-4</v>
      </c>
      <c r="H23">
        <f t="shared" si="15"/>
        <v>-0.67751744382418977</v>
      </c>
      <c r="I23">
        <f t="shared" si="16"/>
        <v>-1.5553822265242983</v>
      </c>
      <c r="J23">
        <f t="shared" si="25"/>
        <v>0.10610091970245476</v>
      </c>
      <c r="K23">
        <f t="shared" si="17"/>
        <v>4.3854646545801816E-4</v>
      </c>
      <c r="L23">
        <f t="shared" si="2"/>
        <v>1.6700204696971514E-5</v>
      </c>
      <c r="M23">
        <f t="shared" si="2"/>
        <v>4.2736624841251301E-9</v>
      </c>
      <c r="Q23">
        <v>624</v>
      </c>
      <c r="R23">
        <v>255.64699999999999</v>
      </c>
      <c r="S23">
        <f t="shared" si="3"/>
        <v>528.79700000000003</v>
      </c>
      <c r="T23">
        <v>7.9156399999999998</v>
      </c>
      <c r="U23">
        <f t="shared" si="18"/>
        <v>0.89711495743156866</v>
      </c>
      <c r="V23">
        <f t="shared" si="4"/>
        <v>0.10288504256843134</v>
      </c>
      <c r="W23">
        <f t="shared" si="5"/>
        <v>1.0014990374124649E-3</v>
      </c>
      <c r="X23">
        <f t="shared" si="6"/>
        <v>-0.64826759527238154</v>
      </c>
      <c r="Y23">
        <f t="shared" si="7"/>
        <v>-1.4805192069386317</v>
      </c>
      <c r="Z23">
        <f t="shared" si="19"/>
        <v>0.11572449708073761</v>
      </c>
      <c r="AA23">
        <f t="shared" si="8"/>
        <v>9.0280750923400104E-4</v>
      </c>
      <c r="AB23">
        <f t="shared" si="9"/>
        <v>1.6485159217358175E-4</v>
      </c>
      <c r="AC23">
        <f t="shared" si="9"/>
        <v>9.7400177342005324E-9</v>
      </c>
      <c r="AG23">
        <v>416</v>
      </c>
      <c r="AH23">
        <v>262.38</v>
      </c>
      <c r="AI23">
        <f t="shared" si="10"/>
        <v>535.53</v>
      </c>
      <c r="AJ23">
        <v>7.8219599999999998</v>
      </c>
      <c r="AK23">
        <f t="shared" si="20"/>
        <v>0.89307379028528944</v>
      </c>
      <c r="AL23">
        <f t="shared" si="21"/>
        <v>0.10692620971471056</v>
      </c>
      <c r="AM23">
        <f t="shared" si="22"/>
        <v>1.494267834450537E-3</v>
      </c>
      <c r="AN23">
        <f t="shared" si="23"/>
        <v>-0.6280537298243436</v>
      </c>
      <c r="AO23">
        <f t="shared" si="11"/>
        <v>-1.4308452070468856</v>
      </c>
      <c r="AP23">
        <f t="shared" si="26"/>
        <v>0.1223751194902464</v>
      </c>
      <c r="AQ23">
        <f t="shared" si="24"/>
        <v>1.3639844113121176E-3</v>
      </c>
      <c r="AR23">
        <f t="shared" si="12"/>
        <v>2.3866881325264685E-4</v>
      </c>
      <c r="AS23">
        <f t="shared" si="12"/>
        <v>1.6973770344664436E-8</v>
      </c>
    </row>
    <row r="24" spans="1:45" x14ac:dyDescent="0.25">
      <c r="A24">
        <v>1269</v>
      </c>
      <c r="B24">
        <v>252.52500000000001</v>
      </c>
      <c r="C24">
        <f t="shared" si="0"/>
        <v>525.67499999999995</v>
      </c>
      <c r="D24">
        <v>5.6321099999999999</v>
      </c>
      <c r="E24">
        <f t="shared" si="13"/>
        <v>0.8743014418240751</v>
      </c>
      <c r="F24">
        <f t="shared" si="1"/>
        <v>0.1256985581759249</v>
      </c>
      <c r="G24">
        <f t="shared" si="14"/>
        <v>5.8391536606033554E-4</v>
      </c>
      <c r="H24">
        <f t="shared" si="15"/>
        <v>-0.61487040436185092</v>
      </c>
      <c r="I24">
        <f t="shared" si="16"/>
        <v>-1.3992442423122629</v>
      </c>
      <c r="J24">
        <f t="shared" si="25"/>
        <v>0.12671260357898162</v>
      </c>
      <c r="K24">
        <f t="shared" si="17"/>
        <v>4.8518478369791727E-4</v>
      </c>
      <c r="L24">
        <f t="shared" si="2"/>
        <v>1.0282880794604617E-6</v>
      </c>
      <c r="M24">
        <f t="shared" si="2"/>
        <v>9.7477278936222571E-9</v>
      </c>
      <c r="Q24">
        <v>648</v>
      </c>
      <c r="R24">
        <v>263.63299999999998</v>
      </c>
      <c r="S24">
        <f t="shared" si="3"/>
        <v>536.7829999999999</v>
      </c>
      <c r="T24">
        <v>7.7035600000000004</v>
      </c>
      <c r="U24">
        <f t="shared" si="18"/>
        <v>0.8730789805336695</v>
      </c>
      <c r="V24">
        <f t="shared" si="4"/>
        <v>0.1269210194663305</v>
      </c>
      <c r="W24">
        <f t="shared" si="5"/>
        <v>1.1473227373148497E-3</v>
      </c>
      <c r="X24">
        <f t="shared" si="6"/>
        <v>-0.58241187810145623</v>
      </c>
      <c r="Y24">
        <f t="shared" si="7"/>
        <v>-1.3237841550264486</v>
      </c>
      <c r="Z24">
        <f t="shared" si="19"/>
        <v>0.13739187730235364</v>
      </c>
      <c r="AA24">
        <f t="shared" si="8"/>
        <v>9.9279979115951783E-4</v>
      </c>
      <c r="AB24">
        <f t="shared" si="9"/>
        <v>1.0963886382220719E-4</v>
      </c>
      <c r="AC24">
        <f t="shared" si="9"/>
        <v>2.3877340888523587E-8</v>
      </c>
      <c r="AG24">
        <v>432</v>
      </c>
      <c r="AH24">
        <v>270.238</v>
      </c>
      <c r="AI24">
        <f t="shared" si="10"/>
        <v>543.38799999999992</v>
      </c>
      <c r="AJ24">
        <v>7.6125600000000002</v>
      </c>
      <c r="AK24">
        <f t="shared" si="20"/>
        <v>0.86916550493408085</v>
      </c>
      <c r="AL24">
        <f t="shared" si="21"/>
        <v>0.13083449506591915</v>
      </c>
      <c r="AM24">
        <f t="shared" si="22"/>
        <v>1.7208342324629769E-3</v>
      </c>
      <c r="AN24">
        <f t="shared" si="23"/>
        <v>-0.56172274143669587</v>
      </c>
      <c r="AO24">
        <f t="shared" si="11"/>
        <v>-1.2772087514483024</v>
      </c>
      <c r="AP24">
        <f t="shared" si="26"/>
        <v>0.14419887007124027</v>
      </c>
      <c r="AQ24">
        <f t="shared" si="24"/>
        <v>1.4871124479232747E-3</v>
      </c>
      <c r="AR24">
        <f t="shared" si="12"/>
        <v>1.7860651928285179E-4</v>
      </c>
      <c r="AS24">
        <f t="shared" si="12"/>
        <v>5.4625872568422974E-8</v>
      </c>
    </row>
    <row r="25" spans="1:45" x14ac:dyDescent="0.25">
      <c r="A25">
        <v>1316</v>
      </c>
      <c r="B25">
        <v>260.37</v>
      </c>
      <c r="C25">
        <f t="shared" si="0"/>
        <v>533.52</v>
      </c>
      <c r="D25">
        <v>5.4553200000000004</v>
      </c>
      <c r="E25">
        <f t="shared" si="13"/>
        <v>0.84685741961923933</v>
      </c>
      <c r="F25">
        <f t="shared" si="1"/>
        <v>0.15314258038076067</v>
      </c>
      <c r="G25">
        <f t="shared" si="14"/>
        <v>6.3804949610009939E-4</v>
      </c>
      <c r="H25">
        <f t="shared" si="15"/>
        <v>-0.54556100915533667</v>
      </c>
      <c r="I25">
        <f t="shared" si="16"/>
        <v>-1.2415418741920958</v>
      </c>
      <c r="J25">
        <f t="shared" si="25"/>
        <v>0.14951628841278372</v>
      </c>
      <c r="K25">
        <f t="shared" si="17"/>
        <v>5.2826738282916346E-4</v>
      </c>
      <c r="L25">
        <f t="shared" si="2"/>
        <v>1.3149993437014157E-5</v>
      </c>
      <c r="M25">
        <f t="shared" si="2"/>
        <v>1.2052112394232606E-8</v>
      </c>
      <c r="Q25">
        <v>672</v>
      </c>
      <c r="R25">
        <v>271.60599999999999</v>
      </c>
      <c r="S25">
        <f t="shared" si="3"/>
        <v>544.75599999999997</v>
      </c>
      <c r="T25">
        <v>7.4606000000000003</v>
      </c>
      <c r="U25">
        <f t="shared" si="18"/>
        <v>0.84554323483811311</v>
      </c>
      <c r="V25">
        <f t="shared" si="4"/>
        <v>0.15445676516188689</v>
      </c>
      <c r="W25">
        <f t="shared" si="5"/>
        <v>1.2573516300520744E-3</v>
      </c>
      <c r="X25">
        <f t="shared" si="6"/>
        <v>-0.50999163171977857</v>
      </c>
      <c r="Y25">
        <f t="shared" si="7"/>
        <v>-1.1649542459284328</v>
      </c>
      <c r="Z25">
        <f t="shared" si="19"/>
        <v>0.16121907229018206</v>
      </c>
      <c r="AA25">
        <f t="shared" si="8"/>
        <v>1.0712631779691841E-3</v>
      </c>
      <c r="AB25">
        <f t="shared" si="9"/>
        <v>4.5728797697391736E-5</v>
      </c>
      <c r="AC25">
        <f t="shared" si="9"/>
        <v>3.4628911998606151E-8</v>
      </c>
      <c r="AG25">
        <v>448</v>
      </c>
      <c r="AH25">
        <v>278.09100000000001</v>
      </c>
      <c r="AI25">
        <f t="shared" si="10"/>
        <v>551.24099999999999</v>
      </c>
      <c r="AJ25">
        <v>7.37141</v>
      </c>
      <c r="AK25">
        <f t="shared" si="20"/>
        <v>0.84163215721467322</v>
      </c>
      <c r="AL25">
        <f t="shared" si="21"/>
        <v>0.15836784278532678</v>
      </c>
      <c r="AM25">
        <f t="shared" si="22"/>
        <v>1.873686271689004E-3</v>
      </c>
      <c r="AN25">
        <f t="shared" si="23"/>
        <v>-0.48940399813123991</v>
      </c>
      <c r="AO25">
        <f t="shared" si="11"/>
        <v>-1.1216541002917142</v>
      </c>
      <c r="AP25">
        <f t="shared" si="26"/>
        <v>0.16799266923801268</v>
      </c>
      <c r="AQ25">
        <f t="shared" si="24"/>
        <v>1.5941635132977875E-3</v>
      </c>
      <c r="AR25">
        <f t="shared" si="12"/>
        <v>9.2637284244322091E-5</v>
      </c>
      <c r="AS25">
        <f t="shared" si="12"/>
        <v>7.81329724586344E-8</v>
      </c>
    </row>
    <row r="26" spans="1:45" x14ac:dyDescent="0.25">
      <c r="A26">
        <v>1363</v>
      </c>
      <c r="B26" s="13">
        <v>268.19600000000003</v>
      </c>
      <c r="C26">
        <f t="shared" si="0"/>
        <v>541.346</v>
      </c>
      <c r="D26" s="13">
        <v>5.2621399999999996</v>
      </c>
      <c r="E26">
        <f t="shared" si="13"/>
        <v>0.81686909330253465</v>
      </c>
      <c r="F26">
        <f t="shared" si="1"/>
        <v>0.18313090669746535</v>
      </c>
      <c r="G26">
        <f t="shared" si="14"/>
        <v>6.5941910081987877E-4</v>
      </c>
      <c r="H26">
        <f t="shared" si="15"/>
        <v>-0.47009719816736961</v>
      </c>
      <c r="I26">
        <f t="shared" si="16"/>
        <v>-1.0816253793763819</v>
      </c>
      <c r="J26">
        <f t="shared" si="25"/>
        <v>0.1743448554057544</v>
      </c>
      <c r="K26">
        <f t="shared" si="17"/>
        <v>5.6384963715508819E-4</v>
      </c>
      <c r="L26">
        <f t="shared" si="2"/>
        <v>7.7194697300575658E-5</v>
      </c>
      <c r="M26">
        <f t="shared" si="2"/>
        <v>9.1335223851757265E-9</v>
      </c>
      <c r="Q26">
        <v>696</v>
      </c>
      <c r="R26">
        <v>279.56099999999998</v>
      </c>
      <c r="S26">
        <f t="shared" si="3"/>
        <v>552.71100000000001</v>
      </c>
      <c r="T26">
        <v>7.1943400000000004</v>
      </c>
      <c r="U26">
        <f t="shared" si="18"/>
        <v>0.81536679571686332</v>
      </c>
      <c r="V26">
        <f t="shared" si="4"/>
        <v>0.18463320428313668</v>
      </c>
      <c r="W26">
        <f t="shared" si="5"/>
        <v>1.3004187331320527E-3</v>
      </c>
      <c r="X26">
        <f t="shared" si="6"/>
        <v>-0.43184783678853855</v>
      </c>
      <c r="Y26">
        <f t="shared" si="7"/>
        <v>-1.0036842474869772</v>
      </c>
      <c r="Z26">
        <f t="shared" si="19"/>
        <v>0.18692938856144248</v>
      </c>
      <c r="AA26">
        <f t="shared" si="8"/>
        <v>1.1326936109442554E-3</v>
      </c>
      <c r="AB26">
        <f t="shared" si="9"/>
        <v>5.272462239938736E-6</v>
      </c>
      <c r="AC26">
        <f t="shared" si="9"/>
        <v>2.8131716612911531E-8</v>
      </c>
      <c r="AG26">
        <v>464</v>
      </c>
      <c r="AH26">
        <v>285.93</v>
      </c>
      <c r="AI26">
        <f t="shared" si="10"/>
        <v>559.07999999999993</v>
      </c>
      <c r="AJ26">
        <v>7.1088399999999998</v>
      </c>
      <c r="AK26">
        <f t="shared" si="20"/>
        <v>0.81165317686764915</v>
      </c>
      <c r="AL26">
        <f t="shared" si="21"/>
        <v>0.18834682313235085</v>
      </c>
      <c r="AM26">
        <f t="shared" si="22"/>
        <v>1.8946659633474749E-3</v>
      </c>
      <c r="AN26">
        <f t="shared" si="23"/>
        <v>-0.4118793280458648</v>
      </c>
      <c r="AO26">
        <f t="shared" si="11"/>
        <v>-0.96357077679840464</v>
      </c>
      <c r="AP26">
        <f t="shared" si="26"/>
        <v>0.19349928545077727</v>
      </c>
      <c r="AQ26">
        <f t="shared" si="24"/>
        <v>1.6756909385933787E-3</v>
      </c>
      <c r="AR26">
        <f t="shared" si="12"/>
        <v>2.6547867942804168E-5</v>
      </c>
      <c r="AS26">
        <f t="shared" si="12"/>
        <v>4.7950061466057081E-8</v>
      </c>
    </row>
    <row r="27" spans="1:45" x14ac:dyDescent="0.25">
      <c r="A27">
        <v>1410</v>
      </c>
      <c r="B27" s="19">
        <v>276.03300000000002</v>
      </c>
      <c r="C27">
        <f t="shared" si="0"/>
        <v>549.18299999999999</v>
      </c>
      <c r="D27" s="19">
        <v>5.0624900000000004</v>
      </c>
      <c r="E27">
        <f t="shared" si="13"/>
        <v>0.78587639556400035</v>
      </c>
      <c r="F27">
        <f t="shared" si="1"/>
        <v>0.21412360443599965</v>
      </c>
      <c r="G27">
        <f t="shared" si="14"/>
        <v>6.5466296004762622E-4</v>
      </c>
      <c r="H27">
        <f t="shared" si="15"/>
        <v>-0.38955040722974732</v>
      </c>
      <c r="I27">
        <f t="shared" si="16"/>
        <v>-0.9190695416249246</v>
      </c>
      <c r="J27">
        <f t="shared" si="25"/>
        <v>0.20084578835204353</v>
      </c>
      <c r="K27">
        <f t="shared" si="17"/>
        <v>5.9092901409529808E-4</v>
      </c>
      <c r="L27">
        <f t="shared" si="2"/>
        <v>1.7630039995936378E-4</v>
      </c>
      <c r="M27">
        <f t="shared" si="2"/>
        <v>4.0620158666542844E-9</v>
      </c>
      <c r="Q27">
        <v>720</v>
      </c>
      <c r="R27">
        <v>287.48</v>
      </c>
      <c r="S27">
        <f t="shared" si="3"/>
        <v>560.63</v>
      </c>
      <c r="T27">
        <v>6.9189600000000002</v>
      </c>
      <c r="U27">
        <f t="shared" si="18"/>
        <v>0.78415674612169406</v>
      </c>
      <c r="V27">
        <f t="shared" si="4"/>
        <v>0.21584325387830594</v>
      </c>
      <c r="W27">
        <f t="shared" si="5"/>
        <v>1.3184578048168656E-3</v>
      </c>
      <c r="X27">
        <f t="shared" si="6"/>
        <v>-0.34922297011352632</v>
      </c>
      <c r="Y27">
        <f t="shared" si="7"/>
        <v>-0.83933871858067377</v>
      </c>
      <c r="Z27">
        <f t="shared" si="19"/>
        <v>0.2141140352241046</v>
      </c>
      <c r="AA27">
        <f t="shared" si="8"/>
        <v>1.1697888821780196E-3</v>
      </c>
      <c r="AB27">
        <f t="shared" si="9"/>
        <v>2.9901971540378817E-6</v>
      </c>
      <c r="AC27">
        <f t="shared" si="9"/>
        <v>2.2102448558595172E-8</v>
      </c>
      <c r="AG27" s="11">
        <v>480</v>
      </c>
      <c r="AH27">
        <v>293.77499999999998</v>
      </c>
      <c r="AI27">
        <f t="shared" si="10"/>
        <v>566.92499999999995</v>
      </c>
      <c r="AJ27">
        <v>6.8433299999999999</v>
      </c>
      <c r="AK27">
        <f t="shared" si="20"/>
        <v>0.78133852145408955</v>
      </c>
      <c r="AL27">
        <f t="shared" si="21"/>
        <v>0.21866147854591045</v>
      </c>
      <c r="AM27">
        <f t="shared" si="22"/>
        <v>1.9155742955105221E-3</v>
      </c>
      <c r="AN27">
        <f t="shared" si="23"/>
        <v>-0.33038995377787028</v>
      </c>
      <c r="AO27">
        <f t="shared" si="11"/>
        <v>-0.80225358181111628</v>
      </c>
      <c r="AP27">
        <f t="shared" si="26"/>
        <v>0.22031034046827133</v>
      </c>
      <c r="AQ27">
        <f t="shared" si="24"/>
        <v>1.7267884429109227E-3</v>
      </c>
      <c r="AR27">
        <f t="shared" si="12"/>
        <v>2.7187456390116285E-6</v>
      </c>
      <c r="AS27">
        <f t="shared" si="12"/>
        <v>3.5640098141757646E-8</v>
      </c>
    </row>
    <row r="28" spans="1:45" x14ac:dyDescent="0.25">
      <c r="A28">
        <v>1457</v>
      </c>
      <c r="B28">
        <v>283.84899999999999</v>
      </c>
      <c r="C28">
        <f t="shared" si="0"/>
        <v>556.99900000000002</v>
      </c>
      <c r="D28">
        <v>4.8642799999999999</v>
      </c>
      <c r="E28">
        <f t="shared" si="13"/>
        <v>0.75510723644176192</v>
      </c>
      <c r="F28">
        <f t="shared" si="1"/>
        <v>0.24489276355823808</v>
      </c>
      <c r="G28">
        <f t="shared" si="14"/>
        <v>6.2473890768885377E-4</v>
      </c>
      <c r="H28">
        <f t="shared" si="15"/>
        <v>-0.30513528550072966</v>
      </c>
      <c r="I28">
        <f t="shared" si="16"/>
        <v>-0.7525300298225448</v>
      </c>
      <c r="J28">
        <f t="shared" si="25"/>
        <v>0.22861945201452255</v>
      </c>
      <c r="K28">
        <f t="shared" si="17"/>
        <v>6.0372834300127505E-4</v>
      </c>
      <c r="L28">
        <f t="shared" si="2"/>
        <v>2.648206685988251E-4</v>
      </c>
      <c r="M28">
        <f t="shared" si="2"/>
        <v>4.4144382849093003E-10</v>
      </c>
      <c r="Q28">
        <v>744</v>
      </c>
      <c r="R28" s="13">
        <v>295.39999999999998</v>
      </c>
      <c r="S28">
        <f t="shared" si="3"/>
        <v>568.54999999999995</v>
      </c>
      <c r="T28" s="13">
        <v>6.6397599999999999</v>
      </c>
      <c r="U28">
        <f t="shared" si="18"/>
        <v>0.75251375880608928</v>
      </c>
      <c r="V28">
        <f t="shared" si="4"/>
        <v>0.24748624119391072</v>
      </c>
      <c r="W28">
        <f t="shared" si="5"/>
        <v>1.3216689484675664E-3</v>
      </c>
      <c r="X28">
        <f t="shared" si="6"/>
        <v>-0.26389217148096744</v>
      </c>
      <c r="Y28">
        <f t="shared" si="7"/>
        <v>-0.67096038226881594</v>
      </c>
      <c r="Z28">
        <f t="shared" si="19"/>
        <v>0.24218896839637707</v>
      </c>
      <c r="AA28">
        <f t="shared" si="8"/>
        <v>1.1810378023136838E-3</v>
      </c>
      <c r="AB28">
        <f t="shared" si="9"/>
        <v>2.8061099091489898E-5</v>
      </c>
      <c r="AC28">
        <f t="shared" si="9"/>
        <v>1.9777119268554695E-8</v>
      </c>
      <c r="AG28">
        <v>496</v>
      </c>
      <c r="AH28" s="13">
        <v>301.61200000000002</v>
      </c>
      <c r="AI28">
        <f t="shared" si="10"/>
        <v>574.76199999999994</v>
      </c>
      <c r="AJ28" s="13">
        <v>6.5748899999999999</v>
      </c>
      <c r="AK28">
        <f t="shared" si="20"/>
        <v>0.7506893327259212</v>
      </c>
      <c r="AL28">
        <f t="shared" si="21"/>
        <v>0.2493106672740788</v>
      </c>
      <c r="AM28">
        <f t="shared" si="22"/>
        <v>1.9399792429499671E-3</v>
      </c>
      <c r="AN28">
        <f t="shared" si="23"/>
        <v>-0.2464156918986864</v>
      </c>
      <c r="AO28">
        <f t="shared" si="11"/>
        <v>-0.63610272334381768</v>
      </c>
      <c r="AP28">
        <f t="shared" si="26"/>
        <v>0.2479389555548461</v>
      </c>
      <c r="AQ28">
        <f t="shared" si="24"/>
        <v>1.7341216577846067E-3</v>
      </c>
      <c r="AR28">
        <f t="shared" si="12"/>
        <v>1.8815930406803266E-6</v>
      </c>
      <c r="AS28">
        <f t="shared" si="12"/>
        <v>4.2377345370113624E-8</v>
      </c>
    </row>
    <row r="29" spans="1:45" x14ac:dyDescent="0.25">
      <c r="A29">
        <v>1504</v>
      </c>
      <c r="B29">
        <v>291.64400000000001</v>
      </c>
      <c r="C29">
        <f t="shared" si="0"/>
        <v>564.79399999999998</v>
      </c>
      <c r="D29">
        <v>4.6751300000000002</v>
      </c>
      <c r="E29">
        <f t="shared" si="13"/>
        <v>0.72574450778038579</v>
      </c>
      <c r="F29">
        <f t="shared" si="1"/>
        <v>0.27425549221961421</v>
      </c>
      <c r="G29">
        <f t="shared" si="14"/>
        <v>5.6211638752083713E-4</v>
      </c>
      <c r="H29">
        <f t="shared" si="15"/>
        <v>-0.21889175988245313</v>
      </c>
      <c r="I29">
        <f t="shared" si="16"/>
        <v>-0.58062787626634094</v>
      </c>
      <c r="J29">
        <f t="shared" si="25"/>
        <v>0.25699468413558246</v>
      </c>
      <c r="K29">
        <f t="shared" si="17"/>
        <v>5.9919852340422058E-4</v>
      </c>
      <c r="L29">
        <f t="shared" si="2"/>
        <v>2.9793549571377557E-4</v>
      </c>
      <c r="M29">
        <f t="shared" si="2"/>
        <v>1.3750848016737146E-9</v>
      </c>
      <c r="Q29">
        <v>768</v>
      </c>
      <c r="R29">
        <v>303.30200000000002</v>
      </c>
      <c r="S29">
        <f t="shared" si="3"/>
        <v>576.452</v>
      </c>
      <c r="T29">
        <v>6.3598800000000004</v>
      </c>
      <c r="U29">
        <f t="shared" si="18"/>
        <v>0.72079370404286769</v>
      </c>
      <c r="V29">
        <f t="shared" si="4"/>
        <v>0.27920629595713231</v>
      </c>
      <c r="W29">
        <f t="shared" si="5"/>
        <v>1.2678350696175937E-3</v>
      </c>
      <c r="X29">
        <f t="shared" si="6"/>
        <v>-0.17774081509345452</v>
      </c>
      <c r="Y29">
        <f t="shared" si="7"/>
        <v>-0.49573513832785254</v>
      </c>
      <c r="Z29">
        <f t="shared" si="19"/>
        <v>0.27053387565190551</v>
      </c>
      <c r="AA29">
        <f t="shared" si="8"/>
        <v>1.153973457705039E-3</v>
      </c>
      <c r="AB29">
        <f t="shared" si="9"/>
        <v>7.5210873950510139E-5</v>
      </c>
      <c r="AC29">
        <f t="shared" si="9"/>
        <v>1.2964466667325227E-8</v>
      </c>
      <c r="AG29">
        <v>512</v>
      </c>
      <c r="AH29">
        <v>309.44900000000001</v>
      </c>
      <c r="AI29">
        <f t="shared" si="10"/>
        <v>582.59899999999993</v>
      </c>
      <c r="AJ29">
        <v>6.3030299999999997</v>
      </c>
      <c r="AK29">
        <f t="shared" si="20"/>
        <v>0.71964966483872173</v>
      </c>
      <c r="AL29">
        <f t="shared" si="21"/>
        <v>0.28035033516127827</v>
      </c>
      <c r="AM29">
        <f t="shared" si="22"/>
        <v>1.9046562927086536E-3</v>
      </c>
      <c r="AN29">
        <f t="shared" si="23"/>
        <v>-0.16208481348738091</v>
      </c>
      <c r="AO29">
        <f t="shared" si="11"/>
        <v>-0.46257784668183671</v>
      </c>
      <c r="AP29">
        <f t="shared" si="26"/>
        <v>0.27568490207939983</v>
      </c>
      <c r="AQ29">
        <f t="shared" si="24"/>
        <v>1.6862640448186835E-3</v>
      </c>
      <c r="AR29">
        <f t="shared" si="12"/>
        <v>2.1766265841485806E-5</v>
      </c>
      <c r="AS29">
        <f t="shared" si="12"/>
        <v>4.7695173938434119E-8</v>
      </c>
    </row>
    <row r="30" spans="1:45" x14ac:dyDescent="0.25">
      <c r="A30">
        <v>1551</v>
      </c>
      <c r="B30">
        <v>299.44499999999999</v>
      </c>
      <c r="C30">
        <f t="shared" si="0"/>
        <v>572.59500000000003</v>
      </c>
      <c r="D30">
        <v>4.5049400000000004</v>
      </c>
      <c r="E30">
        <f t="shared" si="13"/>
        <v>0.69932503756690645</v>
      </c>
      <c r="F30">
        <f t="shared" si="1"/>
        <v>0.30067496243309355</v>
      </c>
      <c r="G30">
        <f t="shared" si="14"/>
        <v>4.9437441027157518E-4</v>
      </c>
      <c r="H30">
        <f t="shared" si="15"/>
        <v>-0.13329532598513616</v>
      </c>
      <c r="I30">
        <f t="shared" si="16"/>
        <v>-0.39988352257453008</v>
      </c>
      <c r="J30">
        <f t="shared" si="25"/>
        <v>0.2851570147355808</v>
      </c>
      <c r="K30">
        <f t="shared" si="17"/>
        <v>5.7327062017807249E-4</v>
      </c>
      <c r="L30">
        <f t="shared" si="2"/>
        <v>2.4080670074274113E-4</v>
      </c>
      <c r="M30">
        <f t="shared" si="2"/>
        <v>6.2246119376100833E-9</v>
      </c>
      <c r="Q30">
        <v>792</v>
      </c>
      <c r="R30" s="19">
        <v>311.18599999999998</v>
      </c>
      <c r="S30">
        <f t="shared" si="3"/>
        <v>584.33600000000001</v>
      </c>
      <c r="T30" s="19">
        <v>6.0914000000000001</v>
      </c>
      <c r="U30">
        <f t="shared" si="18"/>
        <v>0.69036566237204544</v>
      </c>
      <c r="V30">
        <f t="shared" si="4"/>
        <v>0.30963433762795456</v>
      </c>
      <c r="W30">
        <f t="shared" si="5"/>
        <v>1.141561567823889E-3</v>
      </c>
      <c r="X30">
        <f t="shared" si="6"/>
        <v>-9.3563680016390816E-2</v>
      </c>
      <c r="Y30">
        <f t="shared" si="7"/>
        <v>-0.30812463417626607</v>
      </c>
      <c r="Z30">
        <f t="shared" si="19"/>
        <v>0.29822923863682643</v>
      </c>
      <c r="AA30">
        <f t="shared" si="8"/>
        <v>1.0735898808630858E-3</v>
      </c>
      <c r="AB30">
        <f t="shared" si="9"/>
        <v>1.300762829974318E-4</v>
      </c>
      <c r="AC30">
        <f t="shared" si="9"/>
        <v>4.6201502282974146E-9</v>
      </c>
      <c r="AG30">
        <v>528</v>
      </c>
      <c r="AH30">
        <v>317.29300000000001</v>
      </c>
      <c r="AI30">
        <f t="shared" si="10"/>
        <v>590.44299999999998</v>
      </c>
      <c r="AJ30">
        <v>6.0361200000000004</v>
      </c>
      <c r="AK30">
        <f t="shared" si="20"/>
        <v>0.68917516415538327</v>
      </c>
      <c r="AL30">
        <f t="shared" si="21"/>
        <v>0.31082483584461673</v>
      </c>
      <c r="AM30">
        <f t="shared" si="22"/>
        <v>1.7666470285335259E-3</v>
      </c>
      <c r="AN30">
        <f t="shared" si="23"/>
        <v>-8.0081265757845577E-2</v>
      </c>
      <c r="AO30">
        <f t="shared" si="11"/>
        <v>-0.27498852711178923</v>
      </c>
      <c r="AP30">
        <f t="shared" si="26"/>
        <v>0.30266512679649876</v>
      </c>
      <c r="AQ30">
        <f t="shared" si="24"/>
        <v>1.5571651481543184E-3</v>
      </c>
      <c r="AR30">
        <f t="shared" si="12"/>
        <v>6.6580851749938256E-5</v>
      </c>
      <c r="AS30">
        <f t="shared" si="12"/>
        <v>4.3882658207208618E-8</v>
      </c>
    </row>
    <row r="31" spans="1:45" x14ac:dyDescent="0.25">
      <c r="A31">
        <v>1598</v>
      </c>
      <c r="B31">
        <v>307.28199999999998</v>
      </c>
      <c r="C31">
        <f t="shared" si="0"/>
        <v>580.43200000000002</v>
      </c>
      <c r="D31">
        <v>4.3552600000000004</v>
      </c>
      <c r="E31">
        <f t="shared" si="13"/>
        <v>0.67608944028414242</v>
      </c>
      <c r="F31">
        <f t="shared" si="1"/>
        <v>0.32391055971585758</v>
      </c>
      <c r="G31">
        <f t="shared" si="14"/>
        <v>4.4321286821447331E-4</v>
      </c>
      <c r="H31">
        <f t="shared" si="15"/>
        <v>-5.1402733081926222E-2</v>
      </c>
      <c r="I31">
        <f t="shared" si="16"/>
        <v>-0.19919203076012401</v>
      </c>
      <c r="J31">
        <f t="shared" si="25"/>
        <v>0.31210073388395021</v>
      </c>
      <c r="K31">
        <f t="shared" si="17"/>
        <v>5.1180854602000275E-4</v>
      </c>
      <c r="L31">
        <f t="shared" si="2"/>
        <v>1.3947198617998667E-4</v>
      </c>
      <c r="M31">
        <f t="shared" si="2"/>
        <v>4.7053670136000042E-9</v>
      </c>
      <c r="Q31">
        <v>816</v>
      </c>
      <c r="R31">
        <v>319.10700000000003</v>
      </c>
      <c r="S31">
        <f t="shared" si="3"/>
        <v>592.25700000000006</v>
      </c>
      <c r="T31">
        <v>5.8496600000000001</v>
      </c>
      <c r="U31">
        <f t="shared" si="18"/>
        <v>0.6629681847442721</v>
      </c>
      <c r="V31">
        <f t="shared" si="4"/>
        <v>0.3370318152557279</v>
      </c>
      <c r="W31">
        <f t="shared" si="5"/>
        <v>9.8185439390229934E-4</v>
      </c>
      <c r="X31">
        <f t="shared" si="6"/>
        <v>-1.5250162651349042E-2</v>
      </c>
      <c r="Y31">
        <f t="shared" si="7"/>
        <v>-8.2799711696118952E-2</v>
      </c>
      <c r="Z31">
        <f t="shared" si="19"/>
        <v>0.3239953957775405</v>
      </c>
      <c r="AA31">
        <f t="shared" si="8"/>
        <v>8.8101415976358068E-4</v>
      </c>
      <c r="AB31">
        <f t="shared" si="9"/>
        <v>1.6994823281126384E-4</v>
      </c>
      <c r="AC31">
        <f t="shared" si="9"/>
        <v>1.0168752821151599E-8</v>
      </c>
      <c r="AG31">
        <v>544</v>
      </c>
      <c r="AH31" s="19">
        <v>325.12400000000002</v>
      </c>
      <c r="AI31">
        <f t="shared" si="10"/>
        <v>598.274</v>
      </c>
      <c r="AJ31" s="19">
        <v>5.7885499999999999</v>
      </c>
      <c r="AK31">
        <f t="shared" si="20"/>
        <v>0.66090881169884685</v>
      </c>
      <c r="AL31">
        <f t="shared" si="21"/>
        <v>0.33909118830115315</v>
      </c>
      <c r="AM31">
        <f t="shared" si="22"/>
        <v>1.5529966991951749E-3</v>
      </c>
      <c r="AN31">
        <f t="shared" si="23"/>
        <v>-4.3558377373649204E-3</v>
      </c>
      <c r="AO31">
        <f t="shared" si="11"/>
        <v>-3.357203317628929E-2</v>
      </c>
      <c r="AP31">
        <f t="shared" si="26"/>
        <v>0.32757976916696785</v>
      </c>
      <c r="AQ31">
        <f t="shared" si="24"/>
        <v>1.199117813408584E-3</v>
      </c>
      <c r="AR31">
        <f t="shared" si="12"/>
        <v>1.3251277048288737E-4</v>
      </c>
      <c r="AS31">
        <f t="shared" si="12"/>
        <v>1.2523026580555909E-7</v>
      </c>
    </row>
    <row r="32" spans="1:45" x14ac:dyDescent="0.25">
      <c r="A32">
        <v>1645</v>
      </c>
      <c r="B32">
        <v>315.065</v>
      </c>
      <c r="C32">
        <f t="shared" si="0"/>
        <v>588.21499999999992</v>
      </c>
      <c r="D32">
        <v>4.2210700000000001</v>
      </c>
      <c r="E32">
        <f t="shared" si="13"/>
        <v>0.65525843547806217</v>
      </c>
      <c r="F32">
        <f t="shared" si="1"/>
        <v>0.34474156452193783</v>
      </c>
      <c r="G32">
        <f t="shared" si="14"/>
        <v>4.2240475233585825E-4</v>
      </c>
      <c r="H32">
        <f t="shared" si="15"/>
        <v>2.1709907664568817E-2</v>
      </c>
      <c r="I32">
        <f t="shared" si="16"/>
        <v>0.10681792551964786</v>
      </c>
      <c r="J32">
        <f t="shared" si="25"/>
        <v>0.33615573554689032</v>
      </c>
      <c r="K32">
        <f t="shared" si="17"/>
        <v>3.183992503896672E-4</v>
      </c>
      <c r="L32">
        <f t="shared" si="2"/>
        <v>7.3716459188765283E-5</v>
      </c>
      <c r="M32">
        <f t="shared" si="2"/>
        <v>1.081714443507915E-8</v>
      </c>
      <c r="Q32">
        <v>840</v>
      </c>
      <c r="R32">
        <v>327.017</v>
      </c>
      <c r="S32">
        <f t="shared" si="3"/>
        <v>600.16699999999992</v>
      </c>
      <c r="T32">
        <v>5.6417400000000004</v>
      </c>
      <c r="U32">
        <f t="shared" si="18"/>
        <v>0.63940367929061692</v>
      </c>
      <c r="V32">
        <f t="shared" si="4"/>
        <v>0.36059632070938308</v>
      </c>
      <c r="W32">
        <f t="shared" si="5"/>
        <v>8.6941714342705922E-4</v>
      </c>
      <c r="X32">
        <f t="shared" si="6"/>
        <v>4.9015828421541507E-2</v>
      </c>
      <c r="Y32">
        <f t="shared" si="7"/>
        <v>0.19244214594009049</v>
      </c>
      <c r="Z32">
        <f t="shared" si="19"/>
        <v>0.34513973561186645</v>
      </c>
      <c r="AA32">
        <f t="shared" si="8"/>
        <v>6.1838509558196969E-4</v>
      </c>
      <c r="AB32">
        <f t="shared" si="9"/>
        <v>2.3890602287677311E-4</v>
      </c>
      <c r="AC32">
        <f t="shared" si="9"/>
        <v>6.3017089045299315E-8</v>
      </c>
      <c r="AG32">
        <v>560</v>
      </c>
      <c r="AH32">
        <v>332.96499999999997</v>
      </c>
      <c r="AI32">
        <f t="shared" si="10"/>
        <v>606.11500000000001</v>
      </c>
      <c r="AJ32">
        <v>5.5709200000000001</v>
      </c>
      <c r="AK32">
        <f t="shared" si="20"/>
        <v>0.63606086451172406</v>
      </c>
      <c r="AL32">
        <f t="shared" si="21"/>
        <v>0.36393913548827594</v>
      </c>
      <c r="AM32">
        <f t="shared" si="22"/>
        <v>1.3518342815583145E-3</v>
      </c>
      <c r="AN32">
        <f t="shared" si="23"/>
        <v>5.395763644678031E-2</v>
      </c>
      <c r="AO32">
        <f t="shared" si="11"/>
        <v>0.20632584557593445</v>
      </c>
      <c r="AP32">
        <f t="shared" si="26"/>
        <v>0.34676565418150518</v>
      </c>
      <c r="AQ32">
        <f t="shared" si="24"/>
        <v>9.454396911170456E-4</v>
      </c>
      <c r="AR32">
        <f t="shared" si="12"/>
        <v>2.9492846019400494E-4</v>
      </c>
      <c r="AS32">
        <f t="shared" si="12"/>
        <v>1.6515656313992672E-7</v>
      </c>
    </row>
    <row r="33" spans="1:45" x14ac:dyDescent="0.25">
      <c r="A33">
        <v>1692</v>
      </c>
      <c r="B33">
        <v>322.87799999999999</v>
      </c>
      <c r="C33">
        <f t="shared" si="0"/>
        <v>596.02800000000002</v>
      </c>
      <c r="D33">
        <v>4.0931800000000003</v>
      </c>
      <c r="E33">
        <f t="shared" si="13"/>
        <v>0.63540541211827684</v>
      </c>
      <c r="F33">
        <f t="shared" si="1"/>
        <v>0.36459458788172316</v>
      </c>
      <c r="G33">
        <f t="shared" si="14"/>
        <v>4.2339561499674875E-4</v>
      </c>
      <c r="H33">
        <f t="shared" si="15"/>
        <v>6.7193732013963947E-2</v>
      </c>
      <c r="I33">
        <f t="shared" si="16"/>
        <v>0.24198017462349414</v>
      </c>
      <c r="J33">
        <f t="shared" si="25"/>
        <v>0.3511205003152047</v>
      </c>
      <c r="K33">
        <f t="shared" si="17"/>
        <v>3.6635700825478861E-4</v>
      </c>
      <c r="L33">
        <f t="shared" si="2"/>
        <v>1.8155103575020755E-4</v>
      </c>
      <c r="M33">
        <f t="shared" si="2"/>
        <v>3.2534026590639813E-9</v>
      </c>
      <c r="Q33">
        <v>864</v>
      </c>
      <c r="R33">
        <v>334.93099999999998</v>
      </c>
      <c r="S33">
        <f t="shared" si="3"/>
        <v>608.0809999999999</v>
      </c>
      <c r="T33">
        <v>5.45763</v>
      </c>
      <c r="U33">
        <f t="shared" si="18"/>
        <v>0.6185376678483675</v>
      </c>
      <c r="V33">
        <f t="shared" si="4"/>
        <v>0.3814623321516325</v>
      </c>
      <c r="W33">
        <f t="shared" si="5"/>
        <v>8.2554725443440002E-4</v>
      </c>
      <c r="X33">
        <f t="shared" si="6"/>
        <v>9.4124219236672024E-2</v>
      </c>
      <c r="Y33">
        <f t="shared" si="7"/>
        <v>0.30947590013945198</v>
      </c>
      <c r="Z33">
        <f t="shared" si="19"/>
        <v>0.35998097790583372</v>
      </c>
      <c r="AA33">
        <f t="shared" si="8"/>
        <v>7.5139008973671003E-4</v>
      </c>
      <c r="AB33">
        <f t="shared" si="9"/>
        <v>4.614485802334972E-4</v>
      </c>
      <c r="AC33">
        <f t="shared" si="9"/>
        <v>5.4992850760003182E-9</v>
      </c>
      <c r="AG33">
        <v>576</v>
      </c>
      <c r="AH33">
        <v>340.79899999999998</v>
      </c>
      <c r="AI33">
        <f t="shared" si="10"/>
        <v>613.94899999999996</v>
      </c>
      <c r="AJ33">
        <v>5.3814799999999998</v>
      </c>
      <c r="AK33">
        <f t="shared" si="20"/>
        <v>0.61443151600679102</v>
      </c>
      <c r="AL33">
        <f t="shared" si="21"/>
        <v>0.38556848399320898</v>
      </c>
      <c r="AM33">
        <f t="shared" si="22"/>
        <v>1.2594237349674089E-3</v>
      </c>
      <c r="AN33">
        <f t="shared" si="23"/>
        <v>9.9934664228482295E-2</v>
      </c>
      <c r="AO33">
        <f t="shared" si="11"/>
        <v>0.32337138346131522</v>
      </c>
      <c r="AP33">
        <f t="shared" si="26"/>
        <v>0.3618926892393779</v>
      </c>
      <c r="AQ33">
        <f t="shared" si="24"/>
        <v>1.1312416291126355E-3</v>
      </c>
      <c r="AR33">
        <f t="shared" si="12"/>
        <v>5.6054325722553529E-4</v>
      </c>
      <c r="AS33">
        <f t="shared" si="12"/>
        <v>1.6430652261364339E-8</v>
      </c>
    </row>
    <row r="34" spans="1:45" x14ac:dyDescent="0.25">
      <c r="A34">
        <v>1739</v>
      </c>
      <c r="B34">
        <v>330.678</v>
      </c>
      <c r="C34">
        <f t="shared" si="0"/>
        <v>603.82799999999997</v>
      </c>
      <c r="D34">
        <v>3.9649899999999998</v>
      </c>
      <c r="E34">
        <f t="shared" si="13"/>
        <v>0.61550581821342965</v>
      </c>
      <c r="F34">
        <f t="shared" si="1"/>
        <v>0.38449418178657035</v>
      </c>
      <c r="G34">
        <f t="shared" si="14"/>
        <v>4.5437658752712606E-4</v>
      </c>
      <c r="H34">
        <f t="shared" si="15"/>
        <v>0.11952839609447785</v>
      </c>
      <c r="I34">
        <f t="shared" si="16"/>
        <v>0.3689071234353799</v>
      </c>
      <c r="J34">
        <f t="shared" si="25"/>
        <v>0.36833927970317976</v>
      </c>
      <c r="K34">
        <f t="shared" si="17"/>
        <v>4.2638458101164215E-4</v>
      </c>
      <c r="L34">
        <f t="shared" si="2"/>
        <v>2.6098086132393791E-4</v>
      </c>
      <c r="M34">
        <f t="shared" si="2"/>
        <v>7.8355242876289372E-10</v>
      </c>
      <c r="Q34">
        <v>888</v>
      </c>
      <c r="R34">
        <v>342.834</v>
      </c>
      <c r="S34">
        <f t="shared" si="3"/>
        <v>615.98399999999992</v>
      </c>
      <c r="T34">
        <v>5.2828099999999996</v>
      </c>
      <c r="U34">
        <f t="shared" si="18"/>
        <v>0.5987245337419419</v>
      </c>
      <c r="V34">
        <f t="shared" si="4"/>
        <v>0.4012754662580581</v>
      </c>
      <c r="W34">
        <f t="shared" si="5"/>
        <v>8.625698518189423E-4</v>
      </c>
      <c r="X34">
        <f t="shared" si="6"/>
        <v>0.14893472172875022</v>
      </c>
      <c r="Y34">
        <f t="shared" si="7"/>
        <v>0.4342502223415855</v>
      </c>
      <c r="Z34">
        <f t="shared" si="19"/>
        <v>0.37801434005951479</v>
      </c>
      <c r="AA34">
        <f t="shared" si="8"/>
        <v>8.7174134965115773E-4</v>
      </c>
      <c r="AB34">
        <f t="shared" si="9"/>
        <v>5.4107999202455807E-4</v>
      </c>
      <c r="AC34">
        <f t="shared" si="9"/>
        <v>8.4116372486332352E-11</v>
      </c>
      <c r="AG34">
        <v>592</v>
      </c>
      <c r="AH34">
        <v>348.63799999999998</v>
      </c>
      <c r="AI34">
        <f t="shared" si="10"/>
        <v>621.78800000000001</v>
      </c>
      <c r="AJ34">
        <v>5.2049899999999996</v>
      </c>
      <c r="AK34">
        <f t="shared" si="20"/>
        <v>0.59428073624731248</v>
      </c>
      <c r="AL34">
        <f t="shared" si="21"/>
        <v>0.40571926375268752</v>
      </c>
      <c r="AM34">
        <f t="shared" si="22"/>
        <v>1.2987428169531842E-3</v>
      </c>
      <c r="AN34">
        <f t="shared" si="23"/>
        <v>0.15494729834803977</v>
      </c>
      <c r="AO34">
        <f t="shared" si="11"/>
        <v>0.44726141375288569</v>
      </c>
      <c r="AP34">
        <f t="shared" si="26"/>
        <v>0.37999255530518006</v>
      </c>
      <c r="AQ34">
        <f t="shared" si="24"/>
        <v>1.2994207465257378E-3</v>
      </c>
      <c r="AR34">
        <f t="shared" si="12"/>
        <v>6.6186352754305183E-4</v>
      </c>
      <c r="AS34">
        <f t="shared" si="12"/>
        <v>4.5958850534273838E-13</v>
      </c>
    </row>
    <row r="35" spans="1:45" x14ac:dyDescent="0.25">
      <c r="A35">
        <v>1786</v>
      </c>
      <c r="B35" s="13">
        <v>338.49299999999999</v>
      </c>
      <c r="C35">
        <f t="shared" si="0"/>
        <v>611.64300000000003</v>
      </c>
      <c r="D35" s="13">
        <v>3.82742</v>
      </c>
      <c r="E35">
        <f t="shared" si="13"/>
        <v>0.59415011859965472</v>
      </c>
      <c r="F35">
        <f t="shared" si="1"/>
        <v>0.40584988140034528</v>
      </c>
      <c r="G35">
        <f t="shared" si="14"/>
        <v>4.7151851156046004E-4</v>
      </c>
      <c r="H35">
        <f t="shared" si="15"/>
        <v>0.18043809159247115</v>
      </c>
      <c r="I35">
        <f t="shared" si="16"/>
        <v>0.50139247406574894</v>
      </c>
      <c r="J35">
        <f t="shared" si="25"/>
        <v>0.38837935501072696</v>
      </c>
      <c r="K35">
        <f t="shared" si="17"/>
        <v>4.7850566037472479E-4</v>
      </c>
      <c r="L35">
        <f t="shared" si="2"/>
        <v>3.0521929233035027E-4</v>
      </c>
      <c r="M35">
        <f t="shared" si="2"/>
        <v>4.8820248552681302E-11</v>
      </c>
      <c r="Q35">
        <v>912</v>
      </c>
      <c r="R35">
        <v>350.70800000000003</v>
      </c>
      <c r="S35">
        <f t="shared" si="3"/>
        <v>623.85799999999995</v>
      </c>
      <c r="T35">
        <v>5.1001500000000002</v>
      </c>
      <c r="U35">
        <f t="shared" si="18"/>
        <v>0.57802285729828728</v>
      </c>
      <c r="V35">
        <f t="shared" si="4"/>
        <v>0.42197714270171272</v>
      </c>
      <c r="W35">
        <f t="shared" si="5"/>
        <v>9.706626138255986E-4</v>
      </c>
      <c r="X35">
        <f t="shared" si="6"/>
        <v>0.21252430331911265</v>
      </c>
      <c r="Y35">
        <f t="shared" si="7"/>
        <v>0.56766676255197346</v>
      </c>
      <c r="Z35">
        <f t="shared" si="19"/>
        <v>0.39893613245114257</v>
      </c>
      <c r="AA35">
        <f t="shared" si="8"/>
        <v>9.6135230048364833E-4</v>
      </c>
      <c r="AB35">
        <f t="shared" si="9"/>
        <v>5.3088815336687863E-4</v>
      </c>
      <c r="AC35">
        <f t="shared" si="9"/>
        <v>8.668193452529709E-11</v>
      </c>
      <c r="AG35">
        <v>608</v>
      </c>
      <c r="AH35" s="13">
        <v>356.46300000000002</v>
      </c>
      <c r="AI35">
        <f t="shared" si="10"/>
        <v>629.61300000000006</v>
      </c>
      <c r="AJ35" s="13">
        <v>5.0229900000000001</v>
      </c>
      <c r="AK35">
        <f t="shared" si="20"/>
        <v>0.57350085117606153</v>
      </c>
      <c r="AL35">
        <f t="shared" si="21"/>
        <v>0.42649914882393847</v>
      </c>
      <c r="AM35">
        <f t="shared" si="22"/>
        <v>1.4245496074085998E-3</v>
      </c>
      <c r="AN35">
        <f t="shared" si="23"/>
        <v>0.2181385355305473</v>
      </c>
      <c r="AO35">
        <f t="shared" si="11"/>
        <v>0.57909748198223465</v>
      </c>
      <c r="AP35">
        <f t="shared" si="26"/>
        <v>0.40078328724959189</v>
      </c>
      <c r="AQ35">
        <f t="shared" si="24"/>
        <v>1.425277502903891E-3</v>
      </c>
      <c r="AR35">
        <f t="shared" si="12"/>
        <v>6.6130553651095475E-4</v>
      </c>
      <c r="AS35">
        <f t="shared" si="12"/>
        <v>5.2983185206531432E-13</v>
      </c>
    </row>
    <row r="36" spans="1:45" x14ac:dyDescent="0.25">
      <c r="A36">
        <v>1833</v>
      </c>
      <c r="B36">
        <v>346.27100000000002</v>
      </c>
      <c r="C36">
        <f t="shared" si="0"/>
        <v>619.42100000000005</v>
      </c>
      <c r="D36">
        <v>3.68466</v>
      </c>
      <c r="E36">
        <f t="shared" si="13"/>
        <v>0.5719887485563131</v>
      </c>
      <c r="F36">
        <f t="shared" si="1"/>
        <v>0.4280112514436869</v>
      </c>
      <c r="G36">
        <f t="shared" si="14"/>
        <v>4.3234640770008719E-4</v>
      </c>
      <c r="H36">
        <f t="shared" si="15"/>
        <v>0.2487933637234182</v>
      </c>
      <c r="I36">
        <f t="shared" si="16"/>
        <v>0.64085938975003831</v>
      </c>
      <c r="J36">
        <f t="shared" si="25"/>
        <v>0.410869121048339</v>
      </c>
      <c r="K36">
        <f t="shared" si="17"/>
        <v>5.1299966602462346E-4</v>
      </c>
      <c r="L36">
        <f t="shared" si="2"/>
        <v>2.938526344911103E-4</v>
      </c>
      <c r="M36">
        <f t="shared" si="2"/>
        <v>6.5049480783643791E-9</v>
      </c>
      <c r="Q36">
        <v>936</v>
      </c>
      <c r="R36" s="13">
        <v>358.59300000000002</v>
      </c>
      <c r="S36">
        <f t="shared" si="3"/>
        <v>631.74299999999994</v>
      </c>
      <c r="T36" s="13">
        <v>4.8945999999999996</v>
      </c>
      <c r="U36">
        <f t="shared" si="18"/>
        <v>0.55472695456647292</v>
      </c>
      <c r="V36">
        <f t="shared" si="4"/>
        <v>0.44527304543352708</v>
      </c>
      <c r="W36">
        <f t="shared" si="5"/>
        <v>1.0131158217958809E-3</v>
      </c>
      <c r="X36">
        <f t="shared" si="6"/>
        <v>0.28265059774480517</v>
      </c>
      <c r="Y36">
        <f t="shared" si="7"/>
        <v>0.7081516785625771</v>
      </c>
      <c r="Z36">
        <f t="shared" si="19"/>
        <v>0.42200858766275012</v>
      </c>
      <c r="AA36">
        <f t="shared" si="8"/>
        <v>1.0168762368815906E-3</v>
      </c>
      <c r="AB36">
        <f t="shared" si="9"/>
        <v>5.412349953682644E-4</v>
      </c>
      <c r="AC36">
        <f t="shared" si="9"/>
        <v>1.4140721616833333E-11</v>
      </c>
      <c r="AG36">
        <v>624</v>
      </c>
      <c r="AH36">
        <v>364.28199999999998</v>
      </c>
      <c r="AI36">
        <f t="shared" si="10"/>
        <v>637.43200000000002</v>
      </c>
      <c r="AJ36">
        <v>4.8233600000000001</v>
      </c>
      <c r="AK36">
        <f t="shared" si="20"/>
        <v>0.55070805745752394</v>
      </c>
      <c r="AL36">
        <f t="shared" si="21"/>
        <v>0.44929194254247606</v>
      </c>
      <c r="AM36">
        <f t="shared" si="22"/>
        <v>1.3872285912950519E-3</v>
      </c>
      <c r="AN36">
        <f t="shared" si="23"/>
        <v>0.28745022612629823</v>
      </c>
      <c r="AO36">
        <f t="shared" si="11"/>
        <v>0.71763953163425975</v>
      </c>
      <c r="AP36">
        <f t="shared" si="26"/>
        <v>0.42358772729605415</v>
      </c>
      <c r="AQ36">
        <f t="shared" si="24"/>
        <v>1.5006387085962766E-3</v>
      </c>
      <c r="AR36">
        <f t="shared" si="12"/>
        <v>6.6070668143438868E-4</v>
      </c>
      <c r="AS36">
        <f t="shared" si="12"/>
        <v>1.2861854706277548E-8</v>
      </c>
    </row>
    <row r="37" spans="1:45" x14ac:dyDescent="0.25">
      <c r="A37">
        <v>1880</v>
      </c>
      <c r="B37">
        <v>354.04500000000002</v>
      </c>
      <c r="C37">
        <f t="shared" si="0"/>
        <v>627.19499999999994</v>
      </c>
      <c r="D37">
        <v>3.55376</v>
      </c>
      <c r="E37">
        <f t="shared" si="13"/>
        <v>0.551668467394409</v>
      </c>
      <c r="F37">
        <f t="shared" si="1"/>
        <v>0.448331532605591</v>
      </c>
      <c r="G37">
        <f t="shared" si="14"/>
        <v>3.4726433388530793E-4</v>
      </c>
      <c r="H37">
        <f t="shared" si="15"/>
        <v>0.32207615780099974</v>
      </c>
      <c r="I37">
        <f t="shared" si="16"/>
        <v>0.78588979189244668</v>
      </c>
      <c r="J37">
        <f t="shared" si="25"/>
        <v>0.43498010535149628</v>
      </c>
      <c r="K37">
        <f t="shared" si="17"/>
        <v>5.2967359570191925E-4</v>
      </c>
      <c r="L37">
        <f t="shared" si="2"/>
        <v>1.7826060972138318E-4</v>
      </c>
      <c r="M37">
        <f t="shared" si="2"/>
        <v>3.3273138796481062E-8</v>
      </c>
      <c r="Q37">
        <v>960</v>
      </c>
      <c r="R37">
        <v>366.46800000000002</v>
      </c>
      <c r="S37">
        <f t="shared" si="3"/>
        <v>639.61799999999994</v>
      </c>
      <c r="T37">
        <v>4.6800600000000001</v>
      </c>
      <c r="U37">
        <f t="shared" si="18"/>
        <v>0.53041217484337178</v>
      </c>
      <c r="V37">
        <f t="shared" si="4"/>
        <v>0.46958782515662822</v>
      </c>
      <c r="W37">
        <f t="shared" si="5"/>
        <v>8.6186151130775623E-4</v>
      </c>
      <c r="X37">
        <f t="shared" si="6"/>
        <v>0.35682711175134918</v>
      </c>
      <c r="Y37">
        <f t="shared" si="7"/>
        <v>0.8543296441564705</v>
      </c>
      <c r="Z37">
        <f t="shared" si="19"/>
        <v>0.4464136173479083</v>
      </c>
      <c r="AA37">
        <f t="shared" si="8"/>
        <v>1.0352533776618819E-3</v>
      </c>
      <c r="AB37">
        <f t="shared" si="9"/>
        <v>5.3704390756173558E-4</v>
      </c>
      <c r="AC37">
        <f t="shared" si="9"/>
        <v>3.0064739317766969E-8</v>
      </c>
      <c r="AG37">
        <v>640</v>
      </c>
      <c r="AH37">
        <v>372.08300000000003</v>
      </c>
      <c r="AI37">
        <f t="shared" si="10"/>
        <v>645.23299999999995</v>
      </c>
      <c r="AJ37">
        <v>4.6289600000000002</v>
      </c>
      <c r="AK37">
        <f t="shared" si="20"/>
        <v>0.52851239999680311</v>
      </c>
      <c r="AL37">
        <f t="shared" si="21"/>
        <v>0.47148760000319689</v>
      </c>
      <c r="AM37">
        <f t="shared" si="22"/>
        <v>1.1722224315434127E-3</v>
      </c>
      <c r="AN37">
        <f t="shared" si="23"/>
        <v>0.36042675571742455</v>
      </c>
      <c r="AO37">
        <f t="shared" si="11"/>
        <v>0.86143130013515767</v>
      </c>
      <c r="AP37">
        <f t="shared" si="26"/>
        <v>0.44759794663359459</v>
      </c>
      <c r="AQ37">
        <f t="shared" si="24"/>
        <v>1.5234669455428057E-3</v>
      </c>
      <c r="AR37">
        <f t="shared" si="12"/>
        <v>5.7071553811975076E-4</v>
      </c>
      <c r="AS37">
        <f t="shared" si="12"/>
        <v>1.2337270861466984E-7</v>
      </c>
    </row>
    <row r="38" spans="1:45" x14ac:dyDescent="0.25">
      <c r="A38">
        <v>1927</v>
      </c>
      <c r="B38">
        <v>361.81400000000002</v>
      </c>
      <c r="C38">
        <f t="shared" si="0"/>
        <v>634.96399999999994</v>
      </c>
      <c r="D38">
        <v>3.44862</v>
      </c>
      <c r="E38">
        <f t="shared" si="13"/>
        <v>0.53534704370179953</v>
      </c>
      <c r="F38">
        <f t="shared" si="1"/>
        <v>0.46465295629820047</v>
      </c>
      <c r="G38">
        <f t="shared" si="14"/>
        <v>2.883410343179343E-4</v>
      </c>
      <c r="H38">
        <f t="shared" si="15"/>
        <v>0.39774084846825009</v>
      </c>
      <c r="I38">
        <f t="shared" si="16"/>
        <v>0.93535539504670262</v>
      </c>
      <c r="J38">
        <f t="shared" si="25"/>
        <v>0.45987476434948649</v>
      </c>
      <c r="K38">
        <f t="shared" si="17"/>
        <v>5.2889901623922307E-4</v>
      </c>
      <c r="L38">
        <f t="shared" si="2"/>
        <v>2.2831118298755136E-5</v>
      </c>
      <c r="M38">
        <f t="shared" si="2"/>
        <v>5.7868142666043094E-8</v>
      </c>
      <c r="Q38">
        <v>984</v>
      </c>
      <c r="R38">
        <v>374.34800000000001</v>
      </c>
      <c r="S38">
        <f t="shared" si="3"/>
        <v>647.49800000000005</v>
      </c>
      <c r="T38">
        <v>4.4975500000000004</v>
      </c>
      <c r="U38">
        <f t="shared" si="18"/>
        <v>0.50972749857198563</v>
      </c>
      <c r="V38">
        <f t="shared" si="4"/>
        <v>0.49027250142801437</v>
      </c>
      <c r="W38">
        <f t="shared" si="5"/>
        <v>6.990848618377149E-4</v>
      </c>
      <c r="X38">
        <f t="shared" si="6"/>
        <v>0.43234415491085088</v>
      </c>
      <c r="Y38">
        <f t="shared" si="7"/>
        <v>1.004685720577174</v>
      </c>
      <c r="Z38">
        <f t="shared" si="19"/>
        <v>0.47125969841179349</v>
      </c>
      <c r="AA38">
        <f t="shared" si="8"/>
        <v>1.0213083198694086E-3</v>
      </c>
      <c r="AB38">
        <f t="shared" si="9"/>
        <v>3.614866785336178E-4</v>
      </c>
      <c r="AC38">
        <f t="shared" si="9"/>
        <v>1.0382795690590267E-7</v>
      </c>
      <c r="AG38">
        <v>656</v>
      </c>
      <c r="AH38">
        <v>379.88900000000001</v>
      </c>
      <c r="AI38">
        <f t="shared" si="10"/>
        <v>653.03899999999999</v>
      </c>
      <c r="AJ38">
        <v>4.46469</v>
      </c>
      <c r="AK38">
        <f t="shared" si="20"/>
        <v>0.5097568410921085</v>
      </c>
      <c r="AL38">
        <f t="shared" si="21"/>
        <v>0.4902431589078915</v>
      </c>
      <c r="AM38">
        <f t="shared" si="22"/>
        <v>1.0170155289679628E-3</v>
      </c>
      <c r="AN38">
        <f t="shared" si="23"/>
        <v>0.43451342960877348</v>
      </c>
      <c r="AO38">
        <f t="shared" si="11"/>
        <v>1.0090656244327729</v>
      </c>
      <c r="AP38">
        <f t="shared" si="26"/>
        <v>0.47197341776227947</v>
      </c>
      <c r="AQ38">
        <f t="shared" si="24"/>
        <v>1.5016801859665822E-3</v>
      </c>
      <c r="AR38">
        <f t="shared" si="12"/>
        <v>3.3378344152766912E-4</v>
      </c>
      <c r="AS38">
        <f t="shared" si="12"/>
        <v>2.3489982974358945E-7</v>
      </c>
    </row>
    <row r="39" spans="1:45" x14ac:dyDescent="0.25">
      <c r="A39">
        <v>1974</v>
      </c>
      <c r="B39">
        <v>369.57100000000003</v>
      </c>
      <c r="C39">
        <f t="shared" si="0"/>
        <v>642.721</v>
      </c>
      <c r="D39">
        <v>3.3613200000000001</v>
      </c>
      <c r="E39">
        <f t="shared" si="13"/>
        <v>0.52179501508885662</v>
      </c>
      <c r="F39">
        <f t="shared" si="1"/>
        <v>0.47820498491114338</v>
      </c>
      <c r="G39">
        <f t="shared" si="14"/>
        <v>2.6152168496327617E-4</v>
      </c>
      <c r="H39">
        <f t="shared" si="15"/>
        <v>0.47329488926373475</v>
      </c>
      <c r="I39">
        <f t="shared" si="16"/>
        <v>1.0882197970816037</v>
      </c>
      <c r="J39">
        <f t="shared" si="25"/>
        <v>0.48473301811272995</v>
      </c>
      <c r="K39">
        <f t="shared" si="17"/>
        <v>5.1247779239997767E-4</v>
      </c>
      <c r="L39">
        <f t="shared" si="2"/>
        <v>4.2615217481016599E-5</v>
      </c>
      <c r="M39">
        <f t="shared" si="2"/>
        <v>6.2978967859781267E-8</v>
      </c>
      <c r="Q39">
        <v>1008</v>
      </c>
      <c r="R39">
        <v>382.21199999999999</v>
      </c>
      <c r="S39">
        <f t="shared" si="3"/>
        <v>655.36199999999997</v>
      </c>
      <c r="T39">
        <v>4.3495100000000004</v>
      </c>
      <c r="U39">
        <f t="shared" si="18"/>
        <v>0.49294946188788052</v>
      </c>
      <c r="V39">
        <f t="shared" si="4"/>
        <v>0.50705053811211953</v>
      </c>
      <c r="W39">
        <f t="shared" si="5"/>
        <v>6.103534071367489E-4</v>
      </c>
      <c r="X39">
        <f t="shared" si="6"/>
        <v>0.50684396928955455</v>
      </c>
      <c r="Y39">
        <f t="shared" si="7"/>
        <v>1.1582892777058587</v>
      </c>
      <c r="Z39">
        <f t="shared" si="19"/>
        <v>0.49577109808865932</v>
      </c>
      <c r="AA39">
        <f t="shared" si="8"/>
        <v>9.7815675067432586E-4</v>
      </c>
      <c r="AB39">
        <f t="shared" si="9"/>
        <v>1.2722576724283601E-4</v>
      </c>
      <c r="AC39">
        <f t="shared" si="9"/>
        <v>1.3527929951742085E-7</v>
      </c>
      <c r="AG39">
        <v>672</v>
      </c>
      <c r="AH39">
        <v>387.70499999999998</v>
      </c>
      <c r="AI39">
        <f t="shared" si="10"/>
        <v>660.85500000000002</v>
      </c>
      <c r="AJ39">
        <v>4.3221699999999998</v>
      </c>
      <c r="AK39">
        <f t="shared" si="20"/>
        <v>0.49348459262862115</v>
      </c>
      <c r="AL39">
        <f t="shared" si="21"/>
        <v>0.5065154073713789</v>
      </c>
      <c r="AM39">
        <f t="shared" si="22"/>
        <v>9.3495210921541727E-4</v>
      </c>
      <c r="AN39">
        <f t="shared" si="23"/>
        <v>0.50754060657004763</v>
      </c>
      <c r="AO39">
        <f t="shared" si="11"/>
        <v>1.1597629115810875</v>
      </c>
      <c r="AP39">
        <f t="shared" si="26"/>
        <v>0.49600030073774476</v>
      </c>
      <c r="AQ39">
        <f t="shared" si="24"/>
        <v>1.4417043776234525E-3</v>
      </c>
      <c r="AR39">
        <f t="shared" si="12"/>
        <v>1.1056746751669673E-4</v>
      </c>
      <c r="AS39">
        <f t="shared" si="12"/>
        <v>2.5679786153668939E-7</v>
      </c>
    </row>
    <row r="40" spans="1:45" x14ac:dyDescent="0.25">
      <c r="A40">
        <v>2021</v>
      </c>
      <c r="B40">
        <v>377.34</v>
      </c>
      <c r="C40">
        <f t="shared" si="0"/>
        <v>650.49</v>
      </c>
      <c r="D40">
        <v>3.2821400000000001</v>
      </c>
      <c r="E40">
        <f t="shared" si="13"/>
        <v>0.50950349589558264</v>
      </c>
      <c r="F40">
        <f t="shared" si="1"/>
        <v>0.49049650410441736</v>
      </c>
      <c r="G40">
        <f t="shared" si="14"/>
        <v>2.5009373560771862E-4</v>
      </c>
      <c r="H40">
        <f t="shared" si="15"/>
        <v>0.54650313288855323</v>
      </c>
      <c r="I40">
        <f t="shared" si="16"/>
        <v>1.2436050008801838</v>
      </c>
      <c r="J40">
        <f t="shared" si="25"/>
        <v>0.50881947435552888</v>
      </c>
      <c r="K40">
        <f t="shared" si="17"/>
        <v>4.8431972182532736E-4</v>
      </c>
      <c r="L40">
        <f t="shared" si="2"/>
        <v>3.3573123882311756E-4</v>
      </c>
      <c r="M40">
        <f t="shared" si="2"/>
        <v>5.4861812619611435E-8</v>
      </c>
      <c r="Q40">
        <v>1032</v>
      </c>
      <c r="R40">
        <v>390.077</v>
      </c>
      <c r="S40">
        <f t="shared" si="3"/>
        <v>663.22699999999998</v>
      </c>
      <c r="T40">
        <v>4.2202599999999997</v>
      </c>
      <c r="U40">
        <f t="shared" si="18"/>
        <v>0.4783009801165985</v>
      </c>
      <c r="V40">
        <f t="shared" si="4"/>
        <v>0.5216990198834015</v>
      </c>
      <c r="W40">
        <f t="shared" si="5"/>
        <v>5.657279549321631E-4</v>
      </c>
      <c r="X40">
        <f t="shared" si="6"/>
        <v>0.57819607221556524</v>
      </c>
      <c r="Y40">
        <f t="shared" si="7"/>
        <v>1.3142043447931353</v>
      </c>
      <c r="Z40">
        <f t="shared" si="19"/>
        <v>0.51924686010484311</v>
      </c>
      <c r="AA40">
        <f t="shared" si="8"/>
        <v>9.1382774914965147E-4</v>
      </c>
      <c r="AB40">
        <f t="shared" si="9"/>
        <v>6.013087579579551E-6</v>
      </c>
      <c r="AC40">
        <f t="shared" si="9"/>
        <v>1.2117346673425776E-7</v>
      </c>
      <c r="AG40">
        <v>688</v>
      </c>
      <c r="AH40">
        <v>395.50700000000001</v>
      </c>
      <c r="AI40">
        <f t="shared" si="10"/>
        <v>668.65699999999993</v>
      </c>
      <c r="AJ40">
        <v>4.1911500000000004</v>
      </c>
      <c r="AK40">
        <f t="shared" si="20"/>
        <v>0.47852535888117442</v>
      </c>
      <c r="AL40">
        <f t="shared" si="21"/>
        <v>0.52147464111882558</v>
      </c>
      <c r="AM40">
        <f t="shared" si="22"/>
        <v>8.9577574622051737E-4</v>
      </c>
      <c r="AN40">
        <f t="shared" si="23"/>
        <v>0.5776511412194637</v>
      </c>
      <c r="AO40">
        <f t="shared" si="11"/>
        <v>1.3129695068057088</v>
      </c>
      <c r="AP40">
        <f t="shared" si="26"/>
        <v>0.51906757077971999</v>
      </c>
      <c r="AQ40">
        <f t="shared" si="24"/>
        <v>1.3484283637077239E-3</v>
      </c>
      <c r="AR40">
        <f t="shared" si="12"/>
        <v>5.7939876174018911E-6</v>
      </c>
      <c r="AS40">
        <f t="shared" si="12"/>
        <v>2.0489439211801932E-7</v>
      </c>
    </row>
    <row r="41" spans="1:45" x14ac:dyDescent="0.25">
      <c r="A41">
        <v>2068</v>
      </c>
      <c r="B41">
        <v>385.10899999999998</v>
      </c>
      <c r="C41">
        <f t="shared" si="0"/>
        <v>658.25900000000001</v>
      </c>
      <c r="D41">
        <v>3.20642</v>
      </c>
      <c r="E41">
        <f t="shared" si="13"/>
        <v>0.4977490903220198</v>
      </c>
      <c r="F41">
        <f t="shared" si="1"/>
        <v>0.50225090967798014</v>
      </c>
      <c r="G41">
        <f t="shared" si="14"/>
        <v>2.5191031715268057E-4</v>
      </c>
      <c r="H41">
        <f t="shared" si="15"/>
        <v>0.61568895267139379</v>
      </c>
      <c r="I41">
        <f t="shared" si="16"/>
        <v>1.4011892298169528</v>
      </c>
      <c r="J41">
        <f t="shared" si="25"/>
        <v>0.53158250128131923</v>
      </c>
      <c r="K41">
        <f t="shared" si="17"/>
        <v>4.4649172428087326E-4</v>
      </c>
      <c r="L41">
        <f t="shared" si="2"/>
        <v>8.6034226598507223E-4</v>
      </c>
      <c r="M41">
        <f t="shared" si="2"/>
        <v>3.7861923999987474E-8</v>
      </c>
      <c r="Q41">
        <v>1056</v>
      </c>
      <c r="R41">
        <v>397.92</v>
      </c>
      <c r="S41">
        <f t="shared" si="3"/>
        <v>671.06999999999994</v>
      </c>
      <c r="T41">
        <v>4.10046</v>
      </c>
      <c r="U41">
        <f t="shared" si="18"/>
        <v>0.46472350919822658</v>
      </c>
      <c r="V41">
        <f t="shared" si="4"/>
        <v>0.53527649080177342</v>
      </c>
      <c r="W41">
        <f t="shared" si="5"/>
        <v>5.5788898660839858E-4</v>
      </c>
      <c r="X41">
        <f t="shared" si="6"/>
        <v>0.64485566595554633</v>
      </c>
      <c r="Y41">
        <f t="shared" si="7"/>
        <v>1.4720244587066553</v>
      </c>
      <c r="Z41">
        <f t="shared" si="19"/>
        <v>0.54117872608443474</v>
      </c>
      <c r="AA41">
        <f t="shared" si="8"/>
        <v>8.3259528595763582E-4</v>
      </c>
      <c r="AB41">
        <f t="shared" si="9"/>
        <v>3.4836381331892112E-5</v>
      </c>
      <c r="AC41">
        <f t="shared" si="9"/>
        <v>7.5463550902152732E-8</v>
      </c>
      <c r="AG41" s="11">
        <v>704</v>
      </c>
      <c r="AH41">
        <v>403.30399999999997</v>
      </c>
      <c r="AI41">
        <f t="shared" si="10"/>
        <v>676.45399999999995</v>
      </c>
      <c r="AJ41">
        <v>4.06562</v>
      </c>
      <c r="AK41">
        <f t="shared" si="20"/>
        <v>0.46419294694164615</v>
      </c>
      <c r="AL41">
        <f t="shared" si="21"/>
        <v>0.53580705305835385</v>
      </c>
      <c r="AM41">
        <f t="shared" si="22"/>
        <v>8.9798789057905781E-4</v>
      </c>
      <c r="AN41">
        <f t="shared" si="23"/>
        <v>0.64322563414833067</v>
      </c>
      <c r="AO41">
        <f t="shared" si="11"/>
        <v>1.467982434437797</v>
      </c>
      <c r="AP41">
        <f t="shared" si="26"/>
        <v>0.54064242459904355</v>
      </c>
      <c r="AQ41">
        <f t="shared" si="24"/>
        <v>1.2326672376403605E-3</v>
      </c>
      <c r="AR41">
        <f t="shared" si="12"/>
        <v>2.3380817936511808E-5</v>
      </c>
      <c r="AS41">
        <f t="shared" si="12"/>
        <v>1.1201026534937991E-7</v>
      </c>
    </row>
    <row r="42" spans="1:45" x14ac:dyDescent="0.25">
      <c r="A42">
        <v>2115</v>
      </c>
      <c r="B42">
        <v>392.84699999999998</v>
      </c>
      <c r="C42">
        <f t="shared" si="0"/>
        <v>665.99699999999996</v>
      </c>
      <c r="D42">
        <v>3.13015</v>
      </c>
      <c r="E42">
        <f t="shared" si="13"/>
        <v>0.48590930541584393</v>
      </c>
      <c r="F42">
        <f t="shared" si="1"/>
        <v>0.51409069458415613</v>
      </c>
      <c r="G42">
        <f t="shared" si="14"/>
        <v>2.6479153174420011E-4</v>
      </c>
      <c r="H42">
        <f t="shared" si="15"/>
        <v>0.67947098461963473</v>
      </c>
      <c r="I42">
        <f t="shared" si="16"/>
        <v>1.5605222948012996</v>
      </c>
      <c r="J42">
        <f t="shared" si="25"/>
        <v>0.55256761232252027</v>
      </c>
      <c r="K42">
        <f t="shared" si="17"/>
        <v>4.0128503506913616E-4</v>
      </c>
      <c r="L42">
        <f t="shared" si="2"/>
        <v>1.4804731986448416E-3</v>
      </c>
      <c r="M42">
        <f t="shared" si="2"/>
        <v>1.8630476449914326E-8</v>
      </c>
      <c r="Q42">
        <v>1080</v>
      </c>
      <c r="R42">
        <v>405.78300000000002</v>
      </c>
      <c r="S42">
        <f t="shared" si="3"/>
        <v>678.93299999999999</v>
      </c>
      <c r="T42">
        <v>3.9823200000000001</v>
      </c>
      <c r="U42">
        <f t="shared" si="18"/>
        <v>0.45133417351962501</v>
      </c>
      <c r="V42">
        <f t="shared" si="4"/>
        <v>0.54866582648037499</v>
      </c>
      <c r="W42">
        <f t="shared" si="5"/>
        <v>5.8768651077886758E-4</v>
      </c>
      <c r="X42">
        <f t="shared" si="6"/>
        <v>0.70558971957057914</v>
      </c>
      <c r="Y42">
        <f t="shared" si="7"/>
        <v>1.6311564519185746</v>
      </c>
      <c r="Z42">
        <f t="shared" si="19"/>
        <v>0.56116101294741805</v>
      </c>
      <c r="AA42">
        <f t="shared" si="8"/>
        <v>7.4366591206616523E-4</v>
      </c>
      <c r="AB42">
        <f t="shared" si="9"/>
        <v>1.5612968484617608E-4</v>
      </c>
      <c r="AC42">
        <f t="shared" si="9"/>
        <v>2.4329573625943832E-8</v>
      </c>
      <c r="AG42">
        <v>720</v>
      </c>
      <c r="AH42">
        <v>411.09399999999999</v>
      </c>
      <c r="AI42">
        <f t="shared" si="10"/>
        <v>684.24399999999991</v>
      </c>
      <c r="AJ42">
        <v>3.9397799999999998</v>
      </c>
      <c r="AK42">
        <f t="shared" si="20"/>
        <v>0.44982514069238116</v>
      </c>
      <c r="AL42">
        <f t="shared" si="21"/>
        <v>0.55017485930761878</v>
      </c>
      <c r="AM42">
        <f t="shared" si="22"/>
        <v>9.5129343367049424E-4</v>
      </c>
      <c r="AN42">
        <f t="shared" si="23"/>
        <v>0.7031706273224837</v>
      </c>
      <c r="AO42">
        <f t="shared" si="11"/>
        <v>1.6244559910482996</v>
      </c>
      <c r="AP42">
        <f t="shared" si="26"/>
        <v>0.56036510040128928</v>
      </c>
      <c r="AQ42">
        <f t="shared" si="24"/>
        <v>1.1025486840936108E-3</v>
      </c>
      <c r="AR42">
        <f t="shared" si="12"/>
        <v>1.0384101354713104E-4</v>
      </c>
      <c r="AS42">
        <f t="shared" si="12"/>
        <v>2.287815078055971E-8</v>
      </c>
    </row>
    <row r="43" spans="1:45" x14ac:dyDescent="0.25">
      <c r="A43">
        <v>2162</v>
      </c>
      <c r="B43">
        <v>400.59199999999998</v>
      </c>
      <c r="C43">
        <f t="shared" si="0"/>
        <v>673.74199999999996</v>
      </c>
      <c r="D43">
        <v>3.0499800000000001</v>
      </c>
      <c r="E43">
        <f t="shared" si="13"/>
        <v>0.47346410342386647</v>
      </c>
      <c r="F43">
        <f t="shared" si="1"/>
        <v>0.52653589657613353</v>
      </c>
      <c r="G43">
        <f t="shared" si="14"/>
        <v>2.6677325706597402E-4</v>
      </c>
      <c r="H43">
        <f t="shared" si="15"/>
        <v>0.73679517124001204</v>
      </c>
      <c r="I43">
        <f t="shared" si="16"/>
        <v>1.7209081373842663</v>
      </c>
      <c r="J43">
        <f t="shared" si="25"/>
        <v>0.57142800897076973</v>
      </c>
      <c r="K43">
        <f t="shared" si="17"/>
        <v>3.5353906970424063E-4</v>
      </c>
      <c r="L43">
        <f t="shared" si="2"/>
        <v>2.0153017552526488E-3</v>
      </c>
      <c r="M43">
        <f t="shared" si="2"/>
        <v>7.5283062427787865E-9</v>
      </c>
      <c r="Q43">
        <v>1104</v>
      </c>
      <c r="R43">
        <v>413.62200000000001</v>
      </c>
      <c r="S43">
        <f t="shared" si="3"/>
        <v>686.77199999999993</v>
      </c>
      <c r="T43">
        <v>3.8578700000000001</v>
      </c>
      <c r="U43">
        <f t="shared" si="18"/>
        <v>0.43722969726093225</v>
      </c>
      <c r="V43">
        <f t="shared" si="4"/>
        <v>0.56277030273906781</v>
      </c>
      <c r="W43">
        <f t="shared" si="5"/>
        <v>6.2650357079173846E-4</v>
      </c>
      <c r="X43">
        <f t="shared" si="6"/>
        <v>0.7598367782998986</v>
      </c>
      <c r="Y43">
        <f t="shared" si="7"/>
        <v>1.7917355978008489</v>
      </c>
      <c r="Z43">
        <f t="shared" si="19"/>
        <v>0.57900899483700596</v>
      </c>
      <c r="AA43">
        <f t="shared" si="8"/>
        <v>6.4867555469245248E-4</v>
      </c>
      <c r="AB43">
        <f t="shared" si="9"/>
        <v>2.6369512105163913E-4</v>
      </c>
      <c r="AC43">
        <f t="shared" si="9"/>
        <v>4.9159687009352182E-10</v>
      </c>
      <c r="AG43">
        <v>736</v>
      </c>
      <c r="AH43">
        <v>418.87099999999998</v>
      </c>
      <c r="AI43">
        <f t="shared" si="10"/>
        <v>692.02099999999996</v>
      </c>
      <c r="AJ43">
        <v>3.80647</v>
      </c>
      <c r="AK43">
        <f t="shared" si="20"/>
        <v>0.43460444575365326</v>
      </c>
      <c r="AL43">
        <f t="shared" si="21"/>
        <v>0.56539555424634669</v>
      </c>
      <c r="AM43">
        <f t="shared" si="22"/>
        <v>1.0061688856615389E-3</v>
      </c>
      <c r="AN43">
        <f t="shared" si="23"/>
        <v>0.75678791455458405</v>
      </c>
      <c r="AO43">
        <f t="shared" si="11"/>
        <v>1.7821109104314445</v>
      </c>
      <c r="AP43">
        <f t="shared" si="26"/>
        <v>0.57800587934678704</v>
      </c>
      <c r="AQ43">
        <f t="shared" si="24"/>
        <v>9.6545602450726824E-4</v>
      </c>
      <c r="AR43">
        <f t="shared" si="12"/>
        <v>1.5902029913879607E-4</v>
      </c>
      <c r="AS43">
        <f t="shared" si="12"/>
        <v>1.6575370633669204E-9</v>
      </c>
    </row>
    <row r="44" spans="1:45" x14ac:dyDescent="0.25">
      <c r="A44">
        <v>2209</v>
      </c>
      <c r="B44" s="13">
        <v>408.34500000000003</v>
      </c>
      <c r="C44">
        <f t="shared" si="0"/>
        <v>681.495</v>
      </c>
      <c r="D44" s="13">
        <v>2.9692099999999999</v>
      </c>
      <c r="E44">
        <f t="shared" si="13"/>
        <v>0.46092576034176569</v>
      </c>
      <c r="F44">
        <f t="shared" si="1"/>
        <v>0.53907423965823431</v>
      </c>
      <c r="G44">
        <f t="shared" si="14"/>
        <v>2.7090185148633369E-4</v>
      </c>
      <c r="H44">
        <f t="shared" si="15"/>
        <v>0.78729877301481688</v>
      </c>
      <c r="I44">
        <f t="shared" si="16"/>
        <v>1.8824255076343184</v>
      </c>
      <c r="J44">
        <f t="shared" si="25"/>
        <v>0.58804434524686899</v>
      </c>
      <c r="K44">
        <f t="shared" si="17"/>
        <v>3.0518797633093418E-4</v>
      </c>
      <c r="L44">
        <f t="shared" si="2"/>
        <v>2.3980712413620296E-3</v>
      </c>
      <c r="M44">
        <f t="shared" si="2"/>
        <v>1.1755383568595312E-9</v>
      </c>
      <c r="Q44">
        <v>1128</v>
      </c>
      <c r="R44">
        <v>421.44499999999999</v>
      </c>
      <c r="S44">
        <f t="shared" si="3"/>
        <v>694.59500000000003</v>
      </c>
      <c r="T44">
        <v>3.7252000000000001</v>
      </c>
      <c r="U44">
        <f t="shared" si="18"/>
        <v>0.42219361156193053</v>
      </c>
      <c r="V44">
        <f t="shared" si="4"/>
        <v>0.57780638843806953</v>
      </c>
      <c r="W44">
        <f t="shared" si="5"/>
        <v>6.5620664956071251E-4</v>
      </c>
      <c r="X44">
        <f t="shared" si="6"/>
        <v>0.80715472086083806</v>
      </c>
      <c r="Y44">
        <f t="shared" si="7"/>
        <v>1.9532081922686115</v>
      </c>
      <c r="Z44">
        <f t="shared" si="19"/>
        <v>0.59457720814962478</v>
      </c>
      <c r="AA44">
        <f t="shared" si="8"/>
        <v>5.5408168476298091E-4</v>
      </c>
      <c r="AB44">
        <f t="shared" si="9"/>
        <v>2.812603937974902E-4</v>
      </c>
      <c r="AC44">
        <f t="shared" si="9"/>
        <v>1.0429508434937919E-8</v>
      </c>
      <c r="AG44">
        <v>752</v>
      </c>
      <c r="AH44" s="13">
        <v>426.63200000000001</v>
      </c>
      <c r="AI44">
        <f t="shared" si="10"/>
        <v>699.78199999999993</v>
      </c>
      <c r="AJ44" s="13">
        <v>3.66547</v>
      </c>
      <c r="AK44">
        <f t="shared" si="20"/>
        <v>0.41850574358306869</v>
      </c>
      <c r="AL44">
        <f t="shared" si="21"/>
        <v>0.58149425641693131</v>
      </c>
      <c r="AM44">
        <f t="shared" si="22"/>
        <v>1.0302883951192401E-3</v>
      </c>
      <c r="AN44">
        <f t="shared" si="23"/>
        <v>0.80373834288739121</v>
      </c>
      <c r="AO44">
        <f t="shared" si="11"/>
        <v>1.9406737223299395</v>
      </c>
      <c r="AP44">
        <f t="shared" si="26"/>
        <v>0.59345317573890333</v>
      </c>
      <c r="AQ44">
        <f t="shared" si="24"/>
        <v>8.2832317677624507E-4</v>
      </c>
      <c r="AR44">
        <f t="shared" si="12"/>
        <v>1.4301575134943566E-4</v>
      </c>
      <c r="AS44">
        <f t="shared" si="12"/>
        <v>4.0789949420333671E-8</v>
      </c>
    </row>
    <row r="45" spans="1:45" x14ac:dyDescent="0.25">
      <c r="A45">
        <v>2256</v>
      </c>
      <c r="B45">
        <v>416.096</v>
      </c>
      <c r="C45">
        <f t="shared" si="0"/>
        <v>689.24599999999998</v>
      </c>
      <c r="D45">
        <v>2.8871899999999999</v>
      </c>
      <c r="E45">
        <f t="shared" si="13"/>
        <v>0.44819337332190801</v>
      </c>
      <c r="F45">
        <f t="shared" si="1"/>
        <v>0.55180662667809199</v>
      </c>
      <c r="G45">
        <f t="shared" si="14"/>
        <v>2.6654205577843117E-4</v>
      </c>
      <c r="H45">
        <f t="shared" si="15"/>
        <v>0.83089534647406771</v>
      </c>
      <c r="I45">
        <f t="shared" si="16"/>
        <v>2.0450427905264146</v>
      </c>
      <c r="J45">
        <f t="shared" si="25"/>
        <v>0.60238818013442286</v>
      </c>
      <c r="K45">
        <f t="shared" si="17"/>
        <v>2.5793243447187015E-4</v>
      </c>
      <c r="L45">
        <f t="shared" si="2"/>
        <v>2.5584935500556566E-3</v>
      </c>
      <c r="M45">
        <f t="shared" si="2"/>
        <v>7.4125579042389498E-11</v>
      </c>
      <c r="Q45">
        <v>1152</v>
      </c>
      <c r="R45" s="13">
        <v>429.27300000000002</v>
      </c>
      <c r="S45">
        <f t="shared" si="3"/>
        <v>702.423</v>
      </c>
      <c r="T45" s="13">
        <v>3.5862400000000001</v>
      </c>
      <c r="U45">
        <f t="shared" si="18"/>
        <v>0.40644465197247337</v>
      </c>
      <c r="V45">
        <f t="shared" si="4"/>
        <v>0.59355534802752663</v>
      </c>
      <c r="W45">
        <f t="shared" si="5"/>
        <v>6.9799873972056781E-4</v>
      </c>
      <c r="X45">
        <f t="shared" si="6"/>
        <v>0.84757246921596707</v>
      </c>
      <c r="Y45">
        <f t="shared" si="7"/>
        <v>2.1153651629175094</v>
      </c>
      <c r="Z45">
        <f t="shared" si="19"/>
        <v>0.60787516858393631</v>
      </c>
      <c r="AA45">
        <f t="shared" si="8"/>
        <v>4.6447966596452513E-4</v>
      </c>
      <c r="AB45">
        <f t="shared" si="9"/>
        <v>2.050572607677732E-4</v>
      </c>
      <c r="AC45">
        <f t="shared" si="9"/>
        <v>5.4531157807880101E-8</v>
      </c>
      <c r="AG45">
        <v>768</v>
      </c>
      <c r="AH45">
        <v>434.38900000000001</v>
      </c>
      <c r="AI45">
        <f t="shared" si="10"/>
        <v>707.53899999999999</v>
      </c>
      <c r="AJ45">
        <v>3.5210900000000001</v>
      </c>
      <c r="AK45">
        <f t="shared" si="20"/>
        <v>0.4020211292611609</v>
      </c>
      <c r="AL45">
        <f t="shared" si="21"/>
        <v>0.59797887073883915</v>
      </c>
      <c r="AM45">
        <f t="shared" si="22"/>
        <v>1.0125198807554303E-3</v>
      </c>
      <c r="AN45">
        <f t="shared" si="23"/>
        <v>0.84401995795886409</v>
      </c>
      <c r="AO45">
        <f t="shared" si="11"/>
        <v>2.0999240079222408</v>
      </c>
      <c r="AP45">
        <f t="shared" si="26"/>
        <v>0.60670634656732325</v>
      </c>
      <c r="AQ45">
        <f t="shared" si="24"/>
        <v>6.9743225278536729E-4</v>
      </c>
      <c r="AR45">
        <f t="shared" si="12"/>
        <v>7.6168834336774209E-5</v>
      </c>
      <c r="AS45">
        <f t="shared" si="12"/>
        <v>9.9280213299800844E-8</v>
      </c>
    </row>
    <row r="46" spans="1:45" x14ac:dyDescent="0.25">
      <c r="A46">
        <v>2303</v>
      </c>
      <c r="B46">
        <v>423.82400000000001</v>
      </c>
      <c r="C46">
        <f t="shared" si="0"/>
        <v>696.97399999999993</v>
      </c>
      <c r="D46">
        <v>2.8064900000000002</v>
      </c>
      <c r="E46">
        <f t="shared" si="13"/>
        <v>0.43566589670032169</v>
      </c>
      <c r="F46">
        <f t="shared" si="1"/>
        <v>0.56433410329967826</v>
      </c>
      <c r="G46">
        <f t="shared" si="14"/>
        <v>2.5184425964195673E-4</v>
      </c>
      <c r="H46">
        <f t="shared" si="15"/>
        <v>0.86774139284249563</v>
      </c>
      <c r="I46">
        <f t="shared" si="16"/>
        <v>2.2085617967952191</v>
      </c>
      <c r="J46">
        <f t="shared" si="25"/>
        <v>0.61451100455460073</v>
      </c>
      <c r="K46">
        <f t="shared" si="17"/>
        <v>2.1326660691903354E-4</v>
      </c>
      <c r="L46">
        <f t="shared" si="2"/>
        <v>2.5177214195462399E-3</v>
      </c>
      <c r="M46">
        <f t="shared" si="2"/>
        <v>1.488235289610463E-9</v>
      </c>
      <c r="Q46">
        <v>1176</v>
      </c>
      <c r="R46">
        <v>437.09699999999998</v>
      </c>
      <c r="S46">
        <f t="shared" si="3"/>
        <v>710.24699999999996</v>
      </c>
      <c r="T46">
        <v>3.4384299999999999</v>
      </c>
      <c r="U46">
        <f t="shared" si="18"/>
        <v>0.3896926822191798</v>
      </c>
      <c r="V46">
        <f t="shared" si="4"/>
        <v>0.61030731778082026</v>
      </c>
      <c r="W46">
        <f t="shared" si="5"/>
        <v>6.6796510204636395E-4</v>
      </c>
      <c r="X46">
        <f t="shared" si="6"/>
        <v>0.88145415628717771</v>
      </c>
      <c r="Y46">
        <f t="shared" si="7"/>
        <v>2.2783126844112234</v>
      </c>
      <c r="Z46">
        <f t="shared" si="19"/>
        <v>0.61902268056708487</v>
      </c>
      <c r="AA46">
        <f t="shared" si="8"/>
        <v>3.8165999812372745E-4</v>
      </c>
      <c r="AB46">
        <f t="shared" si="9"/>
        <v>7.5957548496206087E-5</v>
      </c>
      <c r="AC46">
        <f t="shared" si="9"/>
        <v>8.1970612532151687E-8</v>
      </c>
      <c r="AG46">
        <v>784</v>
      </c>
      <c r="AH46" s="13">
        <v>442.15</v>
      </c>
      <c r="AI46">
        <f t="shared" si="10"/>
        <v>715.3</v>
      </c>
      <c r="AJ46" s="13">
        <v>3.3792</v>
      </c>
      <c r="AK46">
        <f t="shared" si="20"/>
        <v>0.38582081116907402</v>
      </c>
      <c r="AL46">
        <f t="shared" si="21"/>
        <v>0.61417918883092604</v>
      </c>
      <c r="AM46">
        <f t="shared" si="22"/>
        <v>9.5036576022980435E-4</v>
      </c>
      <c r="AN46">
        <f t="shared" si="23"/>
        <v>0.87793630647209575</v>
      </c>
      <c r="AO46">
        <f t="shared" si="11"/>
        <v>2.2598499671668582</v>
      </c>
      <c r="AP46">
        <f t="shared" si="26"/>
        <v>0.61786526261188912</v>
      </c>
      <c r="AQ46">
        <f t="shared" si="24"/>
        <v>5.7654197100069041E-4</v>
      </c>
      <c r="AR46">
        <f t="shared" si="12"/>
        <v>1.3587139918703485E-5</v>
      </c>
      <c r="AS46">
        <f t="shared" si="12"/>
        <v>1.3974422539361299E-7</v>
      </c>
    </row>
    <row r="47" spans="1:45" x14ac:dyDescent="0.25">
      <c r="A47">
        <v>2350</v>
      </c>
      <c r="B47">
        <v>431.52800000000002</v>
      </c>
      <c r="C47">
        <f t="shared" si="0"/>
        <v>704.678</v>
      </c>
      <c r="D47">
        <v>2.7302399999999998</v>
      </c>
      <c r="E47">
        <f t="shared" si="13"/>
        <v>0.42382921649714983</v>
      </c>
      <c r="F47">
        <f t="shared" si="1"/>
        <v>0.57617078350285023</v>
      </c>
      <c r="G47">
        <f t="shared" si="14"/>
        <v>2.4186957552236121E-4</v>
      </c>
      <c r="H47">
        <f t="shared" si="15"/>
        <v>0.8982068568058228</v>
      </c>
      <c r="I47">
        <f t="shared" si="16"/>
        <v>2.3725881215381399</v>
      </c>
      <c r="J47">
        <f t="shared" si="25"/>
        <v>0.62453453507979528</v>
      </c>
      <c r="K47">
        <f t="shared" si="17"/>
        <v>1.7278393717821148E-4</v>
      </c>
      <c r="L47">
        <f t="shared" si="2"/>
        <v>2.3390524665964554E-3</v>
      </c>
      <c r="M47">
        <f t="shared" si="2"/>
        <v>4.772825425418652E-9</v>
      </c>
      <c r="Q47">
        <v>1200</v>
      </c>
      <c r="R47">
        <v>444.92</v>
      </c>
      <c r="S47">
        <f t="shared" si="3"/>
        <v>718.06999999999994</v>
      </c>
      <c r="T47">
        <v>3.29698</v>
      </c>
      <c r="U47">
        <f t="shared" si="18"/>
        <v>0.37366151977006701</v>
      </c>
      <c r="V47">
        <f t="shared" si="4"/>
        <v>0.62633848022993299</v>
      </c>
      <c r="W47">
        <f t="shared" si="5"/>
        <v>5.4509163470634059E-4</v>
      </c>
      <c r="X47">
        <f t="shared" si="6"/>
        <v>0.90929452384594778</v>
      </c>
      <c r="Y47">
        <f t="shared" si="7"/>
        <v>2.441941581836002</v>
      </c>
      <c r="Z47">
        <f t="shared" si="19"/>
        <v>0.62818252052205437</v>
      </c>
      <c r="AA47">
        <f t="shared" si="8"/>
        <v>3.0756134517016874E-4</v>
      </c>
      <c r="AB47">
        <f t="shared" si="9"/>
        <v>3.4004845989670818E-6</v>
      </c>
      <c r="AC47">
        <f t="shared" si="9"/>
        <v>5.6420638447137632E-8</v>
      </c>
      <c r="AG47">
        <v>800</v>
      </c>
      <c r="AH47">
        <v>449.89499999999998</v>
      </c>
      <c r="AI47">
        <f t="shared" si="10"/>
        <v>723.04499999999996</v>
      </c>
      <c r="AJ47">
        <v>3.2460200000000001</v>
      </c>
      <c r="AK47">
        <f t="shared" si="20"/>
        <v>0.37061495900539704</v>
      </c>
      <c r="AL47">
        <f t="shared" si="21"/>
        <v>0.62938504099460291</v>
      </c>
      <c r="AM47">
        <f t="shared" si="22"/>
        <v>8.2284634188391215E-4</v>
      </c>
      <c r="AN47">
        <f t="shared" si="23"/>
        <v>0.90597372278439048</v>
      </c>
      <c r="AO47">
        <f t="shared" si="11"/>
        <v>2.4204950873532725</v>
      </c>
      <c r="AP47">
        <f t="shared" si="26"/>
        <v>0.62708993414790015</v>
      </c>
      <c r="AQ47">
        <f t="shared" si="24"/>
        <v>4.6717244568993327E-4</v>
      </c>
      <c r="AR47">
        <f t="shared" si="12"/>
        <v>5.2675154377818622E-6</v>
      </c>
      <c r="AS47">
        <f t="shared" si="12"/>
        <v>1.2650392043380526E-7</v>
      </c>
    </row>
    <row r="48" spans="1:45" x14ac:dyDescent="0.25">
      <c r="A48">
        <v>2397</v>
      </c>
      <c r="B48">
        <v>439.22899999999998</v>
      </c>
      <c r="C48">
        <f t="shared" si="0"/>
        <v>712.37899999999991</v>
      </c>
      <c r="D48">
        <v>2.6570100000000001</v>
      </c>
      <c r="E48">
        <f t="shared" si="13"/>
        <v>0.41246134644759885</v>
      </c>
      <c r="F48">
        <f t="shared" si="1"/>
        <v>0.5875386535524012</v>
      </c>
      <c r="G48">
        <f t="shared" si="14"/>
        <v>2.3886395878433968E-4</v>
      </c>
      <c r="H48">
        <f t="shared" si="15"/>
        <v>0.92288930891396304</v>
      </c>
      <c r="I48">
        <f t="shared" si="16"/>
        <v>2.5369018738982176</v>
      </c>
      <c r="J48">
        <f t="shared" si="25"/>
        <v>0.63265538012717126</v>
      </c>
      <c r="K48">
        <f t="shared" si="17"/>
        <v>1.3748758558353402E-4</v>
      </c>
      <c r="L48">
        <f t="shared" si="2"/>
        <v>2.0355190168225628E-3</v>
      </c>
      <c r="M48">
        <f t="shared" si="2"/>
        <v>1.0277169043349026E-8</v>
      </c>
      <c r="Q48">
        <v>1224</v>
      </c>
      <c r="R48">
        <v>452.73399999999998</v>
      </c>
      <c r="S48">
        <f t="shared" si="3"/>
        <v>725.88400000000001</v>
      </c>
      <c r="T48">
        <v>3.1815500000000001</v>
      </c>
      <c r="U48">
        <f t="shared" si="18"/>
        <v>0.36057932053711478</v>
      </c>
      <c r="V48">
        <f t="shared" si="4"/>
        <v>0.63942067946288517</v>
      </c>
      <c r="W48">
        <f t="shared" si="5"/>
        <v>4.3666831379447307E-4</v>
      </c>
      <c r="X48">
        <f t="shared" si="6"/>
        <v>0.93172973041331586</v>
      </c>
      <c r="Y48">
        <f t="shared" si="7"/>
        <v>2.6062027497574656</v>
      </c>
      <c r="Z48">
        <f t="shared" si="19"/>
        <v>0.6355639928061384</v>
      </c>
      <c r="AA48">
        <f t="shared" si="8"/>
        <v>2.4296213686730007E-4</v>
      </c>
      <c r="AB48">
        <f t="shared" si="9"/>
        <v>1.4874031968328548E-5</v>
      </c>
      <c r="AC48">
        <f t="shared" si="9"/>
        <v>3.7522082979741248E-8</v>
      </c>
      <c r="AG48">
        <v>816</v>
      </c>
      <c r="AH48">
        <v>457.65100000000001</v>
      </c>
      <c r="AI48">
        <f t="shared" si="10"/>
        <v>730.80099999999993</v>
      </c>
      <c r="AJ48">
        <v>3.1307100000000001</v>
      </c>
      <c r="AK48">
        <f t="shared" si="20"/>
        <v>0.35744941753525444</v>
      </c>
      <c r="AL48">
        <f t="shared" si="21"/>
        <v>0.6425505824647455</v>
      </c>
      <c r="AM48">
        <f t="shared" si="22"/>
        <v>7.3064987377932655E-4</v>
      </c>
      <c r="AN48">
        <f t="shared" si="23"/>
        <v>0.92869246488517299</v>
      </c>
      <c r="AO48">
        <f t="shared" si="11"/>
        <v>2.5816099518766462</v>
      </c>
      <c r="AP48">
        <f t="shared" si="26"/>
        <v>0.63456469327893905</v>
      </c>
      <c r="AQ48">
        <f t="shared" si="24"/>
        <v>3.7206772421275824E-4</v>
      </c>
      <c r="AR48">
        <f t="shared" si="12"/>
        <v>6.3774426087980399E-5</v>
      </c>
      <c r="AS48">
        <f t="shared" si="12"/>
        <v>1.2858115798778075E-7</v>
      </c>
    </row>
    <row r="49" spans="1:45" x14ac:dyDescent="0.25">
      <c r="A49">
        <v>2444</v>
      </c>
      <c r="B49">
        <v>446.93900000000002</v>
      </c>
      <c r="C49">
        <f t="shared" si="0"/>
        <v>720.08899999999994</v>
      </c>
      <c r="D49">
        <v>2.5846900000000002</v>
      </c>
      <c r="E49">
        <f t="shared" si="13"/>
        <v>0.40123474038473483</v>
      </c>
      <c r="F49">
        <f t="shared" si="1"/>
        <v>0.59876525961526517</v>
      </c>
      <c r="G49">
        <f t="shared" si="14"/>
        <v>2.3810429741099676E-4</v>
      </c>
      <c r="H49">
        <f t="shared" si="15"/>
        <v>0.94252962271888152</v>
      </c>
      <c r="I49">
        <f t="shared" si="16"/>
        <v>2.7016349067371257</v>
      </c>
      <c r="J49">
        <f t="shared" si="25"/>
        <v>0.63911729664959738</v>
      </c>
      <c r="K49">
        <f t="shared" si="17"/>
        <v>1.0746030818904213E-4</v>
      </c>
      <c r="L49">
        <f t="shared" si="2"/>
        <v>1.6282868928201182E-3</v>
      </c>
      <c r="M49">
        <f t="shared" si="2"/>
        <v>1.7067851919826198E-8</v>
      </c>
      <c r="Q49">
        <v>1248</v>
      </c>
      <c r="R49">
        <v>460.613</v>
      </c>
      <c r="S49">
        <f t="shared" si="3"/>
        <v>733.76299999999992</v>
      </c>
      <c r="T49">
        <v>3.08908</v>
      </c>
      <c r="U49">
        <f t="shared" si="18"/>
        <v>0.35009928100604754</v>
      </c>
      <c r="V49">
        <f t="shared" si="4"/>
        <v>0.64990071899395252</v>
      </c>
      <c r="W49">
        <f t="shared" si="5"/>
        <v>4.3586552788179206E-4</v>
      </c>
      <c r="X49">
        <f t="shared" si="6"/>
        <v>0.94945271743449422</v>
      </c>
      <c r="Y49">
        <f t="shared" si="7"/>
        <v>2.7709458183722933</v>
      </c>
      <c r="Z49">
        <f t="shared" si="19"/>
        <v>0.64139508409095358</v>
      </c>
      <c r="AA49">
        <f t="shared" si="8"/>
        <v>1.8914283324930316E-4</v>
      </c>
      <c r="AB49">
        <f t="shared" si="9"/>
        <v>7.2345825103113748E-5</v>
      </c>
      <c r="AC49">
        <f t="shared" si="9"/>
        <v>6.0872088046716361E-8</v>
      </c>
      <c r="AG49">
        <v>832</v>
      </c>
      <c r="AH49">
        <v>465.4</v>
      </c>
      <c r="AI49">
        <f t="shared" si="10"/>
        <v>738.55</v>
      </c>
      <c r="AJ49">
        <v>3.0283199999999999</v>
      </c>
      <c r="AK49">
        <f t="shared" si="20"/>
        <v>0.34575901955478522</v>
      </c>
      <c r="AL49">
        <f t="shared" si="21"/>
        <v>0.65424098044521473</v>
      </c>
      <c r="AM49">
        <f t="shared" si="22"/>
        <v>6.6449962150923886E-4</v>
      </c>
      <c r="AN49">
        <f t="shared" si="23"/>
        <v>0.94678623464492673</v>
      </c>
      <c r="AO49">
        <f t="shared" si="11"/>
        <v>2.7433663323730566</v>
      </c>
      <c r="AP49">
        <f t="shared" si="26"/>
        <v>0.64051777686634315</v>
      </c>
      <c r="AQ49">
        <f t="shared" si="24"/>
        <v>2.9065101093359372E-4</v>
      </c>
      <c r="AR49">
        <f t="shared" si="12"/>
        <v>1.8832631646715372E-4</v>
      </c>
      <c r="AS49">
        <f t="shared" si="12"/>
        <v>1.3976278362934038E-7</v>
      </c>
    </row>
    <row r="50" spans="1:45" x14ac:dyDescent="0.25">
      <c r="A50">
        <v>2491</v>
      </c>
      <c r="B50">
        <v>454.64</v>
      </c>
      <c r="C50">
        <f t="shared" si="0"/>
        <v>727.79</v>
      </c>
      <c r="D50">
        <v>2.5125999999999999</v>
      </c>
      <c r="E50">
        <f t="shared" si="13"/>
        <v>0.39004383840641804</v>
      </c>
      <c r="F50">
        <f t="shared" si="1"/>
        <v>0.60995616159358201</v>
      </c>
      <c r="G50">
        <f t="shared" si="14"/>
        <v>2.0332501801388359E-4</v>
      </c>
      <c r="H50">
        <f t="shared" si="15"/>
        <v>0.95788049360259286</v>
      </c>
      <c r="I50">
        <f t="shared" si="16"/>
        <v>2.866960340900877</v>
      </c>
      <c r="J50">
        <f t="shared" si="25"/>
        <v>0.64416793113448234</v>
      </c>
      <c r="K50">
        <f t="shared" si="17"/>
        <v>8.232621252226919E-5</v>
      </c>
      <c r="L50">
        <f t="shared" si="2"/>
        <v>1.1704451751196755E-3</v>
      </c>
      <c r="M50">
        <f t="shared" si="2"/>
        <v>1.4640710930397537E-8</v>
      </c>
      <c r="Q50">
        <v>1272</v>
      </c>
      <c r="R50">
        <v>468.41800000000001</v>
      </c>
      <c r="S50">
        <f t="shared" si="3"/>
        <v>741.56799999999998</v>
      </c>
      <c r="T50">
        <v>2.9967800000000002</v>
      </c>
      <c r="U50">
        <f t="shared" si="18"/>
        <v>0.33963850833688453</v>
      </c>
      <c r="V50">
        <f t="shared" si="4"/>
        <v>0.66036149166311553</v>
      </c>
      <c r="W50">
        <f t="shared" si="5"/>
        <v>3.6951763333424131E-4</v>
      </c>
      <c r="X50">
        <f t="shared" si="6"/>
        <v>0.96324983011241394</v>
      </c>
      <c r="Y50">
        <f t="shared" si="7"/>
        <v>2.9369744200454888</v>
      </c>
      <c r="Z50">
        <f t="shared" si="19"/>
        <v>0.64593451208893682</v>
      </c>
      <c r="AA50">
        <f t="shared" si="8"/>
        <v>1.4326273809012939E-4</v>
      </c>
      <c r="AB50">
        <f t="shared" si="9"/>
        <v>2.0813773963376973E-4</v>
      </c>
      <c r="AC50">
        <f t="shared" si="9"/>
        <v>5.1191277621924059E-8</v>
      </c>
      <c r="AG50">
        <v>848</v>
      </c>
      <c r="AH50">
        <v>473.14600000000002</v>
      </c>
      <c r="AI50">
        <f t="shared" si="10"/>
        <v>746.29600000000005</v>
      </c>
      <c r="AJ50">
        <v>2.9352</v>
      </c>
      <c r="AK50">
        <f t="shared" si="20"/>
        <v>0.33512702561063745</v>
      </c>
      <c r="AL50">
        <f t="shared" si="21"/>
        <v>0.66487297438936255</v>
      </c>
      <c r="AM50">
        <f t="shared" si="22"/>
        <v>5.5125210225073079E-4</v>
      </c>
      <c r="AN50">
        <f t="shared" si="23"/>
        <v>0.96092068418203569</v>
      </c>
      <c r="AO50">
        <f t="shared" si="11"/>
        <v>2.9056047687874513</v>
      </c>
      <c r="AP50">
        <f t="shared" si="26"/>
        <v>0.6451681930412807</v>
      </c>
      <c r="AQ50">
        <f t="shared" si="24"/>
        <v>2.2289360715043642E-4</v>
      </c>
      <c r="AR50">
        <f t="shared" si="12"/>
        <v>3.8827840797571418E-4</v>
      </c>
      <c r="AS50">
        <f t="shared" si="12"/>
        <v>1.0781930130453004E-7</v>
      </c>
    </row>
    <row r="51" spans="1:45" x14ac:dyDescent="0.25">
      <c r="A51">
        <v>2538</v>
      </c>
      <c r="B51">
        <v>462.33300000000003</v>
      </c>
      <c r="C51">
        <f t="shared" si="0"/>
        <v>735.48299999999995</v>
      </c>
      <c r="D51">
        <v>2.4510399999999999</v>
      </c>
      <c r="E51">
        <f t="shared" si="13"/>
        <v>0.38048756255976551</v>
      </c>
      <c r="F51">
        <f t="shared" si="1"/>
        <v>0.61951243744023454</v>
      </c>
      <c r="G51">
        <f t="shared" si="14"/>
        <v>1.7115501029043719E-4</v>
      </c>
      <c r="H51">
        <f t="shared" si="15"/>
        <v>0.96964092012725089</v>
      </c>
      <c r="I51">
        <f t="shared" si="16"/>
        <v>3.032700850953721</v>
      </c>
      <c r="J51">
        <f t="shared" si="25"/>
        <v>0.64803726312302901</v>
      </c>
      <c r="K51">
        <f t="shared" si="17"/>
        <v>6.1869087240268015E-5</v>
      </c>
      <c r="L51">
        <f t="shared" si="2"/>
        <v>8.1366568023381067E-4</v>
      </c>
      <c r="M51">
        <f t="shared" si="2"/>
        <v>1.1943412976927498E-8</v>
      </c>
      <c r="Q51">
        <v>1296</v>
      </c>
      <c r="R51">
        <v>476.24900000000002</v>
      </c>
      <c r="S51">
        <f t="shared" si="3"/>
        <v>749.399</v>
      </c>
      <c r="T51">
        <v>2.9185300000000001</v>
      </c>
      <c r="U51">
        <f t="shared" si="18"/>
        <v>0.33077008513686273</v>
      </c>
      <c r="V51">
        <f t="shared" si="4"/>
        <v>0.66922991486313732</v>
      </c>
      <c r="W51">
        <f t="shared" si="5"/>
        <v>2.9004182797940742E-4</v>
      </c>
      <c r="X51">
        <f t="shared" si="6"/>
        <v>0.97370019773153238</v>
      </c>
      <c r="Y51">
        <f t="shared" si="7"/>
        <v>3.1029250958694021</v>
      </c>
      <c r="Z51">
        <f t="shared" si="19"/>
        <v>0.64937281780309997</v>
      </c>
      <c r="AA51">
        <f t="shared" si="8"/>
        <v>1.0691333602910874E-4</v>
      </c>
      <c r="AB51">
        <f t="shared" si="9"/>
        <v>3.9430430365174415E-4</v>
      </c>
      <c r="AC51">
        <f t="shared" si="9"/>
        <v>3.3536044563990605E-8</v>
      </c>
      <c r="AG51">
        <v>864</v>
      </c>
      <c r="AH51">
        <v>480.93700000000001</v>
      </c>
      <c r="AI51">
        <f t="shared" si="10"/>
        <v>754.08699999999999</v>
      </c>
      <c r="AJ51">
        <v>2.8579500000000002</v>
      </c>
      <c r="AK51">
        <f t="shared" si="20"/>
        <v>0.3263069919746257</v>
      </c>
      <c r="AL51">
        <f t="shared" si="21"/>
        <v>0.67369300802537424</v>
      </c>
      <c r="AM51">
        <f t="shared" si="22"/>
        <v>4.5762844423741234E-4</v>
      </c>
      <c r="AN51">
        <f t="shared" si="23"/>
        <v>0.97176006998803166</v>
      </c>
      <c r="AO51">
        <f t="shared" si="11"/>
        <v>3.0682776561537386</v>
      </c>
      <c r="AP51">
        <f t="shared" si="26"/>
        <v>0.64873449075568768</v>
      </c>
      <c r="AQ51">
        <f t="shared" si="24"/>
        <v>1.683162890300712E-4</v>
      </c>
      <c r="AR51">
        <f t="shared" si="12"/>
        <v>6.2292758430124249E-4</v>
      </c>
      <c r="AS51">
        <f t="shared" si="12"/>
        <v>8.3701523150716643E-8</v>
      </c>
    </row>
    <row r="52" spans="1:45" x14ac:dyDescent="0.25">
      <c r="A52">
        <v>2585</v>
      </c>
      <c r="B52">
        <v>470.02499999999998</v>
      </c>
      <c r="C52">
        <f t="shared" si="0"/>
        <v>743.17499999999995</v>
      </c>
      <c r="D52">
        <v>2.3992200000000001</v>
      </c>
      <c r="E52">
        <f t="shared" si="13"/>
        <v>0.37244327707611491</v>
      </c>
      <c r="F52">
        <f t="shared" si="1"/>
        <v>0.62755672292388509</v>
      </c>
      <c r="G52">
        <f t="shared" si="14"/>
        <v>1.5470669011972469E-4</v>
      </c>
      <c r="H52">
        <f t="shared" si="15"/>
        <v>0.97847901473095933</v>
      </c>
      <c r="I52">
        <f t="shared" si="16"/>
        <v>3.1987711004890045</v>
      </c>
      <c r="J52">
        <f t="shared" si="25"/>
        <v>0.65094511022332158</v>
      </c>
      <c r="K52">
        <f t="shared" si="17"/>
        <v>4.5644273569015997E-5</v>
      </c>
      <c r="L52">
        <f t="shared" si="2"/>
        <v>5.4701666046844198E-4</v>
      </c>
      <c r="M52">
        <f t="shared" si="2"/>
        <v>1.1894610703880296E-8</v>
      </c>
      <c r="Q52">
        <v>1320</v>
      </c>
      <c r="R52">
        <v>484.01600000000002</v>
      </c>
      <c r="S52">
        <f t="shared" si="3"/>
        <v>757.16599999999994</v>
      </c>
      <c r="T52">
        <v>2.85711</v>
      </c>
      <c r="U52">
        <f t="shared" si="18"/>
        <v>0.32380908126535685</v>
      </c>
      <c r="V52">
        <f t="shared" si="4"/>
        <v>0.6761909187346431</v>
      </c>
      <c r="W52">
        <f t="shared" si="5"/>
        <v>2.4442469905917402E-4</v>
      </c>
      <c r="X52">
        <f t="shared" si="6"/>
        <v>0.98149904116971665</v>
      </c>
      <c r="Y52">
        <f t="shared" si="7"/>
        <v>3.2694038557905372</v>
      </c>
      <c r="Z52">
        <f t="shared" si="19"/>
        <v>0.65193873786779855</v>
      </c>
      <c r="AA52">
        <f t="shared" si="8"/>
        <v>7.7943689447542103E-5</v>
      </c>
      <c r="AB52">
        <f t="shared" si="9"/>
        <v>5.8816827679814096E-4</v>
      </c>
      <c r="AC52">
        <f t="shared" si="9"/>
        <v>2.7715926561308281E-8</v>
      </c>
      <c r="AG52">
        <v>880</v>
      </c>
      <c r="AH52">
        <v>488.76799999999997</v>
      </c>
      <c r="AI52">
        <f t="shared" si="10"/>
        <v>761.91799999999989</v>
      </c>
      <c r="AJ52">
        <v>2.7938200000000002</v>
      </c>
      <c r="AK52">
        <f t="shared" si="20"/>
        <v>0.31898493686682716</v>
      </c>
      <c r="AL52">
        <f t="shared" si="21"/>
        <v>0.68101506313317284</v>
      </c>
      <c r="AM52">
        <f t="shared" si="22"/>
        <v>3.7627861943924368E-4</v>
      </c>
      <c r="AN52">
        <f t="shared" si="23"/>
        <v>0.97994534374960318</v>
      </c>
      <c r="AO52">
        <f t="shared" si="11"/>
        <v>3.2319043034101171</v>
      </c>
      <c r="AP52">
        <f t="shared" si="26"/>
        <v>0.65142755138016883</v>
      </c>
      <c r="AQ52">
        <f t="shared" si="24"/>
        <v>1.2478365739351845E-4</v>
      </c>
      <c r="AR52">
        <f t="shared" si="12"/>
        <v>8.7542085173415002E-4</v>
      </c>
      <c r="AS52">
        <f t="shared" si="12"/>
        <v>6.3249715934380757E-8</v>
      </c>
    </row>
    <row r="53" spans="1:45" x14ac:dyDescent="0.25">
      <c r="A53">
        <v>2632</v>
      </c>
      <c r="B53">
        <v>477.70400000000001</v>
      </c>
      <c r="C53">
        <f t="shared" si="0"/>
        <v>750.85400000000004</v>
      </c>
      <c r="D53">
        <v>2.3523800000000001</v>
      </c>
      <c r="E53">
        <f t="shared" si="13"/>
        <v>0.36517206264048785</v>
      </c>
      <c r="F53">
        <f t="shared" si="1"/>
        <v>0.63482793735951215</v>
      </c>
      <c r="G53">
        <f t="shared" si="14"/>
        <v>1.4820002531323873E-4</v>
      </c>
      <c r="H53">
        <f t="shared" si="15"/>
        <v>0.98499936965964752</v>
      </c>
      <c r="I53">
        <f t="shared" si="16"/>
        <v>3.3652019826107233</v>
      </c>
      <c r="J53">
        <f t="shared" si="25"/>
        <v>0.65309039108106537</v>
      </c>
      <c r="K53">
        <f t="shared" si="17"/>
        <v>3.302491979632892E-5</v>
      </c>
      <c r="L53">
        <f t="shared" si="2"/>
        <v>3.3351721593187299E-4</v>
      </c>
      <c r="M53">
        <f t="shared" si="2"/>
        <v>1.3265304930831307E-8</v>
      </c>
      <c r="Q53">
        <v>1344</v>
      </c>
      <c r="R53">
        <v>491.83699999999999</v>
      </c>
      <c r="S53">
        <f t="shared" si="3"/>
        <v>764.98699999999997</v>
      </c>
      <c r="T53">
        <v>2.8053499999999998</v>
      </c>
      <c r="U53">
        <f t="shared" si="18"/>
        <v>0.31794288848793667</v>
      </c>
      <c r="V53">
        <f t="shared" si="4"/>
        <v>0.68205711151206327</v>
      </c>
      <c r="W53">
        <f t="shared" si="5"/>
        <v>2.1420217058199889E-4</v>
      </c>
      <c r="X53">
        <f t="shared" si="6"/>
        <v>0.98718468015146477</v>
      </c>
      <c r="Y53">
        <f t="shared" si="7"/>
        <v>3.4355602349086913</v>
      </c>
      <c r="Z53">
        <f t="shared" si="19"/>
        <v>0.65380938641453956</v>
      </c>
      <c r="AA53">
        <f t="shared" si="8"/>
        <v>5.6144293678121294E-5</v>
      </c>
      <c r="AB53">
        <f t="shared" si="9"/>
        <v>7.97933973185271E-4</v>
      </c>
      <c r="AC53">
        <f t="shared" si="9"/>
        <v>2.4982292451361324E-8</v>
      </c>
      <c r="AG53">
        <v>896</v>
      </c>
      <c r="AH53">
        <v>496.50400000000002</v>
      </c>
      <c r="AI53">
        <f t="shared" si="10"/>
        <v>769.654</v>
      </c>
      <c r="AJ53">
        <v>2.7410899999999998</v>
      </c>
      <c r="AK53">
        <f t="shared" si="20"/>
        <v>0.31296447895579932</v>
      </c>
      <c r="AL53">
        <f t="shared" si="21"/>
        <v>0.68703552104420074</v>
      </c>
      <c r="AM53">
        <f t="shared" si="22"/>
        <v>3.3524690956296399E-4</v>
      </c>
      <c r="AN53">
        <f t="shared" si="23"/>
        <v>0.98601361202370708</v>
      </c>
      <c r="AO53">
        <f t="shared" si="11"/>
        <v>3.3966453793855722</v>
      </c>
      <c r="AP53">
        <f t="shared" si="26"/>
        <v>0.65342408989846512</v>
      </c>
      <c r="AQ53">
        <f t="shared" si="24"/>
        <v>8.9992184900061247E-5</v>
      </c>
      <c r="AR53">
        <f t="shared" si="12"/>
        <v>1.1297283036645262E-3</v>
      </c>
      <c r="AS53">
        <f t="shared" si="12"/>
        <v>6.0149879969476235E-8</v>
      </c>
    </row>
    <row r="54" spans="1:45" x14ac:dyDescent="0.25">
      <c r="A54">
        <v>2679</v>
      </c>
      <c r="B54">
        <v>485.36</v>
      </c>
      <c r="C54">
        <f t="shared" si="0"/>
        <v>758.51</v>
      </c>
      <c r="D54">
        <v>2.3075100000000002</v>
      </c>
      <c r="E54">
        <f t="shared" si="13"/>
        <v>0.35820666145076563</v>
      </c>
      <c r="F54">
        <f t="shared" si="1"/>
        <v>0.64179333854923437</v>
      </c>
      <c r="G54">
        <f t="shared" si="14"/>
        <v>1.4552469612884577E-4</v>
      </c>
      <c r="H54">
        <f t="shared" si="15"/>
        <v>0.98971703042464865</v>
      </c>
      <c r="I54">
        <f t="shared" si="16"/>
        <v>3.5318389999714217</v>
      </c>
      <c r="J54">
        <f t="shared" si="25"/>
        <v>0.65464256231149287</v>
      </c>
      <c r="K54">
        <f t="shared" si="17"/>
        <v>2.3435320879461943E-5</v>
      </c>
      <c r="L54">
        <f t="shared" si="2"/>
        <v>1.6510255129258846E-4</v>
      </c>
      <c r="M54">
        <f t="shared" si="2"/>
        <v>1.4905815548784853E-8</v>
      </c>
      <c r="Q54">
        <v>1368</v>
      </c>
      <c r="R54">
        <v>499.59699999999998</v>
      </c>
      <c r="S54">
        <f t="shared" si="3"/>
        <v>772.74699999999996</v>
      </c>
      <c r="T54">
        <v>2.7599900000000002</v>
      </c>
      <c r="U54">
        <f t="shared" si="18"/>
        <v>0.31280203639396881</v>
      </c>
      <c r="V54">
        <f t="shared" si="4"/>
        <v>0.68719796360603125</v>
      </c>
      <c r="W54">
        <f t="shared" si="5"/>
        <v>2.0008258305906357E-4</v>
      </c>
      <c r="X54">
        <f t="shared" si="6"/>
        <v>0.99128015198506181</v>
      </c>
      <c r="Y54">
        <f t="shared" si="7"/>
        <v>3.6024389235093381</v>
      </c>
      <c r="Z54">
        <f t="shared" si="19"/>
        <v>0.65515684946281449</v>
      </c>
      <c r="AA54">
        <f t="shared" si="8"/>
        <v>3.9474534400177371E-5</v>
      </c>
      <c r="AB54">
        <f t="shared" si="9"/>
        <v>1.0266329955386448E-3</v>
      </c>
      <c r="AC54">
        <f t="shared" si="9"/>
        <v>2.5794945294015151E-8</v>
      </c>
      <c r="AG54">
        <v>912</v>
      </c>
      <c r="AH54">
        <v>504.27199999999999</v>
      </c>
      <c r="AI54">
        <f t="shared" si="10"/>
        <v>777.42200000000003</v>
      </c>
      <c r="AJ54">
        <v>2.6941099999999998</v>
      </c>
      <c r="AK54">
        <f t="shared" si="20"/>
        <v>0.30760052840279178</v>
      </c>
      <c r="AL54">
        <f t="shared" si="21"/>
        <v>0.69239947159720816</v>
      </c>
      <c r="AM54">
        <f t="shared" si="22"/>
        <v>7.5920994692676329E-4</v>
      </c>
      <c r="AN54">
        <f t="shared" si="23"/>
        <v>0.99038996011249714</v>
      </c>
      <c r="AO54">
        <f t="shared" si="11"/>
        <v>3.5609695916827899</v>
      </c>
      <c r="AP54">
        <f t="shared" si="26"/>
        <v>0.65486396485686615</v>
      </c>
      <c r="AQ54">
        <f t="shared" si="24"/>
        <v>6.4089359553086024E-5</v>
      </c>
      <c r="AR54">
        <f t="shared" si="12"/>
        <v>1.4089142662542602E-3</v>
      </c>
      <c r="AS54">
        <f t="shared" si="12"/>
        <v>4.8319263099072609E-7</v>
      </c>
    </row>
    <row r="55" spans="1:45" x14ac:dyDescent="0.25">
      <c r="A55">
        <v>2726</v>
      </c>
      <c r="B55">
        <v>493.03100000000001</v>
      </c>
      <c r="C55">
        <f t="shared" si="0"/>
        <v>766.18100000000004</v>
      </c>
      <c r="D55">
        <v>2.2634500000000002</v>
      </c>
      <c r="E55">
        <f t="shared" si="13"/>
        <v>0.35136700073270993</v>
      </c>
      <c r="F55">
        <f t="shared" si="1"/>
        <v>0.64863299926729012</v>
      </c>
      <c r="G55">
        <f t="shared" si="14"/>
        <v>1.4559075363956961E-4</v>
      </c>
      <c r="H55">
        <f t="shared" si="15"/>
        <v>0.9930648021833719</v>
      </c>
      <c r="I55">
        <f t="shared" si="16"/>
        <v>3.6984757865468141</v>
      </c>
      <c r="J55">
        <f t="shared" si="25"/>
        <v>0.65574402239282759</v>
      </c>
      <c r="K55">
        <f t="shared" si="17"/>
        <v>1.6365630993122732E-5</v>
      </c>
      <c r="L55">
        <f t="shared" si="2"/>
        <v>5.0566649891928592E-5</v>
      </c>
      <c r="M55">
        <f t="shared" si="2"/>
        <v>1.6699132322989239E-8</v>
      </c>
      <c r="Q55">
        <v>1392</v>
      </c>
      <c r="R55">
        <v>507.31799999999998</v>
      </c>
      <c r="S55">
        <f t="shared" si="3"/>
        <v>780.46799999999996</v>
      </c>
      <c r="T55">
        <v>2.7176200000000001</v>
      </c>
      <c r="U55">
        <f t="shared" si="18"/>
        <v>0.30800005440055128</v>
      </c>
      <c r="V55">
        <f t="shared" si="4"/>
        <v>0.69199994559944877</v>
      </c>
      <c r="W55">
        <f t="shared" si="5"/>
        <v>4.9712639770075338E-4</v>
      </c>
      <c r="X55">
        <f t="shared" si="6"/>
        <v>0.99415964041013916</v>
      </c>
      <c r="Y55">
        <f t="shared" si="7"/>
        <v>3.7690840124207456</v>
      </c>
      <c r="Z55">
        <f t="shared" si="19"/>
        <v>0.6561042382884188</v>
      </c>
      <c r="AA55">
        <f t="shared" si="8"/>
        <v>2.725516913273064E-5</v>
      </c>
      <c r="AB55">
        <f t="shared" si="9"/>
        <v>1.288501803359131E-3</v>
      </c>
      <c r="AC55">
        <f t="shared" si="9"/>
        <v>2.207789714360231E-7</v>
      </c>
    </row>
    <row r="56" spans="1:45" x14ac:dyDescent="0.25">
      <c r="A56">
        <v>2773</v>
      </c>
      <c r="B56">
        <v>500.71100000000001</v>
      </c>
      <c r="C56">
        <f t="shared" si="0"/>
        <v>773.86099999999999</v>
      </c>
      <c r="D56">
        <v>2.2193700000000001</v>
      </c>
      <c r="E56">
        <f t="shared" si="13"/>
        <v>0.34452423531165011</v>
      </c>
      <c r="F56">
        <f t="shared" si="1"/>
        <v>0.65547576468834989</v>
      </c>
      <c r="G56">
        <f t="shared" si="14"/>
        <v>2.3637784518151816E-4</v>
      </c>
      <c r="H56">
        <f t="shared" si="15"/>
        <v>0.99540265783016502</v>
      </c>
      <c r="I56">
        <f t="shared" si="16"/>
        <v>3.8654833159726256</v>
      </c>
      <c r="J56">
        <f t="shared" si="25"/>
        <v>0.65651320704950433</v>
      </c>
      <c r="K56">
        <f t="shared" si="17"/>
        <v>1.122074209501791E-5</v>
      </c>
      <c r="L56">
        <f t="shared" si="2"/>
        <v>1.0762866527176978E-6</v>
      </c>
      <c r="M56">
        <f t="shared" si="2"/>
        <v>5.0695721070304899E-8</v>
      </c>
      <c r="R56" s="20"/>
      <c r="S56" s="20"/>
      <c r="T56" s="20"/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7">R87+273.15</f>
        <v>1072.087</v>
      </c>
      <c r="T87">
        <v>1.9611799999999999</v>
      </c>
      <c r="U87">
        <f t="shared" ref="U87:U88" si="28">T87/$T$11</f>
        <v>0.22226931899576582</v>
      </c>
      <c r="V87">
        <f t="shared" ref="V87:V88" si="29">1-U87</f>
        <v>0.77773068100423415</v>
      </c>
      <c r="W87">
        <f t="shared" ref="W87:W88" si="30">(V88-V87)/(Q88-Q87)</f>
        <v>7.2675736447466721E-5</v>
      </c>
      <c r="X87">
        <f t="shared" ref="X87:X88" si="31">1-(2*(($B$3-Z87)/$B$3))</f>
        <v>-1</v>
      </c>
      <c r="Y87">
        <f t="shared" ref="Y87:Y88" si="32">IF(X87&gt;0.999999,3.5,IF(X87&lt;-0.999999,-3.5,SIGN(X87)*SQRT(GAMMAINV(ABS(X87),$B$6,$B$7))))</f>
        <v>-3.5</v>
      </c>
      <c r="Z87">
        <f t="shared" ref="Z87:Z88" si="33">Z86+AA86*(Q87-Q86)</f>
        <v>0</v>
      </c>
      <c r="AA87">
        <f t="shared" ref="AA87:AA88" si="34">$B$1*EXP((-$B$2-($B$4*Y87))/($B$5*S87))*($B$3-Z87)</f>
        <v>2502243051.5840282</v>
      </c>
      <c r="AB87">
        <f t="shared" ref="AB87:AC88" si="35">(Z87-V87)^2</f>
        <v>0.60486501217530986</v>
      </c>
      <c r="AC87">
        <f t="shared" si="35"/>
        <v>6.2612202892001874E+18</v>
      </c>
    </row>
    <row r="88" spans="17:29" x14ac:dyDescent="0.25">
      <c r="Q88">
        <v>1536</v>
      </c>
      <c r="R88">
        <v>806.75400000000002</v>
      </c>
      <c r="S88">
        <f t="shared" si="27"/>
        <v>1079.904</v>
      </c>
      <c r="T88">
        <v>1.95092</v>
      </c>
      <c r="U88">
        <f t="shared" si="28"/>
        <v>0.22110650721260644</v>
      </c>
      <c r="V88">
        <f t="shared" si="29"/>
        <v>0.77889349278739362</v>
      </c>
      <c r="W88">
        <f t="shared" si="30"/>
        <v>5.0709211770012602E-4</v>
      </c>
      <c r="X88">
        <f t="shared" si="31"/>
        <v>121684861952.83026</v>
      </c>
      <c r="Y88">
        <f t="shared" si="32"/>
        <v>3.5</v>
      </c>
      <c r="Z88">
        <f t="shared" si="33"/>
        <v>40035888825.344452</v>
      </c>
      <c r="AA88">
        <f t="shared" si="34"/>
        <v>-375606302884055.94</v>
      </c>
      <c r="AB88">
        <f t="shared" si="35"/>
        <v>1.6028723939729736E+21</v>
      </c>
      <c r="AC88">
        <f t="shared" si="35"/>
        <v>1.4108009476622916E+29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topLeftCell="R16" workbookViewId="0">
      <selection activeCell="AG11" sqref="AG11:AJ54"/>
    </sheetView>
  </sheetViews>
  <sheetFormatPr defaultRowHeight="15" x14ac:dyDescent="0.25"/>
  <cols>
    <col min="7" max="7" width="19.42578125" customWidth="1"/>
    <col min="11" max="11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152823.68516348943</v>
      </c>
      <c r="C1" s="2" t="s">
        <v>1</v>
      </c>
      <c r="F1" t="s">
        <v>2</v>
      </c>
      <c r="G1">
        <f>N11+AD11+AT11</f>
        <v>0.11211525815371914</v>
      </c>
    </row>
    <row r="2" spans="1:46" x14ac:dyDescent="0.25">
      <c r="A2" s="3" t="s">
        <v>3</v>
      </c>
      <c r="B2" s="4">
        <v>87103.329393474065</v>
      </c>
      <c r="C2" s="5" t="s">
        <v>4</v>
      </c>
    </row>
    <row r="3" spans="1:46" x14ac:dyDescent="0.25">
      <c r="A3" s="3" t="s">
        <v>5</v>
      </c>
      <c r="B3" s="4">
        <v>0.66065498690613422</v>
      </c>
      <c r="C3" s="5"/>
      <c r="H3">
        <f>B1*EXP(-B2/(B5*C11))</f>
        <v>2.7061281494866346E-6</v>
      </c>
    </row>
    <row r="4" spans="1:46" x14ac:dyDescent="0.25">
      <c r="A4" s="3" t="s">
        <v>6</v>
      </c>
      <c r="B4" s="4">
        <v>3428.8022003325982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1.052025198938914</v>
      </c>
    </row>
    <row r="7" spans="1:46" x14ac:dyDescent="0.25">
      <c r="A7" s="9" t="s">
        <v>9</v>
      </c>
      <c r="B7" s="10">
        <v>2.4118893982462688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 s="16">
        <v>150.03100000000001</v>
      </c>
      <c r="C11" s="16">
        <f t="shared" ref="C11:C56" si="0">B11+273.15</f>
        <v>423.18099999999998</v>
      </c>
      <c r="D11" s="16">
        <v>10.7812</v>
      </c>
      <c r="E11">
        <f>D11/$D$11</f>
        <v>1</v>
      </c>
      <c r="F11">
        <f t="shared" ref="F11:F56" si="1">1-E11</f>
        <v>0</v>
      </c>
      <c r="G11">
        <f>(F12-F11)/(A12-A11)</f>
        <v>2.3287187862878414E-5</v>
      </c>
      <c r="H11">
        <f>1-(2*(($B$3-J11)/$B$3))</f>
        <v>-1</v>
      </c>
      <c r="I11">
        <f>IF(H11&gt;0.999999,3.5,IF(H11&lt;-0.999999,-3.5,SIGN(H11)*SQRT(GAMMAINV(ABS(H11),$B$6,$B$7))))</f>
        <v>-3.5</v>
      </c>
      <c r="J11">
        <v>0</v>
      </c>
      <c r="K11">
        <f>$B$1*EXP((-$B$2-($B$4*I11))/($B$5*C11))*($B$3-J11)</f>
        <v>5.4159697935373856E-5</v>
      </c>
      <c r="L11">
        <f t="shared" ref="L11:M56" si="2">(J11-F11)^2</f>
        <v>0</v>
      </c>
      <c r="M11">
        <f t="shared" si="2"/>
        <v>9.5311187817633261E-10</v>
      </c>
      <c r="N11">
        <f>SUM(L11:L62)+1000*SUM(M11:M63)</f>
        <v>5.3031574739202295E-2</v>
      </c>
      <c r="Q11">
        <v>336</v>
      </c>
      <c r="R11" s="16">
        <v>160.166</v>
      </c>
      <c r="S11" s="16">
        <f t="shared" ref="S11:S55" si="3">273.15+R11</f>
        <v>433.31599999999997</v>
      </c>
      <c r="T11" s="16">
        <v>10.6572</v>
      </c>
      <c r="U11">
        <f>T11/$T$11</f>
        <v>1</v>
      </c>
      <c r="V11">
        <f t="shared" ref="V11:V55" si="4">1-U11</f>
        <v>0</v>
      </c>
      <c r="W11">
        <f t="shared" ref="W11:W55" si="5">(V12-V11)/(Q12-Q11)</f>
        <v>5.4736078269460031E-5</v>
      </c>
      <c r="X11">
        <f t="shared" ref="X11:X55" si="6">1-(2*(($B$3-Z11)/$B$3))</f>
        <v>-1</v>
      </c>
      <c r="Y11">
        <f t="shared" ref="Y11:Y55" si="7">IF(X11&gt;0.999999,3.5,IF(X11&lt;-0.999999,-3.5,SIGN(X11)*SQRT(GAMMAINV(ABS(X11),$B$6,$B$7))))</f>
        <v>-3.5</v>
      </c>
      <c r="Z11">
        <v>0</v>
      </c>
      <c r="AA11">
        <f t="shared" ref="AA11:AA55" si="8">$B$1*EXP((-$B$2-($B$4*Y11))/($B$5*S11))*($B$3-Z11)</f>
        <v>8.9229279400586389E-5</v>
      </c>
      <c r="AB11">
        <f t="shared" ref="AB11:AC55" si="9">(Z11-V11)^2</f>
        <v>0</v>
      </c>
      <c r="AC11">
        <f t="shared" si="9"/>
        <v>1.1897809242723367E-9</v>
      </c>
      <c r="AD11">
        <f>SUM(AB11:AB62)+1000*SUM(AC11:AC63)</f>
        <v>1.4914050614183863E-2</v>
      </c>
      <c r="AG11">
        <v>224</v>
      </c>
      <c r="AH11" s="16">
        <v>167.44</v>
      </c>
      <c r="AI11" s="16">
        <f t="shared" ref="AI11:AI54" si="10">AH11+273.15</f>
        <v>440.59</v>
      </c>
      <c r="AJ11" s="16">
        <v>12.1774</v>
      </c>
      <c r="AK11">
        <f>AJ11/$AJ$11</f>
        <v>1</v>
      </c>
      <c r="AL11">
        <f>1-AK11</f>
        <v>0</v>
      </c>
      <c r="AM11">
        <f>(AL12-AL11)/(AG12-AG11)</f>
        <v>8.3145827516555026E-5</v>
      </c>
      <c r="AN11">
        <f>1-(2*(($B$3-AP11)/$B$3))</f>
        <v>-1</v>
      </c>
      <c r="AO11">
        <f t="shared" ref="AO11:AO54" si="11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1.2588685504038574E-4</v>
      </c>
      <c r="AR11">
        <f t="shared" ref="AR11:AS54" si="12">(AP11-AL11)^2</f>
        <v>0</v>
      </c>
      <c r="AS11">
        <f t="shared" si="12"/>
        <v>1.8267954337928544E-9</v>
      </c>
      <c r="AT11">
        <f>SUM(AR11:AR62)+1000*SUM(AS11:AS63)</f>
        <v>4.4169632800332981E-2</v>
      </c>
    </row>
    <row r="12" spans="1:46" x14ac:dyDescent="0.25">
      <c r="A12">
        <v>705</v>
      </c>
      <c r="B12" s="16">
        <v>157.91499999999999</v>
      </c>
      <c r="C12" s="16">
        <f t="shared" si="0"/>
        <v>431.06499999999994</v>
      </c>
      <c r="D12" s="16">
        <v>10.769399999999999</v>
      </c>
      <c r="E12">
        <f t="shared" ref="E12:E56" si="13">D12/$D$11</f>
        <v>0.99890550217044471</v>
      </c>
      <c r="F12">
        <f t="shared" si="1"/>
        <v>1.0944978295552854E-3</v>
      </c>
      <c r="G12">
        <f t="shared" ref="G12:G56" si="14">(F13-F12)/(A13-A12)</f>
        <v>2.9602357452803494E-5</v>
      </c>
      <c r="H12">
        <f t="shared" ref="H12:H56" si="15">1-(2*(($B$3-J12)/$B$3))</f>
        <v>-0.99229399352638437</v>
      </c>
      <c r="I12">
        <f t="shared" ref="I12:I56" si="16">IF(H12&gt;0.999999,3.5,IF(H12&lt;-0.999999,-3.5,SIGN(H12)*SQRT(GAMMAINV(ABS(H12),$B$6,$B$7))))</f>
        <v>-3.4678473282799316</v>
      </c>
      <c r="J12">
        <f>J11+K11*(A12-A11)</f>
        <v>2.5455058029625714E-3</v>
      </c>
      <c r="K12">
        <f t="shared" ref="K12:K56" si="17">$B$1*EXP((-$B$2-($B$4*I12))/($B$5*C12))*($B$3-J12)</f>
        <v>7.7302499809175262E-5</v>
      </c>
      <c r="L12">
        <f t="shared" si="2"/>
        <v>2.1054241388915194E-6</v>
      </c>
      <c r="M12">
        <f t="shared" si="2"/>
        <v>2.2753035808181321E-9</v>
      </c>
      <c r="Q12">
        <v>360</v>
      </c>
      <c r="R12" s="16">
        <v>168.12799999999999</v>
      </c>
      <c r="S12" s="16">
        <f t="shared" si="3"/>
        <v>441.27799999999996</v>
      </c>
      <c r="T12" s="16">
        <v>10.6432</v>
      </c>
      <c r="U12">
        <f t="shared" ref="U12:U55" si="18">T12/$T$11</f>
        <v>0.99868633412153296</v>
      </c>
      <c r="V12">
        <f t="shared" si="4"/>
        <v>1.3136658784670407E-3</v>
      </c>
      <c r="W12">
        <f t="shared" si="5"/>
        <v>6.4510377960444454E-5</v>
      </c>
      <c r="X12">
        <f t="shared" si="6"/>
        <v>-0.99351703158817339</v>
      </c>
      <c r="Y12">
        <f t="shared" si="7"/>
        <v>-3.5279554460558886</v>
      </c>
      <c r="Z12">
        <f t="shared" ref="Z12:Z55" si="19">Z11+AA11*(Q12-Q11)</f>
        <v>2.1415027056140732E-3</v>
      </c>
      <c r="AA12">
        <f t="shared" si="8"/>
        <v>1.3298408134945622E-4</v>
      </c>
      <c r="AB12">
        <f t="shared" si="9"/>
        <v>6.8531381238086577E-7</v>
      </c>
      <c r="AC12">
        <f t="shared" si="9"/>
        <v>4.6886480558063622E-9</v>
      </c>
      <c r="AG12">
        <v>240</v>
      </c>
      <c r="AH12" s="16">
        <v>175.375</v>
      </c>
      <c r="AI12" s="16">
        <f t="shared" si="10"/>
        <v>448.52499999999998</v>
      </c>
      <c r="AJ12" s="16">
        <v>12.161199999999999</v>
      </c>
      <c r="AK12">
        <f t="shared" ref="AK12:AK54" si="20">AJ12/$AJ$11</f>
        <v>0.99866966675973512</v>
      </c>
      <c r="AL12">
        <f t="shared" ref="AL12:AL54" si="21">1-AK12</f>
        <v>1.3303332402648804E-3</v>
      </c>
      <c r="AM12">
        <f t="shared" ref="AM12:AM54" si="22">(AL13-AL12)/(AG13-AG12)</f>
        <v>1.062418907155846E-4</v>
      </c>
      <c r="AN12">
        <f t="shared" ref="AN12:AN54" si="23">1-(2*(($B$3-AP12)/$B$3))</f>
        <v>-0.99390244614642609</v>
      </c>
      <c r="AO12">
        <f t="shared" si="11"/>
        <v>-3.5490244505061121</v>
      </c>
      <c r="AP12">
        <f>AP11+AQ11*(AG12-AG11)</f>
        <v>2.0141896806461718E-3</v>
      </c>
      <c r="AQ12">
        <f t="shared" ref="AQ12:AQ54" si="24">$B$1*EXP((-$B$2-($B$4*AO12))/($B$5*AI12))*($B$3-AP12)</f>
        <v>1.8869393619003655E-4</v>
      </c>
      <c r="AR12">
        <f t="shared" si="12"/>
        <v>4.6765963105097072E-7</v>
      </c>
      <c r="AS12">
        <f t="shared" si="12"/>
        <v>6.7983398029210922E-9</v>
      </c>
    </row>
    <row r="13" spans="1:46" x14ac:dyDescent="0.25">
      <c r="A13">
        <v>752</v>
      </c>
      <c r="B13" s="16">
        <v>165.81100000000001</v>
      </c>
      <c r="C13" s="16">
        <f t="shared" si="0"/>
        <v>438.96100000000001</v>
      </c>
      <c r="D13" s="16">
        <v>10.7544</v>
      </c>
      <c r="E13">
        <f t="shared" si="13"/>
        <v>0.99751419137016295</v>
      </c>
      <c r="F13">
        <f t="shared" si="1"/>
        <v>2.4858086298370496E-3</v>
      </c>
      <c r="G13">
        <f t="shared" si="14"/>
        <v>3.3746687496204156E-5</v>
      </c>
      <c r="H13">
        <f t="shared" si="15"/>
        <v>-0.98129515884553009</v>
      </c>
      <c r="I13">
        <f t="shared" si="16"/>
        <v>-3.1410668351784294</v>
      </c>
      <c r="J13">
        <f t="shared" ref="J13:J56" si="25">J12+K12*(A13-A12)</f>
        <v>6.178723293993809E-3</v>
      </c>
      <c r="K13">
        <f t="shared" si="17"/>
        <v>8.2489896563407448E-5</v>
      </c>
      <c r="L13">
        <f t="shared" si="2"/>
        <v>1.3637618716744031E-5</v>
      </c>
      <c r="M13">
        <f t="shared" si="2"/>
        <v>2.375900430169089E-9</v>
      </c>
      <c r="Q13">
        <v>384</v>
      </c>
      <c r="R13" s="16">
        <v>176.08600000000001</v>
      </c>
      <c r="S13" s="16">
        <f t="shared" si="3"/>
        <v>449.23599999999999</v>
      </c>
      <c r="T13" s="16">
        <v>10.6267</v>
      </c>
      <c r="U13">
        <f t="shared" si="18"/>
        <v>0.99713808505048229</v>
      </c>
      <c r="V13">
        <f t="shared" si="4"/>
        <v>2.8619149495177076E-3</v>
      </c>
      <c r="W13">
        <f t="shared" si="5"/>
        <v>7.1156901750302204E-5</v>
      </c>
      <c r="X13">
        <f t="shared" si="6"/>
        <v>-0.98385505062793444</v>
      </c>
      <c r="Y13">
        <f t="shared" si="7"/>
        <v>-3.1976533345301372</v>
      </c>
      <c r="Z13">
        <f t="shared" si="19"/>
        <v>5.3331206580010228E-3</v>
      </c>
      <c r="AA13">
        <f t="shared" si="8"/>
        <v>1.4037373672326191E-4</v>
      </c>
      <c r="AB13">
        <f t="shared" si="9"/>
        <v>6.1068576536405233E-6</v>
      </c>
      <c r="AC13">
        <f t="shared" si="9"/>
        <v>4.7909702436739379E-9</v>
      </c>
      <c r="AG13">
        <v>256</v>
      </c>
      <c r="AH13" s="16">
        <v>183.298</v>
      </c>
      <c r="AI13" s="16">
        <f t="shared" si="10"/>
        <v>456.44799999999998</v>
      </c>
      <c r="AJ13" s="16">
        <v>12.140499999999999</v>
      </c>
      <c r="AK13">
        <f t="shared" si="20"/>
        <v>0.99696979650828577</v>
      </c>
      <c r="AL13">
        <f t="shared" si="21"/>
        <v>3.030203491714234E-3</v>
      </c>
      <c r="AM13">
        <f t="shared" si="22"/>
        <v>1.2009952863500928E-4</v>
      </c>
      <c r="AN13">
        <f t="shared" si="23"/>
        <v>-0.98476271954516581</v>
      </c>
      <c r="AO13">
        <f t="shared" si="11"/>
        <v>-3.2196233268919663</v>
      </c>
      <c r="AP13">
        <f t="shared" ref="AP13:AP54" si="26">AP12+AQ12*(AG13-AG12)</f>
        <v>5.0332926596867566E-3</v>
      </c>
      <c r="AQ13">
        <f t="shared" si="24"/>
        <v>1.9769282583692791E-4</v>
      </c>
      <c r="AR13">
        <f t="shared" si="12"/>
        <v>4.0123662148488528E-6</v>
      </c>
      <c r="AS13">
        <f t="shared" si="12"/>
        <v>6.0207197706652744E-9</v>
      </c>
    </row>
    <row r="14" spans="1:46" x14ac:dyDescent="0.25">
      <c r="A14">
        <v>799</v>
      </c>
      <c r="B14" s="16">
        <v>173.68899999999999</v>
      </c>
      <c r="C14" s="16">
        <f t="shared" si="0"/>
        <v>446.83899999999994</v>
      </c>
      <c r="D14" s="16">
        <v>10.737299999999999</v>
      </c>
      <c r="E14">
        <f t="shared" si="13"/>
        <v>0.99592809705784135</v>
      </c>
      <c r="F14">
        <f t="shared" si="1"/>
        <v>4.071902942158645E-3</v>
      </c>
      <c r="G14">
        <f t="shared" si="14"/>
        <v>4.4798234278580727E-5</v>
      </c>
      <c r="H14">
        <f t="shared" si="15"/>
        <v>-0.96955824558423376</v>
      </c>
      <c r="I14">
        <f t="shared" si="16"/>
        <v>-2.9459214115187193</v>
      </c>
      <c r="J14">
        <f t="shared" si="25"/>
        <v>1.0055748432473959E-2</v>
      </c>
      <c r="K14">
        <f t="shared" si="17"/>
        <v>9.9026009813153447E-5</v>
      </c>
      <c r="L14">
        <f t="shared" si="2"/>
        <v>3.5806406851966921E-5</v>
      </c>
      <c r="M14">
        <f t="shared" si="2"/>
        <v>2.9406516394280034E-9</v>
      </c>
      <c r="Q14">
        <v>408</v>
      </c>
      <c r="R14" s="16">
        <v>184.04499999999999</v>
      </c>
      <c r="S14" s="16">
        <f t="shared" si="3"/>
        <v>457.19499999999994</v>
      </c>
      <c r="T14" s="16">
        <v>10.608499999999999</v>
      </c>
      <c r="U14">
        <f t="shared" si="18"/>
        <v>0.99543031940847504</v>
      </c>
      <c r="V14">
        <f t="shared" si="4"/>
        <v>4.5696805915249605E-3</v>
      </c>
      <c r="W14">
        <f t="shared" si="5"/>
        <v>9.1096473119889332E-5</v>
      </c>
      <c r="X14">
        <f t="shared" si="6"/>
        <v>-0.97365617300457696</v>
      </c>
      <c r="Y14">
        <f t="shared" si="7"/>
        <v>-3.0052006744288131</v>
      </c>
      <c r="Z14">
        <f t="shared" si="19"/>
        <v>8.7020903393593089E-3</v>
      </c>
      <c r="AA14">
        <f t="shared" si="8"/>
        <v>1.6740760459640252E-4</v>
      </c>
      <c r="AB14">
        <f t="shared" si="9"/>
        <v>1.7076810323996343E-5</v>
      </c>
      <c r="AC14">
        <f t="shared" si="9"/>
        <v>5.8233887872256812E-9</v>
      </c>
      <c r="AG14">
        <v>272</v>
      </c>
      <c r="AH14" s="16">
        <v>191.21100000000001</v>
      </c>
      <c r="AI14" s="16">
        <f t="shared" si="10"/>
        <v>464.36099999999999</v>
      </c>
      <c r="AJ14" s="16">
        <v>12.117100000000001</v>
      </c>
      <c r="AK14">
        <f t="shared" si="20"/>
        <v>0.99504820405012562</v>
      </c>
      <c r="AL14">
        <f t="shared" si="21"/>
        <v>4.9517959498743824E-3</v>
      </c>
      <c r="AM14">
        <f t="shared" si="22"/>
        <v>1.4319559183405273E-4</v>
      </c>
      <c r="AN14">
        <f t="shared" si="23"/>
        <v>-0.97518711570933125</v>
      </c>
      <c r="AO14">
        <f t="shared" si="11"/>
        <v>-3.0294020777301411</v>
      </c>
      <c r="AP14">
        <f t="shared" si="26"/>
        <v>8.1963778730776028E-3</v>
      </c>
      <c r="AQ14">
        <f t="shared" si="24"/>
        <v>2.3380640939400942E-4</v>
      </c>
      <c r="AR14">
        <f t="shared" si="12"/>
        <v>1.0527311856377108E-5</v>
      </c>
      <c r="AS14">
        <f t="shared" si="12"/>
        <v>8.2103202588837567E-9</v>
      </c>
    </row>
    <row r="15" spans="1:46" x14ac:dyDescent="0.25">
      <c r="A15">
        <v>846</v>
      </c>
      <c r="B15" s="16">
        <v>181.57599999999999</v>
      </c>
      <c r="C15" s="16">
        <f t="shared" si="0"/>
        <v>454.726</v>
      </c>
      <c r="D15" s="16">
        <v>10.714600000000001</v>
      </c>
      <c r="E15">
        <f t="shared" si="13"/>
        <v>0.99382258004674806</v>
      </c>
      <c r="F15">
        <f t="shared" si="1"/>
        <v>6.1774199532519392E-3</v>
      </c>
      <c r="G15">
        <f t="shared" si="14"/>
        <v>5.8612667756558524E-5</v>
      </c>
      <c r="H15">
        <f t="shared" si="15"/>
        <v>-0.95546852385818082</v>
      </c>
      <c r="I15">
        <f t="shared" si="16"/>
        <v>-2.7838135886643869</v>
      </c>
      <c r="J15">
        <f t="shared" si="25"/>
        <v>1.4709970893692172E-2</v>
      </c>
      <c r="K15">
        <f t="shared" si="17"/>
        <v>1.2159363585425102E-4</v>
      </c>
      <c r="L15">
        <f t="shared" si="2"/>
        <v>7.2804425551207502E-5</v>
      </c>
      <c r="M15">
        <f t="shared" si="2"/>
        <v>3.9666023425225609E-9</v>
      </c>
      <c r="Q15">
        <v>432</v>
      </c>
      <c r="R15" s="16">
        <v>192.02500000000001</v>
      </c>
      <c r="S15" s="16">
        <f t="shared" si="3"/>
        <v>465.17499999999995</v>
      </c>
      <c r="T15" s="16">
        <v>10.5852</v>
      </c>
      <c r="U15">
        <f t="shared" si="18"/>
        <v>0.9932440040535977</v>
      </c>
      <c r="V15">
        <f t="shared" si="4"/>
        <v>6.7559959464023045E-3</v>
      </c>
      <c r="W15">
        <f t="shared" si="5"/>
        <v>1.2315617610630011E-4</v>
      </c>
      <c r="X15">
        <f t="shared" si="6"/>
        <v>-0.96149314513089346</v>
      </c>
      <c r="Y15">
        <f t="shared" si="7"/>
        <v>-2.8468744808761488</v>
      </c>
      <c r="Z15">
        <f t="shared" si="19"/>
        <v>1.2719872849672969E-2</v>
      </c>
      <c r="AA15">
        <f t="shared" si="8"/>
        <v>2.0448275369418248E-4</v>
      </c>
      <c r="AB15">
        <f t="shared" si="9"/>
        <v>3.5567827717365297E-5</v>
      </c>
      <c r="AC15">
        <f t="shared" si="9"/>
        <v>6.6140122221578495E-9</v>
      </c>
      <c r="AG15">
        <v>288</v>
      </c>
      <c r="AH15" s="16">
        <v>199.102</v>
      </c>
      <c r="AI15" s="16">
        <f t="shared" si="10"/>
        <v>472.25199999999995</v>
      </c>
      <c r="AJ15" s="16">
        <v>12.0892</v>
      </c>
      <c r="AK15">
        <f t="shared" si="20"/>
        <v>0.99275707458078077</v>
      </c>
      <c r="AL15">
        <f t="shared" si="21"/>
        <v>7.2429254192192261E-3</v>
      </c>
      <c r="AM15">
        <f t="shared" si="22"/>
        <v>1.9144070162760429E-4</v>
      </c>
      <c r="AN15">
        <f t="shared" si="23"/>
        <v>-0.96386228618576131</v>
      </c>
      <c r="AO15">
        <f t="shared" si="11"/>
        <v>-2.8739789409486991</v>
      </c>
      <c r="AP15">
        <f t="shared" si="26"/>
        <v>1.1937280423381753E-2</v>
      </c>
      <c r="AQ15">
        <f t="shared" si="24"/>
        <v>2.828863487603118E-4</v>
      </c>
      <c r="AR15">
        <f t="shared" si="12"/>
        <v>2.2036968905105758E-5</v>
      </c>
      <c r="AS15">
        <f t="shared" si="12"/>
        <v>8.3623063795196556E-9</v>
      </c>
    </row>
    <row r="16" spans="1:46" x14ac:dyDescent="0.25">
      <c r="A16">
        <v>893</v>
      </c>
      <c r="B16" s="16">
        <v>189.45099999999999</v>
      </c>
      <c r="C16" s="16">
        <f t="shared" si="0"/>
        <v>462.601</v>
      </c>
      <c r="D16" s="16">
        <v>10.684900000000001</v>
      </c>
      <c r="E16">
        <f t="shared" si="13"/>
        <v>0.99106778466218981</v>
      </c>
      <c r="F16">
        <f t="shared" si="1"/>
        <v>8.9322153378101898E-3</v>
      </c>
      <c r="G16">
        <f t="shared" si="14"/>
        <v>8.2491902768492482E-5</v>
      </c>
      <c r="H16">
        <f t="shared" si="15"/>
        <v>-0.93816781169096375</v>
      </c>
      <c r="I16">
        <f t="shared" si="16"/>
        <v>-2.6357504799302025</v>
      </c>
      <c r="J16">
        <f t="shared" si="25"/>
        <v>2.0424871778841971E-2</v>
      </c>
      <c r="K16">
        <f t="shared" si="17"/>
        <v>1.4975917480174181E-4</v>
      </c>
      <c r="L16">
        <f t="shared" si="2"/>
        <v>1.3208115207158927E-4</v>
      </c>
      <c r="M16">
        <f t="shared" si="2"/>
        <v>4.5248858867951666E-9</v>
      </c>
      <c r="Q16">
        <v>456</v>
      </c>
      <c r="R16" s="16">
        <v>199.976</v>
      </c>
      <c r="S16" s="16">
        <f t="shared" si="3"/>
        <v>473.12599999999998</v>
      </c>
      <c r="T16" s="16">
        <v>10.553699999999999</v>
      </c>
      <c r="U16">
        <f t="shared" si="18"/>
        <v>0.99028825582704649</v>
      </c>
      <c r="V16">
        <f t="shared" si="4"/>
        <v>9.711744172953507E-3</v>
      </c>
      <c r="W16">
        <f t="shared" si="5"/>
        <v>1.7437350648700592E-4</v>
      </c>
      <c r="X16">
        <f t="shared" si="6"/>
        <v>-0.94663641601834181</v>
      </c>
      <c r="Y16">
        <f t="shared" si="7"/>
        <v>-2.7032208873210917</v>
      </c>
      <c r="Z16">
        <f t="shared" si="19"/>
        <v>1.7627458938333347E-2</v>
      </c>
      <c r="AA16">
        <f t="shared" si="8"/>
        <v>2.5056895628567532E-4</v>
      </c>
      <c r="AB16">
        <f t="shared" si="9"/>
        <v>6.2658540246852417E-5</v>
      </c>
      <c r="AC16">
        <f t="shared" si="9"/>
        <v>5.8057465700215497E-9</v>
      </c>
      <c r="AG16">
        <v>304</v>
      </c>
      <c r="AH16" s="16">
        <v>207.02099999999999</v>
      </c>
      <c r="AI16" s="16">
        <f t="shared" si="10"/>
        <v>480.17099999999994</v>
      </c>
      <c r="AJ16" s="16">
        <v>12.0519</v>
      </c>
      <c r="AK16">
        <f t="shared" si="20"/>
        <v>0.98969402335473911</v>
      </c>
      <c r="AL16">
        <f t="shared" si="21"/>
        <v>1.0305976645260895E-2</v>
      </c>
      <c r="AM16">
        <f t="shared" si="22"/>
        <v>2.7150705405094844E-4</v>
      </c>
      <c r="AN16">
        <f t="shared" si="23"/>
        <v>-0.95016018245576062</v>
      </c>
      <c r="AO16">
        <f t="shared" si="11"/>
        <v>-2.7339354553393247</v>
      </c>
      <c r="AP16">
        <f t="shared" si="26"/>
        <v>1.6463462003546741E-2</v>
      </c>
      <c r="AQ16">
        <f t="shared" si="24"/>
        <v>3.4454983831769785E-4</v>
      </c>
      <c r="AR16">
        <f t="shared" si="12"/>
        <v>3.7914625937504577E-5</v>
      </c>
      <c r="AS16">
        <f t="shared" si="12"/>
        <v>5.3352483334388954E-9</v>
      </c>
    </row>
    <row r="17" spans="1:45" x14ac:dyDescent="0.25">
      <c r="A17">
        <v>940</v>
      </c>
      <c r="B17" s="16">
        <v>197.34100000000001</v>
      </c>
      <c r="C17" s="16">
        <f t="shared" si="0"/>
        <v>470.49099999999999</v>
      </c>
      <c r="D17" s="16">
        <v>10.6431</v>
      </c>
      <c r="E17">
        <f t="shared" si="13"/>
        <v>0.98719066523207066</v>
      </c>
      <c r="F17">
        <f t="shared" si="1"/>
        <v>1.2809334767929337E-2</v>
      </c>
      <c r="G17">
        <f t="shared" si="14"/>
        <v>1.1762003361248899E-4</v>
      </c>
      <c r="H17">
        <f t="shared" si="15"/>
        <v>-0.91685962101599672</v>
      </c>
      <c r="I17">
        <f t="shared" si="16"/>
        <v>-2.4944651526665975</v>
      </c>
      <c r="J17">
        <f t="shared" si="25"/>
        <v>2.7463552994523837E-2</v>
      </c>
      <c r="K17">
        <f t="shared" si="17"/>
        <v>1.8392234036676531E-4</v>
      </c>
      <c r="L17">
        <f t="shared" si="2"/>
        <v>2.1474611183265447E-4</v>
      </c>
      <c r="M17">
        <f t="shared" si="2"/>
        <v>4.3959958809381551E-9</v>
      </c>
      <c r="Q17">
        <v>480</v>
      </c>
      <c r="R17" s="16">
        <v>207.93899999999999</v>
      </c>
      <c r="S17" s="16">
        <f t="shared" si="3"/>
        <v>481.08899999999994</v>
      </c>
      <c r="T17" s="16">
        <v>10.5091</v>
      </c>
      <c r="U17">
        <f t="shared" si="18"/>
        <v>0.98610329167135835</v>
      </c>
      <c r="V17">
        <f t="shared" si="4"/>
        <v>1.3896708328641649E-2</v>
      </c>
      <c r="W17">
        <f t="shared" si="5"/>
        <v>2.5569567991592473E-4</v>
      </c>
      <c r="X17">
        <f t="shared" si="6"/>
        <v>-0.92843128604870895</v>
      </c>
      <c r="Y17">
        <f t="shared" si="7"/>
        <v>-2.566971164568844</v>
      </c>
      <c r="Z17">
        <f t="shared" si="19"/>
        <v>2.3641113889189554E-2</v>
      </c>
      <c r="AA17">
        <f t="shared" si="8"/>
        <v>3.0645081580802714E-4</v>
      </c>
      <c r="AB17">
        <f t="shared" si="9"/>
        <v>9.4953439728436915E-5</v>
      </c>
      <c r="AC17">
        <f t="shared" si="9"/>
        <v>2.5760838194257817E-9</v>
      </c>
      <c r="AG17">
        <v>320</v>
      </c>
      <c r="AH17" s="16">
        <v>214.92599999999999</v>
      </c>
      <c r="AI17" s="16">
        <f t="shared" si="10"/>
        <v>488.07599999999996</v>
      </c>
      <c r="AJ17" s="16">
        <v>11.999000000000001</v>
      </c>
      <c r="AK17">
        <f t="shared" si="20"/>
        <v>0.98534991048992393</v>
      </c>
      <c r="AL17">
        <f t="shared" si="21"/>
        <v>1.465008951007607E-2</v>
      </c>
      <c r="AM17">
        <f t="shared" si="22"/>
        <v>4.0084500796557648E-4</v>
      </c>
      <c r="AN17">
        <f t="shared" si="23"/>
        <v>-0.9334712978719939</v>
      </c>
      <c r="AO17">
        <f t="shared" si="11"/>
        <v>-2.6015499936488391</v>
      </c>
      <c r="AP17">
        <f t="shared" si="26"/>
        <v>2.1976259416629906E-2</v>
      </c>
      <c r="AQ17">
        <f t="shared" si="24"/>
        <v>4.186902710841697E-4</v>
      </c>
      <c r="AR17">
        <f t="shared" si="12"/>
        <v>5.3672765499695042E-5</v>
      </c>
      <c r="AS17">
        <f t="shared" si="12"/>
        <v>3.1845341577182319E-10</v>
      </c>
    </row>
    <row r="18" spans="1:45" x14ac:dyDescent="0.25">
      <c r="A18">
        <v>987</v>
      </c>
      <c r="B18" s="16">
        <v>205.22</v>
      </c>
      <c r="C18" s="16">
        <f t="shared" si="0"/>
        <v>478.37</v>
      </c>
      <c r="D18" s="16">
        <v>10.583500000000001</v>
      </c>
      <c r="E18">
        <f t="shared" si="13"/>
        <v>0.98166252365228368</v>
      </c>
      <c r="F18">
        <f t="shared" si="1"/>
        <v>1.8337476347716319E-2</v>
      </c>
      <c r="G18">
        <f t="shared" si="14"/>
        <v>1.7169367322628909E-4</v>
      </c>
      <c r="H18">
        <f t="shared" si="15"/>
        <v>-0.89069059128470029</v>
      </c>
      <c r="I18">
        <f t="shared" si="16"/>
        <v>-2.35617604608592</v>
      </c>
      <c r="J18">
        <f t="shared" si="25"/>
        <v>3.6107902991761809E-2</v>
      </c>
      <c r="K18">
        <f t="shared" si="17"/>
        <v>2.2414447358035997E-4</v>
      </c>
      <c r="L18">
        <f t="shared" si="2"/>
        <v>3.1578806311140185E-4</v>
      </c>
      <c r="M18">
        <f t="shared" si="2"/>
        <v>2.7510864577826028E-9</v>
      </c>
      <c r="Q18">
        <v>504</v>
      </c>
      <c r="R18" s="16">
        <v>215.90199999999999</v>
      </c>
      <c r="S18" s="16">
        <f t="shared" si="3"/>
        <v>489.05199999999996</v>
      </c>
      <c r="T18" s="16">
        <v>10.4437</v>
      </c>
      <c r="U18">
        <f t="shared" si="18"/>
        <v>0.97996659535337616</v>
      </c>
      <c r="V18">
        <f t="shared" si="4"/>
        <v>2.0033404646623842E-2</v>
      </c>
      <c r="W18">
        <f t="shared" si="5"/>
        <v>3.7259630421999462E-4</v>
      </c>
      <c r="X18">
        <f t="shared" si="6"/>
        <v>-0.90616605010812967</v>
      </c>
      <c r="Y18">
        <f t="shared" si="7"/>
        <v>-2.4343139905015692</v>
      </c>
      <c r="Z18">
        <f t="shared" si="19"/>
        <v>3.0995933468582204E-2</v>
      </c>
      <c r="AA18">
        <f t="shared" si="8"/>
        <v>3.7253501170424804E-4</v>
      </c>
      <c r="AB18">
        <f t="shared" si="9"/>
        <v>1.2017703817226778E-4</v>
      </c>
      <c r="AC18">
        <f t="shared" si="9"/>
        <v>3.7567724865449305E-15</v>
      </c>
      <c r="AG18">
        <v>336</v>
      </c>
      <c r="AH18" s="16">
        <v>222.80699999999999</v>
      </c>
      <c r="AI18" s="16">
        <f t="shared" si="10"/>
        <v>495.95699999999999</v>
      </c>
      <c r="AJ18" s="16">
        <v>11.9209</v>
      </c>
      <c r="AK18">
        <f t="shared" si="20"/>
        <v>0.97893639036247471</v>
      </c>
      <c r="AL18">
        <f t="shared" si="21"/>
        <v>2.1063609637525293E-2</v>
      </c>
      <c r="AM18">
        <f t="shared" si="22"/>
        <v>5.8561351355789631E-4</v>
      </c>
      <c r="AN18">
        <f t="shared" si="23"/>
        <v>-0.91319128948601791</v>
      </c>
      <c r="AO18">
        <f t="shared" si="11"/>
        <v>-2.4731728214718909</v>
      </c>
      <c r="AP18">
        <f t="shared" si="26"/>
        <v>2.867530375397662E-2</v>
      </c>
      <c r="AQ18">
        <f t="shared" si="24"/>
        <v>5.0572761250292336E-4</v>
      </c>
      <c r="AR18">
        <f t="shared" si="12"/>
        <v>5.7937887322419741E-5</v>
      </c>
      <c r="AS18">
        <f t="shared" si="12"/>
        <v>6.3817571873649295E-9</v>
      </c>
    </row>
    <row r="19" spans="1:45" x14ac:dyDescent="0.25">
      <c r="A19">
        <v>1034</v>
      </c>
      <c r="B19" s="16">
        <v>213.17</v>
      </c>
      <c r="C19" s="16">
        <f t="shared" si="0"/>
        <v>486.31999999999994</v>
      </c>
      <c r="D19" s="16">
        <v>10.496499999999999</v>
      </c>
      <c r="E19">
        <f t="shared" si="13"/>
        <v>0.97359292101064809</v>
      </c>
      <c r="F19">
        <f t="shared" si="1"/>
        <v>2.6407078989351906E-2</v>
      </c>
      <c r="G19">
        <f t="shared" si="14"/>
        <v>2.3721355772183297E-4</v>
      </c>
      <c r="H19">
        <f t="shared" si="15"/>
        <v>-0.85879863416011482</v>
      </c>
      <c r="I19">
        <f t="shared" si="16"/>
        <v>-2.218795112032784</v>
      </c>
      <c r="J19">
        <f t="shared" si="25"/>
        <v>4.6642693250038725E-2</v>
      </c>
      <c r="K19">
        <f t="shared" si="17"/>
        <v>2.7139859139972976E-4</v>
      </c>
      <c r="L19">
        <f t="shared" si="2"/>
        <v>4.0948008450731173E-4</v>
      </c>
      <c r="M19">
        <f t="shared" si="2"/>
        <v>1.1686165275589376E-9</v>
      </c>
      <c r="Q19">
        <v>528</v>
      </c>
      <c r="R19" s="16">
        <v>223.846</v>
      </c>
      <c r="S19" s="16">
        <f t="shared" si="3"/>
        <v>496.99599999999998</v>
      </c>
      <c r="T19" s="16">
        <v>10.3484</v>
      </c>
      <c r="U19">
        <f t="shared" si="18"/>
        <v>0.97102428405209629</v>
      </c>
      <c r="V19">
        <f t="shared" si="4"/>
        <v>2.8975715947903713E-2</v>
      </c>
      <c r="W19">
        <f t="shared" si="5"/>
        <v>5.0748163995545847E-4</v>
      </c>
      <c r="X19">
        <f t="shared" si="6"/>
        <v>-0.87909945571890957</v>
      </c>
      <c r="Y19">
        <f t="shared" si="7"/>
        <v>-2.3030960537174692</v>
      </c>
      <c r="Z19">
        <f t="shared" si="19"/>
        <v>3.9936773749484157E-2</v>
      </c>
      <c r="AA19">
        <f t="shared" si="8"/>
        <v>4.4887685060266677E-4</v>
      </c>
      <c r="AB19">
        <f t="shared" si="9"/>
        <v>1.2014478812958752E-4</v>
      </c>
      <c r="AC19">
        <f t="shared" si="9"/>
        <v>3.434521335085088E-9</v>
      </c>
      <c r="AG19">
        <v>352</v>
      </c>
      <c r="AH19" s="16">
        <v>230.70099999999999</v>
      </c>
      <c r="AI19" s="16">
        <f t="shared" si="10"/>
        <v>503.851</v>
      </c>
      <c r="AJ19" s="16">
        <v>11.806800000000001</v>
      </c>
      <c r="AK19">
        <f t="shared" si="20"/>
        <v>0.96956657414554837</v>
      </c>
      <c r="AL19">
        <f t="shared" si="21"/>
        <v>3.0433425854451635E-2</v>
      </c>
      <c r="AM19">
        <f t="shared" si="22"/>
        <v>7.8475290291852434E-4</v>
      </c>
      <c r="AN19">
        <f t="shared" si="23"/>
        <v>-0.88869547257577208</v>
      </c>
      <c r="AO19">
        <f t="shared" si="11"/>
        <v>-2.3467408505662108</v>
      </c>
      <c r="AP19">
        <f t="shared" si="26"/>
        <v>3.6766945554023392E-2</v>
      </c>
      <c r="AQ19">
        <f t="shared" si="24"/>
        <v>6.0689985852751583E-4</v>
      </c>
      <c r="AR19">
        <f t="shared" si="12"/>
        <v>4.0113471784863523E-5</v>
      </c>
      <c r="AS19">
        <f t="shared" si="12"/>
        <v>3.1631705399150046E-8</v>
      </c>
    </row>
    <row r="20" spans="1:45" x14ac:dyDescent="0.25">
      <c r="A20">
        <v>1081</v>
      </c>
      <c r="B20" s="16">
        <v>221.089</v>
      </c>
      <c r="C20" s="16">
        <f t="shared" si="0"/>
        <v>494.23899999999998</v>
      </c>
      <c r="D20" s="16">
        <v>10.376300000000001</v>
      </c>
      <c r="E20">
        <f t="shared" si="13"/>
        <v>0.96244388379772194</v>
      </c>
      <c r="F20">
        <f t="shared" si="1"/>
        <v>3.7556116202278056E-2</v>
      </c>
      <c r="G20">
        <f t="shared" si="14"/>
        <v>2.9937850837272954E-4</v>
      </c>
      <c r="H20">
        <f t="shared" si="15"/>
        <v>-0.82018321749453382</v>
      </c>
      <c r="I20">
        <f t="shared" si="16"/>
        <v>-2.0804969019733908</v>
      </c>
      <c r="J20">
        <f t="shared" si="25"/>
        <v>5.9398427045826027E-2</v>
      </c>
      <c r="K20">
        <f t="shared" si="17"/>
        <v>3.2447803460674434E-4</v>
      </c>
      <c r="L20">
        <f t="shared" si="2"/>
        <v>4.7708654298617327E-4</v>
      </c>
      <c r="M20">
        <f t="shared" si="2"/>
        <v>6.2998621717199731E-10</v>
      </c>
      <c r="Q20">
        <v>552</v>
      </c>
      <c r="R20" s="16">
        <v>231.80099999999999</v>
      </c>
      <c r="S20" s="16">
        <f t="shared" si="3"/>
        <v>504.95099999999996</v>
      </c>
      <c r="T20" s="16">
        <v>10.2186</v>
      </c>
      <c r="U20">
        <f t="shared" si="18"/>
        <v>0.95884472469316528</v>
      </c>
      <c r="V20">
        <f t="shared" si="4"/>
        <v>4.1155275306834715E-2</v>
      </c>
      <c r="W20">
        <f t="shared" si="5"/>
        <v>6.2164546034606161E-4</v>
      </c>
      <c r="X20">
        <f t="shared" si="6"/>
        <v>-0.84648623209090235</v>
      </c>
      <c r="Y20">
        <f t="shared" si="7"/>
        <v>-2.1719941618753018</v>
      </c>
      <c r="Z20">
        <f t="shared" si="19"/>
        <v>5.0709818163948157E-2</v>
      </c>
      <c r="AA20">
        <f t="shared" si="8"/>
        <v>5.3600941704781539E-4</v>
      </c>
      <c r="AB20">
        <f t="shared" si="9"/>
        <v>9.1289289208417495E-5</v>
      </c>
      <c r="AC20">
        <f t="shared" si="9"/>
        <v>7.3335319117791009E-9</v>
      </c>
      <c r="AG20">
        <v>368</v>
      </c>
      <c r="AH20" s="16">
        <v>238.578</v>
      </c>
      <c r="AI20" s="16">
        <f t="shared" si="10"/>
        <v>511.72799999999995</v>
      </c>
      <c r="AJ20" s="16">
        <v>11.6539</v>
      </c>
      <c r="AK20">
        <f t="shared" si="20"/>
        <v>0.95701052769885198</v>
      </c>
      <c r="AL20">
        <f t="shared" si="21"/>
        <v>4.2989472301148024E-2</v>
      </c>
      <c r="AM20">
        <f t="shared" si="22"/>
        <v>9.4745183700954E-4</v>
      </c>
      <c r="AN20">
        <f t="shared" si="23"/>
        <v>-0.85929919788203435</v>
      </c>
      <c r="AO20">
        <f t="shared" si="11"/>
        <v>-2.2207606753221651</v>
      </c>
      <c r="AP20">
        <f t="shared" si="26"/>
        <v>4.6477343290463644E-2</v>
      </c>
      <c r="AQ20">
        <f t="shared" si="24"/>
        <v>7.2172822584665674E-4</v>
      </c>
      <c r="AR20">
        <f t="shared" si="12"/>
        <v>1.2165244038109519E-5</v>
      </c>
      <c r="AS20">
        <f t="shared" si="12"/>
        <v>5.0951148636412519E-8</v>
      </c>
    </row>
    <row r="21" spans="1:45" x14ac:dyDescent="0.25">
      <c r="A21">
        <v>1128</v>
      </c>
      <c r="B21" s="16">
        <v>228.96</v>
      </c>
      <c r="C21" s="16">
        <f t="shared" si="0"/>
        <v>502.11</v>
      </c>
      <c r="D21" s="16">
        <v>10.224600000000001</v>
      </c>
      <c r="E21">
        <f t="shared" si="13"/>
        <v>0.94837309390420366</v>
      </c>
      <c r="F21">
        <f t="shared" si="1"/>
        <v>5.1626906095796343E-2</v>
      </c>
      <c r="G21">
        <f t="shared" si="14"/>
        <v>3.4950516699282203E-4</v>
      </c>
      <c r="H21">
        <f t="shared" si="15"/>
        <v>-0.77401549628217925</v>
      </c>
      <c r="I21">
        <f t="shared" si="16"/>
        <v>-1.940421092603182</v>
      </c>
      <c r="J21">
        <f t="shared" si="25"/>
        <v>7.4648894672343008E-2</v>
      </c>
      <c r="K21">
        <f t="shared" si="17"/>
        <v>3.8243194063336712E-4</v>
      </c>
      <c r="L21">
        <f t="shared" si="2"/>
        <v>5.3001195801864515E-4</v>
      </c>
      <c r="M21">
        <f t="shared" si="2"/>
        <v>1.084172422375695E-9</v>
      </c>
      <c r="Q21">
        <v>576</v>
      </c>
      <c r="R21" s="16">
        <v>239.74299999999999</v>
      </c>
      <c r="S21" s="16">
        <f t="shared" si="3"/>
        <v>512.89300000000003</v>
      </c>
      <c r="T21" s="16">
        <v>10.0596</v>
      </c>
      <c r="U21">
        <f t="shared" si="18"/>
        <v>0.94392523364485981</v>
      </c>
      <c r="V21">
        <f t="shared" si="4"/>
        <v>5.6074766355140193E-2</v>
      </c>
      <c r="W21">
        <f t="shared" si="5"/>
        <v>7.2357185752354913E-4</v>
      </c>
      <c r="X21">
        <f t="shared" si="6"/>
        <v>-0.8075423770860648</v>
      </c>
      <c r="Y21">
        <f t="shared" si="7"/>
        <v>-2.0398916938316058</v>
      </c>
      <c r="Z21">
        <f t="shared" si="19"/>
        <v>6.3574044173095728E-2</v>
      </c>
      <c r="AA21">
        <f t="shared" si="8"/>
        <v>6.3296804972440008E-4</v>
      </c>
      <c r="AB21">
        <f t="shared" si="9"/>
        <v>5.6239167790879933E-5</v>
      </c>
      <c r="AC21">
        <f t="shared" si="9"/>
        <v>8.2090499877051417E-9</v>
      </c>
      <c r="AG21">
        <v>384</v>
      </c>
      <c r="AH21" s="16">
        <v>246.518</v>
      </c>
      <c r="AI21" s="16">
        <f t="shared" si="10"/>
        <v>519.66800000000001</v>
      </c>
      <c r="AJ21" s="16">
        <v>11.4693</v>
      </c>
      <c r="AK21">
        <f t="shared" si="20"/>
        <v>0.94185129830669934</v>
      </c>
      <c r="AL21">
        <f t="shared" si="21"/>
        <v>5.8148701693300664E-2</v>
      </c>
      <c r="AM21">
        <f t="shared" si="22"/>
        <v>1.0870547079015261E-3</v>
      </c>
      <c r="AN21">
        <f t="shared" si="23"/>
        <v>-0.82434100686731271</v>
      </c>
      <c r="AO21">
        <f t="shared" si="11"/>
        <v>-2.0942912194291274</v>
      </c>
      <c r="AP21">
        <f t="shared" si="26"/>
        <v>5.8024994904010155E-2</v>
      </c>
      <c r="AQ21">
        <f t="shared" si="24"/>
        <v>8.521516043633662E-4</v>
      </c>
      <c r="AR21">
        <f t="shared" si="12"/>
        <v>1.5303369716566431E-8</v>
      </c>
      <c r="AS21">
        <f t="shared" si="12"/>
        <v>5.5179468051859464E-8</v>
      </c>
    </row>
    <row r="22" spans="1:45" x14ac:dyDescent="0.25">
      <c r="A22">
        <v>1175</v>
      </c>
      <c r="B22" s="16">
        <v>236.828</v>
      </c>
      <c r="C22" s="16">
        <f t="shared" si="0"/>
        <v>509.97799999999995</v>
      </c>
      <c r="D22" s="16">
        <v>10.047499999999999</v>
      </c>
      <c r="E22">
        <f t="shared" si="13"/>
        <v>0.93194635105554102</v>
      </c>
      <c r="F22">
        <f t="shared" si="1"/>
        <v>6.8053648944458978E-2</v>
      </c>
      <c r="G22">
        <f t="shared" si="14"/>
        <v>4.0257232645321729E-4</v>
      </c>
      <c r="H22">
        <f t="shared" si="15"/>
        <v>-0.7196019171341812</v>
      </c>
      <c r="I22">
        <f t="shared" si="16"/>
        <v>-1.7978319912611094</v>
      </c>
      <c r="J22">
        <f t="shared" si="25"/>
        <v>9.2623195882111264E-2</v>
      </c>
      <c r="K22">
        <f t="shared" si="17"/>
        <v>4.4470534693314643E-4</v>
      </c>
      <c r="L22">
        <f t="shared" si="2"/>
        <v>6.0366263672149891E-4</v>
      </c>
      <c r="M22">
        <f t="shared" si="2"/>
        <v>1.7751914147621282E-9</v>
      </c>
      <c r="Q22">
        <v>600</v>
      </c>
      <c r="R22" s="16">
        <v>247.68600000000001</v>
      </c>
      <c r="S22" s="16">
        <f t="shared" si="3"/>
        <v>520.83600000000001</v>
      </c>
      <c r="T22" s="16">
        <v>9.87453</v>
      </c>
      <c r="U22">
        <f t="shared" si="18"/>
        <v>0.92655950906429463</v>
      </c>
      <c r="V22">
        <f t="shared" si="4"/>
        <v>7.3440490935705371E-2</v>
      </c>
      <c r="W22">
        <f t="shared" si="5"/>
        <v>8.2412985274430783E-4</v>
      </c>
      <c r="X22">
        <f t="shared" si="6"/>
        <v>-0.76155397619764797</v>
      </c>
      <c r="Y22">
        <f t="shared" si="7"/>
        <v>-1.9059767040469682</v>
      </c>
      <c r="Z22">
        <f t="shared" si="19"/>
        <v>7.8765277366481326E-2</v>
      </c>
      <c r="AA22">
        <f t="shared" si="8"/>
        <v>7.3886298243946069E-4</v>
      </c>
      <c r="AB22">
        <f t="shared" si="9"/>
        <v>2.8353350533375731E-5</v>
      </c>
      <c r="AC22">
        <f t="shared" si="9"/>
        <v>7.2704391715836238E-9</v>
      </c>
      <c r="AG22">
        <v>400</v>
      </c>
      <c r="AH22" s="16">
        <v>254.45599999999999</v>
      </c>
      <c r="AI22" s="16">
        <f t="shared" si="10"/>
        <v>527.60599999999999</v>
      </c>
      <c r="AJ22" s="16">
        <v>11.2575</v>
      </c>
      <c r="AK22">
        <f t="shared" si="20"/>
        <v>0.92445842298027492</v>
      </c>
      <c r="AL22">
        <f t="shared" si="21"/>
        <v>7.5541577019725081E-2</v>
      </c>
      <c r="AM22">
        <f t="shared" si="22"/>
        <v>1.2292238080378395E-3</v>
      </c>
      <c r="AN22">
        <f t="shared" si="23"/>
        <v>-0.78306552741119217</v>
      </c>
      <c r="AO22">
        <f t="shared" si="11"/>
        <v>-1.9662301453032425</v>
      </c>
      <c r="AP22">
        <f t="shared" si="26"/>
        <v>7.1659420573824018E-2</v>
      </c>
      <c r="AQ22">
        <f t="shared" si="24"/>
        <v>9.9534728502459848E-4</v>
      </c>
      <c r="AR22">
        <f t="shared" si="12"/>
        <v>1.507113867045118E-5</v>
      </c>
      <c r="AS22">
        <f t="shared" si="12"/>
        <v>5.4698228016763071E-8</v>
      </c>
    </row>
    <row r="23" spans="1:45" x14ac:dyDescent="0.25">
      <c r="A23">
        <v>1222</v>
      </c>
      <c r="B23" s="16">
        <v>244.67400000000001</v>
      </c>
      <c r="C23" s="16">
        <f t="shared" si="0"/>
        <v>517.82399999999996</v>
      </c>
      <c r="D23" s="16">
        <v>9.8435100000000002</v>
      </c>
      <c r="E23">
        <f t="shared" si="13"/>
        <v>0.91302545171223981</v>
      </c>
      <c r="F23">
        <f t="shared" si="1"/>
        <v>8.6974548287760189E-2</v>
      </c>
      <c r="G23">
        <f t="shared" si="14"/>
        <v>4.532120926024867E-4</v>
      </c>
      <c r="H23">
        <f t="shared" si="15"/>
        <v>-0.65632788841992462</v>
      </c>
      <c r="I23">
        <f t="shared" si="16"/>
        <v>-1.6516619113691902</v>
      </c>
      <c r="J23">
        <f t="shared" si="25"/>
        <v>0.11352434718796914</v>
      </c>
      <c r="K23">
        <f t="shared" si="17"/>
        <v>5.0915356495907186E-4</v>
      </c>
      <c r="L23">
        <f t="shared" si="2"/>
        <v>7.048918216415363E-4</v>
      </c>
      <c r="M23">
        <f t="shared" si="2"/>
        <v>3.1294483294225816E-9</v>
      </c>
      <c r="Q23">
        <v>624</v>
      </c>
      <c r="R23" s="16">
        <v>255.608</v>
      </c>
      <c r="S23" s="16">
        <f t="shared" si="3"/>
        <v>528.75800000000004</v>
      </c>
      <c r="T23" s="16">
        <v>9.6637400000000007</v>
      </c>
      <c r="U23">
        <f t="shared" si="18"/>
        <v>0.90678039259843124</v>
      </c>
      <c r="V23">
        <f t="shared" si="4"/>
        <v>9.321960740156876E-2</v>
      </c>
      <c r="W23">
        <f t="shared" si="5"/>
        <v>9.2464875076631037E-4</v>
      </c>
      <c r="X23">
        <f t="shared" si="6"/>
        <v>-0.70787176103239258</v>
      </c>
      <c r="Y23">
        <f t="shared" si="7"/>
        <v>-1.7693993774521204</v>
      </c>
      <c r="Z23">
        <f t="shared" si="19"/>
        <v>9.6497988945028382E-2</v>
      </c>
      <c r="AA23">
        <f t="shared" si="8"/>
        <v>8.5098820765580922E-4</v>
      </c>
      <c r="AB23">
        <f t="shared" si="9"/>
        <v>1.074778554449669E-5</v>
      </c>
      <c r="AC23">
        <f t="shared" si="9"/>
        <v>5.4258756113339983E-9</v>
      </c>
      <c r="AG23">
        <v>416</v>
      </c>
      <c r="AH23" s="16">
        <v>262.35700000000003</v>
      </c>
      <c r="AI23" s="16">
        <f t="shared" si="10"/>
        <v>535.50700000000006</v>
      </c>
      <c r="AJ23" s="16">
        <v>11.018000000000001</v>
      </c>
      <c r="AK23">
        <f t="shared" si="20"/>
        <v>0.90479084205166949</v>
      </c>
      <c r="AL23">
        <f t="shared" si="21"/>
        <v>9.5209157948330514E-2</v>
      </c>
      <c r="AM23">
        <f t="shared" si="22"/>
        <v>1.3770386125116982E-3</v>
      </c>
      <c r="AN23">
        <f t="shared" si="23"/>
        <v>-0.73485411032956693</v>
      </c>
      <c r="AO23">
        <f t="shared" si="11"/>
        <v>-1.8358989791260452</v>
      </c>
      <c r="AP23">
        <f t="shared" si="26"/>
        <v>8.758497713421759E-2</v>
      </c>
      <c r="AQ23">
        <f t="shared" si="24"/>
        <v>1.1478062366472174E-3</v>
      </c>
      <c r="AR23">
        <f t="shared" si="12"/>
        <v>5.8128133086287613E-5</v>
      </c>
      <c r="AS23">
        <f t="shared" si="12"/>
        <v>5.2547482144474607E-8</v>
      </c>
    </row>
    <row r="24" spans="1:45" x14ac:dyDescent="0.25">
      <c r="A24">
        <v>1269</v>
      </c>
      <c r="B24" s="16">
        <v>252.518</v>
      </c>
      <c r="C24" s="16">
        <f t="shared" si="0"/>
        <v>525.66800000000001</v>
      </c>
      <c r="D24" s="16">
        <v>9.6138600000000007</v>
      </c>
      <c r="E24">
        <f t="shared" si="13"/>
        <v>0.89172448335992294</v>
      </c>
      <c r="F24">
        <f t="shared" si="1"/>
        <v>0.10827551664007706</v>
      </c>
      <c r="G24">
        <f t="shared" si="14"/>
        <v>4.9994434756798893E-4</v>
      </c>
      <c r="H24">
        <f t="shared" si="15"/>
        <v>-0.58388397131534875</v>
      </c>
      <c r="I24">
        <f t="shared" si="16"/>
        <v>-1.5007654108906401</v>
      </c>
      <c r="J24">
        <f t="shared" si="25"/>
        <v>0.1374545647410455</v>
      </c>
      <c r="K24">
        <f t="shared" si="17"/>
        <v>5.7359043224506257E-4</v>
      </c>
      <c r="L24">
        <f t="shared" si="2"/>
        <v>8.5141684807863002E-4</v>
      </c>
      <c r="M24">
        <f t="shared" si="2"/>
        <v>5.4237457882627012E-9</v>
      </c>
      <c r="Q24">
        <v>648</v>
      </c>
      <c r="R24" s="16">
        <v>263.55200000000002</v>
      </c>
      <c r="S24" s="16">
        <f t="shared" si="3"/>
        <v>536.702</v>
      </c>
      <c r="T24" s="16">
        <v>9.4272399999999994</v>
      </c>
      <c r="U24">
        <f t="shared" si="18"/>
        <v>0.88458882258003979</v>
      </c>
      <c r="V24">
        <f t="shared" si="4"/>
        <v>0.11541117741996021</v>
      </c>
      <c r="W24">
        <f t="shared" si="5"/>
        <v>1.0298593126399636E-3</v>
      </c>
      <c r="X24">
        <f t="shared" si="6"/>
        <v>-0.64604306863309868</v>
      </c>
      <c r="Y24">
        <f t="shared" si="7"/>
        <v>-1.629347935972802</v>
      </c>
      <c r="Z24">
        <f t="shared" si="19"/>
        <v>0.1169217059287678</v>
      </c>
      <c r="AA24">
        <f t="shared" si="8"/>
        <v>9.6753645134823338E-4</v>
      </c>
      <c r="AB24">
        <f t="shared" si="9"/>
        <v>2.2816963759204828E-6</v>
      </c>
      <c r="AC24">
        <f t="shared" si="9"/>
        <v>3.8841390395882395E-9</v>
      </c>
      <c r="AG24">
        <v>432</v>
      </c>
      <c r="AH24" s="16">
        <v>270.22399999999999</v>
      </c>
      <c r="AI24" s="16">
        <f t="shared" si="10"/>
        <v>543.37400000000002</v>
      </c>
      <c r="AJ24" s="16">
        <v>10.749700000000001</v>
      </c>
      <c r="AK24">
        <f t="shared" si="20"/>
        <v>0.88275822425148232</v>
      </c>
      <c r="AL24">
        <f t="shared" si="21"/>
        <v>0.11724177574851768</v>
      </c>
      <c r="AM24">
        <f t="shared" si="22"/>
        <v>1.5351183339629218E-3</v>
      </c>
      <c r="AN24">
        <f t="shared" si="23"/>
        <v>-0.67925807260839921</v>
      </c>
      <c r="AO24">
        <f t="shared" si="11"/>
        <v>-1.7027272428708662</v>
      </c>
      <c r="AP24">
        <f t="shared" si="26"/>
        <v>0.10594987692057306</v>
      </c>
      <c r="AQ24">
        <f t="shared" si="24"/>
        <v>1.3060213625353115E-3</v>
      </c>
      <c r="AR24">
        <f t="shared" si="12"/>
        <v>1.2750697914053717E-4</v>
      </c>
      <c r="AS24">
        <f t="shared" si="12"/>
        <v>5.2485422317303272E-8</v>
      </c>
    </row>
    <row r="25" spans="1:45" x14ac:dyDescent="0.25">
      <c r="A25">
        <v>1316</v>
      </c>
      <c r="B25" s="16">
        <v>260.36399999999998</v>
      </c>
      <c r="C25" s="16">
        <f t="shared" si="0"/>
        <v>533.5139999999999</v>
      </c>
      <c r="D25" s="16">
        <v>9.3605300000000007</v>
      </c>
      <c r="E25">
        <f t="shared" si="13"/>
        <v>0.86822709902422746</v>
      </c>
      <c r="F25">
        <f t="shared" si="1"/>
        <v>0.13177290097577254</v>
      </c>
      <c r="G25">
        <f t="shared" si="14"/>
        <v>5.4383477621802083E-4</v>
      </c>
      <c r="H25">
        <f t="shared" si="15"/>
        <v>-0.50227178083823887</v>
      </c>
      <c r="I25">
        <f t="shared" si="16"/>
        <v>-1.3434631870238496</v>
      </c>
      <c r="J25">
        <f t="shared" si="25"/>
        <v>0.16441331505656345</v>
      </c>
      <c r="K25">
        <f t="shared" si="17"/>
        <v>6.3473132929112847E-4</v>
      </c>
      <c r="L25">
        <f t="shared" si="2"/>
        <v>1.0653966313654934E-3</v>
      </c>
      <c r="M25">
        <f t="shared" si="2"/>
        <v>8.2621833605722727E-9</v>
      </c>
      <c r="Q25">
        <v>672</v>
      </c>
      <c r="R25" s="16">
        <v>271.57400000000001</v>
      </c>
      <c r="S25" s="16">
        <f t="shared" si="3"/>
        <v>544.72399999999993</v>
      </c>
      <c r="T25" s="16">
        <v>9.1638300000000008</v>
      </c>
      <c r="U25">
        <f t="shared" si="18"/>
        <v>0.85987219907668067</v>
      </c>
      <c r="V25">
        <f t="shared" si="4"/>
        <v>0.14012780092331933</v>
      </c>
      <c r="W25">
        <f t="shared" si="5"/>
        <v>1.1553222234733328E-3</v>
      </c>
      <c r="X25">
        <f t="shared" si="6"/>
        <v>-0.57574654384305179</v>
      </c>
      <c r="Y25">
        <f t="shared" si="7"/>
        <v>-1.4845941237428757</v>
      </c>
      <c r="Z25">
        <f t="shared" si="19"/>
        <v>0.1401425807611254</v>
      </c>
      <c r="AA25">
        <f t="shared" si="8"/>
        <v>1.0863181153737171E-3</v>
      </c>
      <c r="AB25">
        <f t="shared" si="9"/>
        <v>2.1844360557364929E-10</v>
      </c>
      <c r="AC25">
        <f t="shared" si="9"/>
        <v>4.7615669346234552E-9</v>
      </c>
      <c r="AG25">
        <v>448</v>
      </c>
      <c r="AH25" s="16">
        <v>278.07100000000003</v>
      </c>
      <c r="AI25" s="16">
        <f t="shared" si="10"/>
        <v>551.221</v>
      </c>
      <c r="AJ25" s="16">
        <v>10.4506</v>
      </c>
      <c r="AK25">
        <f t="shared" si="20"/>
        <v>0.85819633090807557</v>
      </c>
      <c r="AL25">
        <f t="shared" si="21"/>
        <v>0.14180366909192443</v>
      </c>
      <c r="AM25">
        <f t="shared" si="22"/>
        <v>1.7280987731371281E-3</v>
      </c>
      <c r="AN25">
        <f t="shared" si="23"/>
        <v>-0.61599860370338688</v>
      </c>
      <c r="AO25">
        <f t="shared" si="11"/>
        <v>-1.5659744172597034</v>
      </c>
      <c r="AP25">
        <f t="shared" si="26"/>
        <v>0.12684621872113805</v>
      </c>
      <c r="AQ25">
        <f t="shared" si="24"/>
        <v>1.465723194862155E-3</v>
      </c>
      <c r="AR25">
        <f t="shared" si="12"/>
        <v>2.2372532159453776E-4</v>
      </c>
      <c r="AS25">
        <f t="shared" si="12"/>
        <v>6.8840944075126525E-8</v>
      </c>
    </row>
    <row r="26" spans="1:45" x14ac:dyDescent="0.25">
      <c r="A26">
        <v>1363</v>
      </c>
      <c r="B26" s="16">
        <v>268.19299999999998</v>
      </c>
      <c r="C26" s="16">
        <f t="shared" si="0"/>
        <v>541.34299999999996</v>
      </c>
      <c r="D26" s="16">
        <v>9.0849600000000006</v>
      </c>
      <c r="E26">
        <f t="shared" si="13"/>
        <v>0.84266686454198048</v>
      </c>
      <c r="F26">
        <f t="shared" si="1"/>
        <v>0.15733313545801952</v>
      </c>
      <c r="G26">
        <f t="shared" si="14"/>
        <v>6.1257145022343916E-4</v>
      </c>
      <c r="H26">
        <f t="shared" si="15"/>
        <v>-0.41196027765443954</v>
      </c>
      <c r="I26">
        <f t="shared" si="16"/>
        <v>-1.1772394054365116</v>
      </c>
      <c r="J26">
        <f t="shared" si="25"/>
        <v>0.1942456875332465</v>
      </c>
      <c r="K26">
        <f t="shared" si="17"/>
        <v>6.8783202629597916E-4</v>
      </c>
      <c r="L26">
        <f t="shared" si="2"/>
        <v>1.3625365007063435E-3</v>
      </c>
      <c r="M26">
        <f t="shared" si="2"/>
        <v>5.6641543107705796E-9</v>
      </c>
      <c r="Q26">
        <v>696</v>
      </c>
      <c r="R26" s="16">
        <v>279.56400000000002</v>
      </c>
      <c r="S26" s="16">
        <f t="shared" si="3"/>
        <v>552.71399999999994</v>
      </c>
      <c r="T26" s="16">
        <v>8.8683300000000003</v>
      </c>
      <c r="U26">
        <f t="shared" si="18"/>
        <v>0.83214446571332068</v>
      </c>
      <c r="V26">
        <f t="shared" si="4"/>
        <v>0.16785553428667932</v>
      </c>
      <c r="W26">
        <f t="shared" si="5"/>
        <v>1.3289137859850652E-3</v>
      </c>
      <c r="X26">
        <f t="shared" si="6"/>
        <v>-0.4968199171295733</v>
      </c>
      <c r="Y26">
        <f t="shared" si="7"/>
        <v>-1.3332665205363838</v>
      </c>
      <c r="Z26">
        <f t="shared" si="19"/>
        <v>0.16621421553009461</v>
      </c>
      <c r="AA26">
        <f t="shared" si="8"/>
        <v>1.1975485789932796E-3</v>
      </c>
      <c r="AB26">
        <f t="shared" si="9"/>
        <v>2.6939272607167927E-6</v>
      </c>
      <c r="AC26">
        <f t="shared" si="9"/>
        <v>1.7256817607994653E-8</v>
      </c>
      <c r="AG26">
        <v>464</v>
      </c>
      <c r="AH26" s="16">
        <v>285.91500000000002</v>
      </c>
      <c r="AI26" s="16">
        <f t="shared" si="10"/>
        <v>559.06500000000005</v>
      </c>
      <c r="AJ26" s="16">
        <v>10.113899999999999</v>
      </c>
      <c r="AK26">
        <f t="shared" si="20"/>
        <v>0.83054675053788152</v>
      </c>
      <c r="AL26">
        <f t="shared" si="21"/>
        <v>0.16945324946211848</v>
      </c>
      <c r="AM26">
        <f t="shared" si="22"/>
        <v>1.9721984988585323E-3</v>
      </c>
      <c r="AN26">
        <f t="shared" si="23"/>
        <v>-0.54500369234240931</v>
      </c>
      <c r="AO26">
        <f t="shared" si="11"/>
        <v>-1.4245803431242574</v>
      </c>
      <c r="AP26">
        <f t="shared" si="26"/>
        <v>0.15029778983893252</v>
      </c>
      <c r="AQ26">
        <f t="shared" si="24"/>
        <v>1.6214961673369395E-3</v>
      </c>
      <c r="AR26">
        <f t="shared" si="12"/>
        <v>3.6693163337550761E-4</v>
      </c>
      <c r="AS26">
        <f t="shared" si="12"/>
        <v>1.2299212533468116E-7</v>
      </c>
    </row>
    <row r="27" spans="1:45" x14ac:dyDescent="0.25">
      <c r="A27">
        <v>1410</v>
      </c>
      <c r="B27" s="16">
        <v>276.03199999999998</v>
      </c>
      <c r="C27" s="16">
        <f t="shared" si="0"/>
        <v>549.18200000000002</v>
      </c>
      <c r="D27" s="16">
        <v>8.7745599999999992</v>
      </c>
      <c r="E27">
        <f t="shared" si="13"/>
        <v>0.81387600638147883</v>
      </c>
      <c r="F27">
        <f t="shared" si="1"/>
        <v>0.18612399361852117</v>
      </c>
      <c r="G27">
        <f t="shared" si="14"/>
        <v>7.0404273475261616E-4</v>
      </c>
      <c r="H27">
        <f t="shared" si="15"/>
        <v>-0.31409344586889776</v>
      </c>
      <c r="I27">
        <f t="shared" si="16"/>
        <v>-0.99797134898937445</v>
      </c>
      <c r="J27">
        <f t="shared" si="25"/>
        <v>0.22657379276915751</v>
      </c>
      <c r="K27">
        <f t="shared" si="17"/>
        <v>7.2816989177970138E-4</v>
      </c>
      <c r="L27">
        <f t="shared" si="2"/>
        <v>1.6361862513268209E-3</v>
      </c>
      <c r="M27">
        <f t="shared" si="2"/>
        <v>5.8211970620962755E-10</v>
      </c>
      <c r="Q27">
        <v>720</v>
      </c>
      <c r="R27" s="16">
        <v>287.51100000000002</v>
      </c>
      <c r="S27" s="16">
        <f t="shared" si="3"/>
        <v>560.66100000000006</v>
      </c>
      <c r="T27" s="16">
        <v>8.5284300000000002</v>
      </c>
      <c r="U27">
        <f t="shared" si="18"/>
        <v>0.80025053484967912</v>
      </c>
      <c r="V27">
        <f t="shared" si="4"/>
        <v>0.19974946515032088</v>
      </c>
      <c r="W27">
        <f t="shared" si="5"/>
        <v>1.4989084062105122E-3</v>
      </c>
      <c r="X27">
        <f t="shared" si="6"/>
        <v>-0.40981182223745916</v>
      </c>
      <c r="Y27">
        <f t="shared" si="7"/>
        <v>-1.1733262455245583</v>
      </c>
      <c r="Z27">
        <f t="shared" si="19"/>
        <v>0.19495538142593333</v>
      </c>
      <c r="AA27">
        <f t="shared" si="8"/>
        <v>1.2934518062431271E-3</v>
      </c>
      <c r="AB27">
        <f t="shared" si="9"/>
        <v>2.2983238756437645E-5</v>
      </c>
      <c r="AC27">
        <f t="shared" si="9"/>
        <v>4.2212414470158125E-8</v>
      </c>
      <c r="AG27" s="11">
        <v>480</v>
      </c>
      <c r="AH27" s="16">
        <v>293.75700000000001</v>
      </c>
      <c r="AI27" s="16">
        <f t="shared" si="10"/>
        <v>566.90699999999993</v>
      </c>
      <c r="AJ27" s="16">
        <v>9.7296399999999998</v>
      </c>
      <c r="AK27">
        <f t="shared" si="20"/>
        <v>0.798991574556145</v>
      </c>
      <c r="AL27">
        <f t="shared" si="21"/>
        <v>0.201008425443855</v>
      </c>
      <c r="AM27">
        <f t="shared" si="22"/>
        <v>2.1914058009098805E-3</v>
      </c>
      <c r="AN27">
        <f t="shared" si="23"/>
        <v>-0.46646363984424455</v>
      </c>
      <c r="AO27">
        <f t="shared" si="11"/>
        <v>-1.276970610135691</v>
      </c>
      <c r="AP27">
        <f t="shared" si="26"/>
        <v>0.17624172851632355</v>
      </c>
      <c r="AQ27">
        <f t="shared" si="24"/>
        <v>1.7655852356684102E-3</v>
      </c>
      <c r="AR27">
        <f t="shared" si="12"/>
        <v>6.1338927670019552E-4</v>
      </c>
      <c r="AS27">
        <f t="shared" si="12"/>
        <v>1.8132315378256528E-7</v>
      </c>
    </row>
    <row r="28" spans="1:45" x14ac:dyDescent="0.25">
      <c r="A28">
        <v>1457</v>
      </c>
      <c r="B28" s="16">
        <v>283.83100000000002</v>
      </c>
      <c r="C28" s="16">
        <f t="shared" si="0"/>
        <v>556.98099999999999</v>
      </c>
      <c r="D28" s="16">
        <v>8.4178099999999993</v>
      </c>
      <c r="E28">
        <f t="shared" si="13"/>
        <v>0.78078599784810587</v>
      </c>
      <c r="F28">
        <f t="shared" si="1"/>
        <v>0.21921400215189413</v>
      </c>
      <c r="G28">
        <f t="shared" si="14"/>
        <v>7.5592579991490033E-4</v>
      </c>
      <c r="H28">
        <f t="shared" si="15"/>
        <v>-0.21048721995083453</v>
      </c>
      <c r="I28">
        <f t="shared" si="16"/>
        <v>-0.79714415733081756</v>
      </c>
      <c r="J28">
        <f t="shared" si="25"/>
        <v>0.26079777768280349</v>
      </c>
      <c r="K28">
        <f t="shared" si="17"/>
        <v>7.4720204586252903E-4</v>
      </c>
      <c r="L28">
        <f t="shared" si="2"/>
        <v>1.7292103874050561E-3</v>
      </c>
      <c r="M28">
        <f t="shared" si="2"/>
        <v>7.6103884766264713E-11</v>
      </c>
      <c r="Q28">
        <v>744</v>
      </c>
      <c r="R28" s="16">
        <v>295.41399999999999</v>
      </c>
      <c r="S28" s="16">
        <f t="shared" si="3"/>
        <v>568.56399999999996</v>
      </c>
      <c r="T28" s="16">
        <v>8.1450499999999995</v>
      </c>
      <c r="U28">
        <f t="shared" si="18"/>
        <v>0.76427673310062683</v>
      </c>
      <c r="V28">
        <f t="shared" si="4"/>
        <v>0.23572326689937317</v>
      </c>
      <c r="W28">
        <f t="shared" si="5"/>
        <v>1.6011866781768848E-3</v>
      </c>
      <c r="X28">
        <f t="shared" si="6"/>
        <v>-0.31583586212184867</v>
      </c>
      <c r="Y28">
        <f t="shared" si="7"/>
        <v>-1.001210164103435</v>
      </c>
      <c r="Z28">
        <f t="shared" si="19"/>
        <v>0.22599822477576836</v>
      </c>
      <c r="AA28">
        <f t="shared" si="8"/>
        <v>1.3650984183625973E-3</v>
      </c>
      <c r="AB28">
        <f t="shared" si="9"/>
        <v>9.4576444305887949E-5</v>
      </c>
      <c r="AC28">
        <f t="shared" si="9"/>
        <v>5.5737666422138495E-8</v>
      </c>
      <c r="AG28">
        <v>496</v>
      </c>
      <c r="AH28" s="16">
        <v>301.59100000000001</v>
      </c>
      <c r="AI28" s="16">
        <f t="shared" si="10"/>
        <v>574.74099999999999</v>
      </c>
      <c r="AJ28" s="16">
        <v>9.3026700000000009</v>
      </c>
      <c r="AK28">
        <f t="shared" si="20"/>
        <v>0.76392908174158691</v>
      </c>
      <c r="AL28">
        <f t="shared" si="21"/>
        <v>0.23607091825841309</v>
      </c>
      <c r="AM28">
        <f t="shared" si="22"/>
        <v>2.357030236339451E-3</v>
      </c>
      <c r="AN28">
        <f t="shared" si="23"/>
        <v>-0.3809443768988845</v>
      </c>
      <c r="AO28">
        <f t="shared" si="11"/>
        <v>-1.1207553514845712</v>
      </c>
      <c r="AP28">
        <f t="shared" si="26"/>
        <v>0.20449109228701812</v>
      </c>
      <c r="AQ28">
        <f t="shared" si="24"/>
        <v>1.8880359428586641E-3</v>
      </c>
      <c r="AR28">
        <f t="shared" si="12"/>
        <v>9.9728540838359223E-4</v>
      </c>
      <c r="AS28">
        <f t="shared" si="12"/>
        <v>2.1995564731754247E-7</v>
      </c>
    </row>
    <row r="29" spans="1:45" x14ac:dyDescent="0.25">
      <c r="A29">
        <v>1504</v>
      </c>
      <c r="B29" s="14">
        <v>291.64999999999998</v>
      </c>
      <c r="C29" s="14">
        <f t="shared" si="0"/>
        <v>564.79999999999995</v>
      </c>
      <c r="D29" s="14">
        <v>8.03477</v>
      </c>
      <c r="E29">
        <f t="shared" si="13"/>
        <v>0.74525748525210556</v>
      </c>
      <c r="F29">
        <f t="shared" si="1"/>
        <v>0.25474251474789444</v>
      </c>
      <c r="G29">
        <f t="shared" si="14"/>
        <v>7.6727337027181414E-4</v>
      </c>
      <c r="H29">
        <f t="shared" si="15"/>
        <v>-0.10417304129004901</v>
      </c>
      <c r="I29">
        <f t="shared" si="16"/>
        <v>-0.55248266874853991</v>
      </c>
      <c r="J29">
        <f t="shared" si="25"/>
        <v>0.29591627383834235</v>
      </c>
      <c r="K29">
        <f t="shared" si="17"/>
        <v>7.3361764881476113E-4</v>
      </c>
      <c r="L29">
        <f t="shared" si="2"/>
        <v>1.6952784376382413E-3</v>
      </c>
      <c r="M29">
        <f t="shared" si="2"/>
        <v>1.1327075867947383E-9</v>
      </c>
      <c r="Q29">
        <v>768</v>
      </c>
      <c r="R29" s="13">
        <v>303.29599999999999</v>
      </c>
      <c r="S29" s="16">
        <f t="shared" si="3"/>
        <v>576.44599999999991</v>
      </c>
      <c r="T29" s="13">
        <v>7.7355099999999997</v>
      </c>
      <c r="U29">
        <f t="shared" si="18"/>
        <v>0.72584825282438159</v>
      </c>
      <c r="V29">
        <f t="shared" si="4"/>
        <v>0.27415174717561841</v>
      </c>
      <c r="W29">
        <f t="shared" si="5"/>
        <v>1.6330899923682242E-3</v>
      </c>
      <c r="X29">
        <f t="shared" si="6"/>
        <v>-0.21665440526452762</v>
      </c>
      <c r="Y29">
        <f t="shared" si="7"/>
        <v>-0.80974451397906766</v>
      </c>
      <c r="Z29">
        <f t="shared" si="19"/>
        <v>0.25876058681647068</v>
      </c>
      <c r="AA29">
        <f t="shared" si="8"/>
        <v>1.4020028519313586E-3</v>
      </c>
      <c r="AB29">
        <f t="shared" si="9"/>
        <v>2.3688781720100036E-4</v>
      </c>
      <c r="AC29">
        <f t="shared" si="9"/>
        <v>5.3401266475287612E-8</v>
      </c>
      <c r="AG29">
        <v>512</v>
      </c>
      <c r="AH29" s="13">
        <v>309.41000000000003</v>
      </c>
      <c r="AI29" s="16">
        <f t="shared" si="10"/>
        <v>582.55999999999995</v>
      </c>
      <c r="AJ29" s="13">
        <v>8.8434299999999997</v>
      </c>
      <c r="AK29">
        <f t="shared" si="20"/>
        <v>0.7262165979601557</v>
      </c>
      <c r="AL29">
        <f t="shared" si="21"/>
        <v>0.2737834020398443</v>
      </c>
      <c r="AM29">
        <f t="shared" si="22"/>
        <v>2.4444360044015984E-3</v>
      </c>
      <c r="AN29">
        <f t="shared" si="23"/>
        <v>-0.28949399603607984</v>
      </c>
      <c r="AO29">
        <f t="shared" si="11"/>
        <v>-0.95189896078647385</v>
      </c>
      <c r="AP29">
        <f t="shared" si="26"/>
        <v>0.23469966737275674</v>
      </c>
      <c r="AQ29">
        <f t="shared" si="24"/>
        <v>1.9765375398928253E-3</v>
      </c>
      <c r="AR29">
        <f t="shared" si="12"/>
        <v>1.5275383155273019E-3</v>
      </c>
      <c r="AS29">
        <f t="shared" si="12"/>
        <v>2.1892897308966754E-7</v>
      </c>
    </row>
    <row r="30" spans="1:45" x14ac:dyDescent="0.25">
      <c r="A30">
        <v>1551</v>
      </c>
      <c r="B30" s="16">
        <v>299.46600000000001</v>
      </c>
      <c r="C30" s="16">
        <f t="shared" si="0"/>
        <v>572.61599999999999</v>
      </c>
      <c r="D30" s="16">
        <v>7.6459799999999998</v>
      </c>
      <c r="E30">
        <f t="shared" si="13"/>
        <v>0.70919563684933029</v>
      </c>
      <c r="F30">
        <f t="shared" si="1"/>
        <v>0.29080436315066971</v>
      </c>
      <c r="G30">
        <f t="shared" si="14"/>
        <v>7.184689502846151E-4</v>
      </c>
      <c r="H30">
        <f t="shared" si="15"/>
        <v>2.0830806073612873E-4</v>
      </c>
      <c r="I30">
        <f t="shared" si="16"/>
        <v>2.7945297099831613E-2</v>
      </c>
      <c r="J30">
        <f t="shared" si="25"/>
        <v>0.33039630333263614</v>
      </c>
      <c r="K30">
        <f t="shared" si="17"/>
        <v>5.602200591743727E-4</v>
      </c>
      <c r="L30">
        <f t="shared" si="2"/>
        <v>1.5675217273724083E-3</v>
      </c>
      <c r="M30">
        <f t="shared" si="2"/>
        <v>2.5042711537621352E-8</v>
      </c>
      <c r="Q30">
        <v>792</v>
      </c>
      <c r="R30" s="16">
        <v>311.23099999999999</v>
      </c>
      <c r="S30" s="16">
        <f t="shared" si="3"/>
        <v>584.38099999999997</v>
      </c>
      <c r="T30" s="16">
        <v>7.3178099999999997</v>
      </c>
      <c r="U30">
        <f t="shared" si="18"/>
        <v>0.68665409300754421</v>
      </c>
      <c r="V30">
        <f t="shared" si="4"/>
        <v>0.31334590699245579</v>
      </c>
      <c r="W30">
        <f t="shared" si="5"/>
        <v>1.5514159441504343E-3</v>
      </c>
      <c r="X30">
        <f t="shared" si="6"/>
        <v>-0.11479165053402163</v>
      </c>
      <c r="Y30">
        <f t="shared" si="7"/>
        <v>-0.58037783808642796</v>
      </c>
      <c r="Z30">
        <f t="shared" si="19"/>
        <v>0.29240865526282328</v>
      </c>
      <c r="AA30">
        <f t="shared" si="8"/>
        <v>1.3875118092409877E-3</v>
      </c>
      <c r="AB30">
        <f t="shared" si="9"/>
        <v>4.3836850998999957E-4</v>
      </c>
      <c r="AC30">
        <f t="shared" si="9"/>
        <v>2.6864565440414056E-8</v>
      </c>
      <c r="AG30">
        <v>528</v>
      </c>
      <c r="AH30" s="16">
        <v>317.23700000000002</v>
      </c>
      <c r="AI30" s="16">
        <f t="shared" si="10"/>
        <v>590.38699999999994</v>
      </c>
      <c r="AJ30" s="16">
        <v>8.3671600000000002</v>
      </c>
      <c r="AK30">
        <f t="shared" si="20"/>
        <v>0.68710562188973012</v>
      </c>
      <c r="AL30">
        <f t="shared" si="21"/>
        <v>0.31289437811026988</v>
      </c>
      <c r="AM30">
        <f t="shared" si="22"/>
        <v>2.3717090676170643E-3</v>
      </c>
      <c r="AN30">
        <f t="shared" si="23"/>
        <v>-0.19375688282246717</v>
      </c>
      <c r="AO30">
        <f t="shared" si="11"/>
        <v>-0.76235546391714604</v>
      </c>
      <c r="AP30">
        <f t="shared" si="26"/>
        <v>0.26632426801104192</v>
      </c>
      <c r="AQ30">
        <f t="shared" si="24"/>
        <v>2.0163382324428344E-3</v>
      </c>
      <c r="AR30">
        <f t="shared" si="12"/>
        <v>2.1687751546542139E-3</v>
      </c>
      <c r="AS30">
        <f t="shared" si="12"/>
        <v>1.2628843049242969E-7</v>
      </c>
    </row>
    <row r="31" spans="1:45" x14ac:dyDescent="0.25">
      <c r="A31">
        <v>1598</v>
      </c>
      <c r="B31" s="16">
        <v>307.267</v>
      </c>
      <c r="C31" s="16">
        <f t="shared" si="0"/>
        <v>580.41699999999992</v>
      </c>
      <c r="D31" s="16">
        <v>7.2819200000000004</v>
      </c>
      <c r="E31">
        <f t="shared" si="13"/>
        <v>0.67542759618595338</v>
      </c>
      <c r="F31">
        <f t="shared" si="1"/>
        <v>0.32457240381404662</v>
      </c>
      <c r="G31">
        <f t="shared" si="14"/>
        <v>6.3477321831304596E-4</v>
      </c>
      <c r="H31">
        <f t="shared" si="15"/>
        <v>7.9918121209960113E-2</v>
      </c>
      <c r="I31">
        <f t="shared" si="16"/>
        <v>0.48365630944385174</v>
      </c>
      <c r="J31">
        <f t="shared" si="25"/>
        <v>0.35672664611383165</v>
      </c>
      <c r="K31">
        <f t="shared" si="17"/>
        <v>4.7704913213597572E-4</v>
      </c>
      <c r="L31">
        <f t="shared" si="2"/>
        <v>1.0338952978732848E-3</v>
      </c>
      <c r="M31">
        <f t="shared" si="2"/>
        <v>2.4876887360391878E-8</v>
      </c>
      <c r="Q31">
        <v>816</v>
      </c>
      <c r="R31" s="16">
        <v>319.14</v>
      </c>
      <c r="S31" s="16">
        <f t="shared" si="3"/>
        <v>592.29</v>
      </c>
      <c r="T31" s="16">
        <v>6.9210000000000003</v>
      </c>
      <c r="U31">
        <f t="shared" si="18"/>
        <v>0.64942011034793379</v>
      </c>
      <c r="V31">
        <f t="shared" si="4"/>
        <v>0.35057988965206621</v>
      </c>
      <c r="W31">
        <f t="shared" si="5"/>
        <v>1.3695748726995176E-3</v>
      </c>
      <c r="X31">
        <f t="shared" si="6"/>
        <v>-1.3981744965216869E-2</v>
      </c>
      <c r="Y31">
        <f t="shared" si="7"/>
        <v>-0.20721063547990515</v>
      </c>
      <c r="Z31">
        <f t="shared" si="19"/>
        <v>0.32570893868460699</v>
      </c>
      <c r="AA31">
        <f t="shared" si="8"/>
        <v>1.2297590331648526E-3</v>
      </c>
      <c r="AB31">
        <f t="shared" si="9"/>
        <v>6.1856420202576108E-4</v>
      </c>
      <c r="AC31">
        <f t="shared" si="9"/>
        <v>1.9548468984783203E-8</v>
      </c>
      <c r="AG31">
        <v>544</v>
      </c>
      <c r="AH31" s="16">
        <v>325.08</v>
      </c>
      <c r="AI31" s="16">
        <f t="shared" si="10"/>
        <v>598.23</v>
      </c>
      <c r="AJ31" s="16">
        <v>7.9050599999999998</v>
      </c>
      <c r="AK31">
        <f t="shared" si="20"/>
        <v>0.64915827680785709</v>
      </c>
      <c r="AL31">
        <f t="shared" si="21"/>
        <v>0.35084172319214291</v>
      </c>
      <c r="AM31">
        <f t="shared" si="22"/>
        <v>2.1177036970124949E-3</v>
      </c>
      <c r="AN31">
        <f t="shared" si="23"/>
        <v>-9.6091952235425104E-2</v>
      </c>
      <c r="AO31">
        <f t="shared" si="11"/>
        <v>-0.53042495760990593</v>
      </c>
      <c r="AP31">
        <f t="shared" si="26"/>
        <v>0.29858567973012728</v>
      </c>
      <c r="AQ31">
        <f t="shared" si="24"/>
        <v>1.9772483301955142E-3</v>
      </c>
      <c r="AR31">
        <f t="shared" si="12"/>
        <v>2.7306940783040656E-3</v>
      </c>
      <c r="AS31">
        <f t="shared" si="12"/>
        <v>1.9727710067692603E-8</v>
      </c>
    </row>
    <row r="32" spans="1:45" x14ac:dyDescent="0.25">
      <c r="A32">
        <v>1645</v>
      </c>
      <c r="B32" s="16">
        <v>315.072</v>
      </c>
      <c r="C32" s="16">
        <f t="shared" si="0"/>
        <v>588.22199999999998</v>
      </c>
      <c r="D32" s="16">
        <v>6.9602700000000004</v>
      </c>
      <c r="E32">
        <f t="shared" si="13"/>
        <v>0.64559325492524022</v>
      </c>
      <c r="F32">
        <f t="shared" si="1"/>
        <v>0.35440674507475978</v>
      </c>
      <c r="G32">
        <f t="shared" si="14"/>
        <v>5.5318912117310469E-4</v>
      </c>
      <c r="H32">
        <f t="shared" si="15"/>
        <v>0.14779412201149955</v>
      </c>
      <c r="I32">
        <f t="shared" si="16"/>
        <v>0.66091299037548679</v>
      </c>
      <c r="J32">
        <f t="shared" si="25"/>
        <v>0.37914795532422252</v>
      </c>
      <c r="K32">
        <f t="shared" si="17"/>
        <v>4.9808611405438303E-4</v>
      </c>
      <c r="L32">
        <f t="shared" si="2"/>
        <v>6.121274846081202E-4</v>
      </c>
      <c r="M32">
        <f t="shared" si="2"/>
        <v>3.0363413935258897E-9</v>
      </c>
      <c r="Q32">
        <v>840</v>
      </c>
      <c r="R32" s="16">
        <v>327.072</v>
      </c>
      <c r="S32" s="16">
        <f t="shared" si="3"/>
        <v>600.22199999999998</v>
      </c>
      <c r="T32" s="16">
        <v>6.5707000000000004</v>
      </c>
      <c r="U32">
        <f t="shared" si="18"/>
        <v>0.61655031340314537</v>
      </c>
      <c r="V32">
        <f t="shared" si="4"/>
        <v>0.38344968659685463</v>
      </c>
      <c r="W32">
        <f t="shared" si="5"/>
        <v>1.158684582567034E-3</v>
      </c>
      <c r="X32">
        <f t="shared" si="6"/>
        <v>7.5366605931738717E-2</v>
      </c>
      <c r="Y32">
        <f t="shared" si="7"/>
        <v>0.4697428166342002</v>
      </c>
      <c r="Z32">
        <f t="shared" si="19"/>
        <v>0.35522315548056344</v>
      </c>
      <c r="AA32">
        <f t="shared" si="8"/>
        <v>8.8806397484522909E-4</v>
      </c>
      <c r="AB32">
        <f t="shared" si="9"/>
        <v>7.967370588589552E-4</v>
      </c>
      <c r="AC32">
        <f t="shared" si="9"/>
        <v>7.3235513323719014E-8</v>
      </c>
      <c r="AG32">
        <v>560</v>
      </c>
      <c r="AH32" s="16">
        <v>332.92899999999997</v>
      </c>
      <c r="AI32" s="16">
        <f t="shared" si="10"/>
        <v>606.07899999999995</v>
      </c>
      <c r="AJ32" s="16">
        <v>7.4924499999999998</v>
      </c>
      <c r="AK32">
        <f t="shared" si="20"/>
        <v>0.61527501765565717</v>
      </c>
      <c r="AL32">
        <f t="shared" si="21"/>
        <v>0.38472498234434283</v>
      </c>
      <c r="AM32">
        <f t="shared" si="22"/>
        <v>1.777832295892387E-3</v>
      </c>
      <c r="AN32">
        <f t="shared" si="23"/>
        <v>-3.2041062857102176E-4</v>
      </c>
      <c r="AO32">
        <f t="shared" si="11"/>
        <v>-3.4292777321750394E-2</v>
      </c>
      <c r="AP32">
        <f t="shared" si="26"/>
        <v>0.33022165301325551</v>
      </c>
      <c r="AQ32">
        <f t="shared" si="24"/>
        <v>1.6075970592742599E-3</v>
      </c>
      <c r="AR32">
        <f t="shared" si="12"/>
        <v>2.9706129081729627E-3</v>
      </c>
      <c r="AS32">
        <f t="shared" si="12"/>
        <v>2.8980035786429735E-8</v>
      </c>
    </row>
    <row r="33" spans="1:45" x14ac:dyDescent="0.25">
      <c r="A33">
        <v>1692</v>
      </c>
      <c r="B33" s="16">
        <v>322.88900000000001</v>
      </c>
      <c r="C33" s="16">
        <f t="shared" si="0"/>
        <v>596.03899999999999</v>
      </c>
      <c r="D33" s="16">
        <v>6.6799600000000003</v>
      </c>
      <c r="E33">
        <f t="shared" si="13"/>
        <v>0.6195933662301043</v>
      </c>
      <c r="F33">
        <f t="shared" si="1"/>
        <v>0.3804066337698957</v>
      </c>
      <c r="G33">
        <f t="shared" si="14"/>
        <v>5.0491754362006218E-4</v>
      </c>
      <c r="H33">
        <f t="shared" si="15"/>
        <v>0.21866332855510229</v>
      </c>
      <c r="I33">
        <f t="shared" si="16"/>
        <v>0.81382515055875659</v>
      </c>
      <c r="J33">
        <f t="shared" si="25"/>
        <v>0.40255800268477854</v>
      </c>
      <c r="K33">
        <f t="shared" si="17"/>
        <v>5.2207530271443771E-4</v>
      </c>
      <c r="L33">
        <f t="shared" si="2"/>
        <v>4.9068314480323776E-4</v>
      </c>
      <c r="M33">
        <f t="shared" si="2"/>
        <v>2.9438869714062626E-10</v>
      </c>
      <c r="Q33">
        <v>864</v>
      </c>
      <c r="R33" s="16">
        <v>334.99200000000002</v>
      </c>
      <c r="S33" s="16">
        <f t="shared" si="3"/>
        <v>608.14200000000005</v>
      </c>
      <c r="T33" s="16">
        <v>6.2743399999999996</v>
      </c>
      <c r="U33">
        <f t="shared" si="18"/>
        <v>0.58874188342153655</v>
      </c>
      <c r="V33">
        <f t="shared" si="4"/>
        <v>0.41125811657846345</v>
      </c>
      <c r="W33">
        <f t="shared" si="5"/>
        <v>9.9643120769682858E-4</v>
      </c>
      <c r="X33">
        <f t="shared" si="6"/>
        <v>0.13988904447745343</v>
      </c>
      <c r="Y33">
        <f t="shared" si="7"/>
        <v>0.64234123699817591</v>
      </c>
      <c r="Z33">
        <f t="shared" si="19"/>
        <v>0.37653669087684893</v>
      </c>
      <c r="AA33">
        <f t="shared" si="8"/>
        <v>9.2628389098863147E-4</v>
      </c>
      <c r="AB33">
        <f t="shared" si="9"/>
        <v>1.2055774027527372E-3</v>
      </c>
      <c r="AC33">
        <f t="shared" si="9"/>
        <v>4.9206460413601088E-9</v>
      </c>
      <c r="AG33">
        <v>576</v>
      </c>
      <c r="AH33" s="16">
        <v>340.79899999999998</v>
      </c>
      <c r="AI33" s="16">
        <f t="shared" si="10"/>
        <v>613.94899999999996</v>
      </c>
      <c r="AJ33" s="16">
        <v>7.1460600000000003</v>
      </c>
      <c r="AK33">
        <f t="shared" si="20"/>
        <v>0.58682970092137898</v>
      </c>
      <c r="AL33">
        <f t="shared" si="21"/>
        <v>0.41317029907862102</v>
      </c>
      <c r="AM33">
        <f t="shared" si="22"/>
        <v>1.4925189285069085E-3</v>
      </c>
      <c r="AN33">
        <f t="shared" si="23"/>
        <v>7.7546413835565486E-2</v>
      </c>
      <c r="AO33">
        <f t="shared" si="11"/>
        <v>0.47645267902027105</v>
      </c>
      <c r="AP33">
        <f t="shared" si="26"/>
        <v>0.35594320596164369</v>
      </c>
      <c r="AQ33">
        <f t="shared" si="24"/>
        <v>1.3124548710038032E-3</v>
      </c>
      <c r="AR33">
        <f t="shared" si="12"/>
        <v>3.2749401866191932E-3</v>
      </c>
      <c r="AS33">
        <f t="shared" si="12"/>
        <v>3.2423064804481618E-8</v>
      </c>
    </row>
    <row r="34" spans="1:45" x14ac:dyDescent="0.25">
      <c r="A34">
        <v>1739</v>
      </c>
      <c r="B34" s="16">
        <v>330.67899999999997</v>
      </c>
      <c r="C34" s="16">
        <f t="shared" si="0"/>
        <v>603.82899999999995</v>
      </c>
      <c r="D34" s="16">
        <v>6.4241099999999998</v>
      </c>
      <c r="E34">
        <f t="shared" si="13"/>
        <v>0.59586224167996138</v>
      </c>
      <c r="F34">
        <f t="shared" si="1"/>
        <v>0.40413775832003862</v>
      </c>
      <c r="G34">
        <f t="shared" si="14"/>
        <v>5.0327954650767075E-4</v>
      </c>
      <c r="H34">
        <f t="shared" si="15"/>
        <v>0.29294578979099961</v>
      </c>
      <c r="I34">
        <f t="shared" si="16"/>
        <v>0.95840689649433075</v>
      </c>
      <c r="J34">
        <f t="shared" si="25"/>
        <v>0.4270955419123571</v>
      </c>
      <c r="K34">
        <f t="shared" si="17"/>
        <v>5.4087734789406224E-4</v>
      </c>
      <c r="L34">
        <f t="shared" si="2"/>
        <v>5.2705982747172772E-4</v>
      </c>
      <c r="M34">
        <f t="shared" si="2"/>
        <v>1.413594669090542E-9</v>
      </c>
      <c r="Q34">
        <v>888</v>
      </c>
      <c r="R34" s="16">
        <v>342.89699999999999</v>
      </c>
      <c r="S34" s="16">
        <f t="shared" si="3"/>
        <v>616.04700000000003</v>
      </c>
      <c r="T34" s="16">
        <v>6.0194799999999997</v>
      </c>
      <c r="U34">
        <f t="shared" si="18"/>
        <v>0.56482753443681266</v>
      </c>
      <c r="V34">
        <f t="shared" si="4"/>
        <v>0.43517246556318734</v>
      </c>
      <c r="W34">
        <f t="shared" si="5"/>
        <v>9.3282006530795902E-4</v>
      </c>
      <c r="X34">
        <f t="shared" si="6"/>
        <v>0.20718835750567932</v>
      </c>
      <c r="Y34">
        <f t="shared" si="7"/>
        <v>0.79035699461048525</v>
      </c>
      <c r="Z34">
        <f t="shared" si="19"/>
        <v>0.39876750426057611</v>
      </c>
      <c r="AA34">
        <f t="shared" si="8"/>
        <v>9.699690603862123E-4</v>
      </c>
      <c r="AB34">
        <f t="shared" si="9"/>
        <v>1.3253212074446209E-3</v>
      </c>
      <c r="AC34">
        <f t="shared" si="9"/>
        <v>1.3800478353240864E-9</v>
      </c>
      <c r="AG34">
        <v>592</v>
      </c>
      <c r="AH34" s="16">
        <v>348.65</v>
      </c>
      <c r="AI34" s="16">
        <f t="shared" si="10"/>
        <v>621.79999999999995</v>
      </c>
      <c r="AJ34" s="16">
        <v>6.8552600000000004</v>
      </c>
      <c r="AK34">
        <f t="shared" si="20"/>
        <v>0.56294939806526845</v>
      </c>
      <c r="AL34">
        <f t="shared" si="21"/>
        <v>0.43705060193473155</v>
      </c>
      <c r="AM34">
        <f t="shared" si="22"/>
        <v>1.3549177164255133E-3</v>
      </c>
      <c r="AN34">
        <f t="shared" si="23"/>
        <v>0.14111750117239485</v>
      </c>
      <c r="AO34">
        <f t="shared" si="11"/>
        <v>0.64525372165246253</v>
      </c>
      <c r="AP34">
        <f t="shared" si="26"/>
        <v>0.37694248389770457</v>
      </c>
      <c r="AQ34">
        <f t="shared" si="24"/>
        <v>1.3607513757251581E-3</v>
      </c>
      <c r="AR34">
        <f t="shared" si="12"/>
        <v>3.6129858539531681E-3</v>
      </c>
      <c r="AS34">
        <f t="shared" si="12"/>
        <v>3.4031580824332687E-11</v>
      </c>
    </row>
    <row r="35" spans="1:45" x14ac:dyDescent="0.25">
      <c r="A35">
        <v>1786</v>
      </c>
      <c r="B35" s="13">
        <v>338.47199999999998</v>
      </c>
      <c r="C35" s="13">
        <f t="shared" si="0"/>
        <v>611.62199999999996</v>
      </c>
      <c r="D35" s="13">
        <v>6.1690899999999997</v>
      </c>
      <c r="E35">
        <f t="shared" si="13"/>
        <v>0.57220810299410085</v>
      </c>
      <c r="F35">
        <f t="shared" si="1"/>
        <v>0.42779189700589915</v>
      </c>
      <c r="G35">
        <f t="shared" si="14"/>
        <v>5.1265362636772718E-4</v>
      </c>
      <c r="H35">
        <f t="shared" si="15"/>
        <v>0.36990346317531564</v>
      </c>
      <c r="I35">
        <f t="shared" si="16"/>
        <v>1.1006211410108353</v>
      </c>
      <c r="J35">
        <f t="shared" si="25"/>
        <v>0.45251677726337802</v>
      </c>
      <c r="K35">
        <f t="shared" si="17"/>
        <v>5.508572902830029E-4</v>
      </c>
      <c r="L35">
        <f t="shared" si="2"/>
        <v>6.1131970374666872E-4</v>
      </c>
      <c r="M35">
        <f t="shared" si="2"/>
        <v>1.4595199365513408E-9</v>
      </c>
      <c r="Q35">
        <v>912</v>
      </c>
      <c r="R35" s="13">
        <v>350.79300000000001</v>
      </c>
      <c r="S35" s="16">
        <f t="shared" si="3"/>
        <v>623.94299999999998</v>
      </c>
      <c r="T35" s="13">
        <v>5.7808900000000003</v>
      </c>
      <c r="U35">
        <f t="shared" si="18"/>
        <v>0.54243985286942165</v>
      </c>
      <c r="V35">
        <f t="shared" si="4"/>
        <v>0.45756014713057835</v>
      </c>
      <c r="W35">
        <f t="shared" si="5"/>
        <v>9.5322880306271862E-4</v>
      </c>
      <c r="X35">
        <f t="shared" si="6"/>
        <v>0.27766162391750648</v>
      </c>
      <c r="Y35">
        <f t="shared" si="7"/>
        <v>0.92946705996815782</v>
      </c>
      <c r="Z35">
        <f t="shared" si="19"/>
        <v>0.42204676170984523</v>
      </c>
      <c r="AA35">
        <f t="shared" si="8"/>
        <v>1.0063996246239034E-3</v>
      </c>
      <c r="AB35">
        <f t="shared" si="9"/>
        <v>1.26120054404154E-3</v>
      </c>
      <c r="AC35">
        <f t="shared" si="9"/>
        <v>2.8271362654913557E-9</v>
      </c>
      <c r="AG35">
        <v>608</v>
      </c>
      <c r="AH35" s="16">
        <v>356.48700000000002</v>
      </c>
      <c r="AI35" s="16">
        <f t="shared" si="10"/>
        <v>629.63699999999994</v>
      </c>
      <c r="AJ35" s="16">
        <v>6.5912699999999997</v>
      </c>
      <c r="AK35">
        <f t="shared" si="20"/>
        <v>0.54127071460246023</v>
      </c>
      <c r="AL35">
        <f t="shared" si="21"/>
        <v>0.45872928539753977</v>
      </c>
      <c r="AM35">
        <f t="shared" si="22"/>
        <v>1.3714442327590406E-3</v>
      </c>
      <c r="AN35">
        <f t="shared" si="23"/>
        <v>0.20702791566441758</v>
      </c>
      <c r="AO35">
        <f t="shared" si="11"/>
        <v>0.79002603143506123</v>
      </c>
      <c r="AP35">
        <f t="shared" si="26"/>
        <v>0.39871450590930713</v>
      </c>
      <c r="AQ35">
        <f t="shared" si="24"/>
        <v>1.4168140591166983E-3</v>
      </c>
      <c r="AR35">
        <f t="shared" si="12"/>
        <v>3.6017737570211892E-3</v>
      </c>
      <c r="AS35">
        <f t="shared" si="12"/>
        <v>2.0584211437240036E-9</v>
      </c>
    </row>
    <row r="36" spans="1:45" x14ac:dyDescent="0.25">
      <c r="A36">
        <v>1833</v>
      </c>
      <c r="B36" s="16">
        <v>346.26</v>
      </c>
      <c r="C36" s="16">
        <f t="shared" si="0"/>
        <v>619.41</v>
      </c>
      <c r="D36" s="16">
        <v>5.9093200000000001</v>
      </c>
      <c r="E36">
        <f t="shared" si="13"/>
        <v>0.54811338255481767</v>
      </c>
      <c r="F36">
        <f t="shared" si="1"/>
        <v>0.45188661744518233</v>
      </c>
      <c r="G36">
        <f t="shared" si="14"/>
        <v>4.8587336032542152E-4</v>
      </c>
      <c r="H36">
        <f t="shared" si="15"/>
        <v>0.44828111310284002</v>
      </c>
      <c r="I36">
        <f t="shared" si="16"/>
        <v>1.2435603114797089</v>
      </c>
      <c r="J36">
        <f t="shared" si="25"/>
        <v>0.47840706990667914</v>
      </c>
      <c r="K36">
        <f t="shared" si="17"/>
        <v>5.4904116102488657E-4</v>
      </c>
      <c r="L36">
        <f t="shared" si="2"/>
        <v>7.0333439876251239E-4</v>
      </c>
      <c r="M36">
        <f t="shared" si="2"/>
        <v>3.9901710452073375E-9</v>
      </c>
      <c r="Q36">
        <v>936</v>
      </c>
      <c r="R36" s="16">
        <v>358.67599999999999</v>
      </c>
      <c r="S36" s="16">
        <f t="shared" si="3"/>
        <v>631.82600000000002</v>
      </c>
      <c r="T36" s="16">
        <v>5.5370799999999996</v>
      </c>
      <c r="U36">
        <f t="shared" si="18"/>
        <v>0.5195623615959164</v>
      </c>
      <c r="V36">
        <f t="shared" si="4"/>
        <v>0.4804376384040836</v>
      </c>
      <c r="W36">
        <f t="shared" si="5"/>
        <v>9.362997159979477E-4</v>
      </c>
      <c r="X36">
        <f t="shared" si="6"/>
        <v>0.3507817591459883</v>
      </c>
      <c r="Y36">
        <f t="shared" si="7"/>
        <v>1.0656554068236384</v>
      </c>
      <c r="Z36">
        <f t="shared" si="19"/>
        <v>0.44620035270081893</v>
      </c>
      <c r="AA36">
        <f t="shared" si="8"/>
        <v>1.0283135483593248E-3</v>
      </c>
      <c r="AB36">
        <f t="shared" si="9"/>
        <v>1.1721917323269718E-3</v>
      </c>
      <c r="AC36">
        <f t="shared" si="9"/>
        <v>8.4665453458276154E-9</v>
      </c>
      <c r="AG36">
        <v>624</v>
      </c>
      <c r="AH36" s="13">
        <v>364.30399999999997</v>
      </c>
      <c r="AI36" s="16">
        <f t="shared" si="10"/>
        <v>637.45399999999995</v>
      </c>
      <c r="AJ36" s="13">
        <v>6.3240600000000002</v>
      </c>
      <c r="AK36">
        <f t="shared" si="20"/>
        <v>0.51932760687831558</v>
      </c>
      <c r="AL36">
        <f t="shared" si="21"/>
        <v>0.48067239312168442</v>
      </c>
      <c r="AM36">
        <f t="shared" si="22"/>
        <v>1.3804260351142281E-3</v>
      </c>
      <c r="AN36">
        <f t="shared" si="23"/>
        <v>0.27565382599630461</v>
      </c>
      <c r="AO36">
        <f t="shared" si="11"/>
        <v>0.9256403995733673</v>
      </c>
      <c r="AP36">
        <f t="shared" si="26"/>
        <v>0.42138353085517433</v>
      </c>
      <c r="AQ36">
        <f t="shared" si="24"/>
        <v>1.4630808117657441E-3</v>
      </c>
      <c r="AR36">
        <f t="shared" si="12"/>
        <v>3.515169188857204E-3</v>
      </c>
      <c r="AS36">
        <f t="shared" si="12"/>
        <v>6.8318121033119998E-9</v>
      </c>
    </row>
    <row r="37" spans="1:45" x14ac:dyDescent="0.25">
      <c r="A37">
        <v>1880</v>
      </c>
      <c r="B37" s="16">
        <v>354.017</v>
      </c>
      <c r="C37" s="16">
        <f t="shared" si="0"/>
        <v>627.16699999999992</v>
      </c>
      <c r="D37" s="16">
        <v>5.6631200000000002</v>
      </c>
      <c r="E37">
        <f t="shared" si="13"/>
        <v>0.52527733461952286</v>
      </c>
      <c r="F37">
        <f t="shared" si="1"/>
        <v>0.47472266538047714</v>
      </c>
      <c r="G37">
        <f t="shared" si="14"/>
        <v>4.11512238403966E-4</v>
      </c>
      <c r="H37">
        <f t="shared" si="15"/>
        <v>0.52640035863828938</v>
      </c>
      <c r="I37">
        <f t="shared" si="16"/>
        <v>1.3889808996286277</v>
      </c>
      <c r="J37">
        <f t="shared" si="25"/>
        <v>0.50421200447484882</v>
      </c>
      <c r="K37">
        <f t="shared" si="17"/>
        <v>5.3342038491562297E-4</v>
      </c>
      <c r="L37">
        <f t="shared" si="2"/>
        <v>8.6962112022283798E-4</v>
      </c>
      <c r="M37">
        <f t="shared" si="2"/>
        <v>1.4861596185907621E-8</v>
      </c>
      <c r="Q37">
        <v>960</v>
      </c>
      <c r="R37" s="16">
        <v>366.56900000000002</v>
      </c>
      <c r="S37" s="16">
        <f t="shared" si="3"/>
        <v>639.71900000000005</v>
      </c>
      <c r="T37" s="16">
        <v>5.2976000000000001</v>
      </c>
      <c r="U37">
        <f t="shared" si="18"/>
        <v>0.49709116841196566</v>
      </c>
      <c r="V37">
        <f t="shared" si="4"/>
        <v>0.50290883158803434</v>
      </c>
      <c r="W37">
        <f t="shared" si="5"/>
        <v>8.0250910182787238E-4</v>
      </c>
      <c r="X37">
        <f t="shared" si="6"/>
        <v>0.42549405421606312</v>
      </c>
      <c r="Y37">
        <f t="shared" si="7"/>
        <v>1.2019070551000623</v>
      </c>
      <c r="Z37">
        <f t="shared" si="19"/>
        <v>0.4708798778614427</v>
      </c>
      <c r="AA37">
        <f t="shared" si="8"/>
        <v>1.031478724538831E-3</v>
      </c>
      <c r="AB37">
        <f t="shared" si="9"/>
        <v>1.025853876820149E-3</v>
      </c>
      <c r="AC37">
        <f t="shared" si="9"/>
        <v>5.2427088124398738E-8</v>
      </c>
      <c r="AG37">
        <v>640</v>
      </c>
      <c r="AH37" s="16">
        <v>372.12299999999999</v>
      </c>
      <c r="AI37" s="16">
        <f t="shared" si="10"/>
        <v>645.27299999999991</v>
      </c>
      <c r="AJ37" s="16">
        <v>6.0551000000000004</v>
      </c>
      <c r="AK37">
        <f t="shared" si="20"/>
        <v>0.49724079031648794</v>
      </c>
      <c r="AL37">
        <f t="shared" si="21"/>
        <v>0.50275920968351206</v>
      </c>
      <c r="AM37">
        <f t="shared" si="22"/>
        <v>1.2097204657808766E-3</v>
      </c>
      <c r="AN37">
        <f t="shared" si="23"/>
        <v>0.3465207488295925</v>
      </c>
      <c r="AO37">
        <f t="shared" si="11"/>
        <v>1.0578410316431737</v>
      </c>
      <c r="AP37">
        <f t="shared" si="26"/>
        <v>0.44479282384342622</v>
      </c>
      <c r="AQ37">
        <f t="shared" si="24"/>
        <v>1.4910797220240837E-3</v>
      </c>
      <c r="AR37">
        <f t="shared" si="12"/>
        <v>3.3601018873617044E-3</v>
      </c>
      <c r="AS37">
        <f t="shared" si="12"/>
        <v>7.9163031073730683E-8</v>
      </c>
    </row>
    <row r="38" spans="1:45" x14ac:dyDescent="0.25">
      <c r="A38">
        <v>1927</v>
      </c>
      <c r="B38" s="16">
        <v>361.774</v>
      </c>
      <c r="C38" s="16">
        <f t="shared" si="0"/>
        <v>634.92399999999998</v>
      </c>
      <c r="D38" s="16">
        <v>5.4546000000000001</v>
      </c>
      <c r="E38">
        <f t="shared" si="13"/>
        <v>0.50593625941453646</v>
      </c>
      <c r="F38">
        <f t="shared" si="1"/>
        <v>0.49406374058546354</v>
      </c>
      <c r="G38">
        <f t="shared" si="14"/>
        <v>3.3993373808307957E-4</v>
      </c>
      <c r="H38">
        <f t="shared" si="15"/>
        <v>0.60229703266005485</v>
      </c>
      <c r="I38">
        <f t="shared" si="16"/>
        <v>1.5378650048171087</v>
      </c>
      <c r="J38">
        <f t="shared" si="25"/>
        <v>0.52928276256588314</v>
      </c>
      <c r="K38">
        <f t="shared" si="17"/>
        <v>5.0430974213138584E-4</v>
      </c>
      <c r="L38">
        <f t="shared" si="2"/>
        <v>1.2403795092572787E-3</v>
      </c>
      <c r="M38">
        <f t="shared" si="2"/>
        <v>2.7019470706888801E-8</v>
      </c>
      <c r="Q38">
        <v>984</v>
      </c>
      <c r="R38" s="16">
        <v>374.435</v>
      </c>
      <c r="S38" s="16">
        <f t="shared" si="3"/>
        <v>647.58500000000004</v>
      </c>
      <c r="T38" s="16">
        <v>5.0923400000000001</v>
      </c>
      <c r="U38">
        <f t="shared" si="18"/>
        <v>0.47783094996809672</v>
      </c>
      <c r="V38">
        <f t="shared" si="4"/>
        <v>0.52216905003190328</v>
      </c>
      <c r="W38">
        <f t="shared" si="5"/>
        <v>6.5941335435198512E-4</v>
      </c>
      <c r="X38">
        <f t="shared" si="6"/>
        <v>0.50043631569769553</v>
      </c>
      <c r="Y38">
        <f t="shared" si="7"/>
        <v>1.3400269834704768</v>
      </c>
      <c r="Z38">
        <f t="shared" si="19"/>
        <v>0.49563536725037466</v>
      </c>
      <c r="AA38">
        <f t="shared" si="8"/>
        <v>1.0116624513817837E-3</v>
      </c>
      <c r="AB38">
        <f t="shared" si="9"/>
        <v>7.0403632195078852E-4</v>
      </c>
      <c r="AC38">
        <f t="shared" si="9"/>
        <v>1.2407942635830846E-7</v>
      </c>
      <c r="AG38">
        <v>656</v>
      </c>
      <c r="AH38" s="16">
        <v>379.97399999999999</v>
      </c>
      <c r="AI38" s="16">
        <f t="shared" si="10"/>
        <v>653.12400000000002</v>
      </c>
      <c r="AJ38" s="16">
        <v>5.8193999999999999</v>
      </c>
      <c r="AK38">
        <f t="shared" si="20"/>
        <v>0.47788526286399391</v>
      </c>
      <c r="AL38">
        <f t="shared" si="21"/>
        <v>0.52211473713600609</v>
      </c>
      <c r="AM38">
        <f t="shared" si="22"/>
        <v>1.0167400266066634E-3</v>
      </c>
      <c r="AN38">
        <f t="shared" si="23"/>
        <v>0.41874384870842507</v>
      </c>
      <c r="AO38">
        <f t="shared" si="11"/>
        <v>1.1895992020599453</v>
      </c>
      <c r="AP38">
        <f t="shared" si="26"/>
        <v>0.46865009939581154</v>
      </c>
      <c r="AQ38">
        <f t="shared" si="24"/>
        <v>1.4955275565993625E-3</v>
      </c>
      <c r="AR38">
        <f t="shared" si="12"/>
        <v>2.8584674886902358E-3</v>
      </c>
      <c r="AS38">
        <f t="shared" si="12"/>
        <v>2.2923749887650973E-7</v>
      </c>
    </row>
    <row r="39" spans="1:45" x14ac:dyDescent="0.25">
      <c r="A39">
        <v>1974</v>
      </c>
      <c r="B39" s="16">
        <v>369.55900000000003</v>
      </c>
      <c r="C39" s="16">
        <f t="shared" si="0"/>
        <v>642.70900000000006</v>
      </c>
      <c r="D39" s="16">
        <v>5.2823500000000001</v>
      </c>
      <c r="E39">
        <f t="shared" si="13"/>
        <v>0.48995937372463177</v>
      </c>
      <c r="F39">
        <f t="shared" si="1"/>
        <v>0.51004062627536828</v>
      </c>
      <c r="G39">
        <f t="shared" si="14"/>
        <v>2.8937291155368175E-4</v>
      </c>
      <c r="H39">
        <f t="shared" si="15"/>
        <v>0.67405175592695976</v>
      </c>
      <c r="I39">
        <f t="shared" si="16"/>
        <v>1.6909627865465673</v>
      </c>
      <c r="J39">
        <f t="shared" si="25"/>
        <v>0.5529853204460583</v>
      </c>
      <c r="K39">
        <f t="shared" si="17"/>
        <v>4.6310492371323556E-4</v>
      </c>
      <c r="L39">
        <f t="shared" si="2"/>
        <v>1.8442467574140977E-3</v>
      </c>
      <c r="M39">
        <f t="shared" si="2"/>
        <v>3.0182812049007354E-8</v>
      </c>
      <c r="Q39">
        <v>1008</v>
      </c>
      <c r="R39" s="16">
        <v>382.30500000000001</v>
      </c>
      <c r="S39" s="16">
        <f t="shared" si="3"/>
        <v>655.45499999999993</v>
      </c>
      <c r="T39" s="16">
        <v>4.9236800000000001</v>
      </c>
      <c r="U39">
        <f t="shared" si="18"/>
        <v>0.46200502946364902</v>
      </c>
      <c r="V39">
        <f t="shared" si="4"/>
        <v>0.53799497053635092</v>
      </c>
      <c r="W39">
        <f t="shared" si="5"/>
        <v>5.6585375770996926E-4</v>
      </c>
      <c r="X39">
        <f t="shared" si="6"/>
        <v>0.57393882249588457</v>
      </c>
      <c r="Y39">
        <f t="shared" si="7"/>
        <v>1.481019121609694</v>
      </c>
      <c r="Z39">
        <f t="shared" si="19"/>
        <v>0.51991526608353744</v>
      </c>
      <c r="AA39">
        <f t="shared" si="8"/>
        <v>9.6872596503953334E-4</v>
      </c>
      <c r="AB39">
        <f t="shared" si="9"/>
        <v>3.2687571310108368E-4</v>
      </c>
      <c r="AC39">
        <f t="shared" si="9"/>
        <v>1.6230601543859527E-7</v>
      </c>
      <c r="AG39">
        <v>672</v>
      </c>
      <c r="AH39" s="16">
        <v>387.80599999999998</v>
      </c>
      <c r="AI39" s="16">
        <f t="shared" si="10"/>
        <v>660.9559999999999</v>
      </c>
      <c r="AJ39" s="16">
        <v>5.6212999999999997</v>
      </c>
      <c r="AK39">
        <f t="shared" si="20"/>
        <v>0.46161742243828729</v>
      </c>
      <c r="AL39">
        <f t="shared" si="21"/>
        <v>0.53838257756171271</v>
      </c>
      <c r="AM39">
        <f t="shared" si="22"/>
        <v>8.9068684612478993E-4</v>
      </c>
      <c r="AN39">
        <f t="shared" si="23"/>
        <v>0.49118238737032904</v>
      </c>
      <c r="AO39">
        <f t="shared" si="11"/>
        <v>1.3227528385279383</v>
      </c>
      <c r="AP39">
        <f t="shared" si="26"/>
        <v>0.49257854030140136</v>
      </c>
      <c r="AQ39">
        <f t="shared" si="24"/>
        <v>1.470013812761121E-3</v>
      </c>
      <c r="AR39">
        <f t="shared" si="12"/>
        <v>2.0980098293439903E-3</v>
      </c>
      <c r="AS39">
        <f t="shared" si="12"/>
        <v>3.3561973427205271E-7</v>
      </c>
    </row>
    <row r="40" spans="1:45" x14ac:dyDescent="0.25">
      <c r="A40">
        <v>2021</v>
      </c>
      <c r="B40" s="16">
        <v>377.34300000000002</v>
      </c>
      <c r="C40" s="16">
        <f t="shared" si="0"/>
        <v>650.49299999999994</v>
      </c>
      <c r="D40" s="16">
        <v>5.1357200000000001</v>
      </c>
      <c r="E40">
        <f t="shared" si="13"/>
        <v>0.47635884688160873</v>
      </c>
      <c r="F40">
        <f t="shared" si="1"/>
        <v>0.52364115311839132</v>
      </c>
      <c r="G40">
        <f t="shared" si="14"/>
        <v>2.6308601813558743E-4</v>
      </c>
      <c r="H40">
        <f t="shared" si="15"/>
        <v>0.7399437323622019</v>
      </c>
      <c r="I40">
        <f t="shared" si="16"/>
        <v>1.8489014632697662</v>
      </c>
      <c r="J40">
        <f t="shared" si="25"/>
        <v>0.5747512518605804</v>
      </c>
      <c r="K40">
        <f t="shared" si="17"/>
        <v>4.115888760115515E-4</v>
      </c>
      <c r="L40">
        <f t="shared" si="2"/>
        <v>2.612242193436318E-3</v>
      </c>
      <c r="M40">
        <f t="shared" si="2"/>
        <v>2.2053098797328783E-8</v>
      </c>
      <c r="Q40">
        <v>1032</v>
      </c>
      <c r="R40" s="16">
        <v>390.18099999999998</v>
      </c>
      <c r="S40" s="16">
        <f t="shared" si="3"/>
        <v>663.3309999999999</v>
      </c>
      <c r="T40" s="16">
        <v>4.77895</v>
      </c>
      <c r="U40">
        <f t="shared" si="18"/>
        <v>0.44842453927860981</v>
      </c>
      <c r="V40">
        <f t="shared" si="4"/>
        <v>0.55157546072139019</v>
      </c>
      <c r="W40">
        <f t="shared" si="5"/>
        <v>5.1678677326127043E-4</v>
      </c>
      <c r="X40">
        <f t="shared" si="6"/>
        <v>0.64432177160469695</v>
      </c>
      <c r="Y40">
        <f t="shared" si="7"/>
        <v>1.6256463147361921</v>
      </c>
      <c r="Z40">
        <f t="shared" si="19"/>
        <v>0.54316468924448624</v>
      </c>
      <c r="AA40">
        <f t="shared" si="8"/>
        <v>9.0356991892824102E-4</v>
      </c>
      <c r="AB40">
        <f t="shared" si="9"/>
        <v>7.0741076836700962E-5</v>
      </c>
      <c r="AC40">
        <f t="shared" si="9"/>
        <v>1.49601201772037E-7</v>
      </c>
      <c r="AG40">
        <v>688</v>
      </c>
      <c r="AH40" s="16">
        <v>395.62400000000002</v>
      </c>
      <c r="AI40" s="16">
        <f t="shared" si="10"/>
        <v>668.774</v>
      </c>
      <c r="AJ40" s="16">
        <v>5.4477599999999997</v>
      </c>
      <c r="AK40">
        <f t="shared" si="20"/>
        <v>0.44736643290029066</v>
      </c>
      <c r="AL40">
        <f t="shared" si="21"/>
        <v>0.55263356709970934</v>
      </c>
      <c r="AM40">
        <f t="shared" si="22"/>
        <v>8.2180925320676085E-4</v>
      </c>
      <c r="AN40">
        <f t="shared" si="23"/>
        <v>0.56238512244487615</v>
      </c>
      <c r="AO40">
        <f t="shared" si="11"/>
        <v>1.458312204993097</v>
      </c>
      <c r="AP40">
        <f t="shared" si="26"/>
        <v>0.5160987613055793</v>
      </c>
      <c r="AQ40">
        <f t="shared" si="24"/>
        <v>1.4132208765692473E-3</v>
      </c>
      <c r="AR40">
        <f t="shared" si="12"/>
        <v>1.3347920344147981E-3</v>
      </c>
      <c r="AS40">
        <f t="shared" si="12"/>
        <v>3.4976770824825152E-7</v>
      </c>
    </row>
    <row r="41" spans="1:45" x14ac:dyDescent="0.25">
      <c r="A41">
        <v>2068</v>
      </c>
      <c r="B41" s="16">
        <v>385.10599999999999</v>
      </c>
      <c r="C41" s="16">
        <f t="shared" si="0"/>
        <v>658.25599999999997</v>
      </c>
      <c r="D41" s="16">
        <v>5.0024100000000002</v>
      </c>
      <c r="E41">
        <f t="shared" si="13"/>
        <v>0.46399380402923607</v>
      </c>
      <c r="F41">
        <f t="shared" si="1"/>
        <v>0.53600619597076393</v>
      </c>
      <c r="G41">
        <f t="shared" si="14"/>
        <v>2.5546834481773211E-4</v>
      </c>
      <c r="H41">
        <f t="shared" si="15"/>
        <v>0.79850584891606191</v>
      </c>
      <c r="I41">
        <f t="shared" si="16"/>
        <v>2.0119887857945478</v>
      </c>
      <c r="J41">
        <f t="shared" si="25"/>
        <v>0.59409592903312336</v>
      </c>
      <c r="K41">
        <f t="shared" si="17"/>
        <v>3.5300194036555542E-4</v>
      </c>
      <c r="L41">
        <f t="shared" si="2"/>
        <v>3.3744170872561739E-3</v>
      </c>
      <c r="M41">
        <f t="shared" si="2"/>
        <v>9.5128022604863799E-9</v>
      </c>
      <c r="Q41">
        <v>1056</v>
      </c>
      <c r="R41" s="16">
        <v>398.03300000000002</v>
      </c>
      <c r="S41" s="16">
        <f t="shared" si="3"/>
        <v>671.18299999999999</v>
      </c>
      <c r="T41" s="16">
        <v>4.6467700000000001</v>
      </c>
      <c r="U41">
        <f t="shared" si="18"/>
        <v>0.43602165672033932</v>
      </c>
      <c r="V41">
        <f t="shared" si="4"/>
        <v>0.56397834327966068</v>
      </c>
      <c r="W41">
        <f t="shared" si="5"/>
        <v>5.029463648988467E-4</v>
      </c>
      <c r="X41">
        <f t="shared" si="6"/>
        <v>0.70997079714473688</v>
      </c>
      <c r="Y41">
        <f t="shared" si="7"/>
        <v>1.7744366169367145</v>
      </c>
      <c r="Z41">
        <f t="shared" si="19"/>
        <v>0.56485036729876403</v>
      </c>
      <c r="AA41">
        <f t="shared" si="8"/>
        <v>8.1850416043068941E-4</v>
      </c>
      <c r="AB41">
        <f t="shared" si="9"/>
        <v>7.6042588989317163E-7</v>
      </c>
      <c r="AC41">
        <f t="shared" si="9"/>
        <v>9.9576722320916249E-8</v>
      </c>
      <c r="AG41" s="11">
        <v>704</v>
      </c>
      <c r="AH41" s="16">
        <v>403.43200000000002</v>
      </c>
      <c r="AI41" s="16">
        <f t="shared" si="10"/>
        <v>676.58199999999999</v>
      </c>
      <c r="AJ41" s="16">
        <v>5.2876399999999997</v>
      </c>
      <c r="AK41">
        <f t="shared" si="20"/>
        <v>0.43421748484898248</v>
      </c>
      <c r="AL41">
        <f t="shared" si="21"/>
        <v>0.56578251515101752</v>
      </c>
      <c r="AM41">
        <f t="shared" si="22"/>
        <v>8.0220326178001566E-4</v>
      </c>
      <c r="AN41">
        <f t="shared" si="23"/>
        <v>0.63083699058560849</v>
      </c>
      <c r="AO41">
        <f t="shared" si="11"/>
        <v>1.596955539584729</v>
      </c>
      <c r="AP41">
        <f t="shared" si="26"/>
        <v>0.53871029533068726</v>
      </c>
      <c r="AQ41">
        <f t="shared" si="24"/>
        <v>1.3263410996373071E-3</v>
      </c>
      <c r="AR41">
        <f t="shared" si="12"/>
        <v>7.3290508600028237E-4</v>
      </c>
      <c r="AS41">
        <f t="shared" si="12"/>
        <v>2.7472047307371631E-7</v>
      </c>
    </row>
    <row r="42" spans="1:45" x14ac:dyDescent="0.25">
      <c r="A42">
        <v>2115</v>
      </c>
      <c r="B42" s="16">
        <v>392.85700000000003</v>
      </c>
      <c r="C42" s="16">
        <f t="shared" si="0"/>
        <v>666.00700000000006</v>
      </c>
      <c r="D42" s="16">
        <v>4.87296</v>
      </c>
      <c r="E42">
        <f t="shared" si="13"/>
        <v>0.45198679182280266</v>
      </c>
      <c r="F42">
        <f t="shared" si="1"/>
        <v>0.54801320817719734</v>
      </c>
      <c r="G42">
        <f t="shared" si="14"/>
        <v>2.5763918436427308E-4</v>
      </c>
      <c r="H42">
        <f t="shared" si="15"/>
        <v>0.84873203815555476</v>
      </c>
      <c r="I42">
        <f t="shared" si="16"/>
        <v>2.1803192156070454</v>
      </c>
      <c r="J42">
        <f t="shared" si="25"/>
        <v>0.61068702023030441</v>
      </c>
      <c r="K42">
        <f t="shared" si="17"/>
        <v>2.9161363291860151E-4</v>
      </c>
      <c r="L42">
        <f t="shared" si="2"/>
        <v>3.9280067172681888E-3</v>
      </c>
      <c r="M42">
        <f t="shared" si="2"/>
        <v>1.1542631545707092E-9</v>
      </c>
      <c r="Q42">
        <v>1080</v>
      </c>
      <c r="R42" s="16">
        <v>405.88200000000001</v>
      </c>
      <c r="S42" s="16">
        <f t="shared" si="3"/>
        <v>679.03199999999993</v>
      </c>
      <c r="T42" s="16">
        <v>4.5181300000000002</v>
      </c>
      <c r="U42">
        <f t="shared" si="18"/>
        <v>0.423950943962767</v>
      </c>
      <c r="V42">
        <f t="shared" si="4"/>
        <v>0.576049056037233</v>
      </c>
      <c r="W42">
        <f t="shared" si="5"/>
        <v>5.1221240100589316E-4</v>
      </c>
      <c r="X42">
        <f t="shared" si="6"/>
        <v>0.76943935558953247</v>
      </c>
      <c r="Y42">
        <f t="shared" si="7"/>
        <v>1.9276310109550532</v>
      </c>
      <c r="Z42">
        <f t="shared" si="19"/>
        <v>0.58449446714910058</v>
      </c>
      <c r="AA42">
        <f t="shared" si="8"/>
        <v>7.1909983511215527E-4</v>
      </c>
      <c r="AB42">
        <f t="shared" si="9"/>
        <v>7.1324968848456469E-5</v>
      </c>
      <c r="AC42">
        <f t="shared" si="9"/>
        <v>4.2802410391072948E-8</v>
      </c>
      <c r="AG42">
        <v>720</v>
      </c>
      <c r="AH42" s="16">
        <v>411.22899999999998</v>
      </c>
      <c r="AI42" s="16">
        <f t="shared" si="10"/>
        <v>684.37899999999991</v>
      </c>
      <c r="AJ42" s="16">
        <v>5.1313399999999998</v>
      </c>
      <c r="AK42">
        <f t="shared" si="20"/>
        <v>0.42138223266050223</v>
      </c>
      <c r="AL42">
        <f t="shared" si="21"/>
        <v>0.57861776733949777</v>
      </c>
      <c r="AM42">
        <f t="shared" si="22"/>
        <v>8.1200625749338479E-4</v>
      </c>
      <c r="AN42">
        <f t="shared" si="23"/>
        <v>0.69508068211839347</v>
      </c>
      <c r="AO42">
        <f t="shared" si="11"/>
        <v>1.7391522438824829</v>
      </c>
      <c r="AP42">
        <f t="shared" si="26"/>
        <v>0.55993175292488417</v>
      </c>
      <c r="AQ42">
        <f t="shared" si="24"/>
        <v>1.2129421352179502E-3</v>
      </c>
      <c r="AR42">
        <f t="shared" si="12"/>
        <v>3.4916713470314702E-4</v>
      </c>
      <c r="AS42">
        <f t="shared" si="12"/>
        <v>1.6074957804676764E-7</v>
      </c>
    </row>
    <row r="43" spans="1:45" x14ac:dyDescent="0.25">
      <c r="A43">
        <v>2162</v>
      </c>
      <c r="B43" s="13">
        <v>400.60899999999998</v>
      </c>
      <c r="C43" s="13">
        <f t="shared" si="0"/>
        <v>673.75900000000001</v>
      </c>
      <c r="D43" s="13">
        <v>4.7424099999999996</v>
      </c>
      <c r="E43">
        <f t="shared" si="13"/>
        <v>0.43987775015768182</v>
      </c>
      <c r="F43">
        <f t="shared" si="1"/>
        <v>0.56012224984231818</v>
      </c>
      <c r="G43">
        <f t="shared" si="14"/>
        <v>2.5791547303382825E-4</v>
      </c>
      <c r="H43">
        <f t="shared" si="15"/>
        <v>0.89022371238436548</v>
      </c>
      <c r="I43">
        <f t="shared" si="16"/>
        <v>2.3539562629755637</v>
      </c>
      <c r="J43">
        <f t="shared" si="25"/>
        <v>0.6243928609774787</v>
      </c>
      <c r="K43">
        <f t="shared" si="17"/>
        <v>2.3161142905976388E-4</v>
      </c>
      <c r="L43">
        <f t="shared" si="2"/>
        <v>4.1307114556870207E-3</v>
      </c>
      <c r="M43">
        <f t="shared" si="2"/>
        <v>6.919027293895125E-10</v>
      </c>
      <c r="Q43">
        <v>1104</v>
      </c>
      <c r="R43" s="13">
        <v>413.72199999999998</v>
      </c>
      <c r="S43" s="16">
        <f t="shared" si="3"/>
        <v>686.87199999999996</v>
      </c>
      <c r="T43" s="13">
        <v>4.3871200000000004</v>
      </c>
      <c r="U43">
        <f t="shared" si="18"/>
        <v>0.41165784633862557</v>
      </c>
      <c r="V43">
        <f t="shared" si="4"/>
        <v>0.58834215366137443</v>
      </c>
      <c r="W43">
        <f t="shared" si="5"/>
        <v>5.2390246343630065E-4</v>
      </c>
      <c r="X43">
        <f t="shared" si="6"/>
        <v>0.82168567593750508</v>
      </c>
      <c r="Y43">
        <f t="shared" si="7"/>
        <v>2.0854552795055996</v>
      </c>
      <c r="Z43">
        <f t="shared" si="19"/>
        <v>0.60175286319179233</v>
      </c>
      <c r="AA43">
        <f t="shared" si="8"/>
        <v>6.1139441874492439E-4</v>
      </c>
      <c r="AB43">
        <f t="shared" si="9"/>
        <v>1.798471301092414E-4</v>
      </c>
      <c r="AC43">
        <f t="shared" si="9"/>
        <v>7.6548422437262138E-9</v>
      </c>
      <c r="AG43">
        <v>736</v>
      </c>
      <c r="AH43" s="16">
        <v>419.01</v>
      </c>
      <c r="AI43" s="16">
        <f t="shared" si="10"/>
        <v>692.16</v>
      </c>
      <c r="AJ43" s="16">
        <v>4.9731300000000003</v>
      </c>
      <c r="AK43">
        <f t="shared" si="20"/>
        <v>0.40839013254060802</v>
      </c>
      <c r="AL43">
        <f t="shared" si="21"/>
        <v>0.59160986745939192</v>
      </c>
      <c r="AM43">
        <f t="shared" si="22"/>
        <v>8.3140695058059322E-4</v>
      </c>
      <c r="AN43">
        <f t="shared" si="23"/>
        <v>0.75383169300342767</v>
      </c>
      <c r="AO43">
        <f t="shared" si="11"/>
        <v>1.885215914080306</v>
      </c>
      <c r="AP43">
        <f t="shared" si="26"/>
        <v>0.57933882708837137</v>
      </c>
      <c r="AQ43">
        <f t="shared" si="24"/>
        <v>1.0788109275947251E-3</v>
      </c>
      <c r="AR43">
        <f t="shared" si="12"/>
        <v>1.5057843178721637E-4</v>
      </c>
      <c r="AS43">
        <f t="shared" si="12"/>
        <v>6.1208727842409118E-8</v>
      </c>
    </row>
    <row r="44" spans="1:45" x14ac:dyDescent="0.25">
      <c r="A44">
        <v>2209</v>
      </c>
      <c r="B44" s="16">
        <v>408.34800000000001</v>
      </c>
      <c r="C44" s="16">
        <f t="shared" si="0"/>
        <v>681.49800000000005</v>
      </c>
      <c r="D44" s="16">
        <v>4.61172</v>
      </c>
      <c r="E44">
        <f t="shared" si="13"/>
        <v>0.42775572292509184</v>
      </c>
      <c r="F44">
        <f t="shared" si="1"/>
        <v>0.5722442770749081</v>
      </c>
      <c r="G44">
        <f t="shared" si="14"/>
        <v>2.4925184975264176E-4</v>
      </c>
      <c r="H44">
        <f t="shared" si="15"/>
        <v>0.92317809063491674</v>
      </c>
      <c r="I44">
        <f t="shared" si="16"/>
        <v>2.5329687529709588</v>
      </c>
      <c r="J44">
        <f t="shared" si="25"/>
        <v>0.63527859814328758</v>
      </c>
      <c r="K44">
        <f t="shared" si="17"/>
        <v>1.7639358142898157E-4</v>
      </c>
      <c r="L44">
        <f t="shared" si="2"/>
        <v>3.9733256325515482E-3</v>
      </c>
      <c r="M44">
        <f t="shared" si="2"/>
        <v>5.3083272631224664E-9</v>
      </c>
      <c r="Q44">
        <v>1128</v>
      </c>
      <c r="R44" s="16">
        <v>421.56799999999998</v>
      </c>
      <c r="S44" s="16">
        <f t="shared" si="3"/>
        <v>694.71799999999996</v>
      </c>
      <c r="T44" s="16">
        <v>4.25312</v>
      </c>
      <c r="U44">
        <f t="shared" si="18"/>
        <v>0.39908418721615435</v>
      </c>
      <c r="V44">
        <f t="shared" si="4"/>
        <v>0.60091581278384565</v>
      </c>
      <c r="W44">
        <f t="shared" si="5"/>
        <v>5.2089197913147978E-4</v>
      </c>
      <c r="X44">
        <f t="shared" si="6"/>
        <v>0.86610664101216361</v>
      </c>
      <c r="Y44">
        <f t="shared" si="7"/>
        <v>2.2480238132145076</v>
      </c>
      <c r="Z44">
        <f t="shared" si="19"/>
        <v>0.61642632924167051</v>
      </c>
      <c r="AA44">
        <f t="shared" si="8"/>
        <v>5.0226806528959344E-4</v>
      </c>
      <c r="AB44">
        <f t="shared" si="9"/>
        <v>2.4057612078845595E-4</v>
      </c>
      <c r="AC44">
        <f t="shared" si="9"/>
        <v>3.4685016679000536E-10</v>
      </c>
      <c r="AG44">
        <v>752</v>
      </c>
      <c r="AH44" s="13">
        <v>426.79199999999997</v>
      </c>
      <c r="AI44" s="16">
        <f t="shared" si="10"/>
        <v>699.94200000000001</v>
      </c>
      <c r="AJ44" s="13">
        <v>4.81114</v>
      </c>
      <c r="AK44">
        <f t="shared" si="20"/>
        <v>0.39508762133131864</v>
      </c>
      <c r="AL44">
        <f t="shared" si="21"/>
        <v>0.60491237866868142</v>
      </c>
      <c r="AM44">
        <f t="shared" si="22"/>
        <v>8.3258741603296771E-4</v>
      </c>
      <c r="AN44">
        <f t="shared" si="23"/>
        <v>0.80608582014579344</v>
      </c>
      <c r="AO44">
        <f t="shared" si="11"/>
        <v>2.0353338014707325</v>
      </c>
      <c r="AP44">
        <f t="shared" si="26"/>
        <v>0.59659980192988693</v>
      </c>
      <c r="AQ44">
        <f t="shared" si="24"/>
        <v>9.3200517563250547E-4</v>
      </c>
      <c r="AR44">
        <f t="shared" si="12"/>
        <v>6.9098932038347171E-5</v>
      </c>
      <c r="AS44">
        <f t="shared" si="12"/>
        <v>9.8838909237914823E-9</v>
      </c>
    </row>
    <row r="45" spans="1:45" x14ac:dyDescent="0.25">
      <c r="A45">
        <v>2256</v>
      </c>
      <c r="B45" s="16">
        <v>416.08600000000001</v>
      </c>
      <c r="C45" s="16">
        <f t="shared" si="0"/>
        <v>689.23599999999999</v>
      </c>
      <c r="D45" s="16">
        <v>4.4854200000000004</v>
      </c>
      <c r="E45">
        <f t="shared" si="13"/>
        <v>0.41604088598671768</v>
      </c>
      <c r="F45">
        <f t="shared" si="1"/>
        <v>0.58395911401328227</v>
      </c>
      <c r="G45">
        <f t="shared" si="14"/>
        <v>2.330100229635381E-4</v>
      </c>
      <c r="H45">
        <f t="shared" si="15"/>
        <v>0.9482759056562996</v>
      </c>
      <c r="I45">
        <f t="shared" si="16"/>
        <v>2.7172948128643468</v>
      </c>
      <c r="J45">
        <f t="shared" si="25"/>
        <v>0.64356909647044969</v>
      </c>
      <c r="K45">
        <f t="shared" si="17"/>
        <v>1.2859384928853198E-4</v>
      </c>
      <c r="L45">
        <f t="shared" si="2"/>
        <v>3.5533500085438078E-3</v>
      </c>
      <c r="M45">
        <f t="shared" si="2"/>
        <v>1.0902737324929042E-8</v>
      </c>
      <c r="Q45">
        <v>1152</v>
      </c>
      <c r="R45" s="16">
        <v>429.38900000000001</v>
      </c>
      <c r="S45" s="16">
        <f t="shared" si="3"/>
        <v>702.53899999999999</v>
      </c>
      <c r="T45" s="16">
        <v>4.1198899999999998</v>
      </c>
      <c r="U45">
        <f t="shared" si="18"/>
        <v>0.38658277971699884</v>
      </c>
      <c r="V45">
        <f t="shared" si="4"/>
        <v>0.61341722028300116</v>
      </c>
      <c r="W45">
        <f t="shared" si="5"/>
        <v>4.9825470104718217E-4</v>
      </c>
      <c r="X45">
        <f t="shared" si="6"/>
        <v>0.90259901238864093</v>
      </c>
      <c r="Y45">
        <f t="shared" si="7"/>
        <v>2.4154562433512732</v>
      </c>
      <c r="Z45">
        <f t="shared" si="19"/>
        <v>0.62848076280862075</v>
      </c>
      <c r="AA45">
        <f t="shared" si="8"/>
        <v>3.9757294970545995E-4</v>
      </c>
      <c r="AB45">
        <f t="shared" si="9"/>
        <v>2.2691031342114977E-4</v>
      </c>
      <c r="AC45">
        <f t="shared" si="9"/>
        <v>1.0136815053236384E-8</v>
      </c>
      <c r="AG45">
        <v>768</v>
      </c>
      <c r="AH45" s="16">
        <v>434.56700000000001</v>
      </c>
      <c r="AI45" s="16">
        <f t="shared" si="10"/>
        <v>707.71699999999998</v>
      </c>
      <c r="AJ45" s="16">
        <v>4.6489200000000004</v>
      </c>
      <c r="AK45">
        <f t="shared" si="20"/>
        <v>0.38176622267479104</v>
      </c>
      <c r="AL45">
        <f t="shared" si="21"/>
        <v>0.6182337773252089</v>
      </c>
      <c r="AM45">
        <f t="shared" si="22"/>
        <v>8.0230591094979792E-4</v>
      </c>
      <c r="AN45">
        <f t="shared" si="23"/>
        <v>0.85122914943466732</v>
      </c>
      <c r="AO45">
        <f t="shared" si="11"/>
        <v>2.1896830361549275</v>
      </c>
      <c r="AP45">
        <f t="shared" si="26"/>
        <v>0.61151188474000706</v>
      </c>
      <c r="AQ45">
        <f t="shared" si="24"/>
        <v>7.8054953046900722E-4</v>
      </c>
      <c r="AR45">
        <f t="shared" si="12"/>
        <v>4.5183839926991454E-5</v>
      </c>
      <c r="AS45">
        <f t="shared" si="12"/>
        <v>4.7334009162493058E-10</v>
      </c>
    </row>
    <row r="46" spans="1:45" x14ac:dyDescent="0.25">
      <c r="A46">
        <v>2303</v>
      </c>
      <c r="B46" s="16">
        <v>423.85399999999998</v>
      </c>
      <c r="C46" s="16">
        <f t="shared" si="0"/>
        <v>697.00399999999991</v>
      </c>
      <c r="D46" s="16">
        <v>4.3673500000000001</v>
      </c>
      <c r="E46">
        <f t="shared" si="13"/>
        <v>0.40508941490743144</v>
      </c>
      <c r="F46">
        <f t="shared" si="1"/>
        <v>0.59491058509256856</v>
      </c>
      <c r="G46">
        <f t="shared" si="14"/>
        <v>2.1584065564090823E-4</v>
      </c>
      <c r="H46">
        <f t="shared" si="15"/>
        <v>0.966572629472356</v>
      </c>
      <c r="I46">
        <f t="shared" si="16"/>
        <v>2.9069041868483119</v>
      </c>
      <c r="J46">
        <f t="shared" si="25"/>
        <v>0.64961300738701067</v>
      </c>
      <c r="K46">
        <f t="shared" si="17"/>
        <v>8.9608219520776597E-5</v>
      </c>
      <c r="L46">
        <f t="shared" si="2"/>
        <v>2.9923550048794774E-3</v>
      </c>
      <c r="M46">
        <f t="shared" si="2"/>
        <v>1.5934627928823117E-8</v>
      </c>
      <c r="Q46">
        <v>1176</v>
      </c>
      <c r="R46" s="16">
        <v>437.22800000000001</v>
      </c>
      <c r="S46" s="16">
        <f t="shared" si="3"/>
        <v>710.37799999999993</v>
      </c>
      <c r="T46" s="16">
        <v>3.9924499999999998</v>
      </c>
      <c r="U46">
        <f t="shared" si="18"/>
        <v>0.37462466689186652</v>
      </c>
      <c r="V46">
        <f t="shared" si="4"/>
        <v>0.62537533310813354</v>
      </c>
      <c r="W46">
        <f t="shared" si="5"/>
        <v>4.4957868858611544E-4</v>
      </c>
      <c r="X46">
        <f t="shared" si="6"/>
        <v>0.9314847424051973</v>
      </c>
      <c r="Y46">
        <f t="shared" si="7"/>
        <v>2.5876744164068666</v>
      </c>
      <c r="Z46">
        <f t="shared" si="19"/>
        <v>0.63802251360155182</v>
      </c>
      <c r="AA46">
        <f t="shared" si="8"/>
        <v>3.030276401982748E-4</v>
      </c>
      <c r="AB46">
        <f t="shared" si="9"/>
        <v>1.5995117443310002E-4</v>
      </c>
      <c r="AC46">
        <f t="shared" si="9"/>
        <v>2.1477209783575209E-8</v>
      </c>
      <c r="AG46">
        <v>784</v>
      </c>
      <c r="AH46" s="16">
        <v>442.33</v>
      </c>
      <c r="AI46" s="16">
        <f t="shared" si="10"/>
        <v>715.48</v>
      </c>
      <c r="AJ46" s="16">
        <v>4.4926000000000004</v>
      </c>
      <c r="AK46">
        <f t="shared" si="20"/>
        <v>0.36892932809959433</v>
      </c>
      <c r="AL46">
        <f t="shared" si="21"/>
        <v>0.63107067190040567</v>
      </c>
      <c r="AM46">
        <f t="shared" si="22"/>
        <v>7.2542168278943303E-4</v>
      </c>
      <c r="AN46">
        <f t="shared" si="23"/>
        <v>0.88903645501784156</v>
      </c>
      <c r="AO46">
        <f t="shared" si="11"/>
        <v>2.3483441025279745</v>
      </c>
      <c r="AP46">
        <f t="shared" si="26"/>
        <v>0.62400067722751118</v>
      </c>
      <c r="AQ46">
        <f t="shared" si="24"/>
        <v>6.3257706637239147E-4</v>
      </c>
      <c r="AR46">
        <f t="shared" si="12"/>
        <v>4.9984824674756416E-5</v>
      </c>
      <c r="AS46">
        <f t="shared" si="12"/>
        <v>8.620122797627583E-9</v>
      </c>
    </row>
    <row r="47" spans="1:45" x14ac:dyDescent="0.25">
      <c r="A47">
        <v>2350</v>
      </c>
      <c r="B47" s="16">
        <v>431.61799999999999</v>
      </c>
      <c r="C47" s="16">
        <f t="shared" si="0"/>
        <v>704.76800000000003</v>
      </c>
      <c r="D47" s="16">
        <v>4.2579799999999999</v>
      </c>
      <c r="E47">
        <f t="shared" si="13"/>
        <v>0.39494490409230881</v>
      </c>
      <c r="F47">
        <f t="shared" si="1"/>
        <v>0.60505509590769124</v>
      </c>
      <c r="G47">
        <f t="shared" si="14"/>
        <v>2.0478910885852458E-4</v>
      </c>
      <c r="H47">
        <f t="shared" si="15"/>
        <v>0.97932235936450296</v>
      </c>
      <c r="I47">
        <f t="shared" si="16"/>
        <v>3.1019124542579934</v>
      </c>
      <c r="J47">
        <f t="shared" si="25"/>
        <v>0.6538245937044872</v>
      </c>
      <c r="K47">
        <f t="shared" si="17"/>
        <v>5.9474462999733767E-5</v>
      </c>
      <c r="L47">
        <f t="shared" si="2"/>
        <v>2.3784639153516859E-3</v>
      </c>
      <c r="M47">
        <f t="shared" si="2"/>
        <v>2.1116346301065787E-8</v>
      </c>
      <c r="Q47">
        <v>1200</v>
      </c>
      <c r="R47" s="16">
        <v>445.05599999999998</v>
      </c>
      <c r="S47" s="16">
        <f t="shared" si="3"/>
        <v>718.2059999999999</v>
      </c>
      <c r="T47" s="16">
        <v>3.8774600000000001</v>
      </c>
      <c r="U47">
        <f t="shared" si="18"/>
        <v>0.36383477836579969</v>
      </c>
      <c r="V47">
        <f t="shared" si="4"/>
        <v>0.63616522163420031</v>
      </c>
      <c r="W47">
        <f t="shared" si="5"/>
        <v>3.9011184926622533E-4</v>
      </c>
      <c r="X47">
        <f t="shared" si="6"/>
        <v>0.95350126694190507</v>
      </c>
      <c r="Y47">
        <f t="shared" si="7"/>
        <v>2.7647764001550801</v>
      </c>
      <c r="Z47">
        <f t="shared" si="19"/>
        <v>0.64529517696631045</v>
      </c>
      <c r="AA47">
        <f t="shared" si="8"/>
        <v>2.217642226778895E-4</v>
      </c>
      <c r="AB47">
        <f t="shared" si="9"/>
        <v>8.3356084366326377E-5</v>
      </c>
      <c r="AC47">
        <f t="shared" si="9"/>
        <v>2.8340923377925756E-8</v>
      </c>
      <c r="AG47">
        <v>800</v>
      </c>
      <c r="AH47" s="16">
        <v>450.09</v>
      </c>
      <c r="AI47" s="16">
        <f t="shared" si="10"/>
        <v>723.24</v>
      </c>
      <c r="AJ47" s="16">
        <v>4.3512599999999999</v>
      </c>
      <c r="AK47">
        <f t="shared" si="20"/>
        <v>0.35732258117496346</v>
      </c>
      <c r="AL47">
        <f t="shared" si="21"/>
        <v>0.64267741882503659</v>
      </c>
      <c r="AM47">
        <f t="shared" si="22"/>
        <v>6.2164337214840742E-4</v>
      </c>
      <c r="AN47">
        <f t="shared" si="23"/>
        <v>0.91967645096899986</v>
      </c>
      <c r="AO47">
        <f t="shared" si="11"/>
        <v>2.5113299882703628</v>
      </c>
      <c r="AP47">
        <f t="shared" si="26"/>
        <v>0.6341219102894694</v>
      </c>
      <c r="AQ47">
        <f t="shared" si="24"/>
        <v>4.9539646472112264E-4</v>
      </c>
      <c r="AR47">
        <f t="shared" si="12"/>
        <v>7.3196726302163061E-5</v>
      </c>
      <c r="AS47">
        <f t="shared" si="12"/>
        <v>1.5938281634953414E-8</v>
      </c>
    </row>
    <row r="48" spans="1:45" x14ac:dyDescent="0.25">
      <c r="A48">
        <v>2397</v>
      </c>
      <c r="B48" s="16">
        <v>439.33499999999998</v>
      </c>
      <c r="C48" s="16">
        <f t="shared" si="0"/>
        <v>712.4849999999999</v>
      </c>
      <c r="D48" s="16">
        <v>4.15421</v>
      </c>
      <c r="E48">
        <f t="shared" si="13"/>
        <v>0.38531981597595816</v>
      </c>
      <c r="F48">
        <f t="shared" si="1"/>
        <v>0.6146801840240419</v>
      </c>
      <c r="G48">
        <f t="shared" si="14"/>
        <v>2.0575611920198419E-4</v>
      </c>
      <c r="H48">
        <f t="shared" si="15"/>
        <v>0.98778456676893933</v>
      </c>
      <c r="I48">
        <f t="shared" si="16"/>
        <v>3.3021848197548227</v>
      </c>
      <c r="J48">
        <f t="shared" si="25"/>
        <v>0.65661989346547467</v>
      </c>
      <c r="K48">
        <f t="shared" si="17"/>
        <v>3.7484921069214364E-5</v>
      </c>
      <c r="L48">
        <f t="shared" si="2"/>
        <v>1.7589392280318052E-3</v>
      </c>
      <c r="M48">
        <f t="shared" si="2"/>
        <v>2.8315196121037877E-8</v>
      </c>
      <c r="Q48">
        <v>1224</v>
      </c>
      <c r="R48" s="16">
        <v>452.86799999999999</v>
      </c>
      <c r="S48" s="16">
        <f t="shared" si="3"/>
        <v>726.01800000000003</v>
      </c>
      <c r="T48" s="16">
        <v>3.7776800000000001</v>
      </c>
      <c r="U48">
        <f t="shared" si="18"/>
        <v>0.35447209398341029</v>
      </c>
      <c r="V48">
        <f t="shared" si="4"/>
        <v>0.64552790601658971</v>
      </c>
      <c r="W48">
        <f t="shared" si="5"/>
        <v>3.5081916450850165E-4</v>
      </c>
      <c r="X48">
        <f t="shared" si="6"/>
        <v>0.96961358411124643</v>
      </c>
      <c r="Y48">
        <f t="shared" si="7"/>
        <v>2.9466749756426727</v>
      </c>
      <c r="Z48">
        <f t="shared" si="19"/>
        <v>0.65061751831057979</v>
      </c>
      <c r="AA48">
        <f t="shared" si="8"/>
        <v>1.5553978758072235E-4</v>
      </c>
      <c r="AB48">
        <f t="shared" si="9"/>
        <v>2.5904153303134921E-5</v>
      </c>
      <c r="AC48">
        <f t="shared" si="9"/>
        <v>3.8134035053301703E-8</v>
      </c>
      <c r="AG48">
        <v>816</v>
      </c>
      <c r="AH48" s="16">
        <v>457.85700000000003</v>
      </c>
      <c r="AI48" s="16">
        <f t="shared" si="10"/>
        <v>731.00700000000006</v>
      </c>
      <c r="AJ48" s="16">
        <v>4.2301399999999996</v>
      </c>
      <c r="AK48">
        <f t="shared" si="20"/>
        <v>0.34737628722058889</v>
      </c>
      <c r="AL48">
        <f t="shared" si="21"/>
        <v>0.65262371277941111</v>
      </c>
      <c r="AM48">
        <f t="shared" si="22"/>
        <v>5.2561507382527933E-4</v>
      </c>
      <c r="AN48">
        <f t="shared" si="23"/>
        <v>0.94367186035100503</v>
      </c>
      <c r="AO48">
        <f t="shared" si="11"/>
        <v>2.6786573634708444</v>
      </c>
      <c r="AP48">
        <f t="shared" si="26"/>
        <v>0.6420482537250074</v>
      </c>
      <c r="AQ48">
        <f t="shared" si="24"/>
        <v>3.7435948486961754E-4</v>
      </c>
      <c r="AR48">
        <f t="shared" si="12"/>
        <v>1.1184033421136948E-4</v>
      </c>
      <c r="AS48">
        <f t="shared" si="12"/>
        <v>2.2878253190324117E-8</v>
      </c>
    </row>
    <row r="49" spans="1:45" x14ac:dyDescent="0.25">
      <c r="A49">
        <v>2444</v>
      </c>
      <c r="B49" s="16">
        <v>447.03899999999999</v>
      </c>
      <c r="C49" s="16">
        <f t="shared" si="0"/>
        <v>720.18899999999996</v>
      </c>
      <c r="D49" s="16">
        <v>4.0499499999999999</v>
      </c>
      <c r="E49">
        <f t="shared" si="13"/>
        <v>0.3756492783734649</v>
      </c>
      <c r="F49">
        <f t="shared" si="1"/>
        <v>0.62435072162653515</v>
      </c>
      <c r="G49">
        <f t="shared" si="14"/>
        <v>2.1138056711801664E-4</v>
      </c>
      <c r="H49">
        <f t="shared" si="15"/>
        <v>0.99311803529690323</v>
      </c>
      <c r="I49">
        <f t="shared" si="16"/>
        <v>3.5073008537220667</v>
      </c>
      <c r="J49">
        <f t="shared" si="25"/>
        <v>0.65838168475572778</v>
      </c>
      <c r="K49">
        <f t="shared" si="17"/>
        <v>2.243062660635878E-5</v>
      </c>
      <c r="L49">
        <f t="shared" si="2"/>
        <v>1.158106451500468E-3</v>
      </c>
      <c r="M49">
        <f t="shared" si="2"/>
        <v>3.5702080019359047E-8</v>
      </c>
      <c r="Q49">
        <v>1248</v>
      </c>
      <c r="R49" s="16">
        <v>460.72500000000002</v>
      </c>
      <c r="S49" s="16">
        <f t="shared" si="3"/>
        <v>733.875</v>
      </c>
      <c r="T49" s="16">
        <v>3.6879499999999998</v>
      </c>
      <c r="U49">
        <f t="shared" si="18"/>
        <v>0.34605243403520625</v>
      </c>
      <c r="V49">
        <f t="shared" si="4"/>
        <v>0.65394756596479375</v>
      </c>
      <c r="W49">
        <f t="shared" si="5"/>
        <v>3.3553215979181816E-4</v>
      </c>
      <c r="X49">
        <f t="shared" si="6"/>
        <v>0.98091435372904312</v>
      </c>
      <c r="Y49">
        <f t="shared" si="7"/>
        <v>3.1332368882169792</v>
      </c>
      <c r="Z49">
        <f t="shared" si="19"/>
        <v>0.65435047321251716</v>
      </c>
      <c r="AA49">
        <f t="shared" si="8"/>
        <v>1.0452388886919057E-4</v>
      </c>
      <c r="AB49">
        <f t="shared" si="9"/>
        <v>1.6233425026804944E-7</v>
      </c>
      <c r="AC49">
        <f t="shared" si="9"/>
        <v>5.3364821234662108E-8</v>
      </c>
      <c r="AG49">
        <v>832</v>
      </c>
      <c r="AH49" s="16">
        <v>465.61099999999999</v>
      </c>
      <c r="AI49" s="16">
        <f t="shared" si="10"/>
        <v>738.76099999999997</v>
      </c>
      <c r="AJ49" s="16">
        <v>4.1277299999999997</v>
      </c>
      <c r="AK49">
        <f t="shared" si="20"/>
        <v>0.33896644603938442</v>
      </c>
      <c r="AL49">
        <f t="shared" si="21"/>
        <v>0.66103355396061558</v>
      </c>
      <c r="AM49">
        <f t="shared" si="22"/>
        <v>4.7341797099544752E-4</v>
      </c>
      <c r="AN49">
        <f t="shared" si="23"/>
        <v>0.96180462821510315</v>
      </c>
      <c r="AO49">
        <f t="shared" si="11"/>
        <v>2.8503559710085185</v>
      </c>
      <c r="AP49">
        <f t="shared" si="26"/>
        <v>0.64803800548292123</v>
      </c>
      <c r="AQ49">
        <f t="shared" si="24"/>
        <v>2.7237353275821484E-4</v>
      </c>
      <c r="AR49">
        <f t="shared" si="12"/>
        <v>1.6888428023610399E-4</v>
      </c>
      <c r="AS49">
        <f t="shared" si="12"/>
        <v>4.0418866146124469E-8</v>
      </c>
    </row>
    <row r="50" spans="1:45" x14ac:dyDescent="0.25">
      <c r="A50">
        <v>2491</v>
      </c>
      <c r="B50" s="16">
        <v>454.74099999999999</v>
      </c>
      <c r="C50" s="16">
        <f t="shared" si="0"/>
        <v>727.89099999999996</v>
      </c>
      <c r="D50" s="16">
        <v>3.9428399999999999</v>
      </c>
      <c r="E50">
        <f t="shared" si="13"/>
        <v>0.36571439171891812</v>
      </c>
      <c r="F50">
        <f t="shared" si="1"/>
        <v>0.63428560828108194</v>
      </c>
      <c r="G50">
        <f t="shared" si="14"/>
        <v>1.846003010757086E-4</v>
      </c>
      <c r="H50">
        <f t="shared" si="15"/>
        <v>0.99630953304199976</v>
      </c>
      <c r="I50">
        <f t="shared" si="16"/>
        <v>3.717077668315858</v>
      </c>
      <c r="J50">
        <f t="shared" si="25"/>
        <v>0.65943592420622665</v>
      </c>
      <c r="K50">
        <f t="shared" si="17"/>
        <v>1.2725380593799051E-5</v>
      </c>
      <c r="L50">
        <f t="shared" si="2"/>
        <v>6.3253839113458802E-4</v>
      </c>
      <c r="M50">
        <f t="shared" si="2"/>
        <v>2.9540988290662733E-8</v>
      </c>
      <c r="Q50">
        <v>1272</v>
      </c>
      <c r="R50" s="16">
        <v>468.517</v>
      </c>
      <c r="S50" s="16">
        <f t="shared" si="3"/>
        <v>741.66699999999992</v>
      </c>
      <c r="T50" s="16">
        <v>3.6021299999999998</v>
      </c>
      <c r="U50">
        <f t="shared" si="18"/>
        <v>0.33799966220020267</v>
      </c>
      <c r="V50">
        <f t="shared" si="4"/>
        <v>0.66200033779979739</v>
      </c>
      <c r="W50">
        <f t="shared" si="5"/>
        <v>2.9635676663037719E-4</v>
      </c>
      <c r="X50">
        <f t="shared" si="6"/>
        <v>0.98850855458298148</v>
      </c>
      <c r="Y50">
        <f t="shared" si="7"/>
        <v>3.324637327498039</v>
      </c>
      <c r="Z50">
        <f t="shared" si="19"/>
        <v>0.65685904654537774</v>
      </c>
      <c r="AA50">
        <f t="shared" si="8"/>
        <v>6.696254377375351E-5</v>
      </c>
      <c r="AB50">
        <f t="shared" si="9"/>
        <v>2.643287576277192E-5</v>
      </c>
      <c r="AC50">
        <f t="shared" si="9"/>
        <v>5.2621709479994331E-8</v>
      </c>
      <c r="AG50">
        <v>848</v>
      </c>
      <c r="AH50" s="16">
        <v>473.35599999999999</v>
      </c>
      <c r="AI50" s="16">
        <f t="shared" si="10"/>
        <v>746.50599999999997</v>
      </c>
      <c r="AJ50" s="16">
        <v>4.0354900000000002</v>
      </c>
      <c r="AK50">
        <f t="shared" si="20"/>
        <v>0.33139175850345726</v>
      </c>
      <c r="AL50">
        <f t="shared" si="21"/>
        <v>0.66860824149654274</v>
      </c>
      <c r="AM50">
        <f t="shared" si="22"/>
        <v>4.3379539146287671E-4</v>
      </c>
      <c r="AN50">
        <f t="shared" si="23"/>
        <v>0.97499752499331382</v>
      </c>
      <c r="AO50">
        <f t="shared" si="11"/>
        <v>3.0263361415573331</v>
      </c>
      <c r="AP50">
        <f t="shared" si="26"/>
        <v>0.65239598200705262</v>
      </c>
      <c r="AQ50">
        <f t="shared" si="24"/>
        <v>1.9053857340721385E-4</v>
      </c>
      <c r="AR50">
        <f t="shared" si="12"/>
        <v>2.628373577545625E-4</v>
      </c>
      <c r="AS50">
        <f t="shared" si="12"/>
        <v>5.9173879530565863E-8</v>
      </c>
    </row>
    <row r="51" spans="1:45" x14ac:dyDescent="0.25">
      <c r="A51">
        <v>2538</v>
      </c>
      <c r="B51" s="16">
        <v>462.43299999999999</v>
      </c>
      <c r="C51" s="16">
        <f t="shared" si="0"/>
        <v>735.58299999999997</v>
      </c>
      <c r="D51" s="16">
        <v>3.8492999999999999</v>
      </c>
      <c r="E51">
        <f t="shared" si="13"/>
        <v>0.3570381775683597</v>
      </c>
      <c r="F51">
        <f t="shared" si="1"/>
        <v>0.64296182243164024</v>
      </c>
      <c r="G51">
        <f t="shared" si="14"/>
        <v>1.5809632370296278E-4</v>
      </c>
      <c r="H51">
        <f t="shared" si="15"/>
        <v>0.9981201388794263</v>
      </c>
      <c r="I51">
        <f t="shared" si="16"/>
        <v>3.93139723034938</v>
      </c>
      <c r="J51">
        <f t="shared" si="25"/>
        <v>0.66003401709413523</v>
      </c>
      <c r="K51">
        <f t="shared" si="17"/>
        <v>6.830622463445498E-6</v>
      </c>
      <c r="L51">
        <f t="shared" si="2"/>
        <v>2.9145983059412239E-4</v>
      </c>
      <c r="M51">
        <f t="shared" si="2"/>
        <v>2.2881312371482901E-8</v>
      </c>
      <c r="Q51">
        <v>1296</v>
      </c>
      <c r="R51" s="16">
        <v>476.33800000000002</v>
      </c>
      <c r="S51" s="16">
        <f t="shared" si="3"/>
        <v>749.48800000000006</v>
      </c>
      <c r="T51" s="16">
        <v>3.5263300000000002</v>
      </c>
      <c r="U51">
        <f t="shared" si="18"/>
        <v>0.3308870998010735</v>
      </c>
      <c r="V51">
        <f t="shared" si="4"/>
        <v>0.66911290019892644</v>
      </c>
      <c r="W51">
        <f t="shared" si="5"/>
        <v>2.5170776564201192E-4</v>
      </c>
      <c r="X51">
        <f t="shared" si="6"/>
        <v>0.99337372954547176</v>
      </c>
      <c r="Y51">
        <f t="shared" si="7"/>
        <v>3.5204087472109307</v>
      </c>
      <c r="Z51">
        <f t="shared" si="19"/>
        <v>0.65846614759594779</v>
      </c>
      <c r="AA51">
        <f t="shared" si="8"/>
        <v>4.095788697663148E-5</v>
      </c>
      <c r="AB51">
        <f t="shared" si="9"/>
        <v>1.1335334098903263E-4</v>
      </c>
      <c r="AC51">
        <f t="shared" si="9"/>
        <v>4.4415511357472572E-8</v>
      </c>
      <c r="AG51">
        <v>864</v>
      </c>
      <c r="AH51" s="16">
        <v>481.13499999999999</v>
      </c>
      <c r="AI51" s="16">
        <f t="shared" si="10"/>
        <v>754.28499999999997</v>
      </c>
      <c r="AJ51" s="16">
        <v>3.9509699999999999</v>
      </c>
      <c r="AK51">
        <f t="shared" si="20"/>
        <v>0.32445103224005123</v>
      </c>
      <c r="AL51">
        <f t="shared" si="21"/>
        <v>0.67554896775994877</v>
      </c>
      <c r="AM51">
        <f t="shared" si="22"/>
        <v>3.6974230952419723E-4</v>
      </c>
      <c r="AN51">
        <f t="shared" si="23"/>
        <v>0.98422659988092553</v>
      </c>
      <c r="AO51">
        <f t="shared" si="11"/>
        <v>3.20651192083819</v>
      </c>
      <c r="AP51">
        <f t="shared" si="26"/>
        <v>0.65544459918156806</v>
      </c>
      <c r="AQ51">
        <f t="shared" si="24"/>
        <v>1.2808211674693459E-4</v>
      </c>
      <c r="AR51">
        <f t="shared" si="12"/>
        <v>4.0418563593538182E-4</v>
      </c>
      <c r="AS51">
        <f t="shared" si="12"/>
        <v>5.8399648773143742E-8</v>
      </c>
    </row>
    <row r="52" spans="1:45" x14ac:dyDescent="0.25">
      <c r="A52">
        <v>2585</v>
      </c>
      <c r="B52" s="16">
        <v>470.10500000000002</v>
      </c>
      <c r="C52" s="16">
        <f t="shared" si="0"/>
        <v>743.255</v>
      </c>
      <c r="D52" s="16">
        <v>3.76919</v>
      </c>
      <c r="E52">
        <f t="shared" si="13"/>
        <v>0.34960765035432051</v>
      </c>
      <c r="F52">
        <f t="shared" si="1"/>
        <v>0.65039234964567949</v>
      </c>
      <c r="G52">
        <f t="shared" si="14"/>
        <v>1.4134138938467513E-4</v>
      </c>
      <c r="H52">
        <f t="shared" si="15"/>
        <v>0.99909202060936042</v>
      </c>
      <c r="I52">
        <f t="shared" si="16"/>
        <v>4.1500702433943566</v>
      </c>
      <c r="J52">
        <f t="shared" si="25"/>
        <v>0.6603550563499172</v>
      </c>
      <c r="K52">
        <f t="shared" si="17"/>
        <v>3.4629331134033322E-6</v>
      </c>
      <c r="L52">
        <f t="shared" si="2"/>
        <v>9.9255524874663044E-5</v>
      </c>
      <c r="M52">
        <f t="shared" si="2"/>
        <v>1.9010468703749009E-8</v>
      </c>
      <c r="Q52">
        <v>1320</v>
      </c>
      <c r="R52" s="16">
        <v>484.149</v>
      </c>
      <c r="S52" s="16">
        <f t="shared" si="3"/>
        <v>757.29899999999998</v>
      </c>
      <c r="T52" s="16">
        <v>3.4619499999999999</v>
      </c>
      <c r="U52">
        <f t="shared" si="18"/>
        <v>0.32484611342566527</v>
      </c>
      <c r="V52">
        <f t="shared" si="4"/>
        <v>0.67515388657433473</v>
      </c>
      <c r="W52">
        <f t="shared" si="5"/>
        <v>2.2433972650727496E-4</v>
      </c>
      <c r="X52">
        <f t="shared" si="6"/>
        <v>0.99634953176273033</v>
      </c>
      <c r="Y52">
        <f t="shared" si="7"/>
        <v>3.7206395001155399</v>
      </c>
      <c r="Z52">
        <f t="shared" si="19"/>
        <v>0.65944913688338691</v>
      </c>
      <c r="AA52">
        <f t="shared" si="8"/>
        <v>2.3842591181182468E-5</v>
      </c>
      <c r="AB52">
        <f t="shared" si="9"/>
        <v>2.4663916285532557E-4</v>
      </c>
      <c r="AC52">
        <f t="shared" si="9"/>
        <v>4.0199101273969442E-8</v>
      </c>
      <c r="AG52">
        <v>880</v>
      </c>
      <c r="AH52" s="16">
        <v>488.98200000000003</v>
      </c>
      <c r="AI52" s="16">
        <f t="shared" si="10"/>
        <v>762.13200000000006</v>
      </c>
      <c r="AJ52" s="16">
        <v>3.87893</v>
      </c>
      <c r="AK52">
        <f t="shared" si="20"/>
        <v>0.31853515528766402</v>
      </c>
      <c r="AL52">
        <f t="shared" si="21"/>
        <v>0.68146484471233593</v>
      </c>
      <c r="AM52">
        <f t="shared" si="22"/>
        <v>3.1831507546767335E-4</v>
      </c>
      <c r="AN52">
        <f t="shared" si="23"/>
        <v>0.99043048514196907</v>
      </c>
      <c r="AO52">
        <f t="shared" si="11"/>
        <v>3.3909911426158104</v>
      </c>
      <c r="AP52">
        <f t="shared" si="26"/>
        <v>0.65749391304951899</v>
      </c>
      <c r="AQ52">
        <f t="shared" si="24"/>
        <v>8.2612550289892607E-5</v>
      </c>
      <c r="AR52">
        <f t="shared" si="12"/>
        <v>5.746055647834398E-4</v>
      </c>
      <c r="AS52">
        <f t="shared" si="12"/>
        <v>5.555568037518236E-8</v>
      </c>
    </row>
    <row r="53" spans="1:45" x14ac:dyDescent="0.25">
      <c r="A53">
        <v>2632</v>
      </c>
      <c r="B53" s="16">
        <v>477.798</v>
      </c>
      <c r="C53" s="16">
        <f t="shared" si="0"/>
        <v>750.94799999999998</v>
      </c>
      <c r="D53" s="16">
        <v>3.6975699999999998</v>
      </c>
      <c r="E53">
        <f t="shared" si="13"/>
        <v>0.34296460505324078</v>
      </c>
      <c r="F53">
        <f t="shared" si="1"/>
        <v>0.65703539494675922</v>
      </c>
      <c r="G53">
        <f t="shared" si="14"/>
        <v>1.3202651423952234E-4</v>
      </c>
      <c r="H53">
        <f t="shared" si="15"/>
        <v>0.99958473726042851</v>
      </c>
      <c r="I53">
        <f t="shared" si="16"/>
        <v>4.3728296252257479</v>
      </c>
      <c r="J53">
        <f t="shared" si="25"/>
        <v>0.66051781420624711</v>
      </c>
      <c r="K53">
        <f t="shared" si="17"/>
        <v>1.657749196546036E-6</v>
      </c>
      <c r="L53">
        <f t="shared" si="2"/>
        <v>1.2127243898852184E-5</v>
      </c>
      <c r="M53">
        <f t="shared" si="2"/>
        <v>1.6996014898830759E-8</v>
      </c>
      <c r="Q53">
        <v>1344</v>
      </c>
      <c r="R53" s="16">
        <v>491.96199999999999</v>
      </c>
      <c r="S53" s="16">
        <f t="shared" si="3"/>
        <v>765.11199999999997</v>
      </c>
      <c r="T53" s="16">
        <v>3.4045700000000001</v>
      </c>
      <c r="U53">
        <f t="shared" si="18"/>
        <v>0.31946195998949067</v>
      </c>
      <c r="V53">
        <f t="shared" si="4"/>
        <v>0.68053804001050933</v>
      </c>
      <c r="W53">
        <f t="shared" si="5"/>
        <v>2.1315792766079625E-4</v>
      </c>
      <c r="X53">
        <f t="shared" si="6"/>
        <v>0.99808181926434492</v>
      </c>
      <c r="Y53">
        <f t="shared" si="7"/>
        <v>3.9251578600836159</v>
      </c>
      <c r="Z53">
        <f t="shared" si="19"/>
        <v>0.66002135907173531</v>
      </c>
      <c r="AA53">
        <f t="shared" si="8"/>
        <v>1.3193389957863188E-5</v>
      </c>
      <c r="AB53">
        <f t="shared" si="9"/>
        <v>4.2093419674345289E-4</v>
      </c>
      <c r="AC53">
        <f t="shared" si="9"/>
        <v>3.9985816338747731E-8</v>
      </c>
      <c r="AG53">
        <v>896</v>
      </c>
      <c r="AH53" s="16">
        <v>496.71</v>
      </c>
      <c r="AI53" s="16">
        <f t="shared" si="10"/>
        <v>769.8599999999999</v>
      </c>
      <c r="AJ53" s="16">
        <v>3.81691</v>
      </c>
      <c r="AK53">
        <f t="shared" si="20"/>
        <v>0.3134421140801813</v>
      </c>
      <c r="AL53">
        <f t="shared" si="21"/>
        <v>0.6865578859198187</v>
      </c>
      <c r="AM53">
        <f t="shared" si="22"/>
        <v>2.8864946540312075E-4</v>
      </c>
      <c r="AN53">
        <f t="shared" si="23"/>
        <v>0.99443197103350323</v>
      </c>
      <c r="AO53">
        <f t="shared" si="11"/>
        <v>3.5800219058553657</v>
      </c>
      <c r="AP53">
        <f t="shared" si="26"/>
        <v>0.65881571385415727</v>
      </c>
      <c r="AQ53">
        <f t="shared" si="24"/>
        <v>5.0793437933774293E-5</v>
      </c>
      <c r="AR53">
        <f t="shared" si="12"/>
        <v>7.6962811092076537E-4</v>
      </c>
      <c r="AS53">
        <f t="shared" si="12"/>
        <v>5.6575489803498494E-8</v>
      </c>
    </row>
    <row r="54" spans="1:45" x14ac:dyDescent="0.25">
      <c r="A54">
        <v>2679</v>
      </c>
      <c r="B54" s="16">
        <v>485.452</v>
      </c>
      <c r="C54" s="16">
        <f t="shared" si="0"/>
        <v>758.60199999999998</v>
      </c>
      <c r="D54" s="16">
        <v>3.6306699999999998</v>
      </c>
      <c r="E54">
        <f t="shared" si="13"/>
        <v>0.33675935888398323</v>
      </c>
      <c r="F54">
        <f t="shared" si="1"/>
        <v>0.66324064111601677</v>
      </c>
      <c r="G54">
        <f t="shared" si="14"/>
        <v>1.2393520320242116E-4</v>
      </c>
      <c r="H54">
        <f t="shared" si="15"/>
        <v>0.99982060685585095</v>
      </c>
      <c r="I54">
        <f t="shared" si="16"/>
        <v>4.5997233887153959</v>
      </c>
      <c r="J54">
        <f t="shared" si="25"/>
        <v>0.6605957284184848</v>
      </c>
      <c r="K54">
        <f t="shared" si="17"/>
        <v>7.4659842287910465E-7</v>
      </c>
      <c r="L54">
        <f t="shared" si="2"/>
        <v>6.9955631775658732E-6</v>
      </c>
      <c r="M54">
        <f t="shared" si="2"/>
        <v>1.5175432347530211E-8</v>
      </c>
      <c r="Q54">
        <v>1368</v>
      </c>
      <c r="R54" s="16">
        <v>499.75700000000001</v>
      </c>
      <c r="S54" s="16">
        <f t="shared" si="3"/>
        <v>772.90699999999993</v>
      </c>
      <c r="T54" s="16">
        <v>3.35005</v>
      </c>
      <c r="U54">
        <f t="shared" si="18"/>
        <v>0.31434616972563151</v>
      </c>
      <c r="V54">
        <f t="shared" si="4"/>
        <v>0.68565383027436844</v>
      </c>
      <c r="W54">
        <f t="shared" si="5"/>
        <v>2.0330543357229466E-4</v>
      </c>
      <c r="X54">
        <f t="shared" si="6"/>
        <v>0.9990403872469209</v>
      </c>
      <c r="Y54">
        <f t="shared" si="7"/>
        <v>4.1338619265893692</v>
      </c>
      <c r="Z54">
        <f t="shared" si="19"/>
        <v>0.66033800043072399</v>
      </c>
      <c r="AA54">
        <f t="shared" si="8"/>
        <v>6.9253451580137288E-6</v>
      </c>
      <c r="AB54">
        <f t="shared" si="9"/>
        <v>6.4089124067235866E-4</v>
      </c>
      <c r="AC54">
        <f t="shared" si="9"/>
        <v>3.8565139125600795E-8</v>
      </c>
      <c r="AG54">
        <v>912</v>
      </c>
      <c r="AH54" s="16">
        <v>504.43799999999999</v>
      </c>
      <c r="AI54" s="16">
        <f t="shared" si="10"/>
        <v>777.58799999999997</v>
      </c>
      <c r="AJ54" s="16">
        <v>3.7606700000000002</v>
      </c>
      <c r="AK54">
        <f t="shared" si="20"/>
        <v>0.30882372263373137</v>
      </c>
      <c r="AL54">
        <f t="shared" si="21"/>
        <v>0.69117627736626863</v>
      </c>
      <c r="AM54">
        <f t="shared" si="22"/>
        <v>7.5786872518231207E-4</v>
      </c>
      <c r="AN54">
        <f t="shared" si="23"/>
        <v>0.99689224159241097</v>
      </c>
      <c r="AO54">
        <f t="shared" si="11"/>
        <v>3.7728497998842863</v>
      </c>
      <c r="AP54">
        <f t="shared" si="26"/>
        <v>0.65962840886109764</v>
      </c>
      <c r="AQ54">
        <f t="shared" si="24"/>
        <v>2.9864325483386544E-5</v>
      </c>
      <c r="AR54">
        <f t="shared" si="12"/>
        <v>9.9526800721955991E-4</v>
      </c>
      <c r="AS54">
        <f t="shared" si="12"/>
        <v>5.2999040598099294E-7</v>
      </c>
    </row>
    <row r="55" spans="1:45" x14ac:dyDescent="0.25">
      <c r="A55">
        <v>2726</v>
      </c>
      <c r="B55" s="16">
        <v>493.11799999999999</v>
      </c>
      <c r="C55" s="16">
        <f t="shared" si="0"/>
        <v>766.26800000000003</v>
      </c>
      <c r="D55" s="16">
        <v>3.5678700000000001</v>
      </c>
      <c r="E55">
        <f t="shared" si="13"/>
        <v>0.33093440433346938</v>
      </c>
      <c r="F55">
        <f t="shared" si="1"/>
        <v>0.66906559566653057</v>
      </c>
      <c r="G55">
        <f t="shared" si="14"/>
        <v>1.1685037231871772E-4</v>
      </c>
      <c r="H55">
        <f t="shared" si="15"/>
        <v>0.99992683514919856</v>
      </c>
      <c r="I55">
        <f t="shared" si="16"/>
        <v>4.8302953530650852</v>
      </c>
      <c r="J55">
        <f t="shared" si="25"/>
        <v>0.66063081854436012</v>
      </c>
      <c r="K55">
        <f t="shared" si="17"/>
        <v>3.1663483241413119E-7</v>
      </c>
      <c r="L55">
        <f t="shared" si="2"/>
        <v>7.1145465100689933E-5</v>
      </c>
      <c r="M55">
        <f t="shared" si="2"/>
        <v>1.3580111972526717E-8</v>
      </c>
      <c r="Q55">
        <v>1392</v>
      </c>
      <c r="R55" s="16">
        <v>507.51900000000001</v>
      </c>
      <c r="S55" s="16">
        <f t="shared" si="3"/>
        <v>780.66899999999998</v>
      </c>
      <c r="T55" s="16">
        <v>3.2980499999999999</v>
      </c>
      <c r="U55">
        <f t="shared" si="18"/>
        <v>0.30946683931989644</v>
      </c>
      <c r="V55">
        <f t="shared" si="4"/>
        <v>0.69053316068010351</v>
      </c>
      <c r="W55">
        <f t="shared" si="5"/>
        <v>4.9607267290237322E-4</v>
      </c>
      <c r="X55">
        <f t="shared" si="6"/>
        <v>0.99954354937264911</v>
      </c>
      <c r="Y55">
        <f t="shared" si="7"/>
        <v>4.3465147755979006</v>
      </c>
      <c r="Z55">
        <f t="shared" si="19"/>
        <v>0.66050420871451632</v>
      </c>
      <c r="AA55">
        <f t="shared" si="8"/>
        <v>3.4435499641381029E-6</v>
      </c>
      <c r="AB55">
        <f t="shared" si="9"/>
        <v>9.0173795615154282E-4</v>
      </c>
      <c r="AC55">
        <f t="shared" si="9"/>
        <v>2.4268345276689471E-7</v>
      </c>
    </row>
    <row r="56" spans="1:45" x14ac:dyDescent="0.25">
      <c r="A56">
        <v>2773</v>
      </c>
      <c r="B56" s="16">
        <v>500.77</v>
      </c>
      <c r="C56" s="16">
        <f t="shared" si="0"/>
        <v>773.92</v>
      </c>
      <c r="D56" s="16">
        <v>3.5086599999999999</v>
      </c>
      <c r="E56">
        <f t="shared" si="13"/>
        <v>0.32544243683448965</v>
      </c>
      <c r="F56">
        <f t="shared" si="1"/>
        <v>0.6745575631655103</v>
      </c>
      <c r="G56">
        <f t="shared" si="14"/>
        <v>2.4325912844050138E-4</v>
      </c>
      <c r="H56">
        <f t="shared" si="15"/>
        <v>0.99997188691575889</v>
      </c>
      <c r="I56">
        <f t="shared" si="16"/>
        <v>5.064540157177972</v>
      </c>
      <c r="J56">
        <f t="shared" si="25"/>
        <v>0.66064570038148362</v>
      </c>
      <c r="K56">
        <f t="shared" si="17"/>
        <v>1.2613216101978969E-7</v>
      </c>
      <c r="L56">
        <f t="shared" si="2"/>
        <v>1.9353992612158641E-4</v>
      </c>
      <c r="M56">
        <f t="shared" si="2"/>
        <v>5.9113653879838409E-8</v>
      </c>
      <c r="R56" s="20"/>
      <c r="S56" s="20"/>
      <c r="T56" s="20"/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7">R87+273.15</f>
        <v>1072.087</v>
      </c>
      <c r="T87">
        <v>1.9611799999999999</v>
      </c>
      <c r="U87">
        <f t="shared" ref="U87:U88" si="28">T87/$T$11</f>
        <v>0.18402394625229893</v>
      </c>
      <c r="V87">
        <f t="shared" ref="V87:V88" si="29">1-U87</f>
        <v>0.8159760537477011</v>
      </c>
      <c r="W87">
        <f t="shared" ref="W87:W88" si="30">(V88-V87)/(Q88-Q87)</f>
        <v>6.0170588897644206E-5</v>
      </c>
      <c r="X87">
        <f t="shared" ref="X87:X88" si="31">1-(2*(($B$3-Z87)/$B$3))</f>
        <v>-1</v>
      </c>
      <c r="Y87">
        <f t="shared" ref="Y87:Y88" si="32">IF(X87&gt;0.999999,3.5,IF(X87&lt;-0.999999,-3.5,SIGN(X87)*SQRT(GAMMAINV(ABS(X87),$B$6,$B$7))))</f>
        <v>-3.5</v>
      </c>
      <c r="Z87">
        <f t="shared" ref="Z87:Z88" si="33">Z86+AA86*(Q87-Q86)</f>
        <v>0</v>
      </c>
      <c r="AA87">
        <f t="shared" ref="AA87:AA88" si="34">$B$1*EXP((-$B$2-($B$4*Y87))/($B$5*S87))*($B$3-Z87)</f>
        <v>22.123760046188774</v>
      </c>
      <c r="AB87">
        <f t="shared" ref="AB87:AC88" si="35">(Z87-V87)^2</f>
        <v>0.66581692028967121</v>
      </c>
      <c r="AC87">
        <f t="shared" si="35"/>
        <v>489.45809618561793</v>
      </c>
    </row>
    <row r="88" spans="17:29" x14ac:dyDescent="0.25">
      <c r="Q88">
        <v>1536</v>
      </c>
      <c r="R88">
        <v>806.75400000000002</v>
      </c>
      <c r="S88">
        <f t="shared" si="27"/>
        <v>1079.904</v>
      </c>
      <c r="T88">
        <v>1.95092</v>
      </c>
      <c r="U88">
        <f t="shared" si="28"/>
        <v>0.18306121682993656</v>
      </c>
      <c r="V88">
        <f t="shared" si="29"/>
        <v>0.81693878317006341</v>
      </c>
      <c r="W88">
        <f t="shared" si="30"/>
        <v>5.318611869596767E-4</v>
      </c>
      <c r="X88">
        <f t="shared" si="31"/>
        <v>1070.6036895345917</v>
      </c>
      <c r="Y88">
        <f t="shared" si="32"/>
        <v>3.5</v>
      </c>
      <c r="Z88">
        <f t="shared" si="33"/>
        <v>353.98016073902039</v>
      </c>
      <c r="AA88">
        <f t="shared" si="34"/>
        <v>-868.05467792954494</v>
      </c>
      <c r="AB88">
        <f t="shared" si="35"/>
        <v>124724.26134223718</v>
      </c>
      <c r="AC88">
        <f t="shared" si="35"/>
        <v>753519.8472448315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topLeftCell="O16" workbookViewId="0">
      <selection activeCell="AG11" sqref="AG11:AJ54"/>
    </sheetView>
  </sheetViews>
  <sheetFormatPr defaultRowHeight="15" x14ac:dyDescent="0.25"/>
  <cols>
    <col min="7" max="7" width="19.42578125" customWidth="1"/>
    <col min="11" max="11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5.0391343050315602E+29</v>
      </c>
      <c r="C1" s="2" t="s">
        <v>1</v>
      </c>
      <c r="F1" t="s">
        <v>2</v>
      </c>
      <c r="G1">
        <f>N11+AD11+AT11</f>
        <v>0.12695238054466243</v>
      </c>
    </row>
    <row r="2" spans="1:46" x14ac:dyDescent="0.25">
      <c r="A2" s="3" t="s">
        <v>3</v>
      </c>
      <c r="B2" s="4">
        <v>360119.85875345429</v>
      </c>
      <c r="C2" s="5" t="s">
        <v>4</v>
      </c>
    </row>
    <row r="3" spans="1:46" x14ac:dyDescent="0.25">
      <c r="A3" s="3" t="s">
        <v>5</v>
      </c>
      <c r="B3" s="4">
        <v>0.67842055184688554</v>
      </c>
      <c r="C3" s="5"/>
    </row>
    <row r="4" spans="1:46" x14ac:dyDescent="0.25">
      <c r="A4" s="3" t="s">
        <v>6</v>
      </c>
      <c r="B4" s="4">
        <v>24768.52027750263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0.71527054135592161</v>
      </c>
    </row>
    <row r="7" spans="1:46" x14ac:dyDescent="0.25">
      <c r="A7" s="9" t="s">
        <v>9</v>
      </c>
      <c r="B7" s="10">
        <v>3.1641746326684421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150.40099999999998</v>
      </c>
      <c r="C11">
        <v>423.55099999999993</v>
      </c>
      <c r="D11">
        <v>2.2870066666666666</v>
      </c>
      <c r="E11">
        <f>D11/$D$11</f>
        <v>1</v>
      </c>
      <c r="F11">
        <f t="shared" ref="F11:F56" si="0">1-E11</f>
        <v>0</v>
      </c>
      <c r="G11">
        <f>(F12-F11)/(A12-A11)</f>
        <v>2.3971375262918546E-5</v>
      </c>
      <c r="H11">
        <f>1-(2*(($B$3-J11)/$B$3))</f>
        <v>-1</v>
      </c>
      <c r="I11">
        <f>IF(H11&gt;0.999999,3.5,IF(H11&lt;-0.999999,-3.5,SIGN(H11)*SQRT(GAMMAINV(ABS(H11),$B$6,$B$7))))</f>
        <v>-3.5</v>
      </c>
      <c r="J11">
        <v>0</v>
      </c>
      <c r="K11">
        <f>$B$1*EXP((-$B$2-($B$4*I11))/($B$5*C11))*($B$3-J11)</f>
        <v>6.4824646572979024E-5</v>
      </c>
      <c r="L11">
        <f t="shared" ref="L11:M56" si="1">(J11-F11)^2</f>
        <v>0</v>
      </c>
      <c r="M11">
        <f t="shared" si="1"/>
        <v>1.6689897767334103E-9</v>
      </c>
      <c r="N11">
        <f>SUM(L11:L62)+1000*SUM(M11:M63)</f>
        <v>1.8428158924772779E-2</v>
      </c>
      <c r="Q11">
        <v>336</v>
      </c>
      <c r="R11">
        <v>160.791</v>
      </c>
      <c r="S11">
        <f t="shared" ref="S11:S55" si="2">R11+273.15</f>
        <v>433.94099999999997</v>
      </c>
      <c r="T11">
        <v>3.12304</v>
      </c>
      <c r="U11">
        <f>T11/$T$11</f>
        <v>1</v>
      </c>
      <c r="V11">
        <f t="shared" ref="V11:V55" si="3">1-U11</f>
        <v>0</v>
      </c>
      <c r="W11">
        <f t="shared" ref="W11:W55" si="4">(V12-V11)/(Q12-Q11)</f>
        <v>4.8830626568986214E-5</v>
      </c>
      <c r="X11">
        <f t="shared" ref="X11:X55" si="5">1-(2*(($B$3-Z11)/$B$3))</f>
        <v>-1</v>
      </c>
      <c r="Y11">
        <f t="shared" ref="Y11:Y55" si="6">IF(X11&gt;0.999999,3.5,IF(X11&lt;-0.999999,-3.5,SIGN(X11)*SQRT(GAMMAINV(ABS(X11),$B$6,$B$7))))</f>
        <v>-3.5</v>
      </c>
      <c r="Z11">
        <v>0</v>
      </c>
      <c r="AA11">
        <f t="shared" ref="AA11:AA55" si="7">$B$1*EXP((-$B$2-($B$4*Y11))/($B$5*S11))*($B$3-Z11)</f>
        <v>4.1606430446371146E-4</v>
      </c>
      <c r="AB11">
        <f t="shared" ref="AB11:AC55" si="8">(Z11-V11)^2</f>
        <v>0</v>
      </c>
      <c r="AC11">
        <f t="shared" si="8"/>
        <v>1.348605741800868E-7</v>
      </c>
      <c r="AD11">
        <f>SUM(AB11:AB62)+1000*SUM(AC11:AC63)</f>
        <v>3.4457421095862355E-2</v>
      </c>
      <c r="AG11">
        <v>224</v>
      </c>
      <c r="AH11">
        <v>168.26</v>
      </c>
      <c r="AI11">
        <f t="shared" ref="AI11:AI54" si="9">AH11+273.15</f>
        <v>441.40999999999997</v>
      </c>
      <c r="AJ11">
        <v>1.7686299999999999</v>
      </c>
      <c r="AK11">
        <f>AJ11/$AJ$11</f>
        <v>1</v>
      </c>
      <c r="AL11">
        <f>1-AK11</f>
        <v>0</v>
      </c>
      <c r="AM11">
        <f>(AL12-AL11)/(AG12-AG11)</f>
        <v>1.6502886414908324E-4</v>
      </c>
      <c r="AN11">
        <f>1-(2*(($B$3-AP11)/$B$3))</f>
        <v>-1</v>
      </c>
      <c r="AO11">
        <f t="shared" ref="AO11:AO54" si="10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1.5000393431365471E-3</v>
      </c>
      <c r="AR11">
        <f t="shared" ref="AR11:AS54" si="11">(AP11-AL11)^2</f>
        <v>0</v>
      </c>
      <c r="AS11">
        <f t="shared" si="11"/>
        <v>1.7822529790063376E-6</v>
      </c>
      <c r="AT11">
        <f>SUM(AR11:AR62)+1000*SUM(AS11:AS63)</f>
        <v>7.4066800524027296E-2</v>
      </c>
    </row>
    <row r="12" spans="1:46" x14ac:dyDescent="0.25">
      <c r="A12">
        <v>705</v>
      </c>
      <c r="B12">
        <v>158.29733333333334</v>
      </c>
      <c r="C12">
        <v>431.44733333333329</v>
      </c>
      <c r="D12">
        <v>2.28443</v>
      </c>
      <c r="E12">
        <f t="shared" ref="E12:E56" si="12">D12/$D$11</f>
        <v>0.99887334536264283</v>
      </c>
      <c r="F12">
        <f t="shared" si="0"/>
        <v>1.1266546373571718E-3</v>
      </c>
      <c r="G12">
        <f t="shared" ref="G12:G56" si="13">(F13-F12)/(A13-A12)</f>
        <v>3.9476792638670295E-5</v>
      </c>
      <c r="H12">
        <f t="shared" ref="H12:H56" si="14">1-(2*(($B$3-J12)/$B$3))</f>
        <v>-0.99101808345683007</v>
      </c>
      <c r="I12">
        <f t="shared" ref="I12:I56" si="15">IF(H12&gt;0.999999,3.5,IF(H12&lt;-0.999999,-3.5,SIGN(H12)*SQRT(GAMMAINV(ABS(H12),$B$6,$B$7))))</f>
        <v>-3.5650666797357009</v>
      </c>
      <c r="J12">
        <f>J11+K11*(A12-A11)</f>
        <v>3.0467583889300142E-3</v>
      </c>
      <c r="K12">
        <f t="shared" ref="K12:K56" si="16">$B$1*EXP((-$B$2-($B$4*I12))/($B$5*C12))*($B$3-J12)</f>
        <v>4.1887825605260877E-4</v>
      </c>
      <c r="L12">
        <f t="shared" si="1"/>
        <v>3.6867984168041038E-6</v>
      </c>
      <c r="M12">
        <f t="shared" si="1"/>
        <v>1.439454704406381E-7</v>
      </c>
      <c r="Q12">
        <v>360</v>
      </c>
      <c r="R12">
        <v>168.75200000000001</v>
      </c>
      <c r="S12">
        <f t="shared" si="2"/>
        <v>441.90199999999999</v>
      </c>
      <c r="T12">
        <v>3.11938</v>
      </c>
      <c r="U12">
        <f t="shared" ref="U12:U55" si="17">T12/$T$11</f>
        <v>0.99882806496234433</v>
      </c>
      <c r="V12">
        <f t="shared" si="3"/>
        <v>1.1719350376556692E-3</v>
      </c>
      <c r="W12">
        <f t="shared" si="4"/>
        <v>7.0577599603804012E-5</v>
      </c>
      <c r="X12">
        <f t="shared" si="5"/>
        <v>-0.97056237969222736</v>
      </c>
      <c r="Y12">
        <f t="shared" si="6"/>
        <v>-3.0316316126662595</v>
      </c>
      <c r="Z12">
        <f t="shared" ref="Z12:Z55" si="18">Z11+AA11*(Q12-Q11)</f>
        <v>9.9855433071290751E-3</v>
      </c>
      <c r="AA12">
        <f t="shared" si="7"/>
        <v>6.8293278037597237E-5</v>
      </c>
      <c r="AB12">
        <f t="shared" si="8"/>
        <v>7.7679690727730004E-5</v>
      </c>
      <c r="AC12">
        <f t="shared" si="8"/>
        <v>5.2181250178373737E-12</v>
      </c>
      <c r="AG12">
        <v>240</v>
      </c>
      <c r="AH12">
        <v>176.25800000000001</v>
      </c>
      <c r="AI12">
        <f t="shared" si="9"/>
        <v>449.40800000000002</v>
      </c>
      <c r="AJ12">
        <v>1.76396</v>
      </c>
      <c r="AK12">
        <f t="shared" ref="AK12:AK54" si="19">AJ12/$AJ$11</f>
        <v>0.99735953817361467</v>
      </c>
      <c r="AL12">
        <f t="shared" ref="AL12:AL54" si="20">1-AK12</f>
        <v>2.6404618263853319E-3</v>
      </c>
      <c r="AM12">
        <f t="shared" ref="AM12:AM54" si="21">(AL13-AL12)/(AG13-AG12)</f>
        <v>2.1803599396143236E-4</v>
      </c>
      <c r="AN12">
        <f t="shared" ref="AN12:AN54" si="22">1-(2*(($B$3-AP12)/$B$3))</f>
        <v>-0.92924557068665714</v>
      </c>
      <c r="AO12">
        <f t="shared" si="10"/>
        <v>-2.5769740984017879</v>
      </c>
      <c r="AP12">
        <f>AP11+AQ11*(AG12-AG11)</f>
        <v>2.4000629490184753E-2</v>
      </c>
      <c r="AQ12">
        <f t="shared" ref="AQ12:AQ54" si="23">$B$1*EXP((-$B$2-($B$4*AO12))/($B$5*AI12))*($B$3-AP12)</f>
        <v>1.1994466133077811E-5</v>
      </c>
      <c r="AR12">
        <f t="shared" si="11"/>
        <v>4.5625676262562242E-4</v>
      </c>
      <c r="AS12">
        <f t="shared" si="11"/>
        <v>4.2453111189842605E-8</v>
      </c>
    </row>
    <row r="13" spans="1:46" x14ac:dyDescent="0.25">
      <c r="A13">
        <v>752</v>
      </c>
      <c r="B13">
        <v>166.19899999999998</v>
      </c>
      <c r="C13">
        <v>439.34899999999993</v>
      </c>
      <c r="D13">
        <v>2.2801866666666668</v>
      </c>
      <c r="E13">
        <f t="shared" si="12"/>
        <v>0.99701793610862532</v>
      </c>
      <c r="F13">
        <f t="shared" si="0"/>
        <v>2.9820638913746755E-3</v>
      </c>
      <c r="G13">
        <f t="shared" si="13"/>
        <v>5.6315675908743321E-5</v>
      </c>
      <c r="H13">
        <f t="shared" si="14"/>
        <v>-0.93297951731705919</v>
      </c>
      <c r="I13">
        <f t="shared" si="15"/>
        <v>-2.6070581726067887</v>
      </c>
      <c r="J13">
        <f t="shared" ref="J13:J56" si="24">J12+K12*(A13-A12)</f>
        <v>2.2734036423402625E-2</v>
      </c>
      <c r="K13">
        <f t="shared" si="16"/>
        <v>2.3983891607211497E-6</v>
      </c>
      <c r="L13">
        <f t="shared" si="1"/>
        <v>3.9014041890598659E-4</v>
      </c>
      <c r="M13">
        <f t="shared" si="1"/>
        <v>2.9070738102684472E-9</v>
      </c>
      <c r="Q13">
        <v>384</v>
      </c>
      <c r="R13">
        <v>176.721</v>
      </c>
      <c r="S13">
        <f t="shared" si="2"/>
        <v>449.87099999999998</v>
      </c>
      <c r="T13">
        <v>3.11409</v>
      </c>
      <c r="U13">
        <f t="shared" si="17"/>
        <v>0.99713420257185303</v>
      </c>
      <c r="V13">
        <f t="shared" si="3"/>
        <v>2.8657974281469656E-3</v>
      </c>
      <c r="W13">
        <f t="shared" si="4"/>
        <v>9.7261002100520092E-5</v>
      </c>
      <c r="X13">
        <f t="shared" si="5"/>
        <v>-0.96573045451413475</v>
      </c>
      <c r="Y13">
        <f t="shared" si="6"/>
        <v>-2.9572198760223274</v>
      </c>
      <c r="Z13">
        <f t="shared" si="18"/>
        <v>1.1624581980031409E-2</v>
      </c>
      <c r="AA13">
        <f t="shared" si="7"/>
        <v>1.6449101230675385E-4</v>
      </c>
      <c r="AB13">
        <f t="shared" si="8"/>
        <v>7.6716306826329564E-5</v>
      </c>
      <c r="AC13">
        <f t="shared" si="8"/>
        <v>4.5198742723302954E-9</v>
      </c>
      <c r="AG13">
        <v>256</v>
      </c>
      <c r="AH13">
        <v>184.21199999999999</v>
      </c>
      <c r="AI13">
        <f t="shared" si="9"/>
        <v>457.36199999999997</v>
      </c>
      <c r="AJ13">
        <v>1.75779</v>
      </c>
      <c r="AK13">
        <f t="shared" si="19"/>
        <v>0.99387096227023175</v>
      </c>
      <c r="AL13">
        <f t="shared" si="20"/>
        <v>6.1290377297682497E-3</v>
      </c>
      <c r="AM13">
        <f t="shared" si="21"/>
        <v>2.6856945771586149E-4</v>
      </c>
      <c r="AN13">
        <f t="shared" si="22"/>
        <v>-0.92867981112171827</v>
      </c>
      <c r="AO13">
        <f t="shared" si="10"/>
        <v>-2.572529520988228</v>
      </c>
      <c r="AP13">
        <f t="shared" ref="AP13:AP54" si="25">AP12+AQ12*(AG13-AG12)</f>
        <v>2.4192540948313999E-2</v>
      </c>
      <c r="AQ13">
        <f t="shared" si="23"/>
        <v>4.6260930738445829E-5</v>
      </c>
      <c r="AR13">
        <f t="shared" si="11"/>
        <v>3.2629014852641265E-4</v>
      </c>
      <c r="AS13">
        <f t="shared" si="11"/>
        <v>4.9421081166868348E-8</v>
      </c>
    </row>
    <row r="14" spans="1:46" x14ac:dyDescent="0.25">
      <c r="A14">
        <v>799</v>
      </c>
      <c r="B14">
        <v>174.078</v>
      </c>
      <c r="C14">
        <v>447.22799999999995</v>
      </c>
      <c r="D14">
        <v>2.2741333333333333</v>
      </c>
      <c r="E14">
        <f t="shared" si="12"/>
        <v>0.99437109934091439</v>
      </c>
      <c r="F14">
        <f t="shared" si="0"/>
        <v>5.6289006590856117E-3</v>
      </c>
      <c r="G14">
        <f t="shared" si="13"/>
        <v>6.6084088855468433E-5</v>
      </c>
      <c r="H14">
        <f t="shared" si="14"/>
        <v>-0.93264720341457785</v>
      </c>
      <c r="I14">
        <f t="shared" si="15"/>
        <v>-2.6043259664524521</v>
      </c>
      <c r="J14">
        <f t="shared" si="24"/>
        <v>2.284676071395652E-2</v>
      </c>
      <c r="K14">
        <f t="shared" si="16"/>
        <v>9.7949302355186973E-6</v>
      </c>
      <c r="L14">
        <f t="shared" si="1"/>
        <v>2.9645470486911921E-4</v>
      </c>
      <c r="M14">
        <f t="shared" si="1"/>
        <v>3.1684693781418621E-9</v>
      </c>
      <c r="Q14">
        <v>408</v>
      </c>
      <c r="R14">
        <v>184.68</v>
      </c>
      <c r="S14">
        <f t="shared" si="2"/>
        <v>457.83</v>
      </c>
      <c r="T14">
        <v>3.1067999999999998</v>
      </c>
      <c r="U14">
        <f t="shared" si="17"/>
        <v>0.99479993852144055</v>
      </c>
      <c r="V14">
        <f t="shared" si="3"/>
        <v>5.2000614785594479E-3</v>
      </c>
      <c r="W14">
        <f t="shared" si="4"/>
        <v>1.2741324692179998E-4</v>
      </c>
      <c r="X14">
        <f t="shared" si="5"/>
        <v>-0.95409229206573909</v>
      </c>
      <c r="Y14">
        <f t="shared" si="6"/>
        <v>-2.8092476244187887</v>
      </c>
      <c r="Z14">
        <f t="shared" si="18"/>
        <v>1.55723662753935E-2</v>
      </c>
      <c r="AA14">
        <f t="shared" si="7"/>
        <v>2.3684616896165158E-4</v>
      </c>
      <c r="AB14">
        <f t="shared" si="8"/>
        <v>1.0758470679842669E-4</v>
      </c>
      <c r="AC14">
        <f t="shared" si="8"/>
        <v>1.1975564426180239E-8</v>
      </c>
      <c r="AG14">
        <v>272</v>
      </c>
      <c r="AH14">
        <v>192.14500000000001</v>
      </c>
      <c r="AI14">
        <f t="shared" si="9"/>
        <v>465.29499999999996</v>
      </c>
      <c r="AJ14">
        <v>1.7501899999999999</v>
      </c>
      <c r="AK14">
        <f t="shared" si="19"/>
        <v>0.98957385094677797</v>
      </c>
      <c r="AL14">
        <f t="shared" si="20"/>
        <v>1.0426149053222034E-2</v>
      </c>
      <c r="AM14">
        <f t="shared" si="21"/>
        <v>3.4136591599147337E-4</v>
      </c>
      <c r="AN14">
        <f t="shared" si="22"/>
        <v>-0.92649775785166288</v>
      </c>
      <c r="AO14">
        <f t="shared" si="10"/>
        <v>-2.5556518151748286</v>
      </c>
      <c r="AP14">
        <f t="shared" si="25"/>
        <v>2.4932715840129131E-2</v>
      </c>
      <c r="AQ14">
        <f t="shared" si="23"/>
        <v>1.5666171554977888E-4</v>
      </c>
      <c r="AR14">
        <f t="shared" si="11"/>
        <v>2.104404799429961E-4</v>
      </c>
      <c r="AS14">
        <f t="shared" si="11"/>
        <v>3.4115641660805654E-8</v>
      </c>
    </row>
    <row r="15" spans="1:46" x14ac:dyDescent="0.25">
      <c r="A15">
        <v>846</v>
      </c>
      <c r="B15">
        <v>181.96133333333333</v>
      </c>
      <c r="C15">
        <v>455.11133333333328</v>
      </c>
      <c r="D15">
        <v>2.2670300000000001</v>
      </c>
      <c r="E15">
        <f t="shared" si="12"/>
        <v>0.99126514716470737</v>
      </c>
      <c r="F15">
        <f t="shared" si="0"/>
        <v>8.734852835292628E-3</v>
      </c>
      <c r="G15">
        <f t="shared" si="13"/>
        <v>8.8163803198544759E-5</v>
      </c>
      <c r="H15">
        <f t="shared" si="14"/>
        <v>-0.93129004605896393</v>
      </c>
      <c r="I15">
        <f t="shared" si="15"/>
        <v>-2.5932809523548017</v>
      </c>
      <c r="J15">
        <f t="shared" si="24"/>
        <v>2.3307122435025897E-2</v>
      </c>
      <c r="K15">
        <f t="shared" si="16"/>
        <v>3.6089625231451789E-5</v>
      </c>
      <c r="L15">
        <f t="shared" si="1"/>
        <v>2.123510412873104E-4</v>
      </c>
      <c r="M15">
        <f t="shared" si="1"/>
        <v>2.711720010948471E-9</v>
      </c>
      <c r="Q15">
        <v>432</v>
      </c>
      <c r="R15">
        <v>192.631</v>
      </c>
      <c r="S15">
        <f t="shared" si="2"/>
        <v>465.78099999999995</v>
      </c>
      <c r="T15">
        <v>3.0972499999999998</v>
      </c>
      <c r="U15">
        <f t="shared" si="17"/>
        <v>0.99174202059531735</v>
      </c>
      <c r="V15">
        <f t="shared" si="3"/>
        <v>8.2579794046826471E-3</v>
      </c>
      <c r="W15">
        <f t="shared" si="4"/>
        <v>1.6610418054203527E-4</v>
      </c>
      <c r="X15">
        <f t="shared" si="5"/>
        <v>-0.93733481607358304</v>
      </c>
      <c r="Y15">
        <f t="shared" si="6"/>
        <v>-2.6439346047840364</v>
      </c>
      <c r="Z15">
        <f t="shared" si="18"/>
        <v>2.1256674330473138E-2</v>
      </c>
      <c r="AA15">
        <f t="shared" si="7"/>
        <v>3.0018941567422228E-4</v>
      </c>
      <c r="AB15">
        <f t="shared" si="8"/>
        <v>1.6896606977377147E-4</v>
      </c>
      <c r="AC15">
        <f t="shared" si="8"/>
        <v>1.7978850280453876E-8</v>
      </c>
      <c r="AG15">
        <v>288</v>
      </c>
      <c r="AH15">
        <v>200.05500000000001</v>
      </c>
      <c r="AI15">
        <f t="shared" si="9"/>
        <v>473.20499999999998</v>
      </c>
      <c r="AJ15">
        <v>1.7405299999999999</v>
      </c>
      <c r="AK15">
        <f t="shared" si="19"/>
        <v>0.98411199629091439</v>
      </c>
      <c r="AL15">
        <f t="shared" si="20"/>
        <v>1.5888003709085607E-2</v>
      </c>
      <c r="AM15">
        <f t="shared" si="21"/>
        <v>4.7494388311856289E-4</v>
      </c>
      <c r="AN15">
        <f t="shared" si="22"/>
        <v>-0.91910827814921947</v>
      </c>
      <c r="AO15">
        <f t="shared" si="10"/>
        <v>-2.5013595678581533</v>
      </c>
      <c r="AP15">
        <f t="shared" si="25"/>
        <v>2.7439303288925593E-2</v>
      </c>
      <c r="AQ15">
        <f t="shared" si="23"/>
        <v>3.9981970954467246E-4</v>
      </c>
      <c r="AR15">
        <f t="shared" si="11"/>
        <v>1.3343252198321143E-4</v>
      </c>
      <c r="AS15">
        <f t="shared" si="11"/>
        <v>5.643641455160017E-9</v>
      </c>
    </row>
    <row r="16" spans="1:46" x14ac:dyDescent="0.25">
      <c r="A16">
        <v>893</v>
      </c>
      <c r="B16">
        <v>189.84433333333334</v>
      </c>
      <c r="C16">
        <v>462.99433333333332</v>
      </c>
      <c r="D16">
        <v>2.2575533333333335</v>
      </c>
      <c r="E16">
        <f t="shared" si="12"/>
        <v>0.98712144841437577</v>
      </c>
      <c r="F16">
        <f t="shared" si="0"/>
        <v>1.2878551585624232E-2</v>
      </c>
      <c r="G16">
        <f t="shared" si="13"/>
        <v>1.2283391645073513E-4</v>
      </c>
      <c r="H16">
        <f t="shared" si="14"/>
        <v>-0.92628957140865875</v>
      </c>
      <c r="I16">
        <f t="shared" si="15"/>
        <v>-2.5540629208927643</v>
      </c>
      <c r="J16">
        <f t="shared" si="24"/>
        <v>2.5003334820904131E-2</v>
      </c>
      <c r="K16">
        <f t="shared" si="16"/>
        <v>1.0589909308058349E-4</v>
      </c>
      <c r="L16">
        <f t="shared" si="1"/>
        <v>1.4701036850252452E-4</v>
      </c>
      <c r="M16">
        <f t="shared" si="1"/>
        <v>2.867882425782341E-10</v>
      </c>
      <c r="Q16">
        <v>456</v>
      </c>
      <c r="R16">
        <v>200.6</v>
      </c>
      <c r="S16">
        <f t="shared" si="2"/>
        <v>473.75</v>
      </c>
      <c r="T16">
        <v>3.0848</v>
      </c>
      <c r="U16">
        <f t="shared" si="17"/>
        <v>0.98775552026230851</v>
      </c>
      <c r="V16">
        <f t="shared" si="3"/>
        <v>1.2244479737691494E-2</v>
      </c>
      <c r="W16">
        <f t="shared" si="4"/>
        <v>2.2760942329695666E-4</v>
      </c>
      <c r="X16">
        <f t="shared" si="5"/>
        <v>-0.91609564235878893</v>
      </c>
      <c r="Y16">
        <f t="shared" si="6"/>
        <v>-2.4803699484237511</v>
      </c>
      <c r="Z16">
        <f t="shared" si="18"/>
        <v>2.8461220306654475E-2</v>
      </c>
      <c r="AA16">
        <f t="shared" si="7"/>
        <v>3.8170073505067707E-4</v>
      </c>
      <c r="AB16">
        <f t="shared" si="8"/>
        <v>2.6298267468104978E-4</v>
      </c>
      <c r="AC16">
        <f t="shared" si="8"/>
        <v>2.3744132357982256E-8</v>
      </c>
      <c r="AG16">
        <v>304</v>
      </c>
      <c r="AH16">
        <v>207.958</v>
      </c>
      <c r="AI16">
        <f t="shared" si="9"/>
        <v>481.10799999999995</v>
      </c>
      <c r="AJ16">
        <v>1.72709</v>
      </c>
      <c r="AK16">
        <f t="shared" si="19"/>
        <v>0.97651289416101739</v>
      </c>
      <c r="AL16">
        <f t="shared" si="20"/>
        <v>2.3487105838982614E-2</v>
      </c>
      <c r="AM16">
        <f t="shared" si="21"/>
        <v>6.6223574178884276E-4</v>
      </c>
      <c r="AN16">
        <f t="shared" si="22"/>
        <v>-0.90024942920869244</v>
      </c>
      <c r="AO16">
        <f t="shared" si="10"/>
        <v>-2.378955560135235</v>
      </c>
      <c r="AP16">
        <f t="shared" si="25"/>
        <v>3.3836418641640352E-2</v>
      </c>
      <c r="AQ16">
        <f t="shared" si="23"/>
        <v>6.4427035086525748E-4</v>
      </c>
      <c r="AR16">
        <f t="shared" si="11"/>
        <v>1.0710827548725537E-4</v>
      </c>
      <c r="AS16">
        <f t="shared" si="11"/>
        <v>3.2275527103724008E-10</v>
      </c>
    </row>
    <row r="17" spans="1:45" x14ac:dyDescent="0.25">
      <c r="A17">
        <v>940</v>
      </c>
      <c r="B17">
        <v>197.71333333333334</v>
      </c>
      <c r="C17">
        <v>470.86333333333334</v>
      </c>
      <c r="D17">
        <v>2.2443499999999998</v>
      </c>
      <c r="E17">
        <f t="shared" si="12"/>
        <v>0.98134825434119122</v>
      </c>
      <c r="F17">
        <f t="shared" si="0"/>
        <v>1.8651745658808783E-2</v>
      </c>
      <c r="G17">
        <f t="shared" si="13"/>
        <v>1.8011092823677161E-4</v>
      </c>
      <c r="H17">
        <f t="shared" si="14"/>
        <v>-0.91161649771937325</v>
      </c>
      <c r="I17">
        <f t="shared" si="15"/>
        <v>-2.4502545181245758</v>
      </c>
      <c r="J17">
        <f t="shared" si="24"/>
        <v>2.9980592195691554E-2</v>
      </c>
      <c r="K17">
        <f t="shared" si="16"/>
        <v>1.977219164459878E-4</v>
      </c>
      <c r="L17">
        <f t="shared" si="1"/>
        <v>1.2834276385624075E-4</v>
      </c>
      <c r="M17">
        <f t="shared" si="1"/>
        <v>3.1014690570515159E-10</v>
      </c>
      <c r="Q17">
        <v>480</v>
      </c>
      <c r="R17">
        <v>208.566</v>
      </c>
      <c r="S17">
        <f t="shared" si="2"/>
        <v>481.71600000000001</v>
      </c>
      <c r="T17">
        <v>3.0677400000000001</v>
      </c>
      <c r="U17">
        <f t="shared" si="17"/>
        <v>0.98229289410318155</v>
      </c>
      <c r="V17">
        <f t="shared" si="3"/>
        <v>1.7707105896818454E-2</v>
      </c>
      <c r="W17">
        <f t="shared" si="4"/>
        <v>3.2126816606041958E-4</v>
      </c>
      <c r="X17">
        <f t="shared" si="5"/>
        <v>-0.8890893330237386</v>
      </c>
      <c r="Y17">
        <f t="shared" si="6"/>
        <v>-2.314947936929955</v>
      </c>
      <c r="Z17">
        <f t="shared" si="18"/>
        <v>3.7622037947870723E-2</v>
      </c>
      <c r="AA17">
        <f t="shared" si="7"/>
        <v>4.7410031393185466E-4</v>
      </c>
      <c r="AB17">
        <f t="shared" si="8"/>
        <v>3.9660451859802894E-4</v>
      </c>
      <c r="AC17">
        <f t="shared" si="8"/>
        <v>2.3357665422996199E-8</v>
      </c>
      <c r="AG17">
        <v>320</v>
      </c>
      <c r="AH17">
        <v>215.84899999999999</v>
      </c>
      <c r="AI17">
        <f t="shared" si="9"/>
        <v>488.99899999999997</v>
      </c>
      <c r="AJ17">
        <v>1.70835</v>
      </c>
      <c r="AK17">
        <f t="shared" si="19"/>
        <v>0.9659171222923959</v>
      </c>
      <c r="AL17">
        <f t="shared" si="20"/>
        <v>3.4082877707604098E-2</v>
      </c>
      <c r="AM17">
        <f t="shared" si="21"/>
        <v>9.4317352979425562E-4</v>
      </c>
      <c r="AN17">
        <f t="shared" si="22"/>
        <v>-0.86986023894674824</v>
      </c>
      <c r="AO17">
        <f t="shared" si="10"/>
        <v>-2.2155555391375437</v>
      </c>
      <c r="AP17">
        <f t="shared" si="25"/>
        <v>4.4144744255484474E-2</v>
      </c>
      <c r="AQ17">
        <f t="shared" si="23"/>
        <v>7.8968966873019296E-4</v>
      </c>
      <c r="AR17">
        <f t="shared" si="11"/>
        <v>1.0124115842735415E-4</v>
      </c>
      <c r="AS17">
        <f t="shared" si="11"/>
        <v>2.3557295607132489E-8</v>
      </c>
    </row>
    <row r="18" spans="1:45" x14ac:dyDescent="0.25">
      <c r="A18">
        <v>987</v>
      </c>
      <c r="B18">
        <v>205.58633333333333</v>
      </c>
      <c r="C18">
        <v>478.73633333333328</v>
      </c>
      <c r="D18">
        <v>2.22499</v>
      </c>
      <c r="E18">
        <f t="shared" si="12"/>
        <v>0.97288304071406295</v>
      </c>
      <c r="F18">
        <f t="shared" si="0"/>
        <v>2.7116959285937048E-2</v>
      </c>
      <c r="G18">
        <f t="shared" si="13"/>
        <v>2.630959220318154E-4</v>
      </c>
      <c r="H18">
        <f t="shared" si="14"/>
        <v>-0.88422071777826461</v>
      </c>
      <c r="I18">
        <f t="shared" si="15"/>
        <v>-2.2885944794384261</v>
      </c>
      <c r="J18">
        <f t="shared" si="24"/>
        <v>3.927352226865298E-2</v>
      </c>
      <c r="K18">
        <f t="shared" si="16"/>
        <v>2.5071054815236526E-4</v>
      </c>
      <c r="L18">
        <f t="shared" si="1"/>
        <v>1.4778202355273927E-4</v>
      </c>
      <c r="M18">
        <f t="shared" si="1"/>
        <v>1.5339748613376588E-10</v>
      </c>
      <c r="Q18">
        <v>504</v>
      </c>
      <c r="R18">
        <v>216.52699999999999</v>
      </c>
      <c r="S18">
        <f t="shared" si="2"/>
        <v>489.67699999999996</v>
      </c>
      <c r="T18">
        <v>3.04366</v>
      </c>
      <c r="U18">
        <f t="shared" si="17"/>
        <v>0.97458245811773148</v>
      </c>
      <c r="V18">
        <f t="shared" si="3"/>
        <v>2.5417541882268524E-2</v>
      </c>
      <c r="W18">
        <f t="shared" si="4"/>
        <v>4.4708040883242411E-4</v>
      </c>
      <c r="X18">
        <f t="shared" si="5"/>
        <v>-0.85554551568687054</v>
      </c>
      <c r="Y18">
        <f t="shared" si="6"/>
        <v>-2.1486432923035146</v>
      </c>
      <c r="Z18">
        <f t="shared" si="18"/>
        <v>4.9000445482235234E-2</v>
      </c>
      <c r="AA18">
        <f t="shared" si="7"/>
        <v>5.7872368088786547E-4</v>
      </c>
      <c r="AB18">
        <f t="shared" si="8"/>
        <v>5.5615334220532288E-4</v>
      </c>
      <c r="AC18">
        <f t="shared" si="8"/>
        <v>1.7329951077462948E-8</v>
      </c>
      <c r="AG18">
        <v>336</v>
      </c>
      <c r="AH18">
        <v>223.73599999999999</v>
      </c>
      <c r="AI18">
        <f t="shared" si="9"/>
        <v>496.88599999999997</v>
      </c>
      <c r="AJ18">
        <v>1.6816599999999999</v>
      </c>
      <c r="AK18">
        <f t="shared" si="19"/>
        <v>0.95082634581568781</v>
      </c>
      <c r="AL18">
        <f t="shared" si="20"/>
        <v>4.9173654184312188E-2</v>
      </c>
      <c r="AM18">
        <f t="shared" si="21"/>
        <v>1.2983212995369281E-3</v>
      </c>
      <c r="AN18">
        <f t="shared" si="22"/>
        <v>-0.83261185469516152</v>
      </c>
      <c r="AO18">
        <f t="shared" si="10"/>
        <v>-2.0511387905465339</v>
      </c>
      <c r="AP18">
        <f t="shared" si="25"/>
        <v>5.6779778955167559E-2</v>
      </c>
      <c r="AQ18">
        <f t="shared" si="23"/>
        <v>9.509740871461327E-4</v>
      </c>
      <c r="AR18">
        <f t="shared" si="11"/>
        <v>5.7853134029819676E-5</v>
      </c>
      <c r="AS18">
        <f t="shared" si="11"/>
        <v>1.2065008595565632E-7</v>
      </c>
    </row>
    <row r="19" spans="1:45" x14ac:dyDescent="0.25">
      <c r="A19">
        <v>1034</v>
      </c>
      <c r="B19">
        <v>213.4556666666667</v>
      </c>
      <c r="C19">
        <v>486.60566666666671</v>
      </c>
      <c r="D19">
        <v>2.1967099999999999</v>
      </c>
      <c r="E19">
        <f t="shared" si="12"/>
        <v>0.96051753237856763</v>
      </c>
      <c r="F19">
        <f t="shared" si="0"/>
        <v>3.9482467621432371E-2</v>
      </c>
      <c r="G19">
        <f t="shared" si="13"/>
        <v>3.6443932999975103E-4</v>
      </c>
      <c r="H19">
        <f t="shared" si="14"/>
        <v>-0.84948298546433998</v>
      </c>
      <c r="I19">
        <f t="shared" si="15"/>
        <v>-2.121807904312591</v>
      </c>
      <c r="J19">
        <f t="shared" si="24"/>
        <v>5.1056918031814148E-2</v>
      </c>
      <c r="K19">
        <f t="shared" si="16"/>
        <v>3.0412973124401531E-4</v>
      </c>
      <c r="L19">
        <f t="shared" si="1"/>
        <v>1.3396790230238689E-4</v>
      </c>
      <c r="M19">
        <f t="shared" si="1"/>
        <v>3.6372477020778406E-9</v>
      </c>
      <c r="Q19">
        <v>528</v>
      </c>
      <c r="R19">
        <v>224.48599999999999</v>
      </c>
      <c r="S19">
        <f t="shared" si="2"/>
        <v>497.63599999999997</v>
      </c>
      <c r="T19">
        <v>3.0101499999999999</v>
      </c>
      <c r="U19">
        <f t="shared" si="17"/>
        <v>0.9638525283057533</v>
      </c>
      <c r="V19">
        <f t="shared" si="3"/>
        <v>3.6147471694246702E-2</v>
      </c>
      <c r="W19">
        <f t="shared" si="4"/>
        <v>6.0811474290007694E-4</v>
      </c>
      <c r="X19">
        <f t="shared" si="5"/>
        <v>-0.81459932588322381</v>
      </c>
      <c r="Y19">
        <f t="shared" si="6"/>
        <v>-1.9812350590694716</v>
      </c>
      <c r="Z19">
        <f t="shared" si="18"/>
        <v>6.2889813823544E-2</v>
      </c>
      <c r="AA19">
        <f t="shared" si="7"/>
        <v>6.9365265029195061E-4</v>
      </c>
      <c r="AB19">
        <f t="shared" si="8"/>
        <v>7.1515286256038915E-4</v>
      </c>
      <c r="AC19">
        <f t="shared" si="8"/>
        <v>7.3167336009807555E-9</v>
      </c>
      <c r="AG19">
        <v>352</v>
      </c>
      <c r="AH19">
        <v>231.59399999999999</v>
      </c>
      <c r="AI19">
        <f t="shared" si="9"/>
        <v>504.74399999999997</v>
      </c>
      <c r="AJ19">
        <v>1.6449199999999999</v>
      </c>
      <c r="AK19">
        <f t="shared" si="19"/>
        <v>0.93005320502309696</v>
      </c>
      <c r="AL19">
        <f t="shared" si="20"/>
        <v>6.9946794976903037E-2</v>
      </c>
      <c r="AM19">
        <f t="shared" si="21"/>
        <v>1.7216715763048174E-3</v>
      </c>
      <c r="AN19">
        <f t="shared" si="22"/>
        <v>-0.78775594532473847</v>
      </c>
      <c r="AO19">
        <f t="shared" si="10"/>
        <v>-1.8855774329329575</v>
      </c>
      <c r="AP19">
        <f t="shared" si="25"/>
        <v>7.1995364349505681E-2</v>
      </c>
      <c r="AQ19">
        <f t="shared" si="23"/>
        <v>1.1201202989097375E-3</v>
      </c>
      <c r="AR19">
        <f t="shared" si="11"/>
        <v>4.1966364743655876E-6</v>
      </c>
      <c r="AS19">
        <f t="shared" si="11"/>
        <v>3.618639393356523E-7</v>
      </c>
    </row>
    <row r="20" spans="1:45" x14ac:dyDescent="0.25">
      <c r="A20">
        <v>1081</v>
      </c>
      <c r="B20">
        <v>221.35400000000001</v>
      </c>
      <c r="C20">
        <v>494.50400000000002</v>
      </c>
      <c r="D20">
        <v>2.1575366666666667</v>
      </c>
      <c r="E20">
        <f t="shared" si="12"/>
        <v>0.94338888386857933</v>
      </c>
      <c r="F20">
        <f t="shared" si="0"/>
        <v>5.6611116131420669E-2</v>
      </c>
      <c r="G20">
        <f t="shared" si="13"/>
        <v>4.8277667541151315E-4</v>
      </c>
      <c r="H20">
        <f t="shared" si="14"/>
        <v>-0.8073436448162552</v>
      </c>
      <c r="I20">
        <f t="shared" si="15"/>
        <v>-1.9544595020934765</v>
      </c>
      <c r="J20">
        <f t="shared" si="24"/>
        <v>6.5351015400282875E-2</v>
      </c>
      <c r="K20">
        <f t="shared" si="16"/>
        <v>3.6521685079377611E-4</v>
      </c>
      <c r="L20">
        <f t="shared" si="1"/>
        <v>7.6385839229858114E-5</v>
      </c>
      <c r="M20">
        <f t="shared" si="1"/>
        <v>1.3820312364153092E-8</v>
      </c>
      <c r="Q20">
        <v>552</v>
      </c>
      <c r="R20">
        <v>232.45099999999999</v>
      </c>
      <c r="S20">
        <f t="shared" si="2"/>
        <v>505.601</v>
      </c>
      <c r="T20">
        <v>2.9645700000000001</v>
      </c>
      <c r="U20">
        <f t="shared" si="17"/>
        <v>0.94925777447615145</v>
      </c>
      <c r="V20">
        <f t="shared" si="3"/>
        <v>5.074222552384855E-2</v>
      </c>
      <c r="W20">
        <f t="shared" si="4"/>
        <v>7.9810056867667589E-4</v>
      </c>
      <c r="X20">
        <f t="shared" si="5"/>
        <v>-0.76552161571749711</v>
      </c>
      <c r="Y20">
        <f t="shared" si="6"/>
        <v>-1.8125494048370872</v>
      </c>
      <c r="Z20">
        <f t="shared" si="18"/>
        <v>7.9537477430550813E-2</v>
      </c>
      <c r="AA20">
        <f t="shared" si="7"/>
        <v>8.1645379721635551E-4</v>
      </c>
      <c r="AB20">
        <f t="shared" si="8"/>
        <v>8.2916653237044026E-4</v>
      </c>
      <c r="AC20">
        <f t="shared" si="8"/>
        <v>3.3684099782971046E-10</v>
      </c>
      <c r="AG20">
        <v>368</v>
      </c>
      <c r="AH20">
        <v>239.47300000000001</v>
      </c>
      <c r="AI20">
        <f t="shared" si="9"/>
        <v>512.62300000000005</v>
      </c>
      <c r="AJ20">
        <v>1.5962000000000001</v>
      </c>
      <c r="AK20">
        <f t="shared" si="19"/>
        <v>0.90250645980221988</v>
      </c>
      <c r="AL20">
        <f t="shared" si="20"/>
        <v>9.7493540197780115E-2</v>
      </c>
      <c r="AM20">
        <f t="shared" si="21"/>
        <v>2.1248791437440268E-3</v>
      </c>
      <c r="AN20">
        <f t="shared" si="22"/>
        <v>-0.73492168276071013</v>
      </c>
      <c r="AO20">
        <f t="shared" si="10"/>
        <v>-1.7193198352249879</v>
      </c>
      <c r="AP20">
        <f t="shared" si="25"/>
        <v>8.9917289132061484E-2</v>
      </c>
      <c r="AQ20">
        <f t="shared" si="23"/>
        <v>1.3036262471131372E-3</v>
      </c>
      <c r="AR20">
        <f t="shared" si="11"/>
        <v>5.7399580210802693E-5</v>
      </c>
      <c r="AS20">
        <f t="shared" si="11"/>
        <v>6.7445632022462648E-7</v>
      </c>
    </row>
    <row r="21" spans="1:45" x14ac:dyDescent="0.25">
      <c r="A21">
        <v>1128</v>
      </c>
      <c r="B21">
        <v>229.20600000000002</v>
      </c>
      <c r="C21">
        <v>502.35599999999999</v>
      </c>
      <c r="D21">
        <v>2.1056433333333335</v>
      </c>
      <c r="E21">
        <f t="shared" si="12"/>
        <v>0.92069838012423821</v>
      </c>
      <c r="F21">
        <f t="shared" si="0"/>
        <v>7.9301619875761786E-2</v>
      </c>
      <c r="G21">
        <f t="shared" si="13"/>
        <v>5.8774835104537975E-4</v>
      </c>
      <c r="H21">
        <f t="shared" si="14"/>
        <v>-0.75674024861731004</v>
      </c>
      <c r="I21">
        <f t="shared" si="15"/>
        <v>-1.7850060464809645</v>
      </c>
      <c r="J21">
        <f t="shared" si="24"/>
        <v>8.2516207387590357E-2</v>
      </c>
      <c r="K21">
        <f t="shared" si="16"/>
        <v>4.2506415755866914E-4</v>
      </c>
      <c r="L21">
        <f t="shared" si="1"/>
        <v>1.03335728712042E-5</v>
      </c>
      <c r="M21">
        <f t="shared" si="1"/>
        <v>2.6466146810421494E-8</v>
      </c>
      <c r="Q21">
        <v>576</v>
      </c>
      <c r="R21">
        <v>240.398</v>
      </c>
      <c r="S21">
        <f t="shared" si="2"/>
        <v>513.548</v>
      </c>
      <c r="T21">
        <v>2.9047499999999999</v>
      </c>
      <c r="U21">
        <f t="shared" si="17"/>
        <v>0.93010336082791123</v>
      </c>
      <c r="V21">
        <f t="shared" si="3"/>
        <v>6.989663917208877E-2</v>
      </c>
      <c r="W21">
        <f t="shared" si="4"/>
        <v>9.8114870980411939E-4</v>
      </c>
      <c r="X21">
        <f t="shared" si="5"/>
        <v>-0.70775540837059792</v>
      </c>
      <c r="Y21">
        <f t="shared" si="6"/>
        <v>-1.6422585770185314</v>
      </c>
      <c r="Z21">
        <f t="shared" si="18"/>
        <v>9.9132368563743342E-2</v>
      </c>
      <c r="AA21">
        <f t="shared" si="7"/>
        <v>9.3849861441608329E-4</v>
      </c>
      <c r="AB21">
        <f t="shared" si="8"/>
        <v>8.5472787306205506E-4</v>
      </c>
      <c r="AC21">
        <f t="shared" si="8"/>
        <v>1.8190306366085781E-9</v>
      </c>
      <c r="AG21">
        <v>384</v>
      </c>
      <c r="AH21">
        <v>247.33099999999999</v>
      </c>
      <c r="AI21">
        <f t="shared" si="9"/>
        <v>520.48099999999999</v>
      </c>
      <c r="AJ21">
        <v>1.53607</v>
      </c>
      <c r="AK21">
        <f t="shared" si="19"/>
        <v>0.86850839350231546</v>
      </c>
      <c r="AL21">
        <f t="shared" si="20"/>
        <v>0.13149160649768454</v>
      </c>
      <c r="AM21">
        <f t="shared" si="21"/>
        <v>2.3248927135692612E-3</v>
      </c>
      <c r="AN21">
        <f t="shared" si="22"/>
        <v>-0.67343174146389129</v>
      </c>
      <c r="AO21">
        <f t="shared" si="10"/>
        <v>-1.551021028292457</v>
      </c>
      <c r="AP21">
        <f t="shared" si="25"/>
        <v>0.11077530908587169</v>
      </c>
      <c r="AQ21">
        <f t="shared" si="23"/>
        <v>1.477856711816646E-3</v>
      </c>
      <c r="AR21">
        <f t="shared" si="11"/>
        <v>4.2916497845468403E-4</v>
      </c>
      <c r="AS21">
        <f t="shared" si="11"/>
        <v>7.174699882650564E-7</v>
      </c>
    </row>
    <row r="22" spans="1:45" x14ac:dyDescent="0.25">
      <c r="A22">
        <v>1175</v>
      </c>
      <c r="B22">
        <v>237.05966666666666</v>
      </c>
      <c r="C22">
        <v>510.20966666666664</v>
      </c>
      <c r="D22">
        <v>2.0424666666666669</v>
      </c>
      <c r="E22">
        <f t="shared" si="12"/>
        <v>0.89307420762510537</v>
      </c>
      <c r="F22">
        <f t="shared" si="0"/>
        <v>0.10692579237489463</v>
      </c>
      <c r="G22">
        <f t="shared" si="13"/>
        <v>6.5029720473917774E-4</v>
      </c>
      <c r="H22">
        <f t="shared" si="14"/>
        <v>-0.69784458176031205</v>
      </c>
      <c r="I22">
        <f t="shared" si="15"/>
        <v>-1.6152717831333734</v>
      </c>
      <c r="J22">
        <f t="shared" si="24"/>
        <v>0.10249422279284781</v>
      </c>
      <c r="K22">
        <f t="shared" si="16"/>
        <v>4.8850453434382414E-4</v>
      </c>
      <c r="L22">
        <f t="shared" si="1"/>
        <v>1.9638808960522661E-5</v>
      </c>
      <c r="M22">
        <f t="shared" si="1"/>
        <v>2.6176868193659533E-8</v>
      </c>
      <c r="Q22">
        <v>600</v>
      </c>
      <c r="R22">
        <v>248.32400000000001</v>
      </c>
      <c r="S22">
        <f t="shared" si="2"/>
        <v>521.47399999999993</v>
      </c>
      <c r="T22">
        <v>2.83121</v>
      </c>
      <c r="U22">
        <f t="shared" si="17"/>
        <v>0.90655579179261236</v>
      </c>
      <c r="V22">
        <f t="shared" si="3"/>
        <v>9.3444208207387636E-2</v>
      </c>
      <c r="W22">
        <f t="shared" si="4"/>
        <v>1.1300420957357827E-3</v>
      </c>
      <c r="X22">
        <f t="shared" si="5"/>
        <v>-0.6413542161170076</v>
      </c>
      <c r="Y22">
        <f t="shared" si="6"/>
        <v>-1.4707547578294109</v>
      </c>
      <c r="Z22">
        <f t="shared" si="18"/>
        <v>0.12165633530972934</v>
      </c>
      <c r="AA22">
        <f t="shared" si="7"/>
        <v>1.0557480171422349E-3</v>
      </c>
      <c r="AB22">
        <f t="shared" si="8"/>
        <v>7.9592411563868357E-4</v>
      </c>
      <c r="AC22">
        <f t="shared" si="8"/>
        <v>5.5196101140642614E-9</v>
      </c>
      <c r="AG22">
        <v>400</v>
      </c>
      <c r="AH22">
        <v>255.191</v>
      </c>
      <c r="AI22">
        <f t="shared" si="9"/>
        <v>528.34100000000001</v>
      </c>
      <c r="AJ22">
        <v>1.47028</v>
      </c>
      <c r="AK22">
        <f t="shared" si="19"/>
        <v>0.83131011008520728</v>
      </c>
      <c r="AL22">
        <f t="shared" si="20"/>
        <v>0.16868988991479272</v>
      </c>
      <c r="AM22">
        <f t="shared" si="21"/>
        <v>2.3231258092421894E-3</v>
      </c>
      <c r="AN22">
        <f t="shared" si="22"/>
        <v>-0.60372363098671045</v>
      </c>
      <c r="AO22">
        <f t="shared" si="10"/>
        <v>-1.3815209529564649</v>
      </c>
      <c r="AP22">
        <f t="shared" si="25"/>
        <v>0.13442101647493804</v>
      </c>
      <c r="AQ22">
        <f t="shared" si="23"/>
        <v>1.6458812250520292E-3</v>
      </c>
      <c r="AR22">
        <f t="shared" si="11"/>
        <v>1.174355686836778E-3</v>
      </c>
      <c r="AS22">
        <f t="shared" si="11"/>
        <v>4.5866022681490306E-7</v>
      </c>
    </row>
    <row r="23" spans="1:45" x14ac:dyDescent="0.25">
      <c r="A23">
        <v>1222</v>
      </c>
      <c r="B23" s="14">
        <v>244.9</v>
      </c>
      <c r="C23">
        <v>518.04999999999995</v>
      </c>
      <c r="D23" s="14">
        <v>1.9725666666666666</v>
      </c>
      <c r="E23">
        <f t="shared" si="12"/>
        <v>0.86251023900236401</v>
      </c>
      <c r="F23">
        <f t="shared" si="0"/>
        <v>0.13748976099763599</v>
      </c>
      <c r="G23">
        <f t="shared" si="13"/>
        <v>6.6018966102490749E-4</v>
      </c>
      <c r="H23">
        <f t="shared" si="14"/>
        <v>-0.63015879879971126</v>
      </c>
      <c r="I23">
        <f t="shared" si="15"/>
        <v>-1.4437004614275899</v>
      </c>
      <c r="J23">
        <f t="shared" si="24"/>
        <v>0.12545393590700754</v>
      </c>
      <c r="K23">
        <f t="shared" si="16"/>
        <v>5.4791591197354405E-4</v>
      </c>
      <c r="L23">
        <f t="shared" si="1"/>
        <v>1.4486108561220131E-4</v>
      </c>
      <c r="M23">
        <f t="shared" si="1"/>
        <v>1.2605394726048534E-8</v>
      </c>
      <c r="Q23">
        <v>624</v>
      </c>
      <c r="R23">
        <v>256.23700000000002</v>
      </c>
      <c r="S23">
        <f t="shared" si="2"/>
        <v>529.38699999999994</v>
      </c>
      <c r="T23">
        <v>2.7465099999999998</v>
      </c>
      <c r="U23">
        <f t="shared" si="17"/>
        <v>0.87943478149495358</v>
      </c>
      <c r="V23">
        <f t="shared" si="3"/>
        <v>0.12056521850504642</v>
      </c>
      <c r="W23">
        <f t="shared" si="4"/>
        <v>1.2083578820636237E-3</v>
      </c>
      <c r="X23">
        <f t="shared" si="5"/>
        <v>-0.56665732687202408</v>
      </c>
      <c r="Y23">
        <f t="shared" si="6"/>
        <v>-1.2977985698354824</v>
      </c>
      <c r="Z23">
        <f t="shared" si="18"/>
        <v>0.14699428772114298</v>
      </c>
      <c r="AA23">
        <f t="shared" si="7"/>
        <v>1.1622274851724168E-3</v>
      </c>
      <c r="AB23">
        <f t="shared" si="8"/>
        <v>6.9849569962922265E-4</v>
      </c>
      <c r="AC23">
        <f t="shared" si="8"/>
        <v>2.1280135173402693E-9</v>
      </c>
      <c r="AG23">
        <v>416</v>
      </c>
      <c r="AH23">
        <v>263.05399999999997</v>
      </c>
      <c r="AI23">
        <f t="shared" si="9"/>
        <v>536.20399999999995</v>
      </c>
      <c r="AJ23">
        <v>1.4045399999999999</v>
      </c>
      <c r="AK23">
        <f t="shared" si="19"/>
        <v>0.79414009713733225</v>
      </c>
      <c r="AL23">
        <f t="shared" si="20"/>
        <v>0.20585990286266775</v>
      </c>
      <c r="AM23">
        <f t="shared" si="21"/>
        <v>2.1874275569225832E-3</v>
      </c>
      <c r="AN23">
        <f t="shared" si="22"/>
        <v>-0.52609007602101143</v>
      </c>
      <c r="AO23">
        <f t="shared" si="10"/>
        <v>-1.2099177098783023</v>
      </c>
      <c r="AP23">
        <f t="shared" si="25"/>
        <v>0.1607551160757705</v>
      </c>
      <c r="AQ23">
        <f t="shared" si="23"/>
        <v>1.7917858250419631E-3</v>
      </c>
      <c r="AR23">
        <f t="shared" si="11"/>
        <v>2.0344417910914607E-3</v>
      </c>
      <c r="AS23">
        <f t="shared" si="11"/>
        <v>1.5653238000549647E-7</v>
      </c>
    </row>
    <row r="24" spans="1:45" x14ac:dyDescent="0.25">
      <c r="A24">
        <v>1269</v>
      </c>
      <c r="B24">
        <v>252.72533333333334</v>
      </c>
      <c r="C24">
        <v>525.87533333333329</v>
      </c>
      <c r="D24">
        <v>1.9016033333333331</v>
      </c>
      <c r="E24">
        <f t="shared" si="12"/>
        <v>0.83148132493419336</v>
      </c>
      <c r="F24">
        <f t="shared" si="0"/>
        <v>0.16851867506580664</v>
      </c>
      <c r="G24">
        <f t="shared" si="13"/>
        <v>6.2474427690393099E-4</v>
      </c>
      <c r="H24">
        <f t="shared" si="14"/>
        <v>-0.55424114626795618</v>
      </c>
      <c r="I24">
        <f t="shared" si="15"/>
        <v>-1.2705270991950086</v>
      </c>
      <c r="J24">
        <f t="shared" si="24"/>
        <v>0.1512059837697641</v>
      </c>
      <c r="K24">
        <f t="shared" si="16"/>
        <v>6.0066190861890836E-4</v>
      </c>
      <c r="L24">
        <f t="shared" si="1"/>
        <v>2.997292799120672E-4</v>
      </c>
      <c r="M24">
        <f t="shared" si="1"/>
        <v>5.799604622154637E-10</v>
      </c>
      <c r="Q24">
        <v>648</v>
      </c>
      <c r="R24">
        <v>264.16800000000001</v>
      </c>
      <c r="S24">
        <f t="shared" si="2"/>
        <v>537.31799999999998</v>
      </c>
      <c r="T24">
        <v>2.6559400000000002</v>
      </c>
      <c r="U24">
        <f t="shared" si="17"/>
        <v>0.85043419232542661</v>
      </c>
      <c r="V24">
        <f t="shared" si="3"/>
        <v>0.14956580767457339</v>
      </c>
      <c r="W24">
        <f t="shared" si="4"/>
        <v>1.2478493177587729E-3</v>
      </c>
      <c r="X24">
        <f t="shared" si="5"/>
        <v>-0.48442674123247409</v>
      </c>
      <c r="Y24">
        <f t="shared" si="6"/>
        <v>-1.1228316600050994</v>
      </c>
      <c r="Z24">
        <f t="shared" si="18"/>
        <v>0.17488774736528098</v>
      </c>
      <c r="AA24">
        <f t="shared" si="7"/>
        <v>1.2538642803006342E-3</v>
      </c>
      <c r="AB24">
        <f t="shared" si="8"/>
        <v>6.412006296998324E-4</v>
      </c>
      <c r="AC24">
        <f t="shared" si="8"/>
        <v>3.6179774379993981E-11</v>
      </c>
      <c r="AG24">
        <v>432</v>
      </c>
      <c r="AH24">
        <v>270.90199999999999</v>
      </c>
      <c r="AI24">
        <f t="shared" si="9"/>
        <v>544.05199999999991</v>
      </c>
      <c r="AJ24">
        <v>1.3426400000000001</v>
      </c>
      <c r="AK24">
        <f t="shared" si="19"/>
        <v>0.75914125622657092</v>
      </c>
      <c r="AL24">
        <f t="shared" si="20"/>
        <v>0.24085874377342908</v>
      </c>
      <c r="AM24">
        <f t="shared" si="21"/>
        <v>2.0195716458501767E-3</v>
      </c>
      <c r="AN24">
        <f t="shared" si="22"/>
        <v>-0.44157443709283895</v>
      </c>
      <c r="AO24">
        <f t="shared" si="10"/>
        <v>-1.0357649656198795</v>
      </c>
      <c r="AP24">
        <f t="shared" si="25"/>
        <v>0.1894236892764419</v>
      </c>
      <c r="AQ24">
        <f t="shared" si="23"/>
        <v>1.8982029768554456E-3</v>
      </c>
      <c r="AR24">
        <f t="shared" si="11"/>
        <v>2.6455648311080413E-3</v>
      </c>
      <c r="AS24">
        <f t="shared" si="11"/>
        <v>1.47303538135526E-8</v>
      </c>
    </row>
    <row r="25" spans="1:45" x14ac:dyDescent="0.25">
      <c r="A25">
        <v>1316</v>
      </c>
      <c r="B25">
        <v>260.55599999999998</v>
      </c>
      <c r="C25">
        <v>533.7059999999999</v>
      </c>
      <c r="D25">
        <v>1.8344499999999997</v>
      </c>
      <c r="E25">
        <f t="shared" si="12"/>
        <v>0.8021183439197086</v>
      </c>
      <c r="F25">
        <f t="shared" si="0"/>
        <v>0.1978816560802914</v>
      </c>
      <c r="G25">
        <f t="shared" si="13"/>
        <v>5.6703311343136639E-4</v>
      </c>
      <c r="H25">
        <f t="shared" si="14"/>
        <v>-0.47101516017943279</v>
      </c>
      <c r="I25">
        <f t="shared" si="15"/>
        <v>-1.0953463603271565</v>
      </c>
      <c r="J25">
        <f t="shared" si="24"/>
        <v>0.17943709347485279</v>
      </c>
      <c r="K25">
        <f t="shared" si="16"/>
        <v>6.4422555481765092E-4</v>
      </c>
      <c r="L25">
        <f t="shared" si="1"/>
        <v>3.4020188970594443E-4</v>
      </c>
      <c r="M25">
        <f t="shared" si="1"/>
        <v>5.9586730071749719E-9</v>
      </c>
      <c r="Q25">
        <v>672</v>
      </c>
      <c r="R25">
        <v>272.09500000000003</v>
      </c>
      <c r="S25">
        <f t="shared" si="2"/>
        <v>545.245</v>
      </c>
      <c r="T25">
        <v>2.5624099999999999</v>
      </c>
      <c r="U25">
        <f t="shared" si="17"/>
        <v>0.82048580869921606</v>
      </c>
      <c r="V25">
        <f t="shared" si="3"/>
        <v>0.17951419130078394</v>
      </c>
      <c r="W25">
        <f t="shared" si="4"/>
        <v>1.2403779650596812E-3</v>
      </c>
      <c r="X25">
        <f t="shared" si="5"/>
        <v>-0.39571261650469935</v>
      </c>
      <c r="Y25">
        <f t="shared" si="6"/>
        <v>-0.94453100702461246</v>
      </c>
      <c r="Z25">
        <f t="shared" si="18"/>
        <v>0.20498049009249619</v>
      </c>
      <c r="AA25">
        <f t="shared" si="7"/>
        <v>1.3124267960381479E-3</v>
      </c>
      <c r="AB25">
        <f t="shared" si="8"/>
        <v>6.4853237414876476E-4</v>
      </c>
      <c r="AC25">
        <f t="shared" si="8"/>
        <v>5.1910340453636651E-9</v>
      </c>
      <c r="AG25">
        <v>448</v>
      </c>
      <c r="AH25">
        <v>278.75400000000002</v>
      </c>
      <c r="AI25">
        <f t="shared" si="9"/>
        <v>551.904</v>
      </c>
      <c r="AJ25">
        <v>1.28549</v>
      </c>
      <c r="AK25">
        <f t="shared" si="19"/>
        <v>0.72682810989296809</v>
      </c>
      <c r="AL25">
        <f t="shared" si="20"/>
        <v>0.27317189010703191</v>
      </c>
      <c r="AM25">
        <f t="shared" si="21"/>
        <v>1.8308662637182421E-3</v>
      </c>
      <c r="AN25">
        <f t="shared" si="22"/>
        <v>-0.35203927325675965</v>
      </c>
      <c r="AO25">
        <f t="shared" si="10"/>
        <v>-0.85873907134510885</v>
      </c>
      <c r="AP25">
        <f t="shared" si="25"/>
        <v>0.21979493690612903</v>
      </c>
      <c r="AQ25">
        <f t="shared" si="23"/>
        <v>1.9605374445379417E-3</v>
      </c>
      <c r="AR25">
        <f t="shared" si="11"/>
        <v>2.8490991330113766E-3</v>
      </c>
      <c r="AS25">
        <f t="shared" si="11"/>
        <v>1.681461513517521E-8</v>
      </c>
    </row>
    <row r="26" spans="1:45" x14ac:dyDescent="0.25">
      <c r="A26">
        <v>1363</v>
      </c>
      <c r="B26">
        <v>268.37966666666671</v>
      </c>
      <c r="C26">
        <v>541.52966666666669</v>
      </c>
      <c r="D26">
        <v>1.7735000000000001</v>
      </c>
      <c r="E26">
        <f t="shared" si="12"/>
        <v>0.77546778758843438</v>
      </c>
      <c r="F26">
        <f t="shared" si="0"/>
        <v>0.22453221241156562</v>
      </c>
      <c r="G26">
        <f t="shared" si="13"/>
        <v>5.1022126416660216E-4</v>
      </c>
      <c r="H26">
        <f t="shared" si="14"/>
        <v>-0.38175312059645972</v>
      </c>
      <c r="I26">
        <f t="shared" si="15"/>
        <v>-0.91703034986106491</v>
      </c>
      <c r="J26">
        <f t="shared" si="24"/>
        <v>0.20971569455128239</v>
      </c>
      <c r="K26">
        <f t="shared" si="16"/>
        <v>6.709317512853545E-4</v>
      </c>
      <c r="L26">
        <f t="shared" si="1"/>
        <v>2.1952920150409208E-4</v>
      </c>
      <c r="M26">
        <f t="shared" si="1"/>
        <v>2.5827860669946664E-8</v>
      </c>
      <c r="Q26">
        <v>696</v>
      </c>
      <c r="R26">
        <v>280.00200000000001</v>
      </c>
      <c r="S26">
        <f t="shared" si="2"/>
        <v>553.15200000000004</v>
      </c>
      <c r="T26">
        <v>2.4694400000000001</v>
      </c>
      <c r="U26">
        <f t="shared" si="17"/>
        <v>0.79071673753778371</v>
      </c>
      <c r="V26">
        <f t="shared" si="3"/>
        <v>0.20928326246221629</v>
      </c>
      <c r="W26">
        <f t="shared" si="4"/>
        <v>1.1804737264545691E-3</v>
      </c>
      <c r="X26">
        <f t="shared" si="5"/>
        <v>-0.30285504307427513</v>
      </c>
      <c r="Y26">
        <f t="shared" si="6"/>
        <v>-0.76243921474202303</v>
      </c>
      <c r="Z26">
        <f t="shared" si="18"/>
        <v>0.23647873319741175</v>
      </c>
      <c r="AA26">
        <f t="shared" si="7"/>
        <v>1.3286025593308786E-3</v>
      </c>
      <c r="AB26">
        <f t="shared" si="8"/>
        <v>7.3959362850887264E-4</v>
      </c>
      <c r="AC26">
        <f t="shared" si="8"/>
        <v>2.1942151129297648E-8</v>
      </c>
      <c r="AG26">
        <v>464</v>
      </c>
      <c r="AH26">
        <v>286.59399999999999</v>
      </c>
      <c r="AI26">
        <f t="shared" si="9"/>
        <v>559.74399999999991</v>
      </c>
      <c r="AJ26">
        <v>1.2336800000000001</v>
      </c>
      <c r="AK26">
        <f t="shared" si="19"/>
        <v>0.69753424967347621</v>
      </c>
      <c r="AL26">
        <f t="shared" si="20"/>
        <v>0.30246575032652379</v>
      </c>
      <c r="AM26">
        <f t="shared" si="21"/>
        <v>1.645694690240472E-3</v>
      </c>
      <c r="AN26">
        <f t="shared" si="22"/>
        <v>-0.25956389341394304</v>
      </c>
      <c r="AO26">
        <f t="shared" si="10"/>
        <v>-0.67706693941229257</v>
      </c>
      <c r="AP26">
        <f t="shared" si="25"/>
        <v>0.25116353601873609</v>
      </c>
      <c r="AQ26">
        <f t="shared" si="23"/>
        <v>1.9538224575886159E-3</v>
      </c>
      <c r="AR26">
        <f t="shared" si="11"/>
        <v>2.6319171928821765E-3</v>
      </c>
      <c r="AS26">
        <f t="shared" si="11"/>
        <v>9.4942721010951857E-8</v>
      </c>
    </row>
    <row r="27" spans="1:45" x14ac:dyDescent="0.25">
      <c r="A27">
        <v>1410</v>
      </c>
      <c r="B27">
        <v>276.2233333333333</v>
      </c>
      <c r="C27">
        <v>549.37333333333322</v>
      </c>
      <c r="D27">
        <v>1.7186566666666667</v>
      </c>
      <c r="E27">
        <f t="shared" si="12"/>
        <v>0.75148738817260408</v>
      </c>
      <c r="F27">
        <f t="shared" si="0"/>
        <v>0.24851261182739592</v>
      </c>
      <c r="G27">
        <f t="shared" si="13"/>
        <v>4.7117862321445047E-4</v>
      </c>
      <c r="H27">
        <f t="shared" si="14"/>
        <v>-0.28879074725866416</v>
      </c>
      <c r="I27">
        <f t="shared" si="15"/>
        <v>-0.73481248855582726</v>
      </c>
      <c r="J27">
        <f t="shared" si="24"/>
        <v>0.24124948686169406</v>
      </c>
      <c r="K27">
        <f t="shared" si="16"/>
        <v>6.791639965139447E-4</v>
      </c>
      <c r="L27">
        <f t="shared" si="1"/>
        <v>5.2752984267401665E-5</v>
      </c>
      <c r="M27">
        <f t="shared" si="1"/>
        <v>4.3257915506529969E-8</v>
      </c>
      <c r="Q27">
        <v>720</v>
      </c>
      <c r="R27">
        <v>287.916</v>
      </c>
      <c r="S27">
        <f t="shared" si="2"/>
        <v>561.06600000000003</v>
      </c>
      <c r="T27">
        <v>2.38096</v>
      </c>
      <c r="U27">
        <f t="shared" si="17"/>
        <v>0.76238536810287405</v>
      </c>
      <c r="V27">
        <f t="shared" si="3"/>
        <v>0.23761463189712595</v>
      </c>
      <c r="W27">
        <f t="shared" si="4"/>
        <v>1.1021579401267096E-3</v>
      </c>
      <c r="X27">
        <f t="shared" si="5"/>
        <v>-0.20885299276157299</v>
      </c>
      <c r="Y27">
        <f t="shared" si="6"/>
        <v>-0.5749934415120157</v>
      </c>
      <c r="Z27">
        <f t="shared" si="18"/>
        <v>0.26836519462135283</v>
      </c>
      <c r="AA27">
        <f t="shared" si="7"/>
        <v>1.2976422310772768E-3</v>
      </c>
      <c r="AB27">
        <f t="shared" si="8"/>
        <v>9.4559710785661183E-4</v>
      </c>
      <c r="AC27">
        <f t="shared" si="8"/>
        <v>3.8214108008445986E-8</v>
      </c>
      <c r="AG27" s="11">
        <v>480</v>
      </c>
      <c r="AH27">
        <v>294.43299999999999</v>
      </c>
      <c r="AI27">
        <f t="shared" si="9"/>
        <v>567.58299999999997</v>
      </c>
      <c r="AJ27">
        <v>1.1871100000000001</v>
      </c>
      <c r="AK27">
        <f t="shared" si="19"/>
        <v>0.67120313462962866</v>
      </c>
      <c r="AL27">
        <f t="shared" si="20"/>
        <v>0.32879686537037134</v>
      </c>
      <c r="AM27">
        <f t="shared" si="21"/>
        <v>1.5319060515766453E-3</v>
      </c>
      <c r="AN27">
        <f t="shared" si="22"/>
        <v>-0.1674052486431894</v>
      </c>
      <c r="AO27">
        <f t="shared" si="10"/>
        <v>-0.48853678751622548</v>
      </c>
      <c r="AP27">
        <f t="shared" si="25"/>
        <v>0.28242469534015396</v>
      </c>
      <c r="AQ27">
        <f t="shared" si="23"/>
        <v>1.8649503880043775E-3</v>
      </c>
      <c r="AR27">
        <f t="shared" si="11"/>
        <v>2.1503781533113906E-3</v>
      </c>
      <c r="AS27">
        <f t="shared" si="11"/>
        <v>1.109185300265885E-7</v>
      </c>
    </row>
    <row r="28" spans="1:45" x14ac:dyDescent="0.25">
      <c r="A28">
        <v>1457</v>
      </c>
      <c r="B28">
        <v>284.05500000000001</v>
      </c>
      <c r="C28">
        <v>557.20499999999993</v>
      </c>
      <c r="D28">
        <v>1.66801</v>
      </c>
      <c r="E28">
        <f t="shared" si="12"/>
        <v>0.7293419928815249</v>
      </c>
      <c r="F28">
        <f t="shared" si="0"/>
        <v>0.2706580071184751</v>
      </c>
      <c r="G28">
        <f t="shared" si="13"/>
        <v>4.6175132944999288E-4</v>
      </c>
      <c r="H28">
        <f t="shared" si="14"/>
        <v>-0.19468773770432013</v>
      </c>
      <c r="I28">
        <f t="shared" si="15"/>
        <v>-0.54583449947638929</v>
      </c>
      <c r="J28">
        <f t="shared" si="24"/>
        <v>0.27317019469784948</v>
      </c>
      <c r="K28">
        <f t="shared" si="16"/>
        <v>6.5643842943939113E-4</v>
      </c>
      <c r="L28">
        <f t="shared" si="1"/>
        <v>6.3110864339629111E-6</v>
      </c>
      <c r="M28">
        <f t="shared" si="1"/>
        <v>3.7903066902281948E-8</v>
      </c>
      <c r="Q28">
        <v>744</v>
      </c>
      <c r="R28">
        <v>295.81</v>
      </c>
      <c r="S28">
        <f t="shared" si="2"/>
        <v>568.96</v>
      </c>
      <c r="T28">
        <v>2.2983500000000001</v>
      </c>
      <c r="U28">
        <f t="shared" si="17"/>
        <v>0.73593357753983302</v>
      </c>
      <c r="V28">
        <f t="shared" si="3"/>
        <v>0.26406642246016698</v>
      </c>
      <c r="W28">
        <f t="shared" si="4"/>
        <v>1.0383846081595722E-3</v>
      </c>
      <c r="X28">
        <f t="shared" si="5"/>
        <v>-0.11704146535111359</v>
      </c>
      <c r="Y28">
        <f t="shared" si="6"/>
        <v>-0.37708244018354126</v>
      </c>
      <c r="Z28">
        <f t="shared" si="18"/>
        <v>0.29950860816720748</v>
      </c>
      <c r="AA28">
        <f t="shared" si="7"/>
        <v>1.190101943388519E-3</v>
      </c>
      <c r="AB28">
        <f t="shared" si="8"/>
        <v>1.2561485276923457E-3</v>
      </c>
      <c r="AC28">
        <f t="shared" si="8"/>
        <v>2.3018149808972626E-8</v>
      </c>
      <c r="AG28">
        <v>496</v>
      </c>
      <c r="AH28">
        <v>302.24900000000002</v>
      </c>
      <c r="AI28">
        <f t="shared" si="9"/>
        <v>575.399</v>
      </c>
      <c r="AJ28">
        <v>1.1437600000000001</v>
      </c>
      <c r="AK28">
        <f t="shared" si="19"/>
        <v>0.64669263780440234</v>
      </c>
      <c r="AL28">
        <f t="shared" si="20"/>
        <v>0.35330736219559766</v>
      </c>
      <c r="AM28">
        <f t="shared" si="21"/>
        <v>1.4697110192634991E-3</v>
      </c>
      <c r="AN28">
        <f t="shared" si="22"/>
        <v>-7.9438555632967756E-2</v>
      </c>
      <c r="AO28">
        <f t="shared" si="10"/>
        <v>-0.28601241331589716</v>
      </c>
      <c r="AP28">
        <f t="shared" si="25"/>
        <v>0.31226390154822403</v>
      </c>
      <c r="AQ28">
        <f t="shared" si="23"/>
        <v>1.6456193876728284E-3</v>
      </c>
      <c r="AR28">
        <f t="shared" si="11"/>
        <v>1.6845656619125079E-3</v>
      </c>
      <c r="AS28">
        <f t="shared" si="11"/>
        <v>3.0943754076432326E-8</v>
      </c>
    </row>
    <row r="29" spans="1:45" x14ac:dyDescent="0.25">
      <c r="A29">
        <v>1504</v>
      </c>
      <c r="B29">
        <v>291.85799999999995</v>
      </c>
      <c r="C29">
        <v>565.00799999999992</v>
      </c>
      <c r="D29">
        <v>1.6183766666666666</v>
      </c>
      <c r="E29">
        <f t="shared" si="12"/>
        <v>0.70763968039737524</v>
      </c>
      <c r="F29">
        <f t="shared" si="0"/>
        <v>0.29236031960262476</v>
      </c>
      <c r="G29">
        <f t="shared" si="13"/>
        <v>4.6581374880243779E-4</v>
      </c>
      <c r="H29">
        <f t="shared" si="14"/>
        <v>-0.10373351734746228</v>
      </c>
      <c r="I29">
        <f t="shared" si="15"/>
        <v>-0.34585752292905614</v>
      </c>
      <c r="J29">
        <f t="shared" si="24"/>
        <v>0.30402280088150085</v>
      </c>
      <c r="K29">
        <f t="shared" si="16"/>
        <v>5.9376370952858332E-4</v>
      </c>
      <c r="L29">
        <f t="shared" si="1"/>
        <v>1.3601346958013532E-4</v>
      </c>
      <c r="M29">
        <f t="shared" si="1"/>
        <v>1.6371192449822183E-8</v>
      </c>
      <c r="Q29">
        <v>768</v>
      </c>
      <c r="R29">
        <v>303.71100000000001</v>
      </c>
      <c r="S29">
        <f t="shared" si="2"/>
        <v>576.86099999999999</v>
      </c>
      <c r="T29">
        <v>2.22052</v>
      </c>
      <c r="U29">
        <f t="shared" si="17"/>
        <v>0.71101234694400328</v>
      </c>
      <c r="V29">
        <f t="shared" si="3"/>
        <v>0.28898765305599672</v>
      </c>
      <c r="W29">
        <f t="shared" si="4"/>
        <v>9.972921683146323E-4</v>
      </c>
      <c r="X29">
        <f t="shared" si="5"/>
        <v>-3.2838690056149256E-2</v>
      </c>
      <c r="Y29">
        <f t="shared" si="6"/>
        <v>-0.15341927882320236</v>
      </c>
      <c r="Z29">
        <f t="shared" si="18"/>
        <v>0.32807105480853194</v>
      </c>
      <c r="AA29">
        <f t="shared" si="7"/>
        <v>9.5719930686887931E-4</v>
      </c>
      <c r="AB29">
        <f t="shared" si="8"/>
        <v>1.5275122925500729E-3</v>
      </c>
      <c r="AC29">
        <f t="shared" si="8"/>
        <v>1.6074375389083459E-9</v>
      </c>
      <c r="AG29">
        <v>512</v>
      </c>
      <c r="AH29">
        <v>310.07600000000002</v>
      </c>
      <c r="AI29">
        <f t="shared" si="9"/>
        <v>583.226</v>
      </c>
      <c r="AJ29">
        <v>1.1021700000000001</v>
      </c>
      <c r="AK29">
        <f t="shared" si="19"/>
        <v>0.62317726149618635</v>
      </c>
      <c r="AL29">
        <f t="shared" si="20"/>
        <v>0.37682273850381365</v>
      </c>
      <c r="AM29">
        <f t="shared" si="21"/>
        <v>1.4541622611852073E-3</v>
      </c>
      <c r="AN29">
        <f t="shared" si="22"/>
        <v>-1.8173511128909414E-3</v>
      </c>
      <c r="AO29">
        <f t="shared" si="10"/>
        <v>-2.0244354164337383E-2</v>
      </c>
      <c r="AP29">
        <f t="shared" si="25"/>
        <v>0.33859381175098929</v>
      </c>
      <c r="AQ29">
        <f t="shared" si="23"/>
        <v>1.0579281120597019E-3</v>
      </c>
      <c r="AR29">
        <f t="shared" si="11"/>
        <v>1.4614508406728096E-3</v>
      </c>
      <c r="AS29">
        <f t="shared" si="11"/>
        <v>1.5700150093321329E-7</v>
      </c>
    </row>
    <row r="30" spans="1:45" x14ac:dyDescent="0.25">
      <c r="A30">
        <v>1551</v>
      </c>
      <c r="B30">
        <v>299.64000000000004</v>
      </c>
      <c r="C30">
        <v>572.79</v>
      </c>
      <c r="D30">
        <v>1.5683066666666665</v>
      </c>
      <c r="E30">
        <f t="shared" si="12"/>
        <v>0.68574643420366066</v>
      </c>
      <c r="F30">
        <f t="shared" si="0"/>
        <v>0.31425356579633934</v>
      </c>
      <c r="G30">
        <f t="shared" si="13"/>
        <v>4.7834212604204717E-4</v>
      </c>
      <c r="H30">
        <f t="shared" si="14"/>
        <v>-2.1463325880321182E-2</v>
      </c>
      <c r="I30">
        <f t="shared" si="15"/>
        <v>-0.11385529267214466</v>
      </c>
      <c r="J30">
        <f t="shared" si="24"/>
        <v>0.33192969522934429</v>
      </c>
      <c r="K30">
        <f t="shared" si="16"/>
        <v>4.5446624677719053E-4</v>
      </c>
      <c r="L30">
        <f t="shared" si="1"/>
        <v>3.124455517323439E-4</v>
      </c>
      <c r="M30">
        <f t="shared" si="1"/>
        <v>5.7005761067001123E-10</v>
      </c>
      <c r="Q30">
        <v>792</v>
      </c>
      <c r="R30">
        <v>311.60199999999998</v>
      </c>
      <c r="S30">
        <f t="shared" si="2"/>
        <v>584.75199999999995</v>
      </c>
      <c r="T30">
        <v>2.1457700000000002</v>
      </c>
      <c r="U30">
        <f t="shared" si="17"/>
        <v>0.68707733490445211</v>
      </c>
      <c r="V30">
        <f t="shared" si="3"/>
        <v>0.31292266509554789</v>
      </c>
      <c r="W30">
        <f t="shared" si="4"/>
        <v>9.7554519527981443E-4</v>
      </c>
      <c r="X30">
        <f t="shared" si="5"/>
        <v>3.4885624315853514E-2</v>
      </c>
      <c r="Y30">
        <f t="shared" si="6"/>
        <v>0.16007386317930475</v>
      </c>
      <c r="Z30">
        <f t="shared" si="18"/>
        <v>0.35104383817338503</v>
      </c>
      <c r="AA30">
        <f t="shared" si="7"/>
        <v>4.9354787783794274E-4</v>
      </c>
      <c r="AB30">
        <f t="shared" si="8"/>
        <v>1.4532238368304147E-3</v>
      </c>
      <c r="AC30">
        <f t="shared" si="8"/>
        <v>2.3232141402116042E-7</v>
      </c>
      <c r="AG30">
        <v>528</v>
      </c>
      <c r="AH30">
        <v>317.88099999999997</v>
      </c>
      <c r="AI30">
        <f t="shared" si="9"/>
        <v>591.03099999999995</v>
      </c>
      <c r="AJ30">
        <v>1.0610200000000001</v>
      </c>
      <c r="AK30">
        <f t="shared" si="19"/>
        <v>0.59991066531722304</v>
      </c>
      <c r="AL30">
        <f t="shared" si="20"/>
        <v>0.40008933468277696</v>
      </c>
      <c r="AM30">
        <f t="shared" si="21"/>
        <v>1.4682974958018374E-3</v>
      </c>
      <c r="AN30">
        <f t="shared" si="22"/>
        <v>4.8083406601110434E-2</v>
      </c>
      <c r="AO30">
        <f t="shared" si="10"/>
        <v>0.20059199741847553</v>
      </c>
      <c r="AP30">
        <f t="shared" si="25"/>
        <v>0.35552066154394452</v>
      </c>
      <c r="AQ30">
        <f t="shared" si="23"/>
        <v>8.7938892435516038E-4</v>
      </c>
      <c r="AR30">
        <f t="shared" si="11"/>
        <v>1.9863666253560849E-3</v>
      </c>
      <c r="AS30">
        <f t="shared" si="11"/>
        <v>3.4681330552336593E-7</v>
      </c>
    </row>
    <row r="31" spans="1:45" x14ac:dyDescent="0.25">
      <c r="A31">
        <v>1598</v>
      </c>
      <c r="B31">
        <v>307.42399999999998</v>
      </c>
      <c r="C31">
        <v>580.57399999999996</v>
      </c>
      <c r="D31">
        <v>1.5168900000000001</v>
      </c>
      <c r="E31">
        <f t="shared" si="12"/>
        <v>0.66326435427968444</v>
      </c>
      <c r="F31">
        <f t="shared" si="0"/>
        <v>0.33673564572031556</v>
      </c>
      <c r="G31">
        <f t="shared" si="13"/>
        <v>4.99708591185842E-4</v>
      </c>
      <c r="H31">
        <f t="shared" si="14"/>
        <v>4.1506209875573075E-2</v>
      </c>
      <c r="I31">
        <f t="shared" si="15"/>
        <v>0.18086617678546393</v>
      </c>
      <c r="J31">
        <f t="shared" si="24"/>
        <v>0.35328960882787225</v>
      </c>
      <c r="K31">
        <f t="shared" si="16"/>
        <v>2.5700989300224826E-4</v>
      </c>
      <c r="L31">
        <f t="shared" si="1"/>
        <v>2.7403369456634798E-4</v>
      </c>
      <c r="M31">
        <f t="shared" si="1"/>
        <v>5.8902658100011131E-8</v>
      </c>
      <c r="Q31">
        <v>816</v>
      </c>
      <c r="R31">
        <v>319.48399999999998</v>
      </c>
      <c r="S31">
        <f t="shared" si="2"/>
        <v>592.63400000000001</v>
      </c>
      <c r="T31">
        <v>2.0726499999999999</v>
      </c>
      <c r="U31">
        <f t="shared" si="17"/>
        <v>0.66366425021773656</v>
      </c>
      <c r="V31">
        <f t="shared" si="3"/>
        <v>0.33633574978226344</v>
      </c>
      <c r="W31">
        <f t="shared" si="4"/>
        <v>9.6407133220622698E-4</v>
      </c>
      <c r="X31">
        <f t="shared" si="5"/>
        <v>6.9805406848573726E-2</v>
      </c>
      <c r="Y31">
        <f t="shared" si="6"/>
        <v>0.26097216610192325</v>
      </c>
      <c r="Z31">
        <f t="shared" si="18"/>
        <v>0.36288898724149565</v>
      </c>
      <c r="AA31">
        <f t="shared" si="7"/>
        <v>7.7555833749480161E-4</v>
      </c>
      <c r="AB31">
        <f t="shared" si="8"/>
        <v>7.0507441956637294E-4</v>
      </c>
      <c r="AC31">
        <f t="shared" si="8"/>
        <v>3.5537149175069892E-8</v>
      </c>
      <c r="AG31">
        <v>544</v>
      </c>
      <c r="AH31">
        <v>325.69400000000002</v>
      </c>
      <c r="AI31">
        <f t="shared" si="9"/>
        <v>598.84400000000005</v>
      </c>
      <c r="AJ31">
        <v>1.0194700000000001</v>
      </c>
      <c r="AK31">
        <f t="shared" si="19"/>
        <v>0.57641790538439364</v>
      </c>
      <c r="AL31">
        <f t="shared" si="20"/>
        <v>0.42358209461560636</v>
      </c>
      <c r="AM31">
        <f t="shared" si="21"/>
        <v>1.4632441494263973E-3</v>
      </c>
      <c r="AN31">
        <f t="shared" si="22"/>
        <v>8.9562759640692602E-2</v>
      </c>
      <c r="AO31">
        <f t="shared" si="10"/>
        <v>0.31146314505423361</v>
      </c>
      <c r="AP31">
        <f t="shared" si="25"/>
        <v>0.36959088433362708</v>
      </c>
      <c r="AQ31">
        <f t="shared" si="23"/>
        <v>1.2772498247985492E-3</v>
      </c>
      <c r="AR31">
        <f t="shared" si="11"/>
        <v>2.9150507877129055E-3</v>
      </c>
      <c r="AS31">
        <f t="shared" si="11"/>
        <v>3.4593888793769354E-8</v>
      </c>
    </row>
    <row r="32" spans="1:45" x14ac:dyDescent="0.25">
      <c r="A32">
        <v>1645</v>
      </c>
      <c r="B32">
        <v>315.20333333333332</v>
      </c>
      <c r="C32">
        <v>588.35333333333324</v>
      </c>
      <c r="D32">
        <v>1.4631766666666666</v>
      </c>
      <c r="E32">
        <f t="shared" si="12"/>
        <v>0.63977805049394987</v>
      </c>
      <c r="F32">
        <f t="shared" si="0"/>
        <v>0.36022194950605013</v>
      </c>
      <c r="G32">
        <f t="shared" si="13"/>
        <v>5.2442422648279552E-4</v>
      </c>
      <c r="H32">
        <f t="shared" si="14"/>
        <v>7.711676129009426E-2</v>
      </c>
      <c r="I32">
        <f t="shared" si="15"/>
        <v>0.28005630016224892</v>
      </c>
      <c r="J32">
        <f t="shared" si="24"/>
        <v>0.36536907379897793</v>
      </c>
      <c r="K32">
        <f t="shared" si="16"/>
        <v>4.0656535353365126E-4</v>
      </c>
      <c r="L32">
        <f t="shared" si="1"/>
        <v>2.6492888486847466E-5</v>
      </c>
      <c r="M32">
        <f t="shared" si="1"/>
        <v>1.3890713932842531E-8</v>
      </c>
      <c r="Q32">
        <v>840</v>
      </c>
      <c r="R32">
        <v>327.35700000000003</v>
      </c>
      <c r="S32">
        <f t="shared" si="2"/>
        <v>600.50700000000006</v>
      </c>
      <c r="T32">
        <v>2.0003899999999999</v>
      </c>
      <c r="U32">
        <f t="shared" si="17"/>
        <v>0.64052653824478711</v>
      </c>
      <c r="V32">
        <f t="shared" si="3"/>
        <v>0.35947346175521289</v>
      </c>
      <c r="W32">
        <f t="shared" si="4"/>
        <v>9.6233691104393815E-4</v>
      </c>
      <c r="X32">
        <f t="shared" si="5"/>
        <v>0.12467815517320324</v>
      </c>
      <c r="Y32">
        <f t="shared" si="6"/>
        <v>0.39460336086342873</v>
      </c>
      <c r="Z32">
        <f t="shared" si="18"/>
        <v>0.38150238734137087</v>
      </c>
      <c r="AA32">
        <f t="shared" si="7"/>
        <v>9.9751637265339506E-4</v>
      </c>
      <c r="AB32">
        <f t="shared" si="8"/>
        <v>4.8527356248048606E-4</v>
      </c>
      <c r="AC32">
        <f t="shared" si="8"/>
        <v>1.2375945191312529E-9</v>
      </c>
      <c r="AG32">
        <v>560</v>
      </c>
      <c r="AH32">
        <v>333.49900000000002</v>
      </c>
      <c r="AI32">
        <f t="shared" si="9"/>
        <v>606.649</v>
      </c>
      <c r="AJ32">
        <v>0.97806300000000002</v>
      </c>
      <c r="AK32">
        <f t="shared" si="19"/>
        <v>0.55300599899357128</v>
      </c>
      <c r="AL32">
        <f t="shared" si="20"/>
        <v>0.44699400100642872</v>
      </c>
      <c r="AM32">
        <f t="shared" si="21"/>
        <v>1.4628907685609732E-3</v>
      </c>
      <c r="AN32">
        <f t="shared" si="22"/>
        <v>0.14980856776411466</v>
      </c>
      <c r="AO32">
        <f t="shared" si="10"/>
        <v>0.45058462388693765</v>
      </c>
      <c r="AP32">
        <f t="shared" si="25"/>
        <v>0.39002688153040388</v>
      </c>
      <c r="AQ32">
        <f t="shared" si="23"/>
        <v>1.5582656683838514E-3</v>
      </c>
      <c r="AR32">
        <f t="shared" si="11"/>
        <v>3.2452527013956886E-3</v>
      </c>
      <c r="AS32">
        <f t="shared" si="11"/>
        <v>9.0963715162240461E-9</v>
      </c>
    </row>
    <row r="33" spans="1:45" x14ac:dyDescent="0.25">
      <c r="A33">
        <v>1692</v>
      </c>
      <c r="B33">
        <v>322.9783333333333</v>
      </c>
      <c r="C33">
        <v>596.12833333333333</v>
      </c>
      <c r="D33">
        <v>1.4068066666666665</v>
      </c>
      <c r="E33">
        <f t="shared" si="12"/>
        <v>0.61513011184925848</v>
      </c>
      <c r="F33">
        <f t="shared" si="0"/>
        <v>0.38486988815074152</v>
      </c>
      <c r="G33">
        <f t="shared" si="13"/>
        <v>5.6455224665124734E-4</v>
      </c>
      <c r="H33">
        <f t="shared" si="14"/>
        <v>0.13344928707829962</v>
      </c>
      <c r="I33">
        <f t="shared" si="15"/>
        <v>0.41441415343192139</v>
      </c>
      <c r="J33">
        <f t="shared" si="24"/>
        <v>0.38447764541505952</v>
      </c>
      <c r="K33">
        <f t="shared" si="16"/>
        <v>5.1905161789277002E-4</v>
      </c>
      <c r="L33">
        <f t="shared" si="1"/>
        <v>1.538543636953012E-7</v>
      </c>
      <c r="M33">
        <f t="shared" si="1"/>
        <v>2.0703072174167738E-9</v>
      </c>
      <c r="Q33">
        <v>864</v>
      </c>
      <c r="R33">
        <v>335.20299999999997</v>
      </c>
      <c r="S33">
        <f t="shared" si="2"/>
        <v>608.35299999999995</v>
      </c>
      <c r="T33">
        <v>1.9282600000000001</v>
      </c>
      <c r="U33">
        <f t="shared" si="17"/>
        <v>0.6174304523797326</v>
      </c>
      <c r="V33">
        <f t="shared" si="3"/>
        <v>0.3825695476202674</v>
      </c>
      <c r="W33">
        <f t="shared" si="4"/>
        <v>9.8114870980412394E-4</v>
      </c>
      <c r="X33">
        <f t="shared" si="5"/>
        <v>0.19525500570789833</v>
      </c>
      <c r="Y33">
        <f t="shared" si="6"/>
        <v>0.54700915250931914</v>
      </c>
      <c r="Z33">
        <f t="shared" si="18"/>
        <v>0.40544278028505237</v>
      </c>
      <c r="AA33">
        <f t="shared" si="7"/>
        <v>1.1304684102061563E-3</v>
      </c>
      <c r="AB33">
        <f t="shared" si="8"/>
        <v>5.2318477253738616E-4</v>
      </c>
      <c r="AC33">
        <f t="shared" si="8"/>
        <v>2.22963729281527E-8</v>
      </c>
      <c r="AG33">
        <v>576</v>
      </c>
      <c r="AH33">
        <v>341.28500000000003</v>
      </c>
      <c r="AI33">
        <f t="shared" si="9"/>
        <v>614.43499999999995</v>
      </c>
      <c r="AJ33">
        <v>0.936666</v>
      </c>
      <c r="AK33">
        <f t="shared" si="19"/>
        <v>0.52959974669659571</v>
      </c>
      <c r="AL33">
        <f t="shared" si="20"/>
        <v>0.47040025330340429</v>
      </c>
      <c r="AM33">
        <f t="shared" si="21"/>
        <v>1.5131061895365325E-3</v>
      </c>
      <c r="AN33">
        <f t="shared" si="22"/>
        <v>0.22330943865096431</v>
      </c>
      <c r="AO33">
        <f t="shared" si="10"/>
        <v>0.60441770913770265</v>
      </c>
      <c r="AP33">
        <f t="shared" si="25"/>
        <v>0.4149591322245455</v>
      </c>
      <c r="AQ33">
        <f t="shared" si="23"/>
        <v>1.7161641840467419E-3</v>
      </c>
      <c r="AR33">
        <f t="shared" si="11"/>
        <v>3.0737179064806806E-3</v>
      </c>
      <c r="AS33">
        <f t="shared" si="11"/>
        <v>4.1232549134508231E-8</v>
      </c>
    </row>
    <row r="34" spans="1:45" x14ac:dyDescent="0.25">
      <c r="A34">
        <v>1739</v>
      </c>
      <c r="B34">
        <v>330.73733333333331</v>
      </c>
      <c r="C34">
        <v>603.88733333333334</v>
      </c>
      <c r="D34">
        <v>1.3461233333333331</v>
      </c>
      <c r="E34">
        <f t="shared" si="12"/>
        <v>0.58859615625664985</v>
      </c>
      <c r="F34">
        <f t="shared" si="0"/>
        <v>0.41140384374335015</v>
      </c>
      <c r="G34">
        <f t="shared" si="13"/>
        <v>6.1311521387211242E-4</v>
      </c>
      <c r="H34">
        <f t="shared" si="14"/>
        <v>0.20536758605832828</v>
      </c>
      <c r="I34">
        <f t="shared" si="15"/>
        <v>0.56785099271844097</v>
      </c>
      <c r="J34">
        <f t="shared" si="24"/>
        <v>0.4088730714560197</v>
      </c>
      <c r="K34">
        <f t="shared" si="16"/>
        <v>5.8323966146063186E-4</v>
      </c>
      <c r="L34">
        <f t="shared" si="1"/>
        <v>6.4048083703198063E-6</v>
      </c>
      <c r="M34">
        <f t="shared" si="1"/>
        <v>8.9254863189112149E-10</v>
      </c>
      <c r="Q34">
        <v>888</v>
      </c>
      <c r="R34">
        <v>343.03699999999998</v>
      </c>
      <c r="S34">
        <f t="shared" si="2"/>
        <v>616.1869999999999</v>
      </c>
      <c r="T34">
        <v>1.8547199999999999</v>
      </c>
      <c r="U34">
        <f t="shared" si="17"/>
        <v>0.59388288334443362</v>
      </c>
      <c r="V34">
        <f t="shared" si="3"/>
        <v>0.40611711665556638</v>
      </c>
      <c r="W34">
        <f t="shared" si="4"/>
        <v>1.0467898799460344E-3</v>
      </c>
      <c r="X34">
        <f t="shared" si="5"/>
        <v>0.27523855505966111</v>
      </c>
      <c r="Y34">
        <f t="shared" si="6"/>
        <v>0.70810393399821125</v>
      </c>
      <c r="Z34">
        <f t="shared" si="18"/>
        <v>0.43257402213000012</v>
      </c>
      <c r="AA34">
        <f t="shared" si="7"/>
        <v>1.195258964146821E-3</v>
      </c>
      <c r="AB34">
        <f t="shared" si="8"/>
        <v>6.9996784728312226E-4</v>
      </c>
      <c r="AC34">
        <f t="shared" si="8"/>
        <v>2.204306896342025E-8</v>
      </c>
      <c r="AG34">
        <v>592</v>
      </c>
      <c r="AH34">
        <v>349.07400000000001</v>
      </c>
      <c r="AI34">
        <f t="shared" si="9"/>
        <v>622.22399999999993</v>
      </c>
      <c r="AJ34">
        <v>0.89384799999999998</v>
      </c>
      <c r="AK34">
        <f t="shared" si="19"/>
        <v>0.50539004766401119</v>
      </c>
      <c r="AL34">
        <f t="shared" si="20"/>
        <v>0.49460995233598881</v>
      </c>
      <c r="AM34">
        <f t="shared" si="21"/>
        <v>1.6757674018873375E-3</v>
      </c>
      <c r="AN34">
        <f t="shared" si="22"/>
        <v>0.30425812710091293</v>
      </c>
      <c r="AO34">
        <f t="shared" si="10"/>
        <v>0.76519137304078355</v>
      </c>
      <c r="AP34">
        <f t="shared" si="25"/>
        <v>0.44241775916929338</v>
      </c>
      <c r="AQ34">
        <f t="shared" si="23"/>
        <v>1.7849853272408167E-3</v>
      </c>
      <c r="AR34">
        <f t="shared" si="11"/>
        <v>2.7240250275496493E-3</v>
      </c>
      <c r="AS34">
        <f t="shared" si="11"/>
        <v>1.1928555218518148E-8</v>
      </c>
    </row>
    <row r="35" spans="1:45" x14ac:dyDescent="0.25">
      <c r="A35">
        <v>1786</v>
      </c>
      <c r="B35">
        <v>338.50066666666663</v>
      </c>
      <c r="C35">
        <v>611.65066666666667</v>
      </c>
      <c r="D35">
        <v>1.2802200000000001</v>
      </c>
      <c r="E35">
        <f t="shared" si="12"/>
        <v>0.55977974120466056</v>
      </c>
      <c r="F35">
        <f t="shared" si="0"/>
        <v>0.44022025879533944</v>
      </c>
      <c r="G35">
        <f t="shared" si="13"/>
        <v>6.4550292968659361E-4</v>
      </c>
      <c r="H35">
        <f t="shared" si="14"/>
        <v>0.28617959570050222</v>
      </c>
      <c r="I35">
        <f t="shared" si="15"/>
        <v>0.72967403528452868</v>
      </c>
      <c r="J35">
        <f t="shared" si="24"/>
        <v>0.43628533554466942</v>
      </c>
      <c r="K35">
        <f t="shared" si="16"/>
        <v>6.1345683123840283E-4</v>
      </c>
      <c r="L35">
        <f t="shared" si="1"/>
        <v>1.548362098866351E-5</v>
      </c>
      <c r="M35">
        <f t="shared" si="1"/>
        <v>1.026952425751135E-9</v>
      </c>
      <c r="Q35">
        <v>912</v>
      </c>
      <c r="R35">
        <v>350.82900000000001</v>
      </c>
      <c r="S35">
        <f t="shared" si="2"/>
        <v>623.97900000000004</v>
      </c>
      <c r="T35">
        <v>1.77626</v>
      </c>
      <c r="U35">
        <f t="shared" si="17"/>
        <v>0.5687599262257288</v>
      </c>
      <c r="V35">
        <f t="shared" si="3"/>
        <v>0.4312400737742712</v>
      </c>
      <c r="W35">
        <f t="shared" si="4"/>
        <v>1.1847430708540423E-3</v>
      </c>
      <c r="X35">
        <f t="shared" si="5"/>
        <v>0.35980620284518383</v>
      </c>
      <c r="Y35">
        <f t="shared" si="6"/>
        <v>0.87395270097207101</v>
      </c>
      <c r="Z35">
        <f t="shared" si="18"/>
        <v>0.46126023726952381</v>
      </c>
      <c r="AA35">
        <f t="shared" si="7"/>
        <v>1.2008483789244049E-3</v>
      </c>
      <c r="AB35">
        <f t="shared" si="8"/>
        <v>9.0121021628169714E-4</v>
      </c>
      <c r="AC35">
        <f t="shared" si="8"/>
        <v>2.5938094804128685E-10</v>
      </c>
      <c r="AG35">
        <v>608</v>
      </c>
      <c r="AH35">
        <v>356.86599999999999</v>
      </c>
      <c r="AI35">
        <f t="shared" si="9"/>
        <v>630.01599999999996</v>
      </c>
      <c r="AJ35">
        <v>0.84642700000000004</v>
      </c>
      <c r="AK35">
        <f t="shared" si="19"/>
        <v>0.47857776923381379</v>
      </c>
      <c r="AL35">
        <f t="shared" si="20"/>
        <v>0.52142223076618621</v>
      </c>
      <c r="AM35">
        <f t="shared" si="21"/>
        <v>1.9117198057253398E-3</v>
      </c>
      <c r="AN35">
        <f t="shared" si="22"/>
        <v>0.38845299754846629</v>
      </c>
      <c r="AO35">
        <f t="shared" si="10"/>
        <v>0.93021747569410718</v>
      </c>
      <c r="AP35">
        <f t="shared" si="25"/>
        <v>0.47097752440514645</v>
      </c>
      <c r="AQ35">
        <f t="shared" si="23"/>
        <v>1.7795336045585469E-3</v>
      </c>
      <c r="AR35">
        <f t="shared" si="11"/>
        <v>2.5446683998515251E-3</v>
      </c>
      <c r="AS35">
        <f t="shared" si="11"/>
        <v>1.7473191778907846E-8</v>
      </c>
    </row>
    <row r="36" spans="1:45" x14ac:dyDescent="0.25">
      <c r="A36">
        <v>1833</v>
      </c>
      <c r="B36">
        <v>346.28133333333335</v>
      </c>
      <c r="C36">
        <v>619.43133333333333</v>
      </c>
      <c r="D36">
        <v>1.2108353333333333</v>
      </c>
      <c r="E36">
        <f t="shared" si="12"/>
        <v>0.52944110350939066</v>
      </c>
      <c r="F36">
        <f t="shared" si="0"/>
        <v>0.47055889649060934</v>
      </c>
      <c r="G36">
        <f t="shared" si="13"/>
        <v>6.0763559937151816E-4</v>
      </c>
      <c r="H36">
        <f t="shared" si="14"/>
        <v>0.37117840945905767</v>
      </c>
      <c r="I36">
        <f t="shared" si="15"/>
        <v>0.8962543894685534</v>
      </c>
      <c r="J36">
        <f t="shared" si="24"/>
        <v>0.46511780661287433</v>
      </c>
      <c r="K36">
        <f t="shared" si="16"/>
        <v>6.1728334797807815E-4</v>
      </c>
      <c r="L36">
        <f t="shared" si="1"/>
        <v>2.960545905759034E-5</v>
      </c>
      <c r="M36">
        <f t="shared" si="1"/>
        <v>9.3079053175380145E-11</v>
      </c>
      <c r="Q36">
        <v>936</v>
      </c>
      <c r="R36">
        <v>358.61399999999998</v>
      </c>
      <c r="S36">
        <f t="shared" si="2"/>
        <v>631.7639999999999</v>
      </c>
      <c r="T36">
        <v>1.68746</v>
      </c>
      <c r="U36">
        <f t="shared" si="17"/>
        <v>0.54032609252523178</v>
      </c>
      <c r="V36">
        <f t="shared" si="3"/>
        <v>0.45967390747476822</v>
      </c>
      <c r="W36">
        <f t="shared" si="4"/>
        <v>1.3340367078231441E-3</v>
      </c>
      <c r="X36">
        <f t="shared" si="5"/>
        <v>0.44476931611092196</v>
      </c>
      <c r="Y36">
        <f t="shared" si="6"/>
        <v>1.0421859649223237</v>
      </c>
      <c r="Z36">
        <f t="shared" si="18"/>
        <v>0.49008059836370954</v>
      </c>
      <c r="AA36">
        <f t="shared" si="7"/>
        <v>1.1666591196856071E-3</v>
      </c>
      <c r="AB36">
        <f t="shared" si="8"/>
        <v>9.245668508156273E-4</v>
      </c>
      <c r="AC36">
        <f t="shared" si="8"/>
        <v>2.8015257010738951E-8</v>
      </c>
      <c r="AG36">
        <v>624</v>
      </c>
      <c r="AH36">
        <v>364.63900000000001</v>
      </c>
      <c r="AI36">
        <f t="shared" si="9"/>
        <v>637.78899999999999</v>
      </c>
      <c r="AJ36">
        <v>0.79232899999999995</v>
      </c>
      <c r="AK36">
        <f t="shared" si="19"/>
        <v>0.44799025234220835</v>
      </c>
      <c r="AL36">
        <f t="shared" si="20"/>
        <v>0.55200974765779165</v>
      </c>
      <c r="AM36">
        <f t="shared" si="21"/>
        <v>1.8506909302680591E-3</v>
      </c>
      <c r="AN36">
        <f t="shared" si="22"/>
        <v>0.47239071905594432</v>
      </c>
      <c r="AO36">
        <f t="shared" si="10"/>
        <v>1.098154663126256</v>
      </c>
      <c r="AP36">
        <f t="shared" si="25"/>
        <v>0.49945006207808318</v>
      </c>
      <c r="AQ36">
        <f t="shared" si="23"/>
        <v>1.7088033523904216E-3</v>
      </c>
      <c r="AR36">
        <f t="shared" si="11"/>
        <v>2.7625205482378146E-3</v>
      </c>
      <c r="AS36">
        <f t="shared" si="11"/>
        <v>2.0132084755982648E-8</v>
      </c>
    </row>
    <row r="37" spans="1:45" x14ac:dyDescent="0.25">
      <c r="A37">
        <v>1880</v>
      </c>
      <c r="B37">
        <v>354.06633333333338</v>
      </c>
      <c r="C37">
        <v>627.2163333333333</v>
      </c>
      <c r="D37">
        <v>1.1455210000000002</v>
      </c>
      <c r="E37">
        <f t="shared" si="12"/>
        <v>0.50088223033892931</v>
      </c>
      <c r="F37">
        <f t="shared" si="0"/>
        <v>0.49911776966107069</v>
      </c>
      <c r="G37">
        <f t="shared" si="13"/>
        <v>4.582347007891708E-4</v>
      </c>
      <c r="H37">
        <f t="shared" si="14"/>
        <v>0.45670741436903128</v>
      </c>
      <c r="I37">
        <f t="shared" si="15"/>
        <v>1.0662711362512702</v>
      </c>
      <c r="J37">
        <f t="shared" si="24"/>
        <v>0.494130123967844</v>
      </c>
      <c r="K37">
        <f t="shared" si="16"/>
        <v>5.9765923699955773E-4</v>
      </c>
      <c r="L37">
        <f t="shared" si="1"/>
        <v>2.4876609561162681E-5</v>
      </c>
      <c r="M37">
        <f t="shared" si="1"/>
        <v>1.9439201297481499E-8</v>
      </c>
      <c r="Q37">
        <v>960</v>
      </c>
      <c r="R37">
        <v>366.411</v>
      </c>
      <c r="S37">
        <f t="shared" si="2"/>
        <v>639.56099999999992</v>
      </c>
      <c r="T37">
        <v>1.5874699999999999</v>
      </c>
      <c r="U37">
        <f t="shared" si="17"/>
        <v>0.50830921153747632</v>
      </c>
      <c r="V37">
        <f t="shared" si="3"/>
        <v>0.49169078846252368</v>
      </c>
      <c r="W37">
        <f t="shared" si="4"/>
        <v>1.1300420957357782E-3</v>
      </c>
      <c r="X37">
        <f t="shared" si="5"/>
        <v>0.52731345129736296</v>
      </c>
      <c r="Y37">
        <f t="shared" si="6"/>
        <v>1.2125192026262648</v>
      </c>
      <c r="Z37">
        <f t="shared" si="18"/>
        <v>0.51808041723616416</v>
      </c>
      <c r="AA37">
        <f t="shared" si="7"/>
        <v>1.1002392043259512E-3</v>
      </c>
      <c r="AB37">
        <f t="shared" si="8"/>
        <v>6.9641250681055369E-4</v>
      </c>
      <c r="AC37">
        <f t="shared" si="8"/>
        <v>8.8821233638594157E-10</v>
      </c>
      <c r="AG37">
        <v>640</v>
      </c>
      <c r="AH37">
        <v>372.41500000000002</v>
      </c>
      <c r="AI37">
        <f t="shared" si="9"/>
        <v>645.56500000000005</v>
      </c>
      <c r="AJ37">
        <v>0.739958</v>
      </c>
      <c r="AK37">
        <f t="shared" si="19"/>
        <v>0.41837919745791941</v>
      </c>
      <c r="AL37">
        <f t="shared" si="20"/>
        <v>0.58162080254208059</v>
      </c>
      <c r="AM37">
        <f t="shared" si="21"/>
        <v>1.2529825345041073E-3</v>
      </c>
      <c r="AN37">
        <f t="shared" si="22"/>
        <v>0.55299220898373591</v>
      </c>
      <c r="AO37">
        <f t="shared" si="10"/>
        <v>1.2678031882574816</v>
      </c>
      <c r="AP37">
        <f t="shared" si="25"/>
        <v>0.52679091571632997</v>
      </c>
      <c r="AQ37">
        <f t="shared" si="23"/>
        <v>1.5951282132404183E-3</v>
      </c>
      <c r="AR37">
        <f t="shared" si="11"/>
        <v>3.0063164893246223E-3</v>
      </c>
      <c r="AS37">
        <f t="shared" si="11"/>
        <v>1.170636654779309E-7</v>
      </c>
    </row>
    <row r="38" spans="1:45" x14ac:dyDescent="0.25">
      <c r="A38">
        <v>1927</v>
      </c>
      <c r="B38">
        <v>361.80933333333331</v>
      </c>
      <c r="C38">
        <v>634.95933333333323</v>
      </c>
      <c r="D38">
        <v>1.0962656666666668</v>
      </c>
      <c r="E38">
        <f t="shared" si="12"/>
        <v>0.47934519940183828</v>
      </c>
      <c r="F38">
        <f t="shared" si="0"/>
        <v>0.52065480059816172</v>
      </c>
      <c r="G38">
        <f t="shared" si="13"/>
        <v>3.3073675479181112E-4</v>
      </c>
      <c r="H38">
        <f t="shared" si="14"/>
        <v>0.53951735891599095</v>
      </c>
      <c r="I38">
        <f t="shared" si="15"/>
        <v>1.2386269209685039</v>
      </c>
      <c r="J38">
        <f t="shared" si="24"/>
        <v>0.52222010810682318</v>
      </c>
      <c r="K38">
        <f t="shared" si="16"/>
        <v>5.5717392731125589E-4</v>
      </c>
      <c r="L38">
        <f t="shared" si="1"/>
        <v>2.4501875966719531E-6</v>
      </c>
      <c r="M38">
        <f t="shared" si="1"/>
        <v>5.1273793098600793E-8</v>
      </c>
      <c r="Q38">
        <v>984</v>
      </c>
      <c r="R38">
        <v>374.214</v>
      </c>
      <c r="S38">
        <f t="shared" si="2"/>
        <v>647.36400000000003</v>
      </c>
      <c r="T38">
        <v>1.5027699999999999</v>
      </c>
      <c r="U38">
        <f t="shared" si="17"/>
        <v>0.48118820123981759</v>
      </c>
      <c r="V38">
        <f t="shared" si="3"/>
        <v>0.51881179876018235</v>
      </c>
      <c r="W38">
        <f t="shared" si="4"/>
        <v>7.9930132178902824E-4</v>
      </c>
      <c r="X38">
        <f t="shared" si="5"/>
        <v>0.60515820653638897</v>
      </c>
      <c r="Y38">
        <f t="shared" si="6"/>
        <v>1.3848383449809396</v>
      </c>
      <c r="Z38">
        <f t="shared" si="18"/>
        <v>0.54448615813998702</v>
      </c>
      <c r="AA38">
        <f t="shared" si="7"/>
        <v>1.0070143778396629E-3</v>
      </c>
      <c r="AB38">
        <f t="shared" si="8"/>
        <v>6.591727295633639E-4</v>
      </c>
      <c r="AC38">
        <f t="shared" si="8"/>
        <v>4.3144713653894074E-8</v>
      </c>
      <c r="AG38">
        <v>656</v>
      </c>
      <c r="AH38">
        <v>380.18900000000002</v>
      </c>
      <c r="AI38">
        <f t="shared" si="9"/>
        <v>653.33899999999994</v>
      </c>
      <c r="AJ38">
        <v>0.70450100000000004</v>
      </c>
      <c r="AK38">
        <f t="shared" si="19"/>
        <v>0.39833147690585374</v>
      </c>
      <c r="AL38">
        <f t="shared" si="20"/>
        <v>0.60166852309414631</v>
      </c>
      <c r="AM38">
        <f t="shared" si="21"/>
        <v>8.1570905163884377E-4</v>
      </c>
      <c r="AN38">
        <f t="shared" si="22"/>
        <v>0.62823182648166465</v>
      </c>
      <c r="AO38">
        <f t="shared" si="10"/>
        <v>1.4390893097292072</v>
      </c>
      <c r="AP38">
        <f t="shared" si="25"/>
        <v>0.55231296712817668</v>
      </c>
      <c r="AQ38">
        <f t="shared" si="23"/>
        <v>1.4471434149342479E-3</v>
      </c>
      <c r="AR38">
        <f t="shared" si="11"/>
        <v>2.4359709047099606E-3</v>
      </c>
      <c r="AS38">
        <f t="shared" si="11"/>
        <v>3.9870935515027237E-7</v>
      </c>
    </row>
    <row r="39" spans="1:45" x14ac:dyDescent="0.25">
      <c r="A39">
        <v>1974</v>
      </c>
      <c r="B39">
        <v>369.53299999999996</v>
      </c>
      <c r="C39">
        <v>642.68299999999999</v>
      </c>
      <c r="D39">
        <v>1.0607149999999999</v>
      </c>
      <c r="E39">
        <f t="shared" si="12"/>
        <v>0.46380057192662311</v>
      </c>
      <c r="F39">
        <f t="shared" si="0"/>
        <v>0.53619942807337684</v>
      </c>
      <c r="G39">
        <f t="shared" si="13"/>
        <v>2.7496686957469537E-4</v>
      </c>
      <c r="H39">
        <f t="shared" si="14"/>
        <v>0.61671777541970363</v>
      </c>
      <c r="I39">
        <f t="shared" si="15"/>
        <v>1.4118012233502444</v>
      </c>
      <c r="J39">
        <f t="shared" si="24"/>
        <v>0.54840728269045225</v>
      </c>
      <c r="K39">
        <f t="shared" si="16"/>
        <v>5.0587545985339389E-4</v>
      </c>
      <c r="L39">
        <f t="shared" si="1"/>
        <v>1.4903171435164938E-4</v>
      </c>
      <c r="M39">
        <f t="shared" si="1"/>
        <v>5.3318777064495869E-8</v>
      </c>
      <c r="Q39">
        <v>1008</v>
      </c>
      <c r="R39">
        <v>382.00900000000001</v>
      </c>
      <c r="S39">
        <f t="shared" si="2"/>
        <v>655.15899999999999</v>
      </c>
      <c r="T39">
        <v>1.44286</v>
      </c>
      <c r="U39">
        <f t="shared" si="17"/>
        <v>0.46200496951688097</v>
      </c>
      <c r="V39">
        <f t="shared" si="3"/>
        <v>0.53799503048311903</v>
      </c>
      <c r="W39">
        <f t="shared" si="4"/>
        <v>6.2505870348548986E-4</v>
      </c>
      <c r="X39">
        <f t="shared" si="5"/>
        <v>0.67640706538171025</v>
      </c>
      <c r="Y39">
        <f t="shared" si="6"/>
        <v>1.5586939605986141</v>
      </c>
      <c r="Z39">
        <f t="shared" si="18"/>
        <v>0.56865450320813893</v>
      </c>
      <c r="AA39">
        <f t="shared" si="7"/>
        <v>8.9524569801816348E-4</v>
      </c>
      <c r="AB39">
        <f t="shared" si="8"/>
        <v>9.4000326777623903E-4</v>
      </c>
      <c r="AC39">
        <f t="shared" si="8"/>
        <v>7.3001012014599007E-8</v>
      </c>
      <c r="AG39">
        <v>672</v>
      </c>
      <c r="AH39">
        <v>387.97500000000002</v>
      </c>
      <c r="AI39">
        <f t="shared" si="9"/>
        <v>661.125</v>
      </c>
      <c r="AJ39">
        <v>0.68141799999999997</v>
      </c>
      <c r="AK39">
        <f t="shared" si="19"/>
        <v>0.38528013207963224</v>
      </c>
      <c r="AL39">
        <f t="shared" si="20"/>
        <v>0.61471986792036781</v>
      </c>
      <c r="AM39">
        <f t="shared" si="21"/>
        <v>6.9089492997403967E-4</v>
      </c>
      <c r="AN39">
        <f t="shared" si="22"/>
        <v>0.69649124042752542</v>
      </c>
      <c r="AO39">
        <f t="shared" si="10"/>
        <v>1.6116293013377585</v>
      </c>
      <c r="AP39">
        <f t="shared" si="25"/>
        <v>0.57546726176712459</v>
      </c>
      <c r="AQ39">
        <f t="shared" si="23"/>
        <v>1.2805640163581725E-3</v>
      </c>
      <c r="AR39">
        <f t="shared" si="11"/>
        <v>1.5407670898216275E-3</v>
      </c>
      <c r="AS39">
        <f t="shared" si="11"/>
        <v>3.4770963143709793E-7</v>
      </c>
    </row>
    <row r="40" spans="1:45" x14ac:dyDescent="0.25">
      <c r="A40">
        <v>2021</v>
      </c>
      <c r="B40">
        <v>377.25333333333333</v>
      </c>
      <c r="C40">
        <v>650.40333333333331</v>
      </c>
      <c r="D40">
        <v>1.0311589999999999</v>
      </c>
      <c r="E40">
        <f t="shared" si="12"/>
        <v>0.45087712905661254</v>
      </c>
      <c r="F40">
        <f t="shared" si="0"/>
        <v>0.54912287094338752</v>
      </c>
      <c r="G40">
        <f t="shared" si="13"/>
        <v>2.5803185271689138E-4</v>
      </c>
      <c r="H40">
        <f t="shared" si="14"/>
        <v>0.68681042384665059</v>
      </c>
      <c r="I40">
        <f t="shared" si="15"/>
        <v>1.5858581891053978</v>
      </c>
      <c r="J40">
        <f t="shared" si="24"/>
        <v>0.57218342930356181</v>
      </c>
      <c r="K40">
        <f t="shared" si="16"/>
        <v>4.4798440739704531E-4</v>
      </c>
      <c r="L40">
        <f t="shared" si="1"/>
        <v>5.3178935188300425E-4</v>
      </c>
      <c r="M40">
        <f t="shared" si="1"/>
        <v>3.6081973029516868E-8</v>
      </c>
      <c r="Q40">
        <v>1032</v>
      </c>
      <c r="R40">
        <v>389.79599999999999</v>
      </c>
      <c r="S40">
        <f t="shared" si="2"/>
        <v>662.94599999999991</v>
      </c>
      <c r="T40">
        <v>1.39601</v>
      </c>
      <c r="U40">
        <f t="shared" si="17"/>
        <v>0.44700356063322916</v>
      </c>
      <c r="V40">
        <f t="shared" si="3"/>
        <v>0.55299643936677079</v>
      </c>
      <c r="W40">
        <f t="shared" si="4"/>
        <v>5.627529586556731E-4</v>
      </c>
      <c r="X40">
        <f t="shared" si="5"/>
        <v>0.73974800248611916</v>
      </c>
      <c r="Y40">
        <f t="shared" si="6"/>
        <v>1.7335346526586251</v>
      </c>
      <c r="Z40">
        <f t="shared" si="18"/>
        <v>0.59014039996057488</v>
      </c>
      <c r="AA40">
        <f t="shared" si="7"/>
        <v>7.7540998969734764E-4</v>
      </c>
      <c r="AB40">
        <f t="shared" si="8"/>
        <v>1.3796738085940714E-3</v>
      </c>
      <c r="AC40">
        <f t="shared" si="8"/>
        <v>4.5223012851459731E-8</v>
      </c>
      <c r="AG40">
        <v>688</v>
      </c>
      <c r="AH40">
        <v>395.74700000000001</v>
      </c>
      <c r="AI40">
        <f t="shared" si="9"/>
        <v>668.89699999999993</v>
      </c>
      <c r="AJ40">
        <v>0.66186699999999998</v>
      </c>
      <c r="AK40">
        <f t="shared" si="19"/>
        <v>0.3742258132000475</v>
      </c>
      <c r="AL40">
        <f t="shared" si="20"/>
        <v>0.62577418679995245</v>
      </c>
      <c r="AM40">
        <f t="shared" si="21"/>
        <v>6.6198837518305353E-4</v>
      </c>
      <c r="AN40">
        <f t="shared" si="22"/>
        <v>0.75689337360569287</v>
      </c>
      <c r="AO40">
        <f t="shared" si="10"/>
        <v>1.7854805678199173</v>
      </c>
      <c r="AP40">
        <f t="shared" si="25"/>
        <v>0.59595628602885531</v>
      </c>
      <c r="AQ40">
        <f t="shared" si="23"/>
        <v>1.1015540478730107E-3</v>
      </c>
      <c r="AR40">
        <f t="shared" si="11"/>
        <v>8.8910720639499537E-4</v>
      </c>
      <c r="AS40">
        <f t="shared" si="11"/>
        <v>1.9321798060737457E-7</v>
      </c>
    </row>
    <row r="41" spans="1:45" x14ac:dyDescent="0.25">
      <c r="A41">
        <v>2068</v>
      </c>
      <c r="B41">
        <v>384.98199999999997</v>
      </c>
      <c r="C41">
        <v>658.13199999999995</v>
      </c>
      <c r="D41">
        <v>1.0034233333333333</v>
      </c>
      <c r="E41">
        <f t="shared" si="12"/>
        <v>0.43874963197891859</v>
      </c>
      <c r="F41">
        <f t="shared" si="0"/>
        <v>0.56125036802108141</v>
      </c>
      <c r="G41">
        <f t="shared" si="13"/>
        <v>2.5244370029467266E-4</v>
      </c>
      <c r="H41">
        <f t="shared" si="14"/>
        <v>0.74888185458483136</v>
      </c>
      <c r="I41">
        <f t="shared" si="15"/>
        <v>1.7609160929484113</v>
      </c>
      <c r="J41">
        <f t="shared" si="24"/>
        <v>0.59323869645122296</v>
      </c>
      <c r="K41">
        <f t="shared" si="16"/>
        <v>3.8715317026605939E-4</v>
      </c>
      <c r="L41">
        <f t="shared" si="1"/>
        <v>1.0232531557546017E-3</v>
      </c>
      <c r="M41">
        <f t="shared" si="1"/>
        <v>1.8146641299971942E-8</v>
      </c>
      <c r="Q41">
        <v>1056</v>
      </c>
      <c r="R41">
        <v>397.56700000000001</v>
      </c>
      <c r="S41">
        <f t="shared" si="2"/>
        <v>670.71699999999998</v>
      </c>
      <c r="T41">
        <v>1.3538300000000001</v>
      </c>
      <c r="U41">
        <f t="shared" si="17"/>
        <v>0.43349748962549312</v>
      </c>
      <c r="V41">
        <f t="shared" si="3"/>
        <v>0.56650251037450694</v>
      </c>
      <c r="W41">
        <f t="shared" si="4"/>
        <v>5.4500849599535084E-4</v>
      </c>
      <c r="X41">
        <f t="shared" si="5"/>
        <v>0.79461025482229675</v>
      </c>
      <c r="Y41">
        <f t="shared" si="6"/>
        <v>1.9091525685374222</v>
      </c>
      <c r="Z41">
        <f t="shared" si="18"/>
        <v>0.60875023971331121</v>
      </c>
      <c r="AA41">
        <f t="shared" si="7"/>
        <v>6.5449529282172428E-4</v>
      </c>
      <c r="AB41">
        <f t="shared" si="8"/>
        <v>1.7848706342848634E-3</v>
      </c>
      <c r="AC41">
        <f t="shared" si="8"/>
        <v>1.1987358679299577E-8</v>
      </c>
      <c r="AG41" s="11">
        <v>704</v>
      </c>
      <c r="AH41">
        <v>403.52199999999999</v>
      </c>
      <c r="AI41">
        <f t="shared" si="9"/>
        <v>676.67200000000003</v>
      </c>
      <c r="AJ41">
        <v>0.64313399999999998</v>
      </c>
      <c r="AK41">
        <f t="shared" si="19"/>
        <v>0.3636339991971187</v>
      </c>
      <c r="AL41">
        <f t="shared" si="20"/>
        <v>0.6363660008028813</v>
      </c>
      <c r="AM41">
        <f t="shared" si="21"/>
        <v>6.6230641796193035E-4</v>
      </c>
      <c r="AN41">
        <f t="shared" si="22"/>
        <v>0.80885189614156661</v>
      </c>
      <c r="AO41">
        <f t="shared" si="10"/>
        <v>1.9599653196015137</v>
      </c>
      <c r="AP41">
        <f t="shared" si="25"/>
        <v>0.61358115079482345</v>
      </c>
      <c r="AQ41">
        <f t="shared" si="23"/>
        <v>9.2634965161229898E-4</v>
      </c>
      <c r="AR41">
        <f t="shared" si="11"/>
        <v>5.191493898896941E-4</v>
      </c>
      <c r="AS41">
        <f t="shared" si="11"/>
        <v>6.9718829236543168E-8</v>
      </c>
    </row>
    <row r="42" spans="1:45" x14ac:dyDescent="0.25">
      <c r="A42">
        <v>2115</v>
      </c>
      <c r="B42">
        <v>392.70666666666665</v>
      </c>
      <c r="C42">
        <v>665.85666666666657</v>
      </c>
      <c r="D42">
        <v>0.9762883333333332</v>
      </c>
      <c r="E42">
        <f t="shared" si="12"/>
        <v>0.42688477806506897</v>
      </c>
      <c r="F42">
        <f t="shared" si="0"/>
        <v>0.57311522193493103</v>
      </c>
      <c r="G42">
        <f t="shared" si="13"/>
        <v>2.4870999579058536E-4</v>
      </c>
      <c r="H42">
        <f t="shared" si="14"/>
        <v>0.80252468410398059</v>
      </c>
      <c r="I42">
        <f t="shared" si="15"/>
        <v>1.9370708977533353</v>
      </c>
      <c r="J42">
        <f t="shared" si="24"/>
        <v>0.61143489545372776</v>
      </c>
      <c r="K42">
        <f t="shared" si="16"/>
        <v>3.2582723076973432E-4</v>
      </c>
      <c r="L42">
        <f t="shared" si="1"/>
        <v>1.4683973785871711E-3</v>
      </c>
      <c r="M42">
        <f t="shared" si="1"/>
        <v>5.9470679308292758E-9</v>
      </c>
      <c r="Q42">
        <v>1080</v>
      </c>
      <c r="R42">
        <v>405.31900000000002</v>
      </c>
      <c r="S42">
        <f t="shared" si="2"/>
        <v>678.46900000000005</v>
      </c>
      <c r="T42">
        <v>1.31298</v>
      </c>
      <c r="U42">
        <f t="shared" si="17"/>
        <v>0.42041728572160458</v>
      </c>
      <c r="V42">
        <f t="shared" si="3"/>
        <v>0.57958271427839536</v>
      </c>
      <c r="W42">
        <f t="shared" si="4"/>
        <v>5.3433513499667273E-4</v>
      </c>
      <c r="X42">
        <f t="shared" si="5"/>
        <v>0.84091748117314746</v>
      </c>
      <c r="Y42">
        <f t="shared" si="6"/>
        <v>2.0852354634439392</v>
      </c>
      <c r="Z42">
        <f t="shared" si="18"/>
        <v>0.62445812674103263</v>
      </c>
      <c r="AA42">
        <f t="shared" si="7"/>
        <v>5.391350383605523E-4</v>
      </c>
      <c r="AB42">
        <f t="shared" si="8"/>
        <v>2.0138026436918202E-3</v>
      </c>
      <c r="AC42">
        <f t="shared" si="8"/>
        <v>2.3039072302582412E-11</v>
      </c>
      <c r="AG42">
        <v>720</v>
      </c>
      <c r="AH42">
        <v>411.29599999999999</v>
      </c>
      <c r="AI42">
        <f t="shared" si="9"/>
        <v>684.44599999999991</v>
      </c>
      <c r="AJ42">
        <v>0.62439199999999995</v>
      </c>
      <c r="AK42">
        <f t="shared" si="19"/>
        <v>0.35303709650972787</v>
      </c>
      <c r="AL42">
        <f t="shared" si="20"/>
        <v>0.64696290349027219</v>
      </c>
      <c r="AM42">
        <f t="shared" si="21"/>
        <v>6.7110560151076998E-4</v>
      </c>
      <c r="AN42">
        <f t="shared" si="22"/>
        <v>0.85254631072098186</v>
      </c>
      <c r="AO42">
        <f t="shared" si="10"/>
        <v>2.1352641764814746</v>
      </c>
      <c r="AP42">
        <f t="shared" si="25"/>
        <v>0.62840274522062023</v>
      </c>
      <c r="AQ42">
        <f t="shared" si="23"/>
        <v>7.603407242353636E-4</v>
      </c>
      <c r="AR42">
        <f t="shared" si="11"/>
        <v>3.4447947499453006E-4</v>
      </c>
      <c r="AS42">
        <f t="shared" si="11"/>
        <v>7.9629071276732861E-9</v>
      </c>
    </row>
    <row r="43" spans="1:45" x14ac:dyDescent="0.25">
      <c r="A43">
        <v>2162</v>
      </c>
      <c r="B43">
        <v>400.416</v>
      </c>
      <c r="C43">
        <v>673.56600000000003</v>
      </c>
      <c r="D43">
        <v>0.94955466666666677</v>
      </c>
      <c r="E43">
        <f t="shared" si="12"/>
        <v>0.4151954082629114</v>
      </c>
      <c r="F43">
        <f t="shared" si="0"/>
        <v>0.58480459173708854</v>
      </c>
      <c r="G43">
        <f t="shared" si="13"/>
        <v>2.435839048061661E-4</v>
      </c>
      <c r="H43">
        <f t="shared" si="14"/>
        <v>0.8476703678675046</v>
      </c>
      <c r="I43">
        <f t="shared" si="15"/>
        <v>2.1139417173698369</v>
      </c>
      <c r="J43">
        <f t="shared" si="24"/>
        <v>0.62674877529990525</v>
      </c>
      <c r="K43">
        <f t="shared" si="16"/>
        <v>2.6726946915762154E-4</v>
      </c>
      <c r="L43">
        <f t="shared" si="1"/>
        <v>1.7593145347512631E-3</v>
      </c>
      <c r="M43">
        <f t="shared" si="1"/>
        <v>5.6100595864693715E-10</v>
      </c>
      <c r="Q43">
        <v>1104</v>
      </c>
      <c r="R43">
        <v>413.1</v>
      </c>
      <c r="S43">
        <f t="shared" si="2"/>
        <v>686.25</v>
      </c>
      <c r="T43">
        <v>1.2729299999999999</v>
      </c>
      <c r="U43">
        <f t="shared" si="17"/>
        <v>0.40759324248168449</v>
      </c>
      <c r="V43">
        <f t="shared" si="3"/>
        <v>0.59240675751831551</v>
      </c>
      <c r="W43">
        <f t="shared" si="4"/>
        <v>5.2659694827262204E-4</v>
      </c>
      <c r="X43">
        <f t="shared" si="5"/>
        <v>0.87906267263419136</v>
      </c>
      <c r="Y43">
        <f t="shared" si="6"/>
        <v>2.2615959934134011</v>
      </c>
      <c r="Z43">
        <f t="shared" si="18"/>
        <v>0.63739736766168587</v>
      </c>
      <c r="AA43">
        <f t="shared" si="7"/>
        <v>4.3610759873434685E-4</v>
      </c>
      <c r="AB43">
        <f t="shared" si="8"/>
        <v>2.0241550010727397E-3</v>
      </c>
      <c r="AC43">
        <f t="shared" si="8"/>
        <v>8.1883223798601444E-9</v>
      </c>
      <c r="AG43">
        <v>736</v>
      </c>
      <c r="AH43">
        <v>419.05900000000003</v>
      </c>
      <c r="AI43">
        <f t="shared" si="9"/>
        <v>692.20900000000006</v>
      </c>
      <c r="AJ43">
        <v>0.60540099999999997</v>
      </c>
      <c r="AK43">
        <f t="shared" si="19"/>
        <v>0.34229940688555549</v>
      </c>
      <c r="AL43">
        <f t="shared" si="20"/>
        <v>0.65770059311444451</v>
      </c>
      <c r="AM43">
        <f t="shared" si="21"/>
        <v>6.5757111436535315E-4</v>
      </c>
      <c r="AN43">
        <f t="shared" si="22"/>
        <v>0.88841035273635849</v>
      </c>
      <c r="AO43">
        <f t="shared" si="10"/>
        <v>2.3112193097090246</v>
      </c>
      <c r="AP43">
        <f t="shared" si="25"/>
        <v>0.64056819680838606</v>
      </c>
      <c r="AQ43">
        <f t="shared" si="23"/>
        <v>6.0896420348417616E-4</v>
      </c>
      <c r="AR43">
        <f t="shared" si="11"/>
        <v>2.9351900318784523E-4</v>
      </c>
      <c r="AS43">
        <f t="shared" si="11"/>
        <v>2.3626317854106825E-9</v>
      </c>
    </row>
    <row r="44" spans="1:45" x14ac:dyDescent="0.25">
      <c r="A44">
        <v>2209</v>
      </c>
      <c r="B44">
        <v>408.11933333333332</v>
      </c>
      <c r="C44">
        <v>681.26933333333329</v>
      </c>
      <c r="D44">
        <v>0.92337200000000008</v>
      </c>
      <c r="E44">
        <f t="shared" si="12"/>
        <v>0.40374696473702165</v>
      </c>
      <c r="F44">
        <f t="shared" si="0"/>
        <v>0.59625303526297835</v>
      </c>
      <c r="G44">
        <f t="shared" si="13"/>
        <v>2.3425274462943711E-4</v>
      </c>
      <c r="H44">
        <f t="shared" si="14"/>
        <v>0.88470245663961278</v>
      </c>
      <c r="I44">
        <f t="shared" si="15"/>
        <v>2.2911632701940068</v>
      </c>
      <c r="J44">
        <f t="shared" si="24"/>
        <v>0.63931044035031348</v>
      </c>
      <c r="K44">
        <f t="shared" si="16"/>
        <v>2.1435013636244342E-4</v>
      </c>
      <c r="L44">
        <f t="shared" si="1"/>
        <v>1.8539401328548733E-3</v>
      </c>
      <c r="M44">
        <f t="shared" si="1"/>
        <v>3.9611381582940539E-10</v>
      </c>
      <c r="Q44">
        <v>1128</v>
      </c>
      <c r="R44">
        <v>420.90300000000002</v>
      </c>
      <c r="S44">
        <f t="shared" si="2"/>
        <v>694.053</v>
      </c>
      <c r="T44">
        <v>1.23346</v>
      </c>
      <c r="U44">
        <f t="shared" si="17"/>
        <v>0.39495491572314156</v>
      </c>
      <c r="V44">
        <f t="shared" si="3"/>
        <v>0.60504508427685844</v>
      </c>
      <c r="W44">
        <f t="shared" si="4"/>
        <v>5.1672408934883929E-4</v>
      </c>
      <c r="X44">
        <f t="shared" si="5"/>
        <v>0.90991840759425635</v>
      </c>
      <c r="Y44">
        <f t="shared" si="6"/>
        <v>2.4391562764811163</v>
      </c>
      <c r="Z44">
        <f t="shared" si="18"/>
        <v>0.64786395003131014</v>
      </c>
      <c r="AA44">
        <f t="shared" si="7"/>
        <v>3.44183266738438E-4</v>
      </c>
      <c r="AB44">
        <f t="shared" si="8"/>
        <v>1.8334552644977571E-3</v>
      </c>
      <c r="AC44">
        <f t="shared" si="8"/>
        <v>2.9770335467073964E-8</v>
      </c>
      <c r="AG44">
        <v>752</v>
      </c>
      <c r="AH44">
        <v>426.81700000000001</v>
      </c>
      <c r="AI44">
        <f t="shared" si="9"/>
        <v>699.96699999999998</v>
      </c>
      <c r="AJ44">
        <v>0.58679300000000001</v>
      </c>
      <c r="AK44">
        <f t="shared" si="19"/>
        <v>0.33177826905570978</v>
      </c>
      <c r="AL44">
        <f t="shared" si="20"/>
        <v>0.66822173094429016</v>
      </c>
      <c r="AM44">
        <f t="shared" si="21"/>
        <v>6.5446136274970035E-4</v>
      </c>
      <c r="AN44">
        <f t="shared" si="22"/>
        <v>0.91713420913847366</v>
      </c>
      <c r="AO44">
        <f t="shared" si="10"/>
        <v>2.4875363558505574</v>
      </c>
      <c r="AP44">
        <f t="shared" si="25"/>
        <v>0.6503116240641329</v>
      </c>
      <c r="AQ44">
        <f t="shared" si="23"/>
        <v>4.7700027723828788E-4</v>
      </c>
      <c r="AR44">
        <f t="shared" si="11"/>
        <v>3.207719284586565E-4</v>
      </c>
      <c r="AS44">
        <f t="shared" si="11"/>
        <v>3.1492436870888851E-8</v>
      </c>
    </row>
    <row r="45" spans="1:45" x14ac:dyDescent="0.25">
      <c r="A45">
        <v>2256</v>
      </c>
      <c r="B45">
        <v>415.83233333333334</v>
      </c>
      <c r="C45">
        <v>688.98233333333337</v>
      </c>
      <c r="D45">
        <v>0.89819233333333326</v>
      </c>
      <c r="E45">
        <f t="shared" si="12"/>
        <v>0.39273708573943811</v>
      </c>
      <c r="F45">
        <f t="shared" si="0"/>
        <v>0.60726291426056189</v>
      </c>
      <c r="G45">
        <f t="shared" si="13"/>
        <v>2.2175847930804932E-4</v>
      </c>
      <c r="H45">
        <f t="shared" si="14"/>
        <v>0.91440219489668295</v>
      </c>
      <c r="I45">
        <f t="shared" si="15"/>
        <v>2.4688359837247238</v>
      </c>
      <c r="J45">
        <f t="shared" si="24"/>
        <v>0.6493848967593483</v>
      </c>
      <c r="K45">
        <f t="shared" si="16"/>
        <v>1.6824564668650727E-4</v>
      </c>
      <c r="L45">
        <f t="shared" si="1"/>
        <v>1.7742614096280681E-3</v>
      </c>
      <c r="M45">
        <f t="shared" si="1"/>
        <v>2.8636232551811751E-9</v>
      </c>
      <c r="Q45">
        <v>1152</v>
      </c>
      <c r="R45">
        <v>428.70299999999997</v>
      </c>
      <c r="S45">
        <f t="shared" si="2"/>
        <v>701.85299999999995</v>
      </c>
      <c r="T45">
        <v>1.1947300000000001</v>
      </c>
      <c r="U45">
        <f t="shared" si="17"/>
        <v>0.38255353757876942</v>
      </c>
      <c r="V45">
        <f t="shared" si="3"/>
        <v>0.61744646242123058</v>
      </c>
      <c r="W45">
        <f t="shared" si="4"/>
        <v>4.9684495448878985E-4</v>
      </c>
      <c r="X45">
        <f t="shared" si="5"/>
        <v>0.93427025949271381</v>
      </c>
      <c r="Y45">
        <f t="shared" si="6"/>
        <v>2.617776728431604</v>
      </c>
      <c r="Z45">
        <f t="shared" si="18"/>
        <v>0.65612434843303269</v>
      </c>
      <c r="AA45">
        <f t="shared" si="7"/>
        <v>2.6447701118277307E-4</v>
      </c>
      <c r="AB45">
        <f t="shared" si="8"/>
        <v>1.4959788663419574E-3</v>
      </c>
      <c r="AC45">
        <f t="shared" si="8"/>
        <v>5.3994861076268223E-8</v>
      </c>
      <c r="AG45">
        <v>768</v>
      </c>
      <c r="AH45">
        <v>434.55700000000002</v>
      </c>
      <c r="AI45">
        <f t="shared" si="9"/>
        <v>707.70699999999999</v>
      </c>
      <c r="AJ45">
        <v>0.56827300000000003</v>
      </c>
      <c r="AK45">
        <f t="shared" si="19"/>
        <v>0.32130688725171463</v>
      </c>
      <c r="AL45">
        <f t="shared" si="20"/>
        <v>0.67869311274828537</v>
      </c>
      <c r="AM45">
        <f t="shared" si="21"/>
        <v>6.1785110509264551E-4</v>
      </c>
      <c r="AN45">
        <f t="shared" si="22"/>
        <v>0.93963354060782767</v>
      </c>
      <c r="AO45">
        <f t="shared" si="10"/>
        <v>2.6642554578727089</v>
      </c>
      <c r="AP45">
        <f t="shared" si="25"/>
        <v>0.65794362849994548</v>
      </c>
      <c r="AQ45">
        <f t="shared" si="23"/>
        <v>3.6481401396481247E-4</v>
      </c>
      <c r="AR45">
        <f t="shared" si="11"/>
        <v>4.3054109657210518E-4</v>
      </c>
      <c r="AS45">
        <f t="shared" si="11"/>
        <v>6.402776948643529E-8</v>
      </c>
    </row>
    <row r="46" spans="1:45" x14ac:dyDescent="0.25">
      <c r="A46">
        <v>2303</v>
      </c>
      <c r="B46">
        <v>423.52266666666668</v>
      </c>
      <c r="C46">
        <v>696.6726666666666</v>
      </c>
      <c r="D46">
        <v>0.87435566666666675</v>
      </c>
      <c r="E46">
        <f t="shared" si="12"/>
        <v>0.38231443721195979</v>
      </c>
      <c r="F46">
        <f t="shared" si="0"/>
        <v>0.61768556278804021</v>
      </c>
      <c r="G46">
        <f t="shared" si="13"/>
        <v>2.0382181248777801E-4</v>
      </c>
      <c r="H46">
        <f t="shared" si="14"/>
        <v>0.9377138276965411</v>
      </c>
      <c r="I46">
        <f t="shared" si="15"/>
        <v>2.6472423479033531</v>
      </c>
      <c r="J46">
        <f t="shared" si="24"/>
        <v>0.65729244215361415</v>
      </c>
      <c r="K46">
        <f t="shared" si="16"/>
        <v>1.285624455406467E-4</v>
      </c>
      <c r="L46">
        <f t="shared" si="1"/>
        <v>1.5687048930791271E-3</v>
      </c>
      <c r="M46">
        <f t="shared" si="1"/>
        <v>5.6639723132829603E-9</v>
      </c>
      <c r="Q46">
        <v>1176</v>
      </c>
      <c r="R46">
        <v>436.49</v>
      </c>
      <c r="S46">
        <f t="shared" si="2"/>
        <v>709.64</v>
      </c>
      <c r="T46">
        <v>1.1574899999999999</v>
      </c>
      <c r="U46">
        <f t="shared" si="17"/>
        <v>0.37062925867103846</v>
      </c>
      <c r="V46">
        <f t="shared" si="3"/>
        <v>0.62937074132896154</v>
      </c>
      <c r="W46">
        <f t="shared" si="4"/>
        <v>4.6162286319312756E-4</v>
      </c>
      <c r="X46">
        <f t="shared" si="5"/>
        <v>0.95298268868167824</v>
      </c>
      <c r="Y46">
        <f t="shared" si="6"/>
        <v>2.7968599085139512</v>
      </c>
      <c r="Z46">
        <f t="shared" si="18"/>
        <v>0.6624717967014192</v>
      </c>
      <c r="AA46">
        <f t="shared" si="7"/>
        <v>1.983533163664122E-4</v>
      </c>
      <c r="AB46">
        <f t="shared" si="8"/>
        <v>1.0956798667705085E-3</v>
      </c>
      <c r="AC46">
        <f t="shared" si="8"/>
        <v>6.9310854286344071E-8</v>
      </c>
      <c r="AG46">
        <v>784</v>
      </c>
      <c r="AH46">
        <v>442.31</v>
      </c>
      <c r="AI46">
        <f t="shared" si="9"/>
        <v>715.46</v>
      </c>
      <c r="AJ46">
        <v>0.55078899999999997</v>
      </c>
      <c r="AK46">
        <f t="shared" si="19"/>
        <v>0.31142126957023231</v>
      </c>
      <c r="AL46">
        <f t="shared" si="20"/>
        <v>0.68857873042976769</v>
      </c>
      <c r="AM46">
        <f t="shared" si="21"/>
        <v>5.6989732165574347E-4</v>
      </c>
      <c r="AN46">
        <f t="shared" si="22"/>
        <v>0.95684122751397083</v>
      </c>
      <c r="AO46">
        <f t="shared" si="10"/>
        <v>2.8410573423693628</v>
      </c>
      <c r="AP46">
        <f t="shared" si="25"/>
        <v>0.66378065272338249</v>
      </c>
      <c r="AQ46">
        <f t="shared" si="23"/>
        <v>2.7380508609739387E-4</v>
      </c>
      <c r="AR46">
        <f t="shared" si="11"/>
        <v>6.1494465793191877E-4</v>
      </c>
      <c r="AS46">
        <f t="shared" si="11"/>
        <v>8.7670611957941188E-8</v>
      </c>
    </row>
    <row r="47" spans="1:45" x14ac:dyDescent="0.25">
      <c r="A47">
        <v>2350</v>
      </c>
      <c r="B47">
        <v>431.19266666666664</v>
      </c>
      <c r="C47">
        <v>704.34266666666667</v>
      </c>
      <c r="D47">
        <v>0.85244700000000007</v>
      </c>
      <c r="E47">
        <f t="shared" si="12"/>
        <v>0.37273481202503422</v>
      </c>
      <c r="F47">
        <f t="shared" si="0"/>
        <v>0.62726518797496578</v>
      </c>
      <c r="G47">
        <f t="shared" si="13"/>
        <v>1.8295772286696147E-4</v>
      </c>
      <c r="H47">
        <f t="shared" si="14"/>
        <v>0.95552707030530593</v>
      </c>
      <c r="I47">
        <f t="shared" si="15"/>
        <v>2.8256440430283476</v>
      </c>
      <c r="J47">
        <f t="shared" si="24"/>
        <v>0.6633348770940245</v>
      </c>
      <c r="K47">
        <f t="shared" si="16"/>
        <v>9.6091155290621357E-5</v>
      </c>
      <c r="L47">
        <f t="shared" si="1"/>
        <v>1.3010224731455433E-3</v>
      </c>
      <c r="M47">
        <f t="shared" si="1"/>
        <v>7.5458005624948629E-9</v>
      </c>
      <c r="Q47">
        <v>1200</v>
      </c>
      <c r="R47">
        <v>444.28100000000001</v>
      </c>
      <c r="S47">
        <f t="shared" si="2"/>
        <v>717.43100000000004</v>
      </c>
      <c r="T47">
        <v>1.1228899999999999</v>
      </c>
      <c r="U47">
        <f t="shared" si="17"/>
        <v>0.3595503099544034</v>
      </c>
      <c r="V47">
        <f t="shared" si="3"/>
        <v>0.6404496900455966</v>
      </c>
      <c r="W47">
        <f t="shared" si="4"/>
        <v>4.2039700633570803E-4</v>
      </c>
      <c r="X47">
        <f t="shared" si="5"/>
        <v>0.96701669628900766</v>
      </c>
      <c r="Y47">
        <f t="shared" si="6"/>
        <v>2.9761038352820397</v>
      </c>
      <c r="Z47">
        <f t="shared" si="18"/>
        <v>0.66723227629421311</v>
      </c>
      <c r="AA47">
        <f t="shared" si="7"/>
        <v>1.4570400586594697E-4</v>
      </c>
      <c r="AB47">
        <f t="shared" si="8"/>
        <v>7.1730692616458233E-4</v>
      </c>
      <c r="AC47">
        <f t="shared" si="8"/>
        <v>7.5456244507080148E-8</v>
      </c>
      <c r="AG47">
        <v>800</v>
      </c>
      <c r="AH47">
        <v>450.05099999999999</v>
      </c>
      <c r="AI47">
        <f t="shared" si="9"/>
        <v>723.20100000000002</v>
      </c>
      <c r="AJ47">
        <v>0.53466199999999997</v>
      </c>
      <c r="AK47">
        <f t="shared" si="19"/>
        <v>0.30230291242374041</v>
      </c>
      <c r="AL47">
        <f t="shared" si="20"/>
        <v>0.69769708757625959</v>
      </c>
      <c r="AM47">
        <f t="shared" si="21"/>
        <v>5.1583004924715681E-4</v>
      </c>
      <c r="AN47">
        <f t="shared" si="22"/>
        <v>0.96975617051100149</v>
      </c>
      <c r="AO47">
        <f t="shared" si="10"/>
        <v>3.0185211230470799</v>
      </c>
      <c r="AP47">
        <f t="shared" si="25"/>
        <v>0.66816153410094081</v>
      </c>
      <c r="AQ47">
        <f t="shared" si="23"/>
        <v>2.004232869405697E-4</v>
      </c>
      <c r="AR47">
        <f t="shared" si="11"/>
        <v>8.7234891909341509E-4</v>
      </c>
      <c r="AS47">
        <f t="shared" si="11"/>
        <v>9.9481425708723937E-8</v>
      </c>
    </row>
    <row r="48" spans="1:45" x14ac:dyDescent="0.25">
      <c r="A48">
        <v>2397</v>
      </c>
      <c r="B48">
        <v>438.89200000000005</v>
      </c>
      <c r="C48">
        <v>712.04200000000003</v>
      </c>
      <c r="D48">
        <v>0.8327810000000001</v>
      </c>
      <c r="E48">
        <f t="shared" si="12"/>
        <v>0.36413579905028703</v>
      </c>
      <c r="F48">
        <f t="shared" si="0"/>
        <v>0.63586420094971297</v>
      </c>
      <c r="G48">
        <f t="shared" si="13"/>
        <v>1.7067743230536378E-4</v>
      </c>
      <c r="H48">
        <f t="shared" si="14"/>
        <v>0.96884118434965327</v>
      </c>
      <c r="I48">
        <f t="shared" si="15"/>
        <v>3.0040002216710326</v>
      </c>
      <c r="J48">
        <f t="shared" si="24"/>
        <v>0.66785116139268375</v>
      </c>
      <c r="K48">
        <f t="shared" si="16"/>
        <v>7.0632049788236072E-5</v>
      </c>
      <c r="L48">
        <f t="shared" si="1"/>
        <v>1.0231656383801774E-3</v>
      </c>
      <c r="M48">
        <f t="shared" si="1"/>
        <v>1.0009078562998402E-8</v>
      </c>
      <c r="Q48">
        <v>1224</v>
      </c>
      <c r="R48">
        <v>452.06400000000002</v>
      </c>
      <c r="S48">
        <f t="shared" si="2"/>
        <v>725.21399999999994</v>
      </c>
      <c r="T48">
        <v>1.09138</v>
      </c>
      <c r="U48">
        <f t="shared" si="17"/>
        <v>0.34946078180234641</v>
      </c>
      <c r="V48">
        <f t="shared" si="3"/>
        <v>0.65053921819765359</v>
      </c>
      <c r="W48">
        <f t="shared" si="4"/>
        <v>3.7703647727854728E-4</v>
      </c>
      <c r="X48">
        <f t="shared" si="5"/>
        <v>0.9773256296822046</v>
      </c>
      <c r="Y48">
        <f t="shared" si="6"/>
        <v>3.1558136096375575</v>
      </c>
      <c r="Z48">
        <f t="shared" si="18"/>
        <v>0.67072917243499586</v>
      </c>
      <c r="AA48">
        <f t="shared" si="7"/>
        <v>1.0449590712453562E-4</v>
      </c>
      <c r="AB48">
        <f t="shared" si="8"/>
        <v>4.0763425210597497E-4</v>
      </c>
      <c r="AC48">
        <f t="shared" si="8"/>
        <v>7.4278362379873751E-8</v>
      </c>
      <c r="AG48">
        <v>816</v>
      </c>
      <c r="AH48">
        <v>457.791</v>
      </c>
      <c r="AI48">
        <f t="shared" si="9"/>
        <v>730.94100000000003</v>
      </c>
      <c r="AJ48">
        <v>0.520065</v>
      </c>
      <c r="AK48">
        <f t="shared" si="19"/>
        <v>0.2940496316357859</v>
      </c>
      <c r="AL48">
        <f t="shared" si="20"/>
        <v>0.7059503683642141</v>
      </c>
      <c r="AM48">
        <f t="shared" si="21"/>
        <v>4.495004608086467E-4</v>
      </c>
      <c r="AN48">
        <f t="shared" si="22"/>
        <v>0.97920981274609942</v>
      </c>
      <c r="AO48">
        <f t="shared" si="10"/>
        <v>3.1961362558557189</v>
      </c>
      <c r="AP48">
        <f t="shared" si="25"/>
        <v>0.67136830669198988</v>
      </c>
      <c r="AQ48">
        <f t="shared" si="23"/>
        <v>1.4368015070212372E-4</v>
      </c>
      <c r="AR48">
        <f t="shared" si="11"/>
        <v>1.1959189895015194E-3</v>
      </c>
      <c r="AS48">
        <f t="shared" si="11"/>
        <v>9.3526062073649885E-8</v>
      </c>
    </row>
    <row r="49" spans="1:45" x14ac:dyDescent="0.25">
      <c r="A49">
        <v>2444</v>
      </c>
      <c r="B49">
        <v>446.56866666666673</v>
      </c>
      <c r="C49">
        <v>719.71866666666665</v>
      </c>
      <c r="D49">
        <v>0.81443500000000002</v>
      </c>
      <c r="E49">
        <f t="shared" si="12"/>
        <v>0.35611395973193494</v>
      </c>
      <c r="F49">
        <f t="shared" si="0"/>
        <v>0.64388604026806506</v>
      </c>
      <c r="G49">
        <f t="shared" si="13"/>
        <v>1.5893673026844341E-4</v>
      </c>
      <c r="H49">
        <f t="shared" si="14"/>
        <v>0.97862775797573154</v>
      </c>
      <c r="I49">
        <f t="shared" si="15"/>
        <v>3.1833516918787272</v>
      </c>
      <c r="J49">
        <f t="shared" si="24"/>
        <v>0.67117086773273082</v>
      </c>
      <c r="K49">
        <f t="shared" si="16"/>
        <v>5.0450551037451067E-5</v>
      </c>
      <c r="L49">
        <f t="shared" si="1"/>
        <v>7.444618097765791E-4</v>
      </c>
      <c r="M49">
        <f t="shared" si="1"/>
        <v>1.1769251084138994E-8</v>
      </c>
      <c r="Q49">
        <v>1248</v>
      </c>
      <c r="R49">
        <v>459.85199999999998</v>
      </c>
      <c r="S49">
        <f t="shared" si="2"/>
        <v>733.00199999999995</v>
      </c>
      <c r="T49">
        <v>1.0631200000000001</v>
      </c>
      <c r="U49">
        <f t="shared" si="17"/>
        <v>0.34041190634766127</v>
      </c>
      <c r="V49">
        <f t="shared" si="3"/>
        <v>0.65958809365233873</v>
      </c>
      <c r="W49">
        <f t="shared" si="4"/>
        <v>3.3914604573321666E-4</v>
      </c>
      <c r="X49">
        <f t="shared" si="5"/>
        <v>0.98471898403788116</v>
      </c>
      <c r="Y49">
        <f t="shared" si="6"/>
        <v>3.3357179343128003</v>
      </c>
      <c r="Z49">
        <f t="shared" si="18"/>
        <v>0.67323707420598466</v>
      </c>
      <c r="AA49">
        <f t="shared" si="7"/>
        <v>7.3381120375279007E-5</v>
      </c>
      <c r="AB49">
        <f t="shared" si="8"/>
        <v>1.8629467015380502E-4</v>
      </c>
      <c r="AC49">
        <f t="shared" si="8"/>
        <v>7.0630995550510179E-8</v>
      </c>
      <c r="AG49">
        <v>832</v>
      </c>
      <c r="AH49">
        <v>465.52199999999999</v>
      </c>
      <c r="AI49">
        <f t="shared" si="9"/>
        <v>738.67200000000003</v>
      </c>
      <c r="AJ49">
        <v>0.50734500000000005</v>
      </c>
      <c r="AK49">
        <f t="shared" si="19"/>
        <v>0.28685762426284755</v>
      </c>
      <c r="AL49">
        <f t="shared" si="20"/>
        <v>0.71314237573715245</v>
      </c>
      <c r="AM49">
        <f t="shared" si="21"/>
        <v>4.1289020315159186E-4</v>
      </c>
      <c r="AN49">
        <f t="shared" si="22"/>
        <v>0.98598697303399363</v>
      </c>
      <c r="AO49">
        <f t="shared" si="10"/>
        <v>3.3740590714772112</v>
      </c>
      <c r="AP49">
        <f t="shared" si="25"/>
        <v>0.67366718910322387</v>
      </c>
      <c r="AQ49">
        <f t="shared" si="23"/>
        <v>1.0069180715456353E-4</v>
      </c>
      <c r="AR49">
        <f t="shared" si="11"/>
        <v>1.5582903597834929E-3</v>
      </c>
      <c r="AS49">
        <f t="shared" si="11"/>
        <v>9.7467838463117306E-8</v>
      </c>
    </row>
    <row r="50" spans="1:45" x14ac:dyDescent="0.25">
      <c r="A50">
        <v>2491</v>
      </c>
      <c r="B50">
        <v>454.2283333333333</v>
      </c>
      <c r="C50">
        <v>727.37833333333333</v>
      </c>
      <c r="D50">
        <v>0.79735099999999992</v>
      </c>
      <c r="E50">
        <f t="shared" si="12"/>
        <v>0.3486439334093181</v>
      </c>
      <c r="F50">
        <f t="shared" si="0"/>
        <v>0.6513560665906819</v>
      </c>
      <c r="G50">
        <f t="shared" si="13"/>
        <v>1.4922103574079056E-4</v>
      </c>
      <c r="H50">
        <f t="shared" si="14"/>
        <v>0.9856180411925507</v>
      </c>
      <c r="I50">
        <f t="shared" si="15"/>
        <v>3.3625978711761544</v>
      </c>
      <c r="J50">
        <f t="shared" si="24"/>
        <v>0.67354204363149106</v>
      </c>
      <c r="K50">
        <f t="shared" si="16"/>
        <v>3.5277721313662338E-5</v>
      </c>
      <c r="L50">
        <f t="shared" si="1"/>
        <v>4.9221757725531102E-4</v>
      </c>
      <c r="M50">
        <f t="shared" si="1"/>
        <v>1.2983078902639406E-8</v>
      </c>
      <c r="Q50">
        <v>1272</v>
      </c>
      <c r="R50">
        <v>467.63</v>
      </c>
      <c r="S50">
        <f t="shared" si="2"/>
        <v>740.78</v>
      </c>
      <c r="T50">
        <v>1.0377000000000001</v>
      </c>
      <c r="U50">
        <f t="shared" si="17"/>
        <v>0.33227240125006408</v>
      </c>
      <c r="V50">
        <f t="shared" si="3"/>
        <v>0.66772759874993592</v>
      </c>
      <c r="W50">
        <f t="shared" si="4"/>
        <v>3.0072194613795417E-4</v>
      </c>
      <c r="X50">
        <f t="shared" si="5"/>
        <v>0.98991088715523901</v>
      </c>
      <c r="Y50">
        <f t="shared" si="6"/>
        <v>3.5160496855619798</v>
      </c>
      <c r="Z50">
        <f t="shared" si="18"/>
        <v>0.67499822109499141</v>
      </c>
      <c r="AA50">
        <f t="shared" si="7"/>
        <v>5.0304315124336671E-5</v>
      </c>
      <c r="AB50">
        <f t="shared" si="8"/>
        <v>5.2861949284420169E-5</v>
      </c>
      <c r="AC50">
        <f t="shared" si="8"/>
        <v>6.2708989922472291E-8</v>
      </c>
      <c r="AG50">
        <v>848</v>
      </c>
      <c r="AH50">
        <v>473.25700000000001</v>
      </c>
      <c r="AI50">
        <f t="shared" si="9"/>
        <v>746.40699999999993</v>
      </c>
      <c r="AJ50">
        <v>0.49566100000000002</v>
      </c>
      <c r="AK50">
        <f t="shared" si="19"/>
        <v>0.28025138101242208</v>
      </c>
      <c r="AL50">
        <f t="shared" si="20"/>
        <v>0.71974861898757792</v>
      </c>
      <c r="AM50">
        <f t="shared" si="21"/>
        <v>3.7401830795587288E-4</v>
      </c>
      <c r="AN50">
        <f t="shared" si="22"/>
        <v>0.99073644269580496</v>
      </c>
      <c r="AO50">
        <f t="shared" si="10"/>
        <v>3.5521071649933704</v>
      </c>
      <c r="AP50">
        <f t="shared" si="25"/>
        <v>0.67527825801769692</v>
      </c>
      <c r="AQ50">
        <f t="shared" si="23"/>
        <v>6.9145527150826465E-5</v>
      </c>
      <c r="AR50">
        <f t="shared" si="11"/>
        <v>1.9776130047915149E-3</v>
      </c>
      <c r="AS50">
        <f t="shared" si="11"/>
        <v>9.2947412475801876E-8</v>
      </c>
    </row>
    <row r="51" spans="1:45" x14ac:dyDescent="0.25">
      <c r="A51">
        <v>2538</v>
      </c>
      <c r="B51">
        <v>461.89166666666665</v>
      </c>
      <c r="C51">
        <v>735.04166666666663</v>
      </c>
      <c r="D51">
        <v>0.78131133333333336</v>
      </c>
      <c r="E51">
        <f t="shared" si="12"/>
        <v>0.34163054472950088</v>
      </c>
      <c r="F51">
        <f t="shared" si="0"/>
        <v>0.65836945527049906</v>
      </c>
      <c r="G51">
        <f t="shared" si="13"/>
        <v>1.3135569384044931E-4</v>
      </c>
      <c r="H51">
        <f t="shared" si="14"/>
        <v>0.99050602077167271</v>
      </c>
      <c r="I51">
        <f t="shared" si="15"/>
        <v>3.5417635749808341</v>
      </c>
      <c r="J51">
        <f t="shared" si="24"/>
        <v>0.67520009653323321</v>
      </c>
      <c r="K51">
        <f t="shared" si="16"/>
        <v>2.419638433379582E-5</v>
      </c>
      <c r="L51">
        <f t="shared" si="1"/>
        <v>2.8327048531484931E-4</v>
      </c>
      <c r="M51">
        <f t="shared" si="1"/>
        <v>1.1483117613942755E-8</v>
      </c>
      <c r="Q51">
        <v>1296</v>
      </c>
      <c r="R51">
        <v>475.39100000000002</v>
      </c>
      <c r="S51">
        <f t="shared" si="2"/>
        <v>748.54099999999994</v>
      </c>
      <c r="T51">
        <v>1.0151600000000001</v>
      </c>
      <c r="U51">
        <f t="shared" si="17"/>
        <v>0.32505507454275323</v>
      </c>
      <c r="V51">
        <f t="shared" si="3"/>
        <v>0.67494492545724682</v>
      </c>
      <c r="W51">
        <f t="shared" si="4"/>
        <v>2.5869558720562996E-4</v>
      </c>
      <c r="X51">
        <f t="shared" si="5"/>
        <v>0.99347004691152108</v>
      </c>
      <c r="Y51">
        <f t="shared" si="6"/>
        <v>3.6964746706157086</v>
      </c>
      <c r="Z51">
        <f t="shared" si="18"/>
        <v>0.67620552465797545</v>
      </c>
      <c r="AA51">
        <f t="shared" si="7"/>
        <v>3.3710589317546261E-5</v>
      </c>
      <c r="AB51">
        <f t="shared" si="8"/>
        <v>1.5891103448776591E-6</v>
      </c>
      <c r="AC51">
        <f t="shared" si="8"/>
        <v>5.061824927470103E-8</v>
      </c>
      <c r="AG51">
        <v>864</v>
      </c>
      <c r="AH51">
        <v>480.983</v>
      </c>
      <c r="AI51">
        <f t="shared" si="9"/>
        <v>754.13300000000004</v>
      </c>
      <c r="AJ51">
        <v>0.48507699999999998</v>
      </c>
      <c r="AK51">
        <f t="shared" si="19"/>
        <v>0.27426708808512806</v>
      </c>
      <c r="AL51">
        <f t="shared" si="20"/>
        <v>0.72573291191487188</v>
      </c>
      <c r="AM51">
        <f t="shared" si="21"/>
        <v>3.3026975681742926E-4</v>
      </c>
      <c r="AN51">
        <f t="shared" si="22"/>
        <v>0.99399792535991793</v>
      </c>
      <c r="AO51">
        <f t="shared" si="10"/>
        <v>3.7305153292536226</v>
      </c>
      <c r="AP51">
        <f t="shared" si="25"/>
        <v>0.67638458645211019</v>
      </c>
      <c r="AQ51">
        <f t="shared" si="23"/>
        <v>4.6396052709925584E-5</v>
      </c>
      <c r="AR51">
        <f t="shared" si="11"/>
        <v>2.4352572259786535E-3</v>
      </c>
      <c r="AS51">
        <f t="shared" si="11"/>
        <v>8.0584279883714538E-8</v>
      </c>
    </row>
    <row r="52" spans="1:45" x14ac:dyDescent="0.25">
      <c r="A52">
        <v>2585</v>
      </c>
      <c r="B52">
        <v>469.55500000000001</v>
      </c>
      <c r="C52">
        <v>742.70499999999993</v>
      </c>
      <c r="D52">
        <v>0.76719199999999999</v>
      </c>
      <c r="E52">
        <f t="shared" si="12"/>
        <v>0.33545682711899982</v>
      </c>
      <c r="F52">
        <f t="shared" si="0"/>
        <v>0.66454317288100018</v>
      </c>
      <c r="G52">
        <f t="shared" si="13"/>
        <v>1.0929768708169879E-4</v>
      </c>
      <c r="H52">
        <f t="shared" si="14"/>
        <v>0.99385860217738764</v>
      </c>
      <c r="I52">
        <f t="shared" si="15"/>
        <v>3.7212766426788262</v>
      </c>
      <c r="J52">
        <f t="shared" si="24"/>
        <v>0.67633732659692158</v>
      </c>
      <c r="K52">
        <f t="shared" si="16"/>
        <v>1.622710511730315E-5</v>
      </c>
      <c r="L52">
        <f t="shared" si="1"/>
        <v>1.3910206187478275E-4</v>
      </c>
      <c r="M52">
        <f t="shared" si="1"/>
        <v>8.6621332271912891E-9</v>
      </c>
      <c r="Q52">
        <v>1320</v>
      </c>
      <c r="R52">
        <v>483.173</v>
      </c>
      <c r="S52">
        <f t="shared" si="2"/>
        <v>756.32299999999998</v>
      </c>
      <c r="T52">
        <v>0.99577000000000004</v>
      </c>
      <c r="U52">
        <f t="shared" si="17"/>
        <v>0.31884638044981811</v>
      </c>
      <c r="V52">
        <f t="shared" si="3"/>
        <v>0.68115361955018194</v>
      </c>
      <c r="W52">
        <f t="shared" si="4"/>
        <v>2.0759687142441843E-4</v>
      </c>
      <c r="X52">
        <f t="shared" si="5"/>
        <v>0.99585515786200318</v>
      </c>
      <c r="Y52">
        <f t="shared" si="6"/>
        <v>3.8767955421459863</v>
      </c>
      <c r="Z52">
        <f t="shared" si="18"/>
        <v>0.67701457880159654</v>
      </c>
      <c r="AA52">
        <f t="shared" si="7"/>
        <v>2.2192753353997203E-5</v>
      </c>
      <c r="AB52">
        <f t="shared" si="8"/>
        <v>1.7131658318450377E-5</v>
      </c>
      <c r="AC52">
        <f t="shared" si="8"/>
        <v>3.4374686997470698E-8</v>
      </c>
      <c r="AG52">
        <v>880</v>
      </c>
      <c r="AH52">
        <v>488.71899999999999</v>
      </c>
      <c r="AI52">
        <f t="shared" si="9"/>
        <v>761.86899999999991</v>
      </c>
      <c r="AJ52">
        <v>0.47573100000000001</v>
      </c>
      <c r="AK52">
        <f t="shared" si="19"/>
        <v>0.26898277197604925</v>
      </c>
      <c r="AL52">
        <f t="shared" si="20"/>
        <v>0.73101722802395075</v>
      </c>
      <c r="AM52">
        <f t="shared" si="21"/>
        <v>2.7503632755296326E-4</v>
      </c>
      <c r="AN52">
        <f t="shared" si="22"/>
        <v>0.99618635211479112</v>
      </c>
      <c r="AO52">
        <f t="shared" si="10"/>
        <v>3.909008136871603</v>
      </c>
      <c r="AP52">
        <f t="shared" si="25"/>
        <v>0.67712692329546897</v>
      </c>
      <c r="AQ52">
        <f t="shared" si="23"/>
        <v>3.0526211122910074E-5</v>
      </c>
      <c r="AR52">
        <f t="shared" si="11"/>
        <v>2.9041649437286251E-3</v>
      </c>
      <c r="AS52">
        <f t="shared" si="11"/>
        <v>5.9785197036638161E-8</v>
      </c>
    </row>
    <row r="53" spans="1:45" x14ac:dyDescent="0.25">
      <c r="A53">
        <v>2632</v>
      </c>
      <c r="B53">
        <v>477.19800000000004</v>
      </c>
      <c r="C53">
        <v>750.34799999999996</v>
      </c>
      <c r="D53">
        <v>0.75544366666666674</v>
      </c>
      <c r="E53">
        <f t="shared" si="12"/>
        <v>0.33031983582615998</v>
      </c>
      <c r="F53">
        <f t="shared" si="0"/>
        <v>0.66968016417384002</v>
      </c>
      <c r="G53">
        <f t="shared" si="13"/>
        <v>9.4741201249339723E-5</v>
      </c>
      <c r="H53">
        <f t="shared" si="14"/>
        <v>0.9961069831806959</v>
      </c>
      <c r="I53">
        <f t="shared" si="15"/>
        <v>3.9010633162416841</v>
      </c>
      <c r="J53">
        <f t="shared" si="24"/>
        <v>0.6771000005374348</v>
      </c>
      <c r="K53">
        <f t="shared" si="16"/>
        <v>1.0623759503218587E-5</v>
      </c>
      <c r="L53">
        <f t="shared" si="1"/>
        <v>5.5053971662523387E-5</v>
      </c>
      <c r="M53">
        <f t="shared" si="1"/>
        <v>7.0757440059120826E-9</v>
      </c>
      <c r="Q53">
        <v>1344</v>
      </c>
      <c r="R53">
        <v>490.959</v>
      </c>
      <c r="S53">
        <f t="shared" si="2"/>
        <v>764.10899999999992</v>
      </c>
      <c r="T53">
        <v>0.98021000000000003</v>
      </c>
      <c r="U53">
        <f t="shared" si="17"/>
        <v>0.31386405553563196</v>
      </c>
      <c r="V53">
        <f t="shared" si="3"/>
        <v>0.68613594446436799</v>
      </c>
      <c r="W53">
        <f t="shared" si="4"/>
        <v>1.7466955274348292E-4</v>
      </c>
      <c r="X53">
        <f t="shared" si="5"/>
        <v>0.99742535227620843</v>
      </c>
      <c r="Y53">
        <f t="shared" si="6"/>
        <v>4.0578033498144741</v>
      </c>
      <c r="Z53">
        <f t="shared" si="18"/>
        <v>0.67754720488209252</v>
      </c>
      <c r="AA53">
        <f t="shared" si="7"/>
        <v>1.4254330372191939E-5</v>
      </c>
      <c r="AB53">
        <f t="shared" si="8"/>
        <v>7.3766447612145277E-5</v>
      </c>
      <c r="AC53">
        <f t="shared" si="8"/>
        <v>2.5733043568430738E-8</v>
      </c>
      <c r="AG53">
        <v>896</v>
      </c>
      <c r="AH53">
        <v>496.435</v>
      </c>
      <c r="AI53">
        <f t="shared" si="9"/>
        <v>769.58500000000004</v>
      </c>
      <c r="AJ53">
        <v>0.46794799999999998</v>
      </c>
      <c r="AK53">
        <f t="shared" si="19"/>
        <v>0.26458219073520184</v>
      </c>
      <c r="AL53">
        <f t="shared" si="20"/>
        <v>0.73541780926479816</v>
      </c>
      <c r="AM53">
        <f t="shared" si="21"/>
        <v>2.3793133668432304E-4</v>
      </c>
      <c r="AN53">
        <f t="shared" si="22"/>
        <v>0.99762622411347057</v>
      </c>
      <c r="AO53">
        <f t="shared" si="10"/>
        <v>4.08794614349239</v>
      </c>
      <c r="AP53">
        <f t="shared" si="25"/>
        <v>0.67761534267343548</v>
      </c>
      <c r="AQ53">
        <f t="shared" si="23"/>
        <v>1.959105379563442E-5</v>
      </c>
      <c r="AR53">
        <f t="shared" si="11"/>
        <v>3.3411251440455987E-3</v>
      </c>
      <c r="AS53">
        <f t="shared" si="11"/>
        <v>4.7672479131912579E-8</v>
      </c>
    </row>
    <row r="54" spans="1:45" x14ac:dyDescent="0.25">
      <c r="A54">
        <v>2679</v>
      </c>
      <c r="B54">
        <v>484.86433333333338</v>
      </c>
      <c r="C54">
        <v>758.0143333333333</v>
      </c>
      <c r="D54">
        <v>0.74526000000000003</v>
      </c>
      <c r="E54">
        <f t="shared" si="12"/>
        <v>0.32586699936744101</v>
      </c>
      <c r="F54">
        <f t="shared" si="0"/>
        <v>0.67413300063255899</v>
      </c>
      <c r="G54">
        <f t="shared" si="13"/>
        <v>8.7977738190037771E-5</v>
      </c>
      <c r="H54">
        <f t="shared" si="14"/>
        <v>0.99757898073528639</v>
      </c>
      <c r="I54">
        <f t="shared" si="15"/>
        <v>4.0806522971975809</v>
      </c>
      <c r="J54">
        <f t="shared" si="24"/>
        <v>0.67759931723408606</v>
      </c>
      <c r="K54">
        <f t="shared" si="16"/>
        <v>6.8397687326075282E-6</v>
      </c>
      <c r="L54">
        <f t="shared" si="1"/>
        <v>1.2015350782022211E-5</v>
      </c>
      <c r="M54">
        <f t="shared" si="1"/>
        <v>6.5833700876748838E-9</v>
      </c>
      <c r="Q54">
        <v>1368</v>
      </c>
      <c r="R54">
        <v>498.73700000000002</v>
      </c>
      <c r="S54">
        <f t="shared" si="2"/>
        <v>771.88699999999994</v>
      </c>
      <c r="T54">
        <v>0.96711800000000003</v>
      </c>
      <c r="U54">
        <f t="shared" si="17"/>
        <v>0.30967198626978842</v>
      </c>
      <c r="V54">
        <f t="shared" si="3"/>
        <v>0.69032801373021158</v>
      </c>
      <c r="W54">
        <f t="shared" si="4"/>
        <v>1.5595114589204059E-4</v>
      </c>
      <c r="X54">
        <f t="shared" si="5"/>
        <v>0.99843388283443313</v>
      </c>
      <c r="Y54">
        <f t="shared" si="6"/>
        <v>4.2391660517897725</v>
      </c>
      <c r="Z54">
        <f t="shared" si="18"/>
        <v>0.67788930881102516</v>
      </c>
      <c r="AA54">
        <f t="shared" si="7"/>
        <v>8.9405645707454369E-6</v>
      </c>
      <c r="AB54">
        <f t="shared" si="8"/>
        <v>1.5472138006659235E-4</v>
      </c>
      <c r="AC54">
        <f t="shared" si="8"/>
        <v>2.1612111020425135E-8</v>
      </c>
      <c r="AG54">
        <v>912</v>
      </c>
      <c r="AH54">
        <v>504.15300000000002</v>
      </c>
      <c r="AI54">
        <f t="shared" si="9"/>
        <v>777.303</v>
      </c>
      <c r="AJ54">
        <v>0.46121499999999999</v>
      </c>
      <c r="AK54">
        <f t="shared" si="19"/>
        <v>0.26077528934825261</v>
      </c>
      <c r="AL54">
        <f t="shared" si="20"/>
        <v>0.73922471065174733</v>
      </c>
      <c r="AM54">
        <f t="shared" si="21"/>
        <v>8.1055341080235458E-4</v>
      </c>
      <c r="AN54">
        <f t="shared" si="22"/>
        <v>0.99855030243001575</v>
      </c>
      <c r="AO54">
        <f t="shared" si="10"/>
        <v>4.266706635253982</v>
      </c>
      <c r="AP54">
        <f t="shared" si="25"/>
        <v>0.67792879953416563</v>
      </c>
      <c r="AQ54">
        <f t="shared" si="23"/>
        <v>1.2339385039998324E-5</v>
      </c>
      <c r="AR54">
        <f t="shared" si="11"/>
        <v>3.7571887197344763E-3</v>
      </c>
      <c r="AS54">
        <f t="shared" si="11"/>
        <v>6.3714563092374749E-7</v>
      </c>
    </row>
    <row r="55" spans="1:45" x14ac:dyDescent="0.25">
      <c r="A55">
        <v>2726</v>
      </c>
      <c r="B55">
        <v>492.52500000000003</v>
      </c>
      <c r="C55">
        <v>765.67499999999995</v>
      </c>
      <c r="D55">
        <v>0.73580333333333325</v>
      </c>
      <c r="E55">
        <f t="shared" si="12"/>
        <v>0.32173204567250929</v>
      </c>
      <c r="F55">
        <f t="shared" si="0"/>
        <v>0.67826795432749076</v>
      </c>
      <c r="G55">
        <f t="shared" si="13"/>
        <v>7.2856855165195732E-5</v>
      </c>
      <c r="H55">
        <f t="shared" si="14"/>
        <v>0.99852667941439444</v>
      </c>
      <c r="I55">
        <f t="shared" si="15"/>
        <v>4.2609572727901011</v>
      </c>
      <c r="J55">
        <f t="shared" si="24"/>
        <v>0.67792078636451858</v>
      </c>
      <c r="K55">
        <f t="shared" si="16"/>
        <v>4.2918573161838308E-6</v>
      </c>
      <c r="L55">
        <f t="shared" si="1"/>
        <v>1.2052559451425542E-7</v>
      </c>
      <c r="M55">
        <f t="shared" si="1"/>
        <v>4.701158930035007E-9</v>
      </c>
      <c r="Q55">
        <v>1392</v>
      </c>
      <c r="R55">
        <v>506.51600000000002</v>
      </c>
      <c r="S55">
        <f t="shared" si="2"/>
        <v>779.66599999999994</v>
      </c>
      <c r="T55">
        <v>0.95542899999999997</v>
      </c>
      <c r="U55">
        <f t="shared" si="17"/>
        <v>0.30592915876837951</v>
      </c>
      <c r="V55">
        <f t="shared" si="3"/>
        <v>0.69407084123162055</v>
      </c>
      <c r="W55">
        <f t="shared" si="4"/>
        <v>4.9861411008018713E-4</v>
      </c>
      <c r="X55">
        <f t="shared" si="5"/>
        <v>0.9990664507869037</v>
      </c>
      <c r="Y55">
        <f t="shared" si="6"/>
        <v>4.4205829803726218</v>
      </c>
      <c r="Z55">
        <f t="shared" si="18"/>
        <v>0.67810388236072305</v>
      </c>
      <c r="AA55">
        <f t="shared" si="7"/>
        <v>5.4912899016970378E-6</v>
      </c>
      <c r="AB55">
        <f t="shared" si="8"/>
        <v>2.5494377558493226E-4</v>
      </c>
      <c r="AC55">
        <f t="shared" si="8"/>
        <v>2.4317011578078753E-7</v>
      </c>
    </row>
    <row r="56" spans="1:45" x14ac:dyDescent="0.25">
      <c r="A56">
        <v>2773</v>
      </c>
      <c r="B56">
        <v>500.17266666666666</v>
      </c>
      <c r="C56">
        <v>773.32266666666669</v>
      </c>
      <c r="D56">
        <v>0.72797199999999995</v>
      </c>
      <c r="E56">
        <f t="shared" si="12"/>
        <v>0.31830777347974498</v>
      </c>
      <c r="F56">
        <f t="shared" si="0"/>
        <v>0.68169222652025496</v>
      </c>
      <c r="G56">
        <f t="shared" si="13"/>
        <v>2.4583203264343849E-4</v>
      </c>
      <c r="H56">
        <f t="shared" si="14"/>
        <v>0.99912134681741305</v>
      </c>
      <c r="I56">
        <f t="shared" si="15"/>
        <v>4.4413830124728015</v>
      </c>
      <c r="J56">
        <f t="shared" si="24"/>
        <v>0.67812250365837923</v>
      </c>
      <c r="K56">
        <f t="shared" si="16"/>
        <v>2.6331213920247608E-6</v>
      </c>
      <c r="L56">
        <f t="shared" si="1"/>
        <v>1.2742921310598286E-5</v>
      </c>
      <c r="M56">
        <f t="shared" si="1"/>
        <v>5.9145710433873012E-8</v>
      </c>
      <c r="R56" s="20"/>
      <c r="S56" s="20"/>
      <c r="T56" s="20"/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6">R87+273.15</f>
        <v>1072.087</v>
      </c>
      <c r="T87">
        <v>1.9611799999999999</v>
      </c>
      <c r="U87">
        <f t="shared" ref="U87:U88" si="27">T87/$T$11</f>
        <v>0.62797146370203394</v>
      </c>
      <c r="V87">
        <f t="shared" ref="V87:V88" si="28">1-U87</f>
        <v>0.37202853629796606</v>
      </c>
      <c r="W87">
        <f t="shared" ref="W87:W88" si="29">(V88-V87)/(Q88-Q87)</f>
        <v>2.0532878221220241E-4</v>
      </c>
      <c r="X87">
        <f t="shared" ref="X87:X88" si="30">1-(2*(($B$3-Z87)/$B$3))</f>
        <v>-1</v>
      </c>
      <c r="Y87">
        <f t="shared" ref="Y87:Y88" si="31">IF(X87&gt;0.999999,3.5,IF(X87&lt;-0.999999,-3.5,SIGN(X87)*SQRT(GAMMAINV(ABS(X87),$B$6,$B$7))))</f>
        <v>-3.5</v>
      </c>
      <c r="Z87">
        <f t="shared" ref="Z87:Z88" si="32">Z86+AA86*(Q87-Q86)</f>
        <v>0</v>
      </c>
      <c r="AA87">
        <f t="shared" ref="AA87:AA88" si="33">$B$1*EXP((-$B$2-($B$4*Y87))/($B$5*S87))*($B$3-Z87)</f>
        <v>1.6263314777560456E+16</v>
      </c>
      <c r="AB87">
        <f t="shared" ref="AB87:AC88" si="34">(Z87-V87)^2</f>
        <v>0.13840523182000705</v>
      </c>
      <c r="AC87">
        <f t="shared" si="34"/>
        <v>2.6449540755401629E+32</v>
      </c>
    </row>
    <row r="88" spans="17:29" x14ac:dyDescent="0.25">
      <c r="Q88">
        <v>1536</v>
      </c>
      <c r="R88">
        <v>806.75400000000002</v>
      </c>
      <c r="S88">
        <f t="shared" si="26"/>
        <v>1079.904</v>
      </c>
      <c r="T88">
        <v>1.95092</v>
      </c>
      <c r="U88">
        <f t="shared" si="27"/>
        <v>0.6246862031866387</v>
      </c>
      <c r="V88">
        <f t="shared" si="28"/>
        <v>0.3753137968133613</v>
      </c>
      <c r="W88">
        <f t="shared" si="29"/>
        <v>2.4434491980036545E-4</v>
      </c>
      <c r="X88">
        <f t="shared" si="30"/>
        <v>7.6711425009923763E+17</v>
      </c>
      <c r="Y88">
        <f t="shared" si="31"/>
        <v>3.5</v>
      </c>
      <c r="Z88">
        <f t="shared" si="32"/>
        <v>2.602130364409673E+17</v>
      </c>
      <c r="AA88">
        <f t="shared" si="33"/>
        <v>-3.1977989227223884E+25</v>
      </c>
      <c r="AB88">
        <f t="shared" si="34"/>
        <v>6.771082433382817E+34</v>
      </c>
      <c r="AC88">
        <f t="shared" si="34"/>
        <v>1.0225917950164468E+51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tabSelected="1" workbookViewId="0">
      <selection activeCell="W11" sqref="W11"/>
    </sheetView>
  </sheetViews>
  <sheetFormatPr defaultRowHeight="15" x14ac:dyDescent="0.25"/>
  <cols>
    <col min="7" max="7" width="19.42578125" customWidth="1"/>
    <col min="11" max="11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2.8616344477208934E+18</v>
      </c>
      <c r="C1" s="2" t="s">
        <v>1</v>
      </c>
      <c r="F1" t="s">
        <v>2</v>
      </c>
      <c r="G1">
        <f>N11+AD11+AT11</f>
        <v>8.2783350071303968E-2</v>
      </c>
    </row>
    <row r="2" spans="1:46" x14ac:dyDescent="0.25">
      <c r="A2" s="3" t="s">
        <v>3</v>
      </c>
      <c r="B2" s="4">
        <v>234065.66675379797</v>
      </c>
      <c r="C2" s="5" t="s">
        <v>4</v>
      </c>
    </row>
    <row r="3" spans="1:46" x14ac:dyDescent="0.25">
      <c r="A3" s="3" t="s">
        <v>5</v>
      </c>
      <c r="B3" s="4">
        <v>0.67018900466392295</v>
      </c>
      <c r="C3" s="5"/>
    </row>
    <row r="4" spans="1:46" x14ac:dyDescent="0.25">
      <c r="A4" s="3" t="s">
        <v>6</v>
      </c>
      <c r="B4" s="4">
        <v>15094.004591740204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0.63948099924379143</v>
      </c>
    </row>
    <row r="7" spans="1:46" x14ac:dyDescent="0.25">
      <c r="A7" s="9" t="s">
        <v>9</v>
      </c>
      <c r="B7" s="10">
        <v>3.5998236773567913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150.42966666666666</v>
      </c>
      <c r="C11">
        <v>423.57966666666664</v>
      </c>
      <c r="D11">
        <v>3.3807866666666668</v>
      </c>
      <c r="E11">
        <f>D11/$D$11</f>
        <v>1</v>
      </c>
      <c r="F11">
        <f t="shared" ref="F11:F56" si="0">1-E11</f>
        <v>0</v>
      </c>
      <c r="G11">
        <f>(F12-F11)/(A12-A11)</f>
        <v>3.2285070586199517E-5</v>
      </c>
      <c r="H11">
        <f>1-(2*(($B$3-J11)/$B$3))</f>
        <v>-1</v>
      </c>
      <c r="I11">
        <f>IF(H11&gt;0.999999,3.5,IF(H11&lt;-0.999999,-3.5,SIGN(H11)*SQRT(GAMMAINV(ABS(H11),$B$6,$B$7))))</f>
        <v>-3.5</v>
      </c>
      <c r="J11">
        <v>0</v>
      </c>
      <c r="K11">
        <f>$B$1*EXP((-$B$2-($B$4*I11))/($B$5*C11))*($B$3-J11)</f>
        <v>8.558858605093648E-5</v>
      </c>
      <c r="L11">
        <f t="shared" ref="L11:M56" si="1">(J11-F11)^2</f>
        <v>0</v>
      </c>
      <c r="M11">
        <f t="shared" si="1"/>
        <v>2.8412647608994525E-9</v>
      </c>
      <c r="N11">
        <f>SUM(L11:L62)+10000*SUM(M11:M63)</f>
        <v>1.3407563512955923E-2</v>
      </c>
      <c r="Q11">
        <v>336</v>
      </c>
      <c r="R11">
        <v>160.78833333333333</v>
      </c>
      <c r="S11">
        <v>433.93833333333328</v>
      </c>
      <c r="T11">
        <v>3.4446133333333333</v>
      </c>
      <c r="U11">
        <f>T11/$T$11</f>
        <v>1</v>
      </c>
      <c r="V11">
        <f t="shared" ref="V11:V55" si="2">1-U11</f>
        <v>0</v>
      </c>
      <c r="W11">
        <f t="shared" ref="W11:W55" si="3">(V12-V11)/(Q12-Q11)</f>
        <v>6.6408034186712928E-5</v>
      </c>
      <c r="X11">
        <f t="shared" ref="X11:X55" si="4">1-(2*(($B$3-Z11)/$B$3))</f>
        <v>-1</v>
      </c>
      <c r="Y11">
        <f t="shared" ref="Y11:Y55" si="5">IF(X11&gt;0.999999,3.5,IF(X11&lt;-0.999999,-3.5,SIGN(X11)*SQRT(GAMMAINV(ABS(X11),$B$6,$B$7))))</f>
        <v>-3.5</v>
      </c>
      <c r="Z11">
        <v>0</v>
      </c>
      <c r="AA11">
        <f t="shared" ref="AA11:AA55" si="6">$B$1*EXP((-$B$2-($B$4*Y11))/($B$5*S11))*($B$3-Z11)</f>
        <v>2.9238061048212857E-4</v>
      </c>
      <c r="AB11">
        <f t="shared" ref="AB11:AC55" si="7">(Z11-V11)^2</f>
        <v>0</v>
      </c>
      <c r="AC11">
        <f t="shared" si="7"/>
        <v>5.1063605237587444E-8</v>
      </c>
      <c r="AD11">
        <f>SUM(AB11:AB62)+10000*SUM(AC11:AC63)</f>
        <v>2.5260480390980715E-2</v>
      </c>
      <c r="AG11">
        <v>224</v>
      </c>
      <c r="AH11">
        <v>168.35766666666666</v>
      </c>
      <c r="AI11">
        <v>441.50766666666664</v>
      </c>
      <c r="AJ11">
        <v>4.4753700000000007</v>
      </c>
      <c r="AK11">
        <f>AJ11/$AJ$11</f>
        <v>1</v>
      </c>
      <c r="AL11">
        <f>1-AK11</f>
        <v>0</v>
      </c>
      <c r="AM11">
        <f>(AL12-AL11)/(AG12-AG11)</f>
        <v>1.2322072439448911E-4</v>
      </c>
      <c r="AN11">
        <f>1-(2*(($B$3-AP11)/$B$3))</f>
        <v>-1</v>
      </c>
      <c r="AO11">
        <f t="shared" ref="AO11:AO54" si="8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6.9180402894786837E-4</v>
      </c>
      <c r="AR11">
        <f t="shared" ref="AR11:AS54" si="9">(AP11-AL11)^2</f>
        <v>0</v>
      </c>
      <c r="AS11">
        <f t="shared" si="9"/>
        <v>3.2328697421684082E-7</v>
      </c>
      <c r="AT11">
        <f>SUM(AR11:AR62)+10000*SUM(AS11:AS63)</f>
        <v>4.4115306167367321E-2</v>
      </c>
    </row>
    <row r="12" spans="1:46" x14ac:dyDescent="0.25">
      <c r="A12">
        <v>705</v>
      </c>
      <c r="B12">
        <v>158.31966666666665</v>
      </c>
      <c r="C12">
        <v>431.46966666666663</v>
      </c>
      <c r="D12">
        <v>3.3756566666666665</v>
      </c>
      <c r="E12">
        <f t="shared" ref="E12:E56" si="10">D12/$D$11</f>
        <v>0.99848260168244862</v>
      </c>
      <c r="F12">
        <f t="shared" si="0"/>
        <v>1.5173983175513772E-3</v>
      </c>
      <c r="G12">
        <f t="shared" ref="G12:G56" si="11">(F13-F12)/(A13-A12)</f>
        <v>4.4892820698156871E-5</v>
      </c>
      <c r="H12">
        <f t="shared" ref="H12:H56" si="12">1-(2*(($B$3-J12)/$B$3))</f>
        <v>-0.98799543556698222</v>
      </c>
      <c r="I12">
        <f t="shared" ref="I12:I56" si="13">IF(H12&gt;0.999999,3.5,IF(H12&lt;-0.999999,-3.5,SIGN(H12)*SQRT(GAMMAINV(ABS(H12),$B$6,$B$7))))</f>
        <v>-3.5728094867822655</v>
      </c>
      <c r="J12">
        <f>J11+K11*(A12-A11)</f>
        <v>4.0226635443940143E-3</v>
      </c>
      <c r="K12">
        <f t="shared" ref="K12:K56" si="14">$B$1*EXP((-$B$2-($B$4*I12))/($B$5*C12))*($B$3-J12)</f>
        <v>2.9618196246059708E-4</v>
      </c>
      <c r="L12">
        <f t="shared" si="1"/>
        <v>6.2763538568268897E-6</v>
      </c>
      <c r="M12">
        <f t="shared" si="1"/>
        <v>6.3146232767703768E-8</v>
      </c>
      <c r="Q12">
        <v>360</v>
      </c>
      <c r="R12">
        <v>168.76633333333334</v>
      </c>
      <c r="S12">
        <v>441.91633333333334</v>
      </c>
      <c r="T12">
        <v>3.4391233333333333</v>
      </c>
      <c r="U12">
        <f t="shared" ref="U12:U55" si="15">T12/$T$11</f>
        <v>0.99840620717951889</v>
      </c>
      <c r="V12">
        <f t="shared" si="2"/>
        <v>1.5937928204811103E-3</v>
      </c>
      <c r="W12">
        <f t="shared" si="3"/>
        <v>9.1124564214913509E-5</v>
      </c>
      <c r="X12">
        <f t="shared" si="4"/>
        <v>-0.97905923671460449</v>
      </c>
      <c r="Y12">
        <f t="shared" si="5"/>
        <v>-3.3053580782048946</v>
      </c>
      <c r="Z12">
        <f t="shared" ref="Z12:Z55" si="16">Z11+AA11*(Q12-Q11)</f>
        <v>7.0171346515710857E-3</v>
      </c>
      <c r="AA12">
        <f t="shared" si="6"/>
        <v>3.220809938488012E-4</v>
      </c>
      <c r="AB12">
        <f t="shared" si="7"/>
        <v>2.9412636616850367E-5</v>
      </c>
      <c r="AC12">
        <f t="shared" si="7"/>
        <v>5.3340872389232921E-8</v>
      </c>
      <c r="AG12">
        <v>240</v>
      </c>
      <c r="AH12">
        <v>176.29566666666665</v>
      </c>
      <c r="AI12">
        <v>449.44566666666663</v>
      </c>
      <c r="AJ12">
        <v>4.4665466666666669</v>
      </c>
      <c r="AK12">
        <f t="shared" ref="AK12:AK54" si="17">AJ12/$AJ$11</f>
        <v>0.99802846840968817</v>
      </c>
      <c r="AL12">
        <f t="shared" ref="AL12:AL54" si="18">1-AK12</f>
        <v>1.9715315903118258E-3</v>
      </c>
      <c r="AM12">
        <f t="shared" ref="AM12:AM54" si="19">(AL13-AL12)/(AG13-AG12)</f>
        <v>1.5543407584176633E-4</v>
      </c>
      <c r="AN12">
        <f t="shared" ref="AN12:AN54" si="20">1-(2*(($B$3-AP12)/$B$3))</f>
        <v>-0.96696793177406248</v>
      </c>
      <c r="AO12">
        <f t="shared" si="8"/>
        <v>-3.0716282697120594</v>
      </c>
      <c r="AP12">
        <f>AP11+AQ11*(AG12-AG11)</f>
        <v>1.1068864463165894E-2</v>
      </c>
      <c r="AQ12">
        <f t="shared" ref="AQ12:AQ54" si="21">$B$1*EXP((-$B$2-($B$4*AO12))/($B$5*AI12))*($B$3-AP12)</f>
        <v>2.8838975444146504E-4</v>
      </c>
      <c r="AR12">
        <f t="shared" si="9"/>
        <v>8.2761465399511249E-5</v>
      </c>
      <c r="AS12">
        <f t="shared" si="9"/>
        <v>1.7677212471906382E-8</v>
      </c>
    </row>
    <row r="13" spans="1:46" x14ac:dyDescent="0.25">
      <c r="A13">
        <v>752</v>
      </c>
      <c r="B13">
        <v>166.19833333333335</v>
      </c>
      <c r="C13">
        <v>439.34833333333336</v>
      </c>
      <c r="D13">
        <v>3.3685233333333335</v>
      </c>
      <c r="E13">
        <f t="shared" si="10"/>
        <v>0.99637263910963525</v>
      </c>
      <c r="F13">
        <f t="shared" si="0"/>
        <v>3.6273608903647503E-3</v>
      </c>
      <c r="G13">
        <f t="shared" si="11"/>
        <v>5.8633380304370162E-5</v>
      </c>
      <c r="H13">
        <f t="shared" si="12"/>
        <v>-0.94645326719724387</v>
      </c>
      <c r="I13">
        <f t="shared" si="13"/>
        <v>-2.8063512821809451</v>
      </c>
      <c r="J13">
        <f t="shared" ref="J13:J56" si="22">J12+K12*(A13-A12)</f>
        <v>1.7943215780042078E-2</v>
      </c>
      <c r="K13">
        <f t="shared" si="14"/>
        <v>3.0059420868536837E-5</v>
      </c>
      <c r="L13">
        <f t="shared" si="1"/>
        <v>2.0494370122229826E-4</v>
      </c>
      <c r="M13">
        <f t="shared" si="1"/>
        <v>8.1647115784064829E-10</v>
      </c>
      <c r="Q13">
        <v>384</v>
      </c>
      <c r="R13">
        <v>176.73</v>
      </c>
      <c r="S13">
        <v>449.88</v>
      </c>
      <c r="T13">
        <v>3.4315899999999999</v>
      </c>
      <c r="U13">
        <f t="shared" si="15"/>
        <v>0.99621921763836097</v>
      </c>
      <c r="V13">
        <f t="shared" si="2"/>
        <v>3.7807823616390346E-3</v>
      </c>
      <c r="W13">
        <f t="shared" si="3"/>
        <v>1.1580077363948967E-4</v>
      </c>
      <c r="X13">
        <f t="shared" si="4"/>
        <v>-0.95599128484258711</v>
      </c>
      <c r="Y13">
        <f t="shared" si="5"/>
        <v>-2.916492380095546</v>
      </c>
      <c r="Z13">
        <f t="shared" si="16"/>
        <v>1.4747078503942315E-2</v>
      </c>
      <c r="AA13">
        <f t="shared" si="6"/>
        <v>1.6096092759523354E-4</v>
      </c>
      <c r="AB13">
        <f t="shared" si="7"/>
        <v>1.2025965108069582E-4</v>
      </c>
      <c r="AC13">
        <f t="shared" si="7"/>
        <v>2.0394395053064889E-9</v>
      </c>
      <c r="AG13">
        <v>256</v>
      </c>
      <c r="AH13">
        <v>184.21700000000001</v>
      </c>
      <c r="AI13">
        <v>457.36699999999996</v>
      </c>
      <c r="AJ13">
        <v>4.4554166666666672</v>
      </c>
      <c r="AK13">
        <f t="shared" si="17"/>
        <v>0.99554152319621991</v>
      </c>
      <c r="AL13">
        <f t="shared" si="18"/>
        <v>4.458476803780087E-3</v>
      </c>
      <c r="AM13">
        <f t="shared" si="19"/>
        <v>1.9360596628510696E-4</v>
      </c>
      <c r="AN13">
        <f t="shared" si="20"/>
        <v>-0.95319797721213351</v>
      </c>
      <c r="AO13">
        <f t="shared" si="8"/>
        <v>-2.8823154272839853</v>
      </c>
      <c r="AP13">
        <f t="shared" ref="AP13:AP54" si="23">AP12+AQ12*(AG13-AG12)</f>
        <v>1.5683100534229333E-2</v>
      </c>
      <c r="AQ13">
        <f t="shared" si="21"/>
        <v>3.2240711717204093E-4</v>
      </c>
      <c r="AR13">
        <f t="shared" si="9"/>
        <v>1.2599217789016433E-4</v>
      </c>
      <c r="AS13">
        <f t="shared" si="9"/>
        <v>1.6589736469798731E-8</v>
      </c>
    </row>
    <row r="14" spans="1:46" x14ac:dyDescent="0.25">
      <c r="A14">
        <v>799</v>
      </c>
      <c r="B14">
        <v>174.06866666666667</v>
      </c>
      <c r="C14">
        <v>447.21866666666665</v>
      </c>
      <c r="D14">
        <v>3.3592066666666667</v>
      </c>
      <c r="E14">
        <f t="shared" si="10"/>
        <v>0.99361687023532985</v>
      </c>
      <c r="F14">
        <f t="shared" si="0"/>
        <v>6.3831297646701479E-3</v>
      </c>
      <c r="G14">
        <f t="shared" si="11"/>
        <v>7.6191927465287475E-5</v>
      </c>
      <c r="H14">
        <f t="shared" si="12"/>
        <v>-0.94223716466202045</v>
      </c>
      <c r="I14">
        <f t="shared" si="13"/>
        <v>-2.7628327076727439</v>
      </c>
      <c r="J14">
        <f t="shared" si="22"/>
        <v>1.9356008560863308E-2</v>
      </c>
      <c r="K14">
        <f t="shared" si="14"/>
        <v>6.3304651874228847E-5</v>
      </c>
      <c r="L14">
        <f t="shared" si="1"/>
        <v>1.6829558426071809E-4</v>
      </c>
      <c r="M14">
        <f t="shared" si="1"/>
        <v>1.6608187215989549E-10</v>
      </c>
      <c r="Q14">
        <v>408</v>
      </c>
      <c r="R14">
        <v>184.69133333333332</v>
      </c>
      <c r="S14">
        <v>457.8413333333333</v>
      </c>
      <c r="T14">
        <v>3.4220166666666665</v>
      </c>
      <c r="U14">
        <f t="shared" si="15"/>
        <v>0.99343999907101321</v>
      </c>
      <c r="V14">
        <f t="shared" si="2"/>
        <v>6.5600009289867867E-3</v>
      </c>
      <c r="W14">
        <f t="shared" si="3"/>
        <v>1.5402470588538517E-4</v>
      </c>
      <c r="X14">
        <f t="shared" si="4"/>
        <v>-0.94446300778819769</v>
      </c>
      <c r="Y14">
        <f t="shared" si="5"/>
        <v>-2.7854660067776225</v>
      </c>
      <c r="Z14">
        <f t="shared" si="16"/>
        <v>1.8610140766227919E-2</v>
      </c>
      <c r="AA14">
        <f t="shared" si="6"/>
        <v>2.3026062041459484E-4</v>
      </c>
      <c r="AB14">
        <f t="shared" si="7"/>
        <v>1.4520587009706574E-4</v>
      </c>
      <c r="AC14">
        <f t="shared" si="7"/>
        <v>5.8119146641049633E-9</v>
      </c>
      <c r="AG14">
        <v>272</v>
      </c>
      <c r="AH14">
        <v>192.10866666666666</v>
      </c>
      <c r="AI14">
        <v>465.25866666666661</v>
      </c>
      <c r="AJ14">
        <v>4.4415533333333332</v>
      </c>
      <c r="AK14">
        <f t="shared" si="17"/>
        <v>0.9924438277356582</v>
      </c>
      <c r="AL14">
        <f t="shared" si="18"/>
        <v>7.5561722643417983E-3</v>
      </c>
      <c r="AM14">
        <f t="shared" si="19"/>
        <v>2.4308977060370079E-4</v>
      </c>
      <c r="AN14">
        <f t="shared" si="20"/>
        <v>-0.93780377098417667</v>
      </c>
      <c r="AO14">
        <f t="shared" si="8"/>
        <v>-2.7198238247837718</v>
      </c>
      <c r="AP14">
        <f t="shared" si="23"/>
        <v>2.0841614408981989E-2</v>
      </c>
      <c r="AQ14">
        <f t="shared" si="21"/>
        <v>3.9697185845175069E-4</v>
      </c>
      <c r="AR14">
        <f t="shared" si="9"/>
        <v>1.7650297297858175E-4</v>
      </c>
      <c r="AS14">
        <f t="shared" si="9"/>
        <v>2.3679696960474945E-8</v>
      </c>
    </row>
    <row r="15" spans="1:46" x14ac:dyDescent="0.25">
      <c r="A15">
        <v>846</v>
      </c>
      <c r="B15">
        <v>181.93200000000002</v>
      </c>
      <c r="C15">
        <v>455.08199999999999</v>
      </c>
      <c r="D15">
        <v>3.3470999999999997</v>
      </c>
      <c r="E15">
        <f t="shared" si="10"/>
        <v>0.99003584964446134</v>
      </c>
      <c r="F15">
        <f t="shared" si="0"/>
        <v>9.964150355538659E-3</v>
      </c>
      <c r="G15">
        <f t="shared" si="11"/>
        <v>1.0046341977732854E-4</v>
      </c>
      <c r="H15">
        <f t="shared" si="12"/>
        <v>-0.9333581212358133</v>
      </c>
      <c r="I15">
        <f t="shared" si="13"/>
        <v>-2.6791638270874354</v>
      </c>
      <c r="J15">
        <f t="shared" si="22"/>
        <v>2.2331327198952065E-2</v>
      </c>
      <c r="K15">
        <f t="shared" si="14"/>
        <v>1.1033629610950323E-4</v>
      </c>
      <c r="L15">
        <f t="shared" si="1"/>
        <v>1.5294706307626078E-4</v>
      </c>
      <c r="M15">
        <f t="shared" si="1"/>
        <v>9.7473687070415148E-11</v>
      </c>
      <c r="Q15">
        <v>432</v>
      </c>
      <c r="R15">
        <v>192.63900000000001</v>
      </c>
      <c r="S15">
        <v>465.78899999999999</v>
      </c>
      <c r="T15">
        <v>3.4092833333333332</v>
      </c>
      <c r="U15">
        <f t="shared" si="15"/>
        <v>0.98974340612976397</v>
      </c>
      <c r="V15">
        <f t="shared" si="2"/>
        <v>1.025659387023603E-2</v>
      </c>
      <c r="W15">
        <f t="shared" si="3"/>
        <v>2.0281263628363819E-4</v>
      </c>
      <c r="X15">
        <f t="shared" si="4"/>
        <v>-0.92797137676622499</v>
      </c>
      <c r="Y15">
        <f t="shared" si="5"/>
        <v>-2.6327766757016073</v>
      </c>
      <c r="Z15">
        <f t="shared" si="16"/>
        <v>2.4136395656178193E-2</v>
      </c>
      <c r="AA15">
        <f t="shared" si="6"/>
        <v>2.9776643723835987E-4</v>
      </c>
      <c r="AB15">
        <f t="shared" si="7"/>
        <v>1.9264889761704324E-4</v>
      </c>
      <c r="AC15">
        <f t="shared" si="7"/>
        <v>9.0162243157489033E-9</v>
      </c>
      <c r="AG15">
        <v>288</v>
      </c>
      <c r="AH15">
        <v>199.99466666666669</v>
      </c>
      <c r="AI15">
        <v>473.14466666666669</v>
      </c>
      <c r="AJ15">
        <v>4.4241466666666662</v>
      </c>
      <c r="AK15">
        <f t="shared" si="17"/>
        <v>0.98855439140599899</v>
      </c>
      <c r="AL15">
        <f t="shared" si="18"/>
        <v>1.1445608594001011E-2</v>
      </c>
      <c r="AM15">
        <f t="shared" si="19"/>
        <v>3.1203192883120373E-4</v>
      </c>
      <c r="AN15">
        <f t="shared" si="20"/>
        <v>-0.91884926802746802</v>
      </c>
      <c r="AO15">
        <f t="shared" si="8"/>
        <v>-2.5603021373184918</v>
      </c>
      <c r="AP15">
        <f t="shared" si="23"/>
        <v>2.719316414421E-2</v>
      </c>
      <c r="AQ15">
        <f t="shared" si="21"/>
        <v>4.89603300053772E-4</v>
      </c>
      <c r="AR15">
        <f t="shared" si="9"/>
        <v>2.4798550580691793E-4</v>
      </c>
      <c r="AS15">
        <f t="shared" si="9"/>
        <v>3.1531591877863146E-8</v>
      </c>
    </row>
    <row r="16" spans="1:46" x14ac:dyDescent="0.25">
      <c r="A16">
        <v>893</v>
      </c>
      <c r="B16">
        <v>189.79133333333334</v>
      </c>
      <c r="C16">
        <v>462.94133333333332</v>
      </c>
      <c r="D16">
        <v>3.3311366666666662</v>
      </c>
      <c r="E16">
        <f t="shared" si="10"/>
        <v>0.9853140689149269</v>
      </c>
      <c r="F16">
        <f t="shared" si="0"/>
        <v>1.4685931085073101E-2</v>
      </c>
      <c r="G16">
        <f t="shared" si="11"/>
        <v>1.3457357232648598E-4</v>
      </c>
      <c r="H16">
        <f t="shared" si="12"/>
        <v>-0.91788246920016947</v>
      </c>
      <c r="I16">
        <f t="shared" si="13"/>
        <v>-2.5530139589424414</v>
      </c>
      <c r="J16">
        <f t="shared" si="22"/>
        <v>2.7517133116098717E-2</v>
      </c>
      <c r="K16">
        <f t="shared" si="14"/>
        <v>1.5910914266245823E-4</v>
      </c>
      <c r="L16">
        <f t="shared" si="1"/>
        <v>1.646397455609959E-4</v>
      </c>
      <c r="M16">
        <f t="shared" si="1"/>
        <v>6.0199421171144149E-10</v>
      </c>
      <c r="Q16">
        <v>456</v>
      </c>
      <c r="R16">
        <v>200.57766666666666</v>
      </c>
      <c r="S16">
        <v>473.72766666666666</v>
      </c>
      <c r="T16">
        <v>3.3925166666666668</v>
      </c>
      <c r="U16">
        <f t="shared" si="15"/>
        <v>0.98487590285895665</v>
      </c>
      <c r="V16">
        <f t="shared" si="2"/>
        <v>1.5124097141043347E-2</v>
      </c>
      <c r="W16">
        <f t="shared" si="3"/>
        <v>2.7619613489919537E-4</v>
      </c>
      <c r="X16">
        <f t="shared" si="4"/>
        <v>-0.90664487202207633</v>
      </c>
      <c r="Y16">
        <f t="shared" si="5"/>
        <v>-2.4729897950679396</v>
      </c>
      <c r="Z16">
        <f t="shared" si="16"/>
        <v>3.1282790149898827E-2</v>
      </c>
      <c r="AA16">
        <f t="shared" si="6"/>
        <v>3.7008779492748463E-4</v>
      </c>
      <c r="AB16">
        <f t="shared" si="7"/>
        <v>2.6110335975443501E-4</v>
      </c>
      <c r="AC16">
        <f t="shared" si="7"/>
        <v>8.815643822867853E-9</v>
      </c>
      <c r="AG16">
        <v>304</v>
      </c>
      <c r="AH16">
        <v>207.87233333333333</v>
      </c>
      <c r="AI16">
        <v>481.02233333333334</v>
      </c>
      <c r="AJ16">
        <v>4.4018033333333335</v>
      </c>
      <c r="AK16">
        <f t="shared" si="17"/>
        <v>0.98356188054469973</v>
      </c>
      <c r="AL16">
        <f t="shared" si="18"/>
        <v>1.6438119455300271E-2</v>
      </c>
      <c r="AM16">
        <f t="shared" si="19"/>
        <v>4.1337364284964317E-4</v>
      </c>
      <c r="AN16">
        <f t="shared" si="20"/>
        <v>-0.89547182451125074</v>
      </c>
      <c r="AO16">
        <f t="shared" si="8"/>
        <v>-2.4007117980386803</v>
      </c>
      <c r="AP16">
        <f t="shared" si="23"/>
        <v>3.5026816945070351E-2</v>
      </c>
      <c r="AQ16">
        <f t="shared" si="21"/>
        <v>5.9739724295580885E-4</v>
      </c>
      <c r="AR16">
        <f t="shared" si="9"/>
        <v>3.4553967436618449E-4</v>
      </c>
      <c r="AS16">
        <f t="shared" si="9"/>
        <v>3.3864685396033975E-8</v>
      </c>
    </row>
    <row r="17" spans="1:45" x14ac:dyDescent="0.25">
      <c r="A17">
        <v>940</v>
      </c>
      <c r="B17">
        <v>197.64700000000002</v>
      </c>
      <c r="C17">
        <v>470.79700000000003</v>
      </c>
      <c r="D17">
        <v>3.3097533333333331</v>
      </c>
      <c r="E17">
        <f t="shared" si="10"/>
        <v>0.97898911101558206</v>
      </c>
      <c r="F17">
        <f t="shared" si="0"/>
        <v>2.1010888984417941E-2</v>
      </c>
      <c r="G17">
        <f t="shared" si="11"/>
        <v>1.8450110188798863E-4</v>
      </c>
      <c r="H17">
        <f t="shared" si="12"/>
        <v>-0.89556598936211085</v>
      </c>
      <c r="I17">
        <f t="shared" si="13"/>
        <v>-2.4012948193232146</v>
      </c>
      <c r="J17">
        <f t="shared" si="22"/>
        <v>3.4995262821234253E-2</v>
      </c>
      <c r="K17">
        <f t="shared" si="14"/>
        <v>2.0448551144242074E-4</v>
      </c>
      <c r="L17">
        <f t="shared" si="1"/>
        <v>1.9556271160783259E-4</v>
      </c>
      <c r="M17">
        <f t="shared" si="1"/>
        <v>3.9937662523927727E-10</v>
      </c>
      <c r="Q17">
        <v>480</v>
      </c>
      <c r="R17">
        <v>208.52533333333335</v>
      </c>
      <c r="S17">
        <v>481.67533333333336</v>
      </c>
      <c r="T17">
        <v>3.3696833333333331</v>
      </c>
      <c r="U17">
        <f t="shared" si="15"/>
        <v>0.97824719562137596</v>
      </c>
      <c r="V17">
        <f t="shared" si="2"/>
        <v>2.1752804378624035E-2</v>
      </c>
      <c r="W17">
        <f t="shared" si="3"/>
        <v>3.8671490946250164E-4</v>
      </c>
      <c r="X17">
        <f t="shared" si="4"/>
        <v>-0.88013859687745932</v>
      </c>
      <c r="Y17">
        <f t="shared" si="5"/>
        <v>-2.3108328711895565</v>
      </c>
      <c r="Z17">
        <f t="shared" si="16"/>
        <v>4.0164897228158455E-2</v>
      </c>
      <c r="AA17">
        <f t="shared" si="6"/>
        <v>4.5158205929630616E-4</v>
      </c>
      <c r="AB17">
        <f t="shared" si="7"/>
        <v>3.3900516309987651E-4</v>
      </c>
      <c r="AC17">
        <f t="shared" si="7"/>
        <v>4.2077471275612452E-9</v>
      </c>
      <c r="AG17">
        <v>320</v>
      </c>
      <c r="AH17">
        <v>215.75433333333334</v>
      </c>
      <c r="AI17">
        <v>488.90433333333328</v>
      </c>
      <c r="AJ17">
        <v>4.3722033333333332</v>
      </c>
      <c r="AK17">
        <f t="shared" si="17"/>
        <v>0.97694790225910544</v>
      </c>
      <c r="AL17">
        <f t="shared" si="18"/>
        <v>2.3052097740894562E-2</v>
      </c>
      <c r="AM17">
        <f t="shared" si="19"/>
        <v>5.6941288280819985E-4</v>
      </c>
      <c r="AN17">
        <f t="shared" si="20"/>
        <v>-0.8669474654997622</v>
      </c>
      <c r="AO17">
        <f t="shared" si="8"/>
        <v>-2.2404008718434931</v>
      </c>
      <c r="AP17">
        <f t="shared" si="23"/>
        <v>4.4585172832363296E-2</v>
      </c>
      <c r="AQ17">
        <f t="shared" si="21"/>
        <v>7.2026351710411806E-4</v>
      </c>
      <c r="AR17">
        <f t="shared" si="9"/>
        <v>4.6367332289483121E-4</v>
      </c>
      <c r="AS17">
        <f t="shared" si="9"/>
        <v>2.2755913867480853E-8</v>
      </c>
    </row>
    <row r="18" spans="1:45" x14ac:dyDescent="0.25">
      <c r="A18">
        <v>987</v>
      </c>
      <c r="B18">
        <v>205.50233333333335</v>
      </c>
      <c r="C18">
        <v>478.65233333333333</v>
      </c>
      <c r="D18">
        <v>3.2804366666666667</v>
      </c>
      <c r="E18">
        <f t="shared" si="10"/>
        <v>0.97031755922684659</v>
      </c>
      <c r="F18">
        <f t="shared" si="0"/>
        <v>2.9682440773153407E-2</v>
      </c>
      <c r="G18">
        <f t="shared" si="11"/>
        <v>2.613433459147899E-4</v>
      </c>
      <c r="H18">
        <f t="shared" si="12"/>
        <v>-0.8668850680968827</v>
      </c>
      <c r="I18">
        <f t="shared" si="13"/>
        <v>-2.2400807304806469</v>
      </c>
      <c r="J18">
        <f t="shared" si="22"/>
        <v>4.4606081859028028E-2</v>
      </c>
      <c r="K18">
        <f t="shared" si="14"/>
        <v>2.5043347041831313E-4</v>
      </c>
      <c r="L18">
        <f t="shared" si="1"/>
        <v>2.2271506326000505E-4</v>
      </c>
      <c r="M18">
        <f t="shared" si="1"/>
        <v>1.1902538334862435E-10</v>
      </c>
      <c r="Q18">
        <v>504</v>
      </c>
      <c r="R18">
        <v>216.47900000000001</v>
      </c>
      <c r="S18">
        <v>489.62900000000002</v>
      </c>
      <c r="T18">
        <v>3.3377133333333333</v>
      </c>
      <c r="U18">
        <f t="shared" si="15"/>
        <v>0.96896603779427593</v>
      </c>
      <c r="V18">
        <f t="shared" si="2"/>
        <v>3.1033962205724075E-2</v>
      </c>
      <c r="W18">
        <f t="shared" si="3"/>
        <v>5.5275515523109853E-4</v>
      </c>
      <c r="X18">
        <f t="shared" si="4"/>
        <v>-0.84779557319999288</v>
      </c>
      <c r="Y18">
        <f t="shared" si="5"/>
        <v>-2.1470832961509587</v>
      </c>
      <c r="Z18">
        <f t="shared" si="16"/>
        <v>5.1002866651269803E-2</v>
      </c>
      <c r="AA18">
        <f t="shared" si="6"/>
        <v>5.4251054871974408E-4</v>
      </c>
      <c r="AB18">
        <f t="shared" si="7"/>
        <v>3.9875714475533594E-4</v>
      </c>
      <c r="AC18">
        <f t="shared" si="7"/>
        <v>1.0495196257248601E-10</v>
      </c>
      <c r="AG18">
        <v>336</v>
      </c>
      <c r="AH18">
        <v>223.62966666666668</v>
      </c>
      <c r="AI18">
        <v>496.77966666666669</v>
      </c>
      <c r="AJ18">
        <v>4.3314300000000001</v>
      </c>
      <c r="AK18">
        <f t="shared" si="17"/>
        <v>0.96783729613417424</v>
      </c>
      <c r="AL18">
        <f t="shared" si="18"/>
        <v>3.2162703865825759E-2</v>
      </c>
      <c r="AM18">
        <f t="shared" si="19"/>
        <v>7.9364946361976108E-4</v>
      </c>
      <c r="AN18">
        <f t="shared" si="20"/>
        <v>-0.83255652147212977</v>
      </c>
      <c r="AO18">
        <f t="shared" si="8"/>
        <v>-2.07894986464856</v>
      </c>
      <c r="AP18">
        <f t="shared" si="23"/>
        <v>5.6109389106029181E-2</v>
      </c>
      <c r="AQ18">
        <f t="shared" si="21"/>
        <v>8.5575254286206627E-4</v>
      </c>
      <c r="AR18">
        <f t="shared" si="9"/>
        <v>5.7344373399337647E-4</v>
      </c>
      <c r="AS18">
        <f t="shared" si="9"/>
        <v>3.8567924513760383E-9</v>
      </c>
    </row>
    <row r="19" spans="1:45" x14ac:dyDescent="0.25">
      <c r="A19">
        <v>1034</v>
      </c>
      <c r="B19">
        <v>213.35</v>
      </c>
      <c r="C19">
        <v>486.5</v>
      </c>
      <c r="D19">
        <v>3.2389100000000002</v>
      </c>
      <c r="E19">
        <f t="shared" si="10"/>
        <v>0.95803442196885147</v>
      </c>
      <c r="F19">
        <f t="shared" si="0"/>
        <v>4.1965578031148532E-2</v>
      </c>
      <c r="G19">
        <f t="shared" si="11"/>
        <v>3.6323326653673422E-4</v>
      </c>
      <c r="H19">
        <f t="shared" si="12"/>
        <v>-0.8317595347689728</v>
      </c>
      <c r="I19">
        <f t="shared" si="13"/>
        <v>-2.0755152965607695</v>
      </c>
      <c r="J19">
        <f t="shared" si="22"/>
        <v>5.6376454968688747E-2</v>
      </c>
      <c r="K19">
        <f t="shared" si="14"/>
        <v>2.9940804574447383E-4</v>
      </c>
      <c r="L19">
        <f t="shared" si="1"/>
        <v>2.0767337410892845E-4</v>
      </c>
      <c r="M19">
        <f t="shared" si="1"/>
        <v>4.0736588091807877E-9</v>
      </c>
      <c r="Q19">
        <v>528</v>
      </c>
      <c r="R19">
        <v>224.422</v>
      </c>
      <c r="S19">
        <v>497.572</v>
      </c>
      <c r="T19">
        <v>3.2920166666666666</v>
      </c>
      <c r="U19">
        <f t="shared" si="15"/>
        <v>0.95569991406872956</v>
      </c>
      <c r="V19">
        <f t="shared" si="2"/>
        <v>4.4300085931270439E-2</v>
      </c>
      <c r="W19">
        <f t="shared" si="3"/>
        <v>7.734298189250125E-4</v>
      </c>
      <c r="X19">
        <f t="shared" si="4"/>
        <v>-0.80894010682061523</v>
      </c>
      <c r="Y19">
        <f t="shared" si="5"/>
        <v>-1.9818692289966517</v>
      </c>
      <c r="Z19">
        <f t="shared" si="16"/>
        <v>6.4023119820543664E-2</v>
      </c>
      <c r="AA19">
        <f t="shared" si="6"/>
        <v>6.409407747084763E-4</v>
      </c>
      <c r="AB19">
        <f t="shared" si="7"/>
        <v>3.8899806579742013E-4</v>
      </c>
      <c r="AC19">
        <f t="shared" si="7"/>
        <v>1.7553346837411284E-8</v>
      </c>
      <c r="AG19">
        <v>352</v>
      </c>
      <c r="AH19">
        <v>231.48933333333332</v>
      </c>
      <c r="AI19">
        <v>504.6393333333333</v>
      </c>
      <c r="AJ19">
        <v>4.2746000000000004</v>
      </c>
      <c r="AK19">
        <f t="shared" si="17"/>
        <v>0.95513890471625806</v>
      </c>
      <c r="AL19">
        <f t="shared" si="18"/>
        <v>4.4861095283741936E-2</v>
      </c>
      <c r="AM19">
        <f t="shared" si="19"/>
        <v>1.1147588542027506E-3</v>
      </c>
      <c r="AN19">
        <f t="shared" si="20"/>
        <v>-0.79169628476126586</v>
      </c>
      <c r="AO19">
        <f t="shared" si="8"/>
        <v>-1.9163290285991934</v>
      </c>
      <c r="AP19">
        <f t="shared" si="23"/>
        <v>6.9801429791822245E-2</v>
      </c>
      <c r="AQ19">
        <f t="shared" si="21"/>
        <v>1.0009478160062527E-3</v>
      </c>
      <c r="AR19">
        <f t="shared" si="9"/>
        <v>6.2202028537494149E-4</v>
      </c>
      <c r="AS19">
        <f t="shared" si="9"/>
        <v>1.2952952415364716E-8</v>
      </c>
    </row>
    <row r="20" spans="1:45" x14ac:dyDescent="0.25">
      <c r="A20">
        <v>1081</v>
      </c>
      <c r="B20">
        <v>221.21199999999999</v>
      </c>
      <c r="C20">
        <v>494.36199999999997</v>
      </c>
      <c r="D20">
        <v>3.1811933333333333</v>
      </c>
      <c r="E20">
        <f t="shared" si="10"/>
        <v>0.94096245844162496</v>
      </c>
      <c r="F20">
        <f t="shared" si="0"/>
        <v>5.903754155837504E-2</v>
      </c>
      <c r="G20">
        <f t="shared" si="11"/>
        <v>4.839194335818246E-4</v>
      </c>
      <c r="H20">
        <f t="shared" si="12"/>
        <v>-0.78976487937456818</v>
      </c>
      <c r="I20">
        <f t="shared" si="13"/>
        <v>-1.9092312139439529</v>
      </c>
      <c r="J20">
        <f t="shared" si="22"/>
        <v>7.0448633118679022E-2</v>
      </c>
      <c r="K20">
        <f t="shared" si="14"/>
        <v>3.5251216394608184E-4</v>
      </c>
      <c r="L20">
        <f t="shared" si="1"/>
        <v>1.3021301059764077E-4</v>
      </c>
      <c r="M20">
        <f t="shared" si="1"/>
        <v>1.7267870513120805E-8</v>
      </c>
      <c r="Q20">
        <v>552</v>
      </c>
      <c r="R20">
        <v>232.36199999999999</v>
      </c>
      <c r="S20">
        <v>505.51199999999994</v>
      </c>
      <c r="T20">
        <v>3.2280766666666665</v>
      </c>
      <c r="U20">
        <f t="shared" si="15"/>
        <v>0.93713759841452926</v>
      </c>
      <c r="V20">
        <f t="shared" si="2"/>
        <v>6.286240158547074E-2</v>
      </c>
      <c r="W20">
        <f t="shared" si="3"/>
        <v>1.034425086253829E-3</v>
      </c>
      <c r="X20">
        <f t="shared" si="4"/>
        <v>-0.76303491146242752</v>
      </c>
      <c r="Y20">
        <f t="shared" si="5"/>
        <v>-1.815372033264935</v>
      </c>
      <c r="Z20">
        <f t="shared" si="16"/>
        <v>7.9405698413547096E-2</v>
      </c>
      <c r="AA20">
        <f t="shared" si="6"/>
        <v>7.457623875545108E-4</v>
      </c>
      <c r="AB20">
        <f t="shared" si="7"/>
        <v>2.7368066994184126E-4</v>
      </c>
      <c r="AC20">
        <f t="shared" si="7"/>
        <v>8.3326153620373363E-8</v>
      </c>
      <c r="AG20">
        <v>368</v>
      </c>
      <c r="AH20">
        <v>239.346</v>
      </c>
      <c r="AI20">
        <v>512.49599999999998</v>
      </c>
      <c r="AJ20">
        <v>4.1947766666666668</v>
      </c>
      <c r="AK20">
        <f t="shared" si="17"/>
        <v>0.93730276304901405</v>
      </c>
      <c r="AL20">
        <f t="shared" si="18"/>
        <v>6.2697236950985946E-2</v>
      </c>
      <c r="AM20">
        <f t="shared" si="19"/>
        <v>1.4862365197365474E-3</v>
      </c>
      <c r="AN20">
        <f t="shared" si="20"/>
        <v>-0.74390330414043015</v>
      </c>
      <c r="AO20">
        <f t="shared" si="8"/>
        <v>-1.7525665882020212</v>
      </c>
      <c r="AP20">
        <f t="shared" si="23"/>
        <v>8.5816594847922284E-2</v>
      </c>
      <c r="AQ20">
        <f t="shared" si="21"/>
        <v>1.1541373234860938E-3</v>
      </c>
      <c r="AR20">
        <f t="shared" si="9"/>
        <v>5.3450470956663265E-4</v>
      </c>
      <c r="AS20">
        <f t="shared" si="9"/>
        <v>1.1028987615019729E-7</v>
      </c>
    </row>
    <row r="21" spans="1:45" x14ac:dyDescent="0.25">
      <c r="A21">
        <v>1128</v>
      </c>
      <c r="B21">
        <v>229.05166666666665</v>
      </c>
      <c r="C21">
        <v>502.2016666666666</v>
      </c>
      <c r="D21">
        <v>3.1043000000000003</v>
      </c>
      <c r="E21">
        <f t="shared" si="10"/>
        <v>0.9182182450632792</v>
      </c>
      <c r="F21">
        <f t="shared" si="0"/>
        <v>8.1781754936720796E-2</v>
      </c>
      <c r="G21">
        <f t="shared" si="11"/>
        <v>5.8327102181850545E-4</v>
      </c>
      <c r="H21">
        <f t="shared" si="12"/>
        <v>-0.74032189660353875</v>
      </c>
      <c r="I21">
        <f t="shared" si="13"/>
        <v>-1.7411629273098426</v>
      </c>
      <c r="J21">
        <f t="shared" si="22"/>
        <v>8.7016704824144864E-2</v>
      </c>
      <c r="K21">
        <f t="shared" si="14"/>
        <v>4.0709257007566269E-4</v>
      </c>
      <c r="L21">
        <f t="shared" si="1"/>
        <v>2.7404700323841257E-5</v>
      </c>
      <c r="M21">
        <f t="shared" si="1"/>
        <v>3.1038846858505176E-8</v>
      </c>
      <c r="Q21">
        <v>576</v>
      </c>
      <c r="R21">
        <v>240.292</v>
      </c>
      <c r="S21">
        <v>513.44200000000001</v>
      </c>
      <c r="T21">
        <v>3.14256</v>
      </c>
      <c r="U21">
        <f t="shared" si="15"/>
        <v>0.91231139634443736</v>
      </c>
      <c r="V21">
        <f t="shared" si="2"/>
        <v>8.7688603655562636E-2</v>
      </c>
      <c r="W21">
        <f t="shared" si="3"/>
        <v>1.2486081327625215E-3</v>
      </c>
      <c r="X21">
        <f t="shared" si="4"/>
        <v>-0.70962222585657009</v>
      </c>
      <c r="Y21">
        <f t="shared" si="5"/>
        <v>-1.6474054385643311</v>
      </c>
      <c r="Z21">
        <f t="shared" si="16"/>
        <v>9.730399571485536E-2</v>
      </c>
      <c r="AA21">
        <f t="shared" si="6"/>
        <v>8.5336507088121217E-4</v>
      </c>
      <c r="AB21">
        <f t="shared" si="7"/>
        <v>9.2455764453909566E-5</v>
      </c>
      <c r="AC21">
        <f t="shared" si="7"/>
        <v>1.5621707796531249E-7</v>
      </c>
      <c r="AG21">
        <v>384</v>
      </c>
      <c r="AH21">
        <v>247.18766666666667</v>
      </c>
      <c r="AI21">
        <v>520.33766666666668</v>
      </c>
      <c r="AJ21">
        <v>4.0883533333333331</v>
      </c>
      <c r="AK21">
        <f t="shared" si="17"/>
        <v>0.9135229787332293</v>
      </c>
      <c r="AL21">
        <f t="shared" si="18"/>
        <v>8.6477021266770704E-2</v>
      </c>
      <c r="AM21">
        <f t="shared" si="19"/>
        <v>1.8038545788765376E-3</v>
      </c>
      <c r="AN21">
        <f t="shared" si="20"/>
        <v>-0.68879587311046975</v>
      </c>
      <c r="AO21">
        <f t="shared" si="8"/>
        <v>-1.5873722427446486</v>
      </c>
      <c r="AP21">
        <f t="shared" si="23"/>
        <v>0.10428279202369978</v>
      </c>
      <c r="AQ21">
        <f t="shared" si="21"/>
        <v>1.3088817501637345E-3</v>
      </c>
      <c r="AR21">
        <f t="shared" si="9"/>
        <v>3.1704547224831056E-4</v>
      </c>
      <c r="AS21">
        <f t="shared" si="9"/>
        <v>2.4499810116395384E-7</v>
      </c>
    </row>
    <row r="22" spans="1:45" x14ac:dyDescent="0.25">
      <c r="A22">
        <v>1175</v>
      </c>
      <c r="B22">
        <v>236.88566666666665</v>
      </c>
      <c r="C22">
        <v>510.03566666666666</v>
      </c>
      <c r="D22">
        <v>3.0116199999999993</v>
      </c>
      <c r="E22">
        <f t="shared" si="10"/>
        <v>0.89080450703780945</v>
      </c>
      <c r="F22">
        <f t="shared" si="0"/>
        <v>0.10919549296219055</v>
      </c>
      <c r="G22">
        <f t="shared" si="11"/>
        <v>6.2721983460477216E-4</v>
      </c>
      <c r="H22">
        <f t="shared" si="12"/>
        <v>-0.68322352387463714</v>
      </c>
      <c r="I22">
        <f t="shared" si="13"/>
        <v>-1.5717377405052144</v>
      </c>
      <c r="J22">
        <f t="shared" si="22"/>
        <v>0.10615005561770101</v>
      </c>
      <c r="K22">
        <f t="shared" si="14"/>
        <v>4.6265577136174593E-4</v>
      </c>
      <c r="L22">
        <f t="shared" si="1"/>
        <v>9.2746886192115387E-6</v>
      </c>
      <c r="M22">
        <f t="shared" si="1"/>
        <v>2.7081330911054737E-8</v>
      </c>
      <c r="Q22">
        <v>600</v>
      </c>
      <c r="R22">
        <v>248.21333333333334</v>
      </c>
      <c r="S22">
        <v>521.36333333333334</v>
      </c>
      <c r="T22">
        <v>3.0393366666666668</v>
      </c>
      <c r="U22">
        <f t="shared" si="15"/>
        <v>0.88234480115813685</v>
      </c>
      <c r="V22">
        <f t="shared" si="2"/>
        <v>0.11765519884186315</v>
      </c>
      <c r="W22">
        <f t="shared" si="3"/>
        <v>1.3286445309778395E-3</v>
      </c>
      <c r="X22">
        <f t="shared" si="4"/>
        <v>-0.64850286532209056</v>
      </c>
      <c r="Y22">
        <f t="shared" si="5"/>
        <v>-1.4778862551832772</v>
      </c>
      <c r="Z22">
        <f t="shared" si="16"/>
        <v>0.11778475741600444</v>
      </c>
      <c r="AA22">
        <f t="shared" si="6"/>
        <v>9.6013412390463619E-4</v>
      </c>
      <c r="AB22">
        <f t="shared" si="7"/>
        <v>1.678542413352463E-8</v>
      </c>
      <c r="AC22">
        <f t="shared" si="7"/>
        <v>1.3579992012125802E-7</v>
      </c>
      <c r="AG22">
        <v>400</v>
      </c>
      <c r="AH22">
        <v>255.03099999999998</v>
      </c>
      <c r="AI22">
        <v>528.18099999999993</v>
      </c>
      <c r="AJ22">
        <v>3.9591866666666662</v>
      </c>
      <c r="AK22">
        <f t="shared" si="17"/>
        <v>0.8846613054712047</v>
      </c>
      <c r="AL22">
        <f t="shared" si="18"/>
        <v>0.1153386945287953</v>
      </c>
      <c r="AM22">
        <f t="shared" si="19"/>
        <v>1.9689247295009496E-3</v>
      </c>
      <c r="AN22">
        <f t="shared" si="20"/>
        <v>-0.62629974781781006</v>
      </c>
      <c r="AO22">
        <f t="shared" si="8"/>
        <v>-1.4206981936104361</v>
      </c>
      <c r="AP22">
        <f t="shared" si="23"/>
        <v>0.12522490002631953</v>
      </c>
      <c r="AQ22">
        <f t="shared" si="21"/>
        <v>1.4619512396559192E-3</v>
      </c>
      <c r="AR22">
        <f t="shared" si="9"/>
        <v>9.7737059139278221E-5</v>
      </c>
      <c r="AS22">
        <f t="shared" si="9"/>
        <v>2.5702211940564913E-7</v>
      </c>
    </row>
    <row r="23" spans="1:45" x14ac:dyDescent="0.25">
      <c r="A23">
        <v>1222</v>
      </c>
      <c r="B23" s="14">
        <v>244.72400000000002</v>
      </c>
      <c r="C23">
        <v>517.87400000000002</v>
      </c>
      <c r="D23" s="14">
        <v>2.9119566666666667</v>
      </c>
      <c r="E23">
        <f t="shared" si="10"/>
        <v>0.86132517481138515</v>
      </c>
      <c r="F23">
        <f t="shared" si="0"/>
        <v>0.13867482518861485</v>
      </c>
      <c r="G23">
        <f t="shared" si="11"/>
        <v>6.2161872099431026E-4</v>
      </c>
      <c r="H23">
        <f t="shared" si="12"/>
        <v>-0.61833191538008592</v>
      </c>
      <c r="I23">
        <f t="shared" si="13"/>
        <v>-1.4006459705432805</v>
      </c>
      <c r="J23">
        <f t="shared" si="22"/>
        <v>0.12789487687170306</v>
      </c>
      <c r="K23">
        <f t="shared" si="14"/>
        <v>5.1732004110017929E-4</v>
      </c>
      <c r="L23">
        <f t="shared" si="1"/>
        <v>1.1620728571528924E-4</v>
      </c>
      <c r="M23">
        <f t="shared" si="1"/>
        <v>1.0878214627658399E-8</v>
      </c>
      <c r="Q23">
        <v>624</v>
      </c>
      <c r="R23">
        <v>256.14333333333337</v>
      </c>
      <c r="S23">
        <v>529.29333333333329</v>
      </c>
      <c r="T23">
        <v>2.9294966666666666</v>
      </c>
      <c r="U23">
        <f t="shared" si="15"/>
        <v>0.8504573324146687</v>
      </c>
      <c r="V23">
        <f t="shared" si="2"/>
        <v>0.1495426675853313</v>
      </c>
      <c r="W23">
        <f t="shared" si="3"/>
        <v>1.2934043234009152E-3</v>
      </c>
      <c r="X23">
        <f t="shared" si="4"/>
        <v>-0.57973653578415174</v>
      </c>
      <c r="Y23">
        <f t="shared" si="5"/>
        <v>-1.3065881062205</v>
      </c>
      <c r="Z23">
        <f t="shared" si="16"/>
        <v>0.14082797638971573</v>
      </c>
      <c r="AA23">
        <f t="shared" si="6"/>
        <v>1.0629797246666131E-3</v>
      </c>
      <c r="AB23">
        <f t="shared" si="7"/>
        <v>7.594584263493964E-5</v>
      </c>
      <c r="AC23">
        <f t="shared" si="7"/>
        <v>5.3095495701864122E-8</v>
      </c>
      <c r="AG23">
        <v>416</v>
      </c>
      <c r="AH23">
        <v>262.87200000000001</v>
      </c>
      <c r="AI23">
        <v>536.02199999999993</v>
      </c>
      <c r="AJ23">
        <v>3.8181999999999996</v>
      </c>
      <c r="AK23">
        <f t="shared" si="17"/>
        <v>0.8531585097991895</v>
      </c>
      <c r="AL23">
        <f t="shared" si="18"/>
        <v>0.1468414902008105</v>
      </c>
      <c r="AM23">
        <f t="shared" si="19"/>
        <v>1.9932243963441329E-3</v>
      </c>
      <c r="AN23">
        <f t="shared" si="20"/>
        <v>-0.55649490270184243</v>
      </c>
      <c r="AO23">
        <f t="shared" si="8"/>
        <v>-1.2520963770522975</v>
      </c>
      <c r="AP23">
        <f t="shared" si="23"/>
        <v>0.14861611986081424</v>
      </c>
      <c r="AQ23">
        <f t="shared" si="21"/>
        <v>1.6050080444882492E-3</v>
      </c>
      <c r="AR23">
        <f t="shared" si="9"/>
        <v>3.1493104301650109E-6</v>
      </c>
      <c r="AS23">
        <f t="shared" si="9"/>
        <v>1.5071193584829128E-7</v>
      </c>
    </row>
    <row r="24" spans="1:45" x14ac:dyDescent="0.25">
      <c r="A24">
        <v>1269</v>
      </c>
      <c r="B24">
        <v>252.55066666666664</v>
      </c>
      <c r="C24">
        <v>525.70066666666662</v>
      </c>
      <c r="D24">
        <v>2.8131833333333334</v>
      </c>
      <c r="E24">
        <f t="shared" si="10"/>
        <v>0.83210909492465257</v>
      </c>
      <c r="F24">
        <f t="shared" si="0"/>
        <v>0.16789090507534743</v>
      </c>
      <c r="G24">
        <f t="shared" si="11"/>
        <v>5.9239643163331158E-4</v>
      </c>
      <c r="H24">
        <f t="shared" si="12"/>
        <v>-0.54577315430670459</v>
      </c>
      <c r="I24">
        <f t="shared" si="13"/>
        <v>-1.2274309795188825</v>
      </c>
      <c r="J24">
        <f t="shared" si="22"/>
        <v>0.15220891880341147</v>
      </c>
      <c r="K24">
        <f t="shared" si="14"/>
        <v>5.6728048897531681E-4</v>
      </c>
      <c r="L24">
        <f t="shared" si="1"/>
        <v>2.4592469343318773E-4</v>
      </c>
      <c r="M24">
        <f t="shared" si="1"/>
        <v>6.3081057559968154E-10</v>
      </c>
      <c r="Q24">
        <v>648</v>
      </c>
      <c r="R24">
        <v>264.06799999999998</v>
      </c>
      <c r="S24">
        <v>537.21799999999996</v>
      </c>
      <c r="T24">
        <v>2.8225700000000002</v>
      </c>
      <c r="U24">
        <f t="shared" si="15"/>
        <v>0.81941562865304673</v>
      </c>
      <c r="V24">
        <f t="shared" si="2"/>
        <v>0.18058437134695327</v>
      </c>
      <c r="W24">
        <f t="shared" si="3"/>
        <v>1.2156258789891665E-3</v>
      </c>
      <c r="X24">
        <f t="shared" si="4"/>
        <v>-0.50360424111962843</v>
      </c>
      <c r="Y24">
        <f t="shared" si="5"/>
        <v>-1.1329217953062807</v>
      </c>
      <c r="Z24">
        <f t="shared" si="16"/>
        <v>0.16633948978171445</v>
      </c>
      <c r="AA24">
        <f t="shared" si="6"/>
        <v>1.1540799920825412E-3</v>
      </c>
      <c r="AB24">
        <f t="shared" si="7"/>
        <v>2.0291665080768062E-4</v>
      </c>
      <c r="AC24">
        <f t="shared" si="7"/>
        <v>3.7878961951231083E-9</v>
      </c>
      <c r="AG24">
        <v>432</v>
      </c>
      <c r="AH24">
        <v>270.71633333333335</v>
      </c>
      <c r="AI24">
        <v>543.86633333333339</v>
      </c>
      <c r="AJ24">
        <v>3.6754733333333331</v>
      </c>
      <c r="AK24">
        <f t="shared" si="17"/>
        <v>0.82126691945768338</v>
      </c>
      <c r="AL24">
        <f t="shared" si="18"/>
        <v>0.17873308054231662</v>
      </c>
      <c r="AM24">
        <f t="shared" si="19"/>
        <v>1.9239563805152765E-3</v>
      </c>
      <c r="AN24">
        <f t="shared" si="20"/>
        <v>-0.47985942067184495</v>
      </c>
      <c r="AO24">
        <f t="shared" si="8"/>
        <v>-1.0812132761251667</v>
      </c>
      <c r="AP24">
        <f t="shared" si="23"/>
        <v>0.17429624857262624</v>
      </c>
      <c r="AQ24">
        <f t="shared" si="21"/>
        <v>1.7308110267947074E-3</v>
      </c>
      <c r="AR24">
        <f t="shared" si="9"/>
        <v>1.968547792726667E-5</v>
      </c>
      <c r="AS24">
        <f t="shared" si="9"/>
        <v>3.7305127663843775E-8</v>
      </c>
    </row>
    <row r="25" spans="1:45" x14ac:dyDescent="0.25">
      <c r="A25">
        <v>1316</v>
      </c>
      <c r="B25">
        <v>260.37033333333335</v>
      </c>
      <c r="C25">
        <v>533.52033333333338</v>
      </c>
      <c r="D25">
        <v>2.7190533333333331</v>
      </c>
      <c r="E25">
        <f t="shared" si="10"/>
        <v>0.80426646263788693</v>
      </c>
      <c r="F25">
        <f t="shared" si="0"/>
        <v>0.19573353736211307</v>
      </c>
      <c r="G25">
        <f t="shared" si="11"/>
        <v>5.6747462275975197E-4</v>
      </c>
      <c r="H25">
        <f t="shared" si="12"/>
        <v>-0.46620699372724217</v>
      </c>
      <c r="I25">
        <f t="shared" si="13"/>
        <v>-1.0518992547820296</v>
      </c>
      <c r="J25">
        <f t="shared" si="22"/>
        <v>0.17887110178525137</v>
      </c>
      <c r="K25">
        <f t="shared" si="14"/>
        <v>6.1002067563267217E-4</v>
      </c>
      <c r="L25">
        <f t="shared" si="1"/>
        <v>2.8434173358381139E-4</v>
      </c>
      <c r="M25">
        <f t="shared" si="1"/>
        <v>1.8101666150653215E-9</v>
      </c>
      <c r="Q25">
        <v>672</v>
      </c>
      <c r="R25">
        <v>271.98633333333333</v>
      </c>
      <c r="S25">
        <v>545.13633333333337</v>
      </c>
      <c r="T25">
        <v>2.7220733333333329</v>
      </c>
      <c r="U25">
        <f t="shared" si="15"/>
        <v>0.79024060755730674</v>
      </c>
      <c r="V25">
        <f t="shared" si="2"/>
        <v>0.20975939244269326</v>
      </c>
      <c r="W25">
        <f t="shared" si="3"/>
        <v>1.1478872648824912E-3</v>
      </c>
      <c r="X25">
        <f t="shared" si="4"/>
        <v>-0.42094720074078618</v>
      </c>
      <c r="Y25">
        <f t="shared" si="5"/>
        <v>-0.95652881927166611</v>
      </c>
      <c r="Z25">
        <f t="shared" si="16"/>
        <v>0.19403740959169544</v>
      </c>
      <c r="AA25">
        <f t="shared" si="6"/>
        <v>1.2274174109551859E-3</v>
      </c>
      <c r="AB25">
        <f t="shared" si="7"/>
        <v>2.4718074476706963E-4</v>
      </c>
      <c r="AC25">
        <f t="shared" si="7"/>
        <v>6.3250441343441564E-9</v>
      </c>
      <c r="AG25">
        <v>448</v>
      </c>
      <c r="AH25">
        <v>278.56866666666667</v>
      </c>
      <c r="AI25">
        <v>551.71866666666665</v>
      </c>
      <c r="AJ25">
        <v>3.5377066666666668</v>
      </c>
      <c r="AK25">
        <f t="shared" si="17"/>
        <v>0.79048361736943895</v>
      </c>
      <c r="AL25">
        <f t="shared" si="18"/>
        <v>0.20951638263056105</v>
      </c>
      <c r="AM25">
        <f t="shared" si="19"/>
        <v>1.8174474959612302E-3</v>
      </c>
      <c r="AN25">
        <f t="shared" si="20"/>
        <v>-0.39721713249344548</v>
      </c>
      <c r="AO25">
        <f t="shared" si="8"/>
        <v>-0.90742865362975045</v>
      </c>
      <c r="AP25">
        <f t="shared" si="23"/>
        <v>0.20198922500134156</v>
      </c>
      <c r="AQ25">
        <f t="shared" si="21"/>
        <v>1.8305991021675817E-3</v>
      </c>
      <c r="AR25">
        <f t="shared" si="9"/>
        <v>5.6658101975117151E-5</v>
      </c>
      <c r="AS25">
        <f t="shared" si="9"/>
        <v>1.7296474580694287E-10</v>
      </c>
    </row>
    <row r="26" spans="1:45" x14ac:dyDescent="0.25">
      <c r="A26">
        <v>1363</v>
      </c>
      <c r="B26">
        <v>268.19366666666673</v>
      </c>
      <c r="C26">
        <v>541.34366666666665</v>
      </c>
      <c r="D26">
        <v>2.6288833333333335</v>
      </c>
      <c r="E26">
        <f t="shared" si="10"/>
        <v>0.77759515536817858</v>
      </c>
      <c r="F26">
        <f t="shared" si="0"/>
        <v>0.22240484463182142</v>
      </c>
      <c r="G26">
        <f t="shared" si="11"/>
        <v>5.3760201683724187E-4</v>
      </c>
      <c r="H26">
        <f t="shared" si="12"/>
        <v>-0.38064613983315865</v>
      </c>
      <c r="I26">
        <f t="shared" si="13"/>
        <v>-0.87342663830182454</v>
      </c>
      <c r="J26">
        <f t="shared" si="22"/>
        <v>0.20754207353998697</v>
      </c>
      <c r="K26">
        <f t="shared" si="14"/>
        <v>6.4271048113747633E-4</v>
      </c>
      <c r="L26">
        <f t="shared" si="1"/>
        <v>2.2090196452826991E-4</v>
      </c>
      <c r="M26">
        <f t="shared" si="1"/>
        <v>1.1047789267553662E-8</v>
      </c>
      <c r="Q26">
        <v>696</v>
      </c>
      <c r="R26">
        <v>279.9013333333333</v>
      </c>
      <c r="S26">
        <v>553.05133333333333</v>
      </c>
      <c r="T26">
        <v>2.6271766666666667</v>
      </c>
      <c r="U26">
        <f t="shared" si="15"/>
        <v>0.76269131320012695</v>
      </c>
      <c r="V26">
        <f t="shared" si="2"/>
        <v>0.23730868679987305</v>
      </c>
      <c r="W26">
        <f t="shared" si="3"/>
        <v>1.0872450770155844E-3</v>
      </c>
      <c r="X26">
        <f t="shared" si="4"/>
        <v>-0.33303761804717968</v>
      </c>
      <c r="Y26">
        <f t="shared" si="5"/>
        <v>-0.77666756529677228</v>
      </c>
      <c r="Z26">
        <f t="shared" si="16"/>
        <v>0.22349542745461989</v>
      </c>
      <c r="AA26">
        <f t="shared" si="6"/>
        <v>1.2765219909906741E-3</v>
      </c>
      <c r="AB26">
        <f t="shared" si="7"/>
        <v>1.908061337392236E-4</v>
      </c>
      <c r="AC26">
        <f t="shared" si="7"/>
        <v>3.5825750163933538E-8</v>
      </c>
      <c r="AG26">
        <v>464</v>
      </c>
      <c r="AH26">
        <v>286.39933333333335</v>
      </c>
      <c r="AI26">
        <v>559.54933333333338</v>
      </c>
      <c r="AJ26">
        <v>3.4075666666666664</v>
      </c>
      <c r="AK26">
        <f t="shared" si="17"/>
        <v>0.76140445743405927</v>
      </c>
      <c r="AL26">
        <f t="shared" si="18"/>
        <v>0.23859554256594073</v>
      </c>
      <c r="AM26">
        <f t="shared" si="19"/>
        <v>1.7067024625896793E-3</v>
      </c>
      <c r="AN26">
        <f t="shared" si="20"/>
        <v>-0.30981019077744687</v>
      </c>
      <c r="AO26">
        <f t="shared" si="8"/>
        <v>-0.72975956766298378</v>
      </c>
      <c r="AP26">
        <f t="shared" si="23"/>
        <v>0.23127881063602287</v>
      </c>
      <c r="AQ26">
        <f t="shared" si="21"/>
        <v>1.8887505037347681E-3</v>
      </c>
      <c r="AR26">
        <f t="shared" si="9"/>
        <v>5.3534566134279504E-5</v>
      </c>
      <c r="AS26">
        <f t="shared" si="9"/>
        <v>3.3141489284763953E-8</v>
      </c>
    </row>
    <row r="27" spans="1:45" x14ac:dyDescent="0.25">
      <c r="A27">
        <v>1410</v>
      </c>
      <c r="B27">
        <v>275.99799999999999</v>
      </c>
      <c r="C27">
        <v>549.14799999999991</v>
      </c>
      <c r="D27">
        <v>2.5434600000000001</v>
      </c>
      <c r="E27">
        <f t="shared" si="10"/>
        <v>0.75232786057682821</v>
      </c>
      <c r="F27">
        <f t="shared" si="0"/>
        <v>0.24767213942317179</v>
      </c>
      <c r="G27">
        <f t="shared" si="11"/>
        <v>5.10540456696761E-4</v>
      </c>
      <c r="H27">
        <f t="shared" si="12"/>
        <v>-0.29050024844059719</v>
      </c>
      <c r="I27">
        <f t="shared" si="13"/>
        <v>-0.69080615146999591</v>
      </c>
      <c r="J27">
        <f t="shared" si="22"/>
        <v>0.23774946615344836</v>
      </c>
      <c r="K27">
        <f t="shared" si="14"/>
        <v>6.5977164367682633E-4</v>
      </c>
      <c r="L27">
        <f t="shared" si="1"/>
        <v>9.8459444817683881E-5</v>
      </c>
      <c r="M27">
        <f t="shared" si="1"/>
        <v>2.2269947167479219E-8</v>
      </c>
      <c r="Q27">
        <v>720</v>
      </c>
      <c r="R27">
        <v>287.80566666666664</v>
      </c>
      <c r="S27">
        <v>560.95566666666662</v>
      </c>
      <c r="T27">
        <v>2.537293333333333</v>
      </c>
      <c r="U27">
        <f t="shared" si="15"/>
        <v>0.73659743135175293</v>
      </c>
      <c r="V27">
        <f t="shared" si="2"/>
        <v>0.26340256864824707</v>
      </c>
      <c r="W27">
        <f t="shared" si="3"/>
        <v>1.0349089334974471E-3</v>
      </c>
      <c r="X27">
        <f t="shared" si="4"/>
        <v>-0.24161108741008186</v>
      </c>
      <c r="Y27">
        <f t="shared" si="5"/>
        <v>-0.59188435936996608</v>
      </c>
      <c r="Z27">
        <f t="shared" si="16"/>
        <v>0.25413195523839605</v>
      </c>
      <c r="AA27">
        <f t="shared" si="6"/>
        <v>1.2922989877633851E-3</v>
      </c>
      <c r="AB27">
        <f t="shared" si="7"/>
        <v>8.5944272994909653E-5</v>
      </c>
      <c r="AC27">
        <f t="shared" si="7"/>
        <v>6.6249640035022515E-8</v>
      </c>
      <c r="AG27" s="11">
        <v>480</v>
      </c>
      <c r="AH27">
        <v>294.22433333333333</v>
      </c>
      <c r="AI27">
        <v>567.37433333333331</v>
      </c>
      <c r="AJ27">
        <v>3.2853566666666669</v>
      </c>
      <c r="AK27">
        <f t="shared" si="17"/>
        <v>0.7340972180326244</v>
      </c>
      <c r="AL27">
        <f t="shared" si="18"/>
        <v>0.2659027819673756</v>
      </c>
      <c r="AM27">
        <f t="shared" si="19"/>
        <v>1.6106675723646033E-3</v>
      </c>
      <c r="AN27">
        <f t="shared" si="20"/>
        <v>-0.21962665195645226</v>
      </c>
      <c r="AO27">
        <f t="shared" si="8"/>
        <v>-0.54701703976972149</v>
      </c>
      <c r="AP27">
        <f t="shared" si="23"/>
        <v>0.26149881869577918</v>
      </c>
      <c r="AQ27">
        <f t="shared" si="21"/>
        <v>1.89855327796982E-3</v>
      </c>
      <c r="AR27">
        <f t="shared" si="9"/>
        <v>1.9394892497570268E-5</v>
      </c>
      <c r="AS27">
        <f t="shared" si="9"/>
        <v>8.2878179491813505E-8</v>
      </c>
    </row>
    <row r="28" spans="1:45" x14ac:dyDescent="0.25">
      <c r="A28">
        <v>1457</v>
      </c>
      <c r="B28">
        <v>283.79266666666666</v>
      </c>
      <c r="C28">
        <v>556.94266666666658</v>
      </c>
      <c r="D28">
        <v>2.4623366666666668</v>
      </c>
      <c r="E28">
        <f t="shared" si="10"/>
        <v>0.72833245911208044</v>
      </c>
      <c r="F28">
        <f t="shared" si="0"/>
        <v>0.27166754088791956</v>
      </c>
      <c r="G28">
        <f t="shared" si="11"/>
        <v>4.9669500732256542E-4</v>
      </c>
      <c r="H28">
        <f t="shared" si="12"/>
        <v>-0.19796137645966727</v>
      </c>
      <c r="I28">
        <f t="shared" si="13"/>
        <v>-0.5023907124428435</v>
      </c>
      <c r="J28">
        <f t="shared" si="22"/>
        <v>0.26875873340625922</v>
      </c>
      <c r="K28">
        <f t="shared" si="14"/>
        <v>6.577605567399371E-4</v>
      </c>
      <c r="L28">
        <f t="shared" si="1"/>
        <v>8.4611609653631452E-6</v>
      </c>
      <c r="M28">
        <f t="shared" si="1"/>
        <v>2.5942111209119799E-8</v>
      </c>
      <c r="Q28">
        <v>744</v>
      </c>
      <c r="R28">
        <v>295.69733333333329</v>
      </c>
      <c r="S28">
        <v>568.84733333333327</v>
      </c>
      <c r="T28">
        <v>2.4517366666666667</v>
      </c>
      <c r="U28">
        <f t="shared" si="15"/>
        <v>0.7117596169478142</v>
      </c>
      <c r="V28">
        <f t="shared" si="2"/>
        <v>0.2882403830521858</v>
      </c>
      <c r="W28">
        <f t="shared" si="3"/>
        <v>1.0040233511131036E-3</v>
      </c>
      <c r="X28">
        <f t="shared" si="4"/>
        <v>-0.1490545832284762</v>
      </c>
      <c r="Y28">
        <f t="shared" si="5"/>
        <v>-0.39931097420360767</v>
      </c>
      <c r="Z28">
        <f t="shared" si="16"/>
        <v>0.28514713094471728</v>
      </c>
      <c r="AA28">
        <f t="shared" si="6"/>
        <v>1.2636887671674132E-3</v>
      </c>
      <c r="AB28">
        <f t="shared" si="7"/>
        <v>9.5682086003584703E-6</v>
      </c>
      <c r="AC28">
        <f t="shared" si="7"/>
        <v>6.7426128294657681E-8</v>
      </c>
      <c r="AG28">
        <v>496</v>
      </c>
      <c r="AH28">
        <v>302.04466666666667</v>
      </c>
      <c r="AI28">
        <v>575.19466666666665</v>
      </c>
      <c r="AJ28">
        <v>3.170023333333333</v>
      </c>
      <c r="AK28">
        <f t="shared" si="17"/>
        <v>0.70832653687479075</v>
      </c>
      <c r="AL28">
        <f t="shared" si="18"/>
        <v>0.29167346312520925</v>
      </c>
      <c r="AM28">
        <f t="shared" si="19"/>
        <v>1.5479632596485451E-3</v>
      </c>
      <c r="AN28">
        <f t="shared" si="20"/>
        <v>-0.12897505297132694</v>
      </c>
      <c r="AO28">
        <f t="shared" si="8"/>
        <v>-0.35561105567053375</v>
      </c>
      <c r="AP28">
        <f t="shared" si="23"/>
        <v>0.29187567114329632</v>
      </c>
      <c r="AQ28">
        <f t="shared" si="21"/>
        <v>1.8414578245890419E-3</v>
      </c>
      <c r="AR28">
        <f t="shared" si="9"/>
        <v>4.0888082578700382E-8</v>
      </c>
      <c r="AS28">
        <f t="shared" si="9"/>
        <v>8.6139059649611475E-8</v>
      </c>
    </row>
    <row r="29" spans="1:45" x14ac:dyDescent="0.25">
      <c r="A29">
        <v>1504</v>
      </c>
      <c r="B29">
        <v>291.58699999999999</v>
      </c>
      <c r="C29">
        <v>564.73699999999997</v>
      </c>
      <c r="D29">
        <v>2.3834133333333334</v>
      </c>
      <c r="E29">
        <f t="shared" si="10"/>
        <v>0.70498779376791987</v>
      </c>
      <c r="F29">
        <f t="shared" si="0"/>
        <v>0.29501220623208013</v>
      </c>
      <c r="G29">
        <f t="shared" si="11"/>
        <v>5.0097450985640802E-4</v>
      </c>
      <c r="H29">
        <f t="shared" si="12"/>
        <v>-0.10570457740257222</v>
      </c>
      <c r="I29">
        <f t="shared" si="13"/>
        <v>-0.30349827667769314</v>
      </c>
      <c r="J29">
        <f t="shared" si="22"/>
        <v>0.29967347957303625</v>
      </c>
      <c r="K29">
        <f t="shared" si="14"/>
        <v>6.2915569277721131E-4</v>
      </c>
      <c r="L29">
        <f t="shared" si="1"/>
        <v>2.1727469159108211E-5</v>
      </c>
      <c r="M29">
        <f t="shared" si="1"/>
        <v>1.6430415654976431E-8</v>
      </c>
      <c r="Q29">
        <v>768</v>
      </c>
      <c r="R29">
        <v>303.589</v>
      </c>
      <c r="S29">
        <v>576.73900000000003</v>
      </c>
      <c r="T29">
        <v>2.3687333333333336</v>
      </c>
      <c r="U29">
        <f t="shared" si="15"/>
        <v>0.68766305652109971</v>
      </c>
      <c r="V29">
        <f t="shared" si="2"/>
        <v>0.31233694347890029</v>
      </c>
      <c r="W29">
        <f t="shared" si="3"/>
        <v>1.0077328466475226E-3</v>
      </c>
      <c r="X29">
        <f t="shared" si="4"/>
        <v>-5.8547188445935205E-2</v>
      </c>
      <c r="Y29">
        <f t="shared" si="5"/>
        <v>-0.19032089932872953</v>
      </c>
      <c r="Z29">
        <f t="shared" si="16"/>
        <v>0.31547566135673522</v>
      </c>
      <c r="AA29">
        <f t="shared" si="6"/>
        <v>1.1663633275523686E-3</v>
      </c>
      <c r="AB29">
        <f t="shared" si="7"/>
        <v>9.8515499166405998E-6</v>
      </c>
      <c r="AC29">
        <f t="shared" si="7"/>
        <v>2.5163629472102707E-8</v>
      </c>
      <c r="AG29">
        <v>512</v>
      </c>
      <c r="AH29">
        <v>309.85466666666667</v>
      </c>
      <c r="AI29">
        <v>583.00466666666671</v>
      </c>
      <c r="AJ29">
        <v>3.05918</v>
      </c>
      <c r="AK29">
        <f t="shared" si="17"/>
        <v>0.68355912472041402</v>
      </c>
      <c r="AL29">
        <f t="shared" si="18"/>
        <v>0.31644087527958598</v>
      </c>
      <c r="AM29">
        <f t="shared" si="19"/>
        <v>1.5285514568255387E-3</v>
      </c>
      <c r="AN29">
        <f t="shared" si="20"/>
        <v>-4.104963196803979E-2</v>
      </c>
      <c r="AO29">
        <f t="shared" si="8"/>
        <v>-0.14399708811422188</v>
      </c>
      <c r="AP29">
        <f t="shared" si="23"/>
        <v>0.32133899633672097</v>
      </c>
      <c r="AQ29">
        <f t="shared" si="21"/>
        <v>1.6672056375233563E-3</v>
      </c>
      <c r="AR29">
        <f t="shared" si="9"/>
        <v>2.3991589890349256E-5</v>
      </c>
      <c r="AS29">
        <f t="shared" si="9"/>
        <v>1.9224981824983054E-8</v>
      </c>
    </row>
    <row r="30" spans="1:45" x14ac:dyDescent="0.25">
      <c r="A30">
        <v>1551</v>
      </c>
      <c r="B30">
        <v>299.37833333333333</v>
      </c>
      <c r="C30">
        <v>572.52833333333331</v>
      </c>
      <c r="D30">
        <v>2.3038099999999999</v>
      </c>
      <c r="E30">
        <f t="shared" si="10"/>
        <v>0.68144199180466869</v>
      </c>
      <c r="F30">
        <f t="shared" si="0"/>
        <v>0.31855800819533131</v>
      </c>
      <c r="G30">
        <f t="shared" si="11"/>
        <v>5.1748415933746002E-4</v>
      </c>
      <c r="H30">
        <f t="shared" si="12"/>
        <v>-1.7459866269606161E-2</v>
      </c>
      <c r="I30">
        <f t="shared" si="13"/>
        <v>-7.3705915280249279E-2</v>
      </c>
      <c r="J30">
        <f t="shared" si="22"/>
        <v>0.32924379713356516</v>
      </c>
      <c r="K30">
        <f t="shared" si="14"/>
        <v>5.4330465416392126E-4</v>
      </c>
      <c r="L30">
        <f t="shared" si="1"/>
        <v>1.1418608523248098E-4</v>
      </c>
      <c r="M30">
        <f t="shared" si="1"/>
        <v>6.6669795308331165E-10</v>
      </c>
      <c r="Q30">
        <v>792</v>
      </c>
      <c r="R30">
        <v>311.47466666666668</v>
      </c>
      <c r="S30">
        <v>584.6246666666666</v>
      </c>
      <c r="T30">
        <v>2.2854233333333336</v>
      </c>
      <c r="U30">
        <f t="shared" si="15"/>
        <v>0.66347746820155917</v>
      </c>
      <c r="V30">
        <f t="shared" si="2"/>
        <v>0.33652253179844083</v>
      </c>
      <c r="W30">
        <f t="shared" si="3"/>
        <v>1.028014110275884E-3</v>
      </c>
      <c r="X30">
        <f t="shared" si="4"/>
        <v>2.4989603911003577E-2</v>
      </c>
      <c r="Y30">
        <f t="shared" si="5"/>
        <v>9.759028460371616E-2</v>
      </c>
      <c r="Z30">
        <f t="shared" si="16"/>
        <v>0.34346838121799206</v>
      </c>
      <c r="AA30">
        <f t="shared" si="6"/>
        <v>8.4194236968564064E-4</v>
      </c>
      <c r="AB30">
        <f t="shared" si="7"/>
        <v>4.8244824159080175E-5</v>
      </c>
      <c r="AC30">
        <f t="shared" si="7"/>
        <v>3.4622692646282803E-8</v>
      </c>
      <c r="AG30">
        <v>528</v>
      </c>
      <c r="AH30">
        <v>317.67933333333332</v>
      </c>
      <c r="AI30">
        <v>590.82933333333335</v>
      </c>
      <c r="AJ30">
        <v>2.9497266666666668</v>
      </c>
      <c r="AK30">
        <f t="shared" si="17"/>
        <v>0.6591023014112054</v>
      </c>
      <c r="AL30">
        <f t="shared" si="18"/>
        <v>0.3408976985887946</v>
      </c>
      <c r="AM30">
        <f t="shared" si="19"/>
        <v>1.5426564358552164E-3</v>
      </c>
      <c r="AN30">
        <f t="shared" si="20"/>
        <v>3.8555643602693923E-2</v>
      </c>
      <c r="AO30">
        <f t="shared" si="8"/>
        <v>0.13708768251638073</v>
      </c>
      <c r="AP30">
        <f t="shared" si="23"/>
        <v>0.34801428653709465</v>
      </c>
      <c r="AQ30">
        <f t="shared" si="21"/>
        <v>1.2232077021471421E-3</v>
      </c>
      <c r="AR30">
        <f t="shared" si="9"/>
        <v>5.0645824025889617E-5</v>
      </c>
      <c r="AS30">
        <f t="shared" si="9"/>
        <v>1.0204749346769216E-7</v>
      </c>
    </row>
    <row r="31" spans="1:45" x14ac:dyDescent="0.25">
      <c r="A31">
        <v>1598</v>
      </c>
      <c r="B31">
        <v>307.15100000000001</v>
      </c>
      <c r="C31">
        <v>580.30099999999993</v>
      </c>
      <c r="D31">
        <v>2.2215833333333332</v>
      </c>
      <c r="E31">
        <f t="shared" si="10"/>
        <v>0.65712023631580807</v>
      </c>
      <c r="F31">
        <f t="shared" si="0"/>
        <v>0.34287976368419193</v>
      </c>
      <c r="G31">
        <f t="shared" si="11"/>
        <v>5.4043404057287233E-4</v>
      </c>
      <c r="H31">
        <f t="shared" si="12"/>
        <v>5.8743469111908642E-2</v>
      </c>
      <c r="I31">
        <f t="shared" si="13"/>
        <v>0.19082268666645155</v>
      </c>
      <c r="J31">
        <f t="shared" si="22"/>
        <v>0.35477911587926947</v>
      </c>
      <c r="K31">
        <f t="shared" si="14"/>
        <v>4.2315676478366088E-4</v>
      </c>
      <c r="L31">
        <f t="shared" si="1"/>
        <v>1.4159458266249666E-4</v>
      </c>
      <c r="M31">
        <f t="shared" si="1"/>
        <v>1.3753959416538762E-8</v>
      </c>
      <c r="Q31">
        <v>816</v>
      </c>
      <c r="R31">
        <v>319.35100000000006</v>
      </c>
      <c r="S31">
        <v>592.50099999999998</v>
      </c>
      <c r="T31">
        <v>2.2004366666666666</v>
      </c>
      <c r="U31">
        <f t="shared" si="15"/>
        <v>0.63880512955493796</v>
      </c>
      <c r="V31">
        <f t="shared" si="2"/>
        <v>0.36119487044506204</v>
      </c>
      <c r="W31">
        <f t="shared" si="3"/>
        <v>1.0584158454166094E-3</v>
      </c>
      <c r="X31">
        <f t="shared" si="4"/>
        <v>8.5290852459801614E-2</v>
      </c>
      <c r="Y31">
        <f t="shared" si="5"/>
        <v>0.25604685265868726</v>
      </c>
      <c r="Z31">
        <f t="shared" si="16"/>
        <v>0.36367499809044745</v>
      </c>
      <c r="AA31">
        <f t="shared" si="6"/>
        <v>9.2567605807095186E-4</v>
      </c>
      <c r="AB31">
        <f t="shared" si="7"/>
        <v>6.1510331374049803E-6</v>
      </c>
      <c r="AC31">
        <f t="shared" si="7"/>
        <v>1.7619851144570379E-8</v>
      </c>
      <c r="AG31">
        <v>544</v>
      </c>
      <c r="AH31">
        <v>325.51466666666664</v>
      </c>
      <c r="AI31">
        <v>598.66466666666656</v>
      </c>
      <c r="AJ31">
        <v>2.8392633333333333</v>
      </c>
      <c r="AK31">
        <f t="shared" si="17"/>
        <v>0.63441979843752194</v>
      </c>
      <c r="AL31">
        <f t="shared" si="18"/>
        <v>0.36558020156247806</v>
      </c>
      <c r="AM31">
        <f t="shared" si="19"/>
        <v>1.5615096256473421E-3</v>
      </c>
      <c r="AN31">
        <f t="shared" si="20"/>
        <v>9.6961028048440312E-2</v>
      </c>
      <c r="AO31">
        <f t="shared" si="8"/>
        <v>0.28340450022916674</v>
      </c>
      <c r="AP31">
        <f t="shared" si="23"/>
        <v>0.36758560977144894</v>
      </c>
      <c r="AQ31">
        <f t="shared" si="21"/>
        <v>1.3829942032725449E-3</v>
      </c>
      <c r="AR31">
        <f t="shared" si="9"/>
        <v>4.021662084607803E-6</v>
      </c>
      <c r="AS31">
        <f t="shared" si="9"/>
        <v>3.1867756025652247E-8</v>
      </c>
    </row>
    <row r="32" spans="1:45" x14ac:dyDescent="0.25">
      <c r="A32">
        <v>1645</v>
      </c>
      <c r="B32">
        <v>314.92900000000003</v>
      </c>
      <c r="C32">
        <v>588.07899999999995</v>
      </c>
      <c r="D32">
        <v>2.13571</v>
      </c>
      <c r="E32">
        <f t="shared" si="10"/>
        <v>0.63171983640888307</v>
      </c>
      <c r="F32">
        <f t="shared" si="0"/>
        <v>0.36828016359111693</v>
      </c>
      <c r="G32">
        <f t="shared" si="11"/>
        <v>5.6036309649027663E-4</v>
      </c>
      <c r="H32">
        <f t="shared" si="12"/>
        <v>0.11809498877703783</v>
      </c>
      <c r="I32">
        <f t="shared" si="13"/>
        <v>0.3314694875468982</v>
      </c>
      <c r="J32">
        <f t="shared" si="22"/>
        <v>0.37466748382410153</v>
      </c>
      <c r="K32">
        <f t="shared" si="14"/>
        <v>4.9175023341954183E-4</v>
      </c>
      <c r="L32">
        <f t="shared" si="1"/>
        <v>4.0797859758694518E-5</v>
      </c>
      <c r="M32">
        <f t="shared" si="1"/>
        <v>4.7077249787634024E-9</v>
      </c>
      <c r="Q32">
        <v>840</v>
      </c>
      <c r="R32">
        <v>327.22133333333335</v>
      </c>
      <c r="S32">
        <v>600.37133333333327</v>
      </c>
      <c r="T32">
        <v>2.1129366666666667</v>
      </c>
      <c r="U32">
        <f t="shared" si="15"/>
        <v>0.61340314926493933</v>
      </c>
      <c r="V32">
        <f t="shared" si="2"/>
        <v>0.38659685073506067</v>
      </c>
      <c r="W32">
        <f t="shared" si="3"/>
        <v>1.0825275663902956E-3</v>
      </c>
      <c r="X32">
        <f t="shared" si="4"/>
        <v>0.15158924064312762</v>
      </c>
      <c r="Y32">
        <f t="shared" si="5"/>
        <v>0.40475900977110918</v>
      </c>
      <c r="Z32">
        <f t="shared" si="16"/>
        <v>0.38589122348415028</v>
      </c>
      <c r="AA32">
        <f t="shared" si="6"/>
        <v>1.0314909319362078E-3</v>
      </c>
      <c r="AB32">
        <f t="shared" si="7"/>
        <v>4.9790981722735451E-7</v>
      </c>
      <c r="AC32">
        <f t="shared" si="7"/>
        <v>2.6047380564001773E-9</v>
      </c>
      <c r="AG32">
        <v>560</v>
      </c>
      <c r="AH32">
        <v>333.32633333333337</v>
      </c>
      <c r="AI32">
        <v>606.47633333333329</v>
      </c>
      <c r="AJ32">
        <v>2.7274499999999997</v>
      </c>
      <c r="AK32">
        <f t="shared" si="17"/>
        <v>0.60943564442716447</v>
      </c>
      <c r="AL32">
        <f t="shared" si="18"/>
        <v>0.39056435557283553</v>
      </c>
      <c r="AM32">
        <f t="shared" si="19"/>
        <v>1.5814334904153127E-3</v>
      </c>
      <c r="AN32">
        <f t="shared" si="20"/>
        <v>0.162995854338845</v>
      </c>
      <c r="AO32">
        <f t="shared" si="8"/>
        <v>0.42911246582633278</v>
      </c>
      <c r="AP32">
        <f t="shared" si="23"/>
        <v>0.38971351702380963</v>
      </c>
      <c r="AQ32">
        <f t="shared" si="21"/>
        <v>1.5356117254772992E-3</v>
      </c>
      <c r="AR32">
        <f t="shared" si="9"/>
        <v>7.2392623650850009E-7</v>
      </c>
      <c r="AS32">
        <f t="shared" si="9"/>
        <v>2.0996341420345603E-9</v>
      </c>
    </row>
    <row r="33" spans="1:45" x14ac:dyDescent="0.25">
      <c r="A33">
        <v>1692</v>
      </c>
      <c r="B33">
        <v>322.69433333333336</v>
      </c>
      <c r="C33">
        <v>595.84433333333334</v>
      </c>
      <c r="D33">
        <v>2.0466700000000002</v>
      </c>
      <c r="E33">
        <f t="shared" si="10"/>
        <v>0.60538277087384007</v>
      </c>
      <c r="F33">
        <f t="shared" si="0"/>
        <v>0.39461722912615993</v>
      </c>
      <c r="G33">
        <f t="shared" si="11"/>
        <v>5.7832022476954315E-4</v>
      </c>
      <c r="H33">
        <f t="shared" si="12"/>
        <v>0.1870673557060013</v>
      </c>
      <c r="I33">
        <f t="shared" si="13"/>
        <v>0.4797505298371833</v>
      </c>
      <c r="J33">
        <f t="shared" si="22"/>
        <v>0.39777974479481998</v>
      </c>
      <c r="K33">
        <f t="shared" si="14"/>
        <v>5.4564909599549947E-4</v>
      </c>
      <c r="L33">
        <f t="shared" si="1"/>
        <v>1.0001505354520315E-5</v>
      </c>
      <c r="M33">
        <f t="shared" si="1"/>
        <v>1.0674026553701453E-9</v>
      </c>
      <c r="Q33">
        <v>864</v>
      </c>
      <c r="R33">
        <v>335.07766666666663</v>
      </c>
      <c r="S33">
        <v>608.22766666666666</v>
      </c>
      <c r="T33">
        <v>2.0234433333333333</v>
      </c>
      <c r="U33">
        <f t="shared" si="15"/>
        <v>0.58742248767157224</v>
      </c>
      <c r="V33">
        <f t="shared" si="2"/>
        <v>0.41257751232842776</v>
      </c>
      <c r="W33">
        <f t="shared" si="3"/>
        <v>1.1109535919529058E-3</v>
      </c>
      <c r="X33">
        <f t="shared" si="4"/>
        <v>0.22546625800447084</v>
      </c>
      <c r="Y33">
        <f t="shared" si="5"/>
        <v>0.5589700114722258</v>
      </c>
      <c r="Z33">
        <f t="shared" si="16"/>
        <v>0.41064700585061925</v>
      </c>
      <c r="AA33">
        <f t="shared" si="6"/>
        <v>1.1064026983646762E-3</v>
      </c>
      <c r="AB33">
        <f t="shared" si="7"/>
        <v>3.7268552608606327E-6</v>
      </c>
      <c r="AC33">
        <f t="shared" si="7"/>
        <v>2.0710632451388707E-11</v>
      </c>
      <c r="AG33">
        <v>576</v>
      </c>
      <c r="AH33">
        <v>341.13466666666665</v>
      </c>
      <c r="AI33">
        <v>614.28466666666668</v>
      </c>
      <c r="AJ33">
        <v>2.6142099999999999</v>
      </c>
      <c r="AK33">
        <f t="shared" si="17"/>
        <v>0.58413270858051947</v>
      </c>
      <c r="AL33">
        <f t="shared" si="18"/>
        <v>0.41586729141948053</v>
      </c>
      <c r="AM33">
        <f t="shared" si="19"/>
        <v>1.6082003648115462E-3</v>
      </c>
      <c r="AN33">
        <f t="shared" si="20"/>
        <v>0.23631782004300539</v>
      </c>
      <c r="AO33">
        <f t="shared" si="8"/>
        <v>0.58111240009485632</v>
      </c>
      <c r="AP33">
        <f t="shared" si="23"/>
        <v>0.41428330463144641</v>
      </c>
      <c r="AQ33">
        <f t="shared" si="21"/>
        <v>1.6395453433513567E-3</v>
      </c>
      <c r="AR33">
        <f t="shared" si="9"/>
        <v>2.5090141446666472E-6</v>
      </c>
      <c r="AS33">
        <f t="shared" si="9"/>
        <v>9.8250767966118616E-10</v>
      </c>
    </row>
    <row r="34" spans="1:45" x14ac:dyDescent="0.25">
      <c r="A34">
        <v>1739</v>
      </c>
      <c r="B34">
        <v>330.45133333333337</v>
      </c>
      <c r="C34">
        <v>603.60133333333329</v>
      </c>
      <c r="D34">
        <v>1.9547766666666668</v>
      </c>
      <c r="E34">
        <f t="shared" si="10"/>
        <v>0.57820172030967154</v>
      </c>
      <c r="F34">
        <f t="shared" si="0"/>
        <v>0.42179827969032846</v>
      </c>
      <c r="G34">
        <f t="shared" si="11"/>
        <v>6.0651459440427531E-4</v>
      </c>
      <c r="H34">
        <f t="shared" si="12"/>
        <v>0.26359952001582554</v>
      </c>
      <c r="I34">
        <f t="shared" si="13"/>
        <v>0.63647369601490389</v>
      </c>
      <c r="J34">
        <f t="shared" si="22"/>
        <v>0.42342525230660844</v>
      </c>
      <c r="K34">
        <f t="shared" si="14"/>
        <v>5.7692362181230306E-4</v>
      </c>
      <c r="L34">
        <f t="shared" si="1"/>
        <v>2.6470398941249093E-6</v>
      </c>
      <c r="M34">
        <f t="shared" si="1"/>
        <v>8.7562565893885332E-10</v>
      </c>
      <c r="Q34">
        <v>888</v>
      </c>
      <c r="R34">
        <v>342.93699999999995</v>
      </c>
      <c r="S34">
        <v>616.08699999999999</v>
      </c>
      <c r="T34">
        <v>1.9316000000000002</v>
      </c>
      <c r="U34">
        <f t="shared" si="15"/>
        <v>0.5607596014647025</v>
      </c>
      <c r="V34">
        <f t="shared" si="2"/>
        <v>0.4392403985352975</v>
      </c>
      <c r="W34">
        <f t="shared" si="3"/>
        <v>1.1934898675935955E-3</v>
      </c>
      <c r="X34">
        <f t="shared" si="4"/>
        <v>0.30470857495077164</v>
      </c>
      <c r="Y34">
        <f t="shared" si="5"/>
        <v>0.71946745019812386</v>
      </c>
      <c r="Z34">
        <f t="shared" si="16"/>
        <v>0.43720067061137147</v>
      </c>
      <c r="AA34">
        <f t="shared" si="6"/>
        <v>1.1410996199306459E-3</v>
      </c>
      <c r="AB34">
        <f t="shared" si="7"/>
        <v>4.1604900036436253E-6</v>
      </c>
      <c r="AC34">
        <f t="shared" si="7"/>
        <v>2.7447380501852003E-9</v>
      </c>
      <c r="AG34">
        <v>592</v>
      </c>
      <c r="AH34">
        <v>348.93399999999997</v>
      </c>
      <c r="AI34">
        <v>622.08399999999995</v>
      </c>
      <c r="AJ34">
        <v>2.4990533333333333</v>
      </c>
      <c r="AK34">
        <f t="shared" si="17"/>
        <v>0.55840150274353473</v>
      </c>
      <c r="AL34">
        <f t="shared" si="18"/>
        <v>0.44159849725646527</v>
      </c>
      <c r="AM34">
        <f t="shared" si="19"/>
        <v>1.7109386114071701E-3</v>
      </c>
      <c r="AN34">
        <f t="shared" si="20"/>
        <v>0.31460237950627667</v>
      </c>
      <c r="AO34">
        <f t="shared" si="8"/>
        <v>0.73942965365934199</v>
      </c>
      <c r="AP34">
        <f t="shared" si="23"/>
        <v>0.44051603012506813</v>
      </c>
      <c r="AQ34">
        <f t="shared" si="21"/>
        <v>1.6826438085304144E-3</v>
      </c>
      <c r="AR34">
        <f t="shared" si="9"/>
        <v>1.1717350905551678E-6</v>
      </c>
      <c r="AS34">
        <f t="shared" si="9"/>
        <v>8.0059586983445905E-10</v>
      </c>
    </row>
    <row r="35" spans="1:45" x14ac:dyDescent="0.25">
      <c r="A35">
        <v>1786</v>
      </c>
      <c r="B35">
        <v>338.20966666666669</v>
      </c>
      <c r="C35">
        <v>611.35966666666673</v>
      </c>
      <c r="D35">
        <v>1.8584033333333334</v>
      </c>
      <c r="E35">
        <f t="shared" si="10"/>
        <v>0.5496955343726706</v>
      </c>
      <c r="F35">
        <f t="shared" si="0"/>
        <v>0.4503044656273294</v>
      </c>
      <c r="G35">
        <f t="shared" si="11"/>
        <v>6.6718283620757735E-4</v>
      </c>
      <c r="H35">
        <f t="shared" si="12"/>
        <v>0.34451821619400502</v>
      </c>
      <c r="I35">
        <f t="shared" si="13"/>
        <v>0.7999049391867068</v>
      </c>
      <c r="J35">
        <f t="shared" si="22"/>
        <v>0.45054066253178671</v>
      </c>
      <c r="K35">
        <f t="shared" si="14"/>
        <v>5.8533021380589997E-4</v>
      </c>
      <c r="L35">
        <f t="shared" si="1"/>
        <v>5.5788977675215001E-8</v>
      </c>
      <c r="M35">
        <f t="shared" si="1"/>
        <v>6.6998517940315787E-9</v>
      </c>
      <c r="Q35">
        <v>912</v>
      </c>
      <c r="R35">
        <v>350.78766666666667</v>
      </c>
      <c r="S35">
        <v>623.9376666666667</v>
      </c>
      <c r="T35">
        <v>1.8329333333333333</v>
      </c>
      <c r="U35">
        <f t="shared" si="15"/>
        <v>0.5321158446424562</v>
      </c>
      <c r="V35">
        <f t="shared" si="2"/>
        <v>0.4678841553575438</v>
      </c>
      <c r="W35">
        <f t="shared" si="3"/>
        <v>1.3497322066788932E-3</v>
      </c>
      <c r="X35">
        <f t="shared" si="4"/>
        <v>0.38643594047825847</v>
      </c>
      <c r="Y35">
        <f t="shared" si="5"/>
        <v>0.88528311190407016</v>
      </c>
      <c r="Z35">
        <f t="shared" si="16"/>
        <v>0.46458706148970697</v>
      </c>
      <c r="AA35">
        <f t="shared" si="6"/>
        <v>1.1344191158898583E-3</v>
      </c>
      <c r="AB35">
        <f t="shared" si="7"/>
        <v>1.0870827973327235E-5</v>
      </c>
      <c r="AC35">
        <f t="shared" si="7"/>
        <v>4.6359727065127181E-8</v>
      </c>
      <c r="AG35">
        <v>608</v>
      </c>
      <c r="AH35">
        <v>356.72600000000006</v>
      </c>
      <c r="AI35">
        <v>629.87599999999998</v>
      </c>
      <c r="AJ35">
        <v>2.3765400000000003</v>
      </c>
      <c r="AK35">
        <f t="shared" si="17"/>
        <v>0.53102648496102001</v>
      </c>
      <c r="AL35">
        <f t="shared" si="18"/>
        <v>0.46897351503897999</v>
      </c>
      <c r="AM35">
        <f t="shared" si="19"/>
        <v>1.9486284560457298E-3</v>
      </c>
      <c r="AN35">
        <f t="shared" si="20"/>
        <v>0.39494479261401549</v>
      </c>
      <c r="AO35">
        <f t="shared" si="8"/>
        <v>0.90275335931704304</v>
      </c>
      <c r="AP35">
        <f t="shared" si="23"/>
        <v>0.46743833106155475</v>
      </c>
      <c r="AQ35">
        <f t="shared" si="21"/>
        <v>1.6677662695517041E-3</v>
      </c>
      <c r="AR35">
        <f t="shared" si="9"/>
        <v>2.3567898445432023E-6</v>
      </c>
      <c r="AS35">
        <f t="shared" si="9"/>
        <v>7.8883567802204891E-8</v>
      </c>
    </row>
    <row r="36" spans="1:45" x14ac:dyDescent="0.25">
      <c r="A36">
        <v>1833</v>
      </c>
      <c r="B36">
        <v>345.96333333333331</v>
      </c>
      <c r="C36">
        <v>619.11333333333323</v>
      </c>
      <c r="D36">
        <v>1.7523900000000001</v>
      </c>
      <c r="E36">
        <f t="shared" si="10"/>
        <v>0.51833794107091447</v>
      </c>
      <c r="F36">
        <f t="shared" si="0"/>
        <v>0.48166205892908553</v>
      </c>
      <c r="G36">
        <f t="shared" si="11"/>
        <v>6.4492522744087654E-4</v>
      </c>
      <c r="H36">
        <f t="shared" si="12"/>
        <v>0.42661601206182254</v>
      </c>
      <c r="I36">
        <f t="shared" si="13"/>
        <v>0.96834036349601782</v>
      </c>
      <c r="J36">
        <f t="shared" si="22"/>
        <v>0.47805118258066398</v>
      </c>
      <c r="K36">
        <f t="shared" si="14"/>
        <v>5.7301554605746765E-4</v>
      </c>
      <c r="L36">
        <f t="shared" si="1"/>
        <v>1.303842800359018E-5</v>
      </c>
      <c r="M36">
        <f t="shared" si="1"/>
        <v>5.1710022766633832E-9</v>
      </c>
      <c r="Q36">
        <v>936</v>
      </c>
      <c r="R36">
        <v>358.63166666666666</v>
      </c>
      <c r="S36">
        <v>631.78166666666664</v>
      </c>
      <c r="T36">
        <v>1.7213500000000002</v>
      </c>
      <c r="U36">
        <f t="shared" si="15"/>
        <v>0.49972227168216271</v>
      </c>
      <c r="V36">
        <f t="shared" si="2"/>
        <v>0.50027772831783723</v>
      </c>
      <c r="W36">
        <f t="shared" si="3"/>
        <v>1.2279236630978092E-3</v>
      </c>
      <c r="X36">
        <f t="shared" si="4"/>
        <v>0.46768483770542058</v>
      </c>
      <c r="Y36">
        <f t="shared" si="5"/>
        <v>1.0550588642956775</v>
      </c>
      <c r="Z36">
        <f t="shared" si="16"/>
        <v>0.49181312027106355</v>
      </c>
      <c r="AA36">
        <f t="shared" si="6"/>
        <v>1.0924282136937024E-3</v>
      </c>
      <c r="AB36">
        <f t="shared" si="7"/>
        <v>7.1649589385505751E-5</v>
      </c>
      <c r="AC36">
        <f t="shared" si="7"/>
        <v>1.8359016809220871E-8</v>
      </c>
      <c r="AG36">
        <v>624</v>
      </c>
      <c r="AH36">
        <v>364.50066666666663</v>
      </c>
      <c r="AI36">
        <v>637.65066666666667</v>
      </c>
      <c r="AJ36">
        <v>2.2370066666666664</v>
      </c>
      <c r="AK36">
        <f t="shared" si="17"/>
        <v>0.49984842966428833</v>
      </c>
      <c r="AL36">
        <f t="shared" si="18"/>
        <v>0.50015157033571167</v>
      </c>
      <c r="AM36">
        <f t="shared" si="19"/>
        <v>1.8728432881899501E-3</v>
      </c>
      <c r="AN36">
        <f t="shared" si="20"/>
        <v>0.47457683708842024</v>
      </c>
      <c r="AO36">
        <f t="shared" si="8"/>
        <v>1.0698368452766505</v>
      </c>
      <c r="AP36">
        <f t="shared" si="23"/>
        <v>0.49412259137438203</v>
      </c>
      <c r="AQ36">
        <f t="shared" si="21"/>
        <v>1.6021563379912335E-3</v>
      </c>
      <c r="AR36">
        <f t="shared" si="9"/>
        <v>3.6348587316155485E-5</v>
      </c>
      <c r="AS36">
        <f t="shared" si="9"/>
        <v>7.3271425007882477E-8</v>
      </c>
    </row>
    <row r="37" spans="1:45" x14ac:dyDescent="0.25">
      <c r="A37">
        <v>1880</v>
      </c>
      <c r="B37">
        <v>353.71166666666664</v>
      </c>
      <c r="C37">
        <v>626.86166666666668</v>
      </c>
      <c r="D37">
        <v>1.6499133333333333</v>
      </c>
      <c r="E37">
        <f t="shared" si="10"/>
        <v>0.48802645538119332</v>
      </c>
      <c r="F37">
        <f t="shared" si="0"/>
        <v>0.51197354461880673</v>
      </c>
      <c r="G37">
        <f t="shared" si="11"/>
        <v>4.5121480392368177E-4</v>
      </c>
      <c r="H37">
        <f t="shared" si="12"/>
        <v>0.50698656567365419</v>
      </c>
      <c r="I37">
        <f t="shared" si="13"/>
        <v>1.1403689371857368</v>
      </c>
      <c r="J37">
        <f t="shared" si="22"/>
        <v>0.50498291324536493</v>
      </c>
      <c r="K37">
        <f t="shared" si="14"/>
        <v>5.4394301189239979E-4</v>
      </c>
      <c r="L37">
        <f t="shared" si="1"/>
        <v>4.8868926999348817E-5</v>
      </c>
      <c r="M37">
        <f t="shared" si="1"/>
        <v>8.5985205530898206E-9</v>
      </c>
      <c r="Q37">
        <v>960</v>
      </c>
      <c r="R37">
        <v>366.48066666666665</v>
      </c>
      <c r="S37">
        <v>639.63066666666668</v>
      </c>
      <c r="T37">
        <v>1.6198366666666668</v>
      </c>
      <c r="U37">
        <f t="shared" si="15"/>
        <v>0.47025210376781529</v>
      </c>
      <c r="V37">
        <f t="shared" si="2"/>
        <v>0.52974789623218466</v>
      </c>
      <c r="W37">
        <f t="shared" si="3"/>
        <v>8.1060541547640452E-4</v>
      </c>
      <c r="X37">
        <f t="shared" si="4"/>
        <v>0.54592627988424713</v>
      </c>
      <c r="Y37">
        <f t="shared" si="5"/>
        <v>1.227781278975864</v>
      </c>
      <c r="Z37">
        <f t="shared" si="16"/>
        <v>0.51803139739971238</v>
      </c>
      <c r="AA37">
        <f t="shared" si="6"/>
        <v>1.0234779910351436E-3</v>
      </c>
      <c r="AB37">
        <f t="shared" si="7"/>
        <v>1.3727634489132425E-4</v>
      </c>
      <c r="AC37">
        <f t="shared" si="7"/>
        <v>4.531473342501106E-8</v>
      </c>
      <c r="AG37">
        <v>640</v>
      </c>
      <c r="AH37">
        <v>372.28266666666667</v>
      </c>
      <c r="AI37">
        <v>645.43266666666659</v>
      </c>
      <c r="AJ37">
        <v>2.1029</v>
      </c>
      <c r="AK37">
        <f t="shared" si="17"/>
        <v>0.46988293705324913</v>
      </c>
      <c r="AL37">
        <f t="shared" si="18"/>
        <v>0.53011706294675087</v>
      </c>
      <c r="AM37">
        <f t="shared" si="19"/>
        <v>1.2609292639491204E-3</v>
      </c>
      <c r="AN37">
        <f t="shared" si="20"/>
        <v>0.55107615662206322</v>
      </c>
      <c r="AO37">
        <f t="shared" si="8"/>
        <v>1.2395952841017088</v>
      </c>
      <c r="AP37">
        <f t="shared" si="23"/>
        <v>0.5197570927822418</v>
      </c>
      <c r="AQ37">
        <f t="shared" si="21"/>
        <v>1.5001406762186296E-3</v>
      </c>
      <c r="AR37">
        <f t="shared" si="9"/>
        <v>1.0732898180951807E-4</v>
      </c>
      <c r="AS37">
        <f t="shared" si="9"/>
        <v>5.7222099759973064E-8</v>
      </c>
    </row>
    <row r="38" spans="1:45" x14ac:dyDescent="0.25">
      <c r="A38">
        <v>1927</v>
      </c>
      <c r="B38">
        <v>361.45833333333331</v>
      </c>
      <c r="C38">
        <v>634.60833333333335</v>
      </c>
      <c r="D38">
        <v>1.5782166666666668</v>
      </c>
      <c r="E38">
        <f t="shared" si="10"/>
        <v>0.46681935959678028</v>
      </c>
      <c r="F38">
        <f t="shared" si="0"/>
        <v>0.53318064040321977</v>
      </c>
      <c r="G38">
        <f t="shared" si="11"/>
        <v>3.3562627960272417E-4</v>
      </c>
      <c r="H38">
        <f t="shared" si="12"/>
        <v>0.58327943643408364</v>
      </c>
      <c r="I38">
        <f t="shared" si="13"/>
        <v>1.3150270149284558</v>
      </c>
      <c r="J38">
        <f t="shared" si="22"/>
        <v>0.53054823480430768</v>
      </c>
      <c r="K38">
        <f t="shared" si="14"/>
        <v>5.0250702015146309E-4</v>
      </c>
      <c r="L38">
        <f t="shared" si="1"/>
        <v>6.9295592371837239E-6</v>
      </c>
      <c r="M38">
        <f t="shared" si="1"/>
        <v>2.7849181566095516E-8</v>
      </c>
      <c r="Q38">
        <v>984</v>
      </c>
      <c r="R38">
        <v>374.32599999999996</v>
      </c>
      <c r="S38">
        <v>647.47599999999989</v>
      </c>
      <c r="T38">
        <v>1.5528233333333334</v>
      </c>
      <c r="U38">
        <f t="shared" si="15"/>
        <v>0.45079757379638163</v>
      </c>
      <c r="V38">
        <f t="shared" si="2"/>
        <v>0.54920242620361837</v>
      </c>
      <c r="W38">
        <f t="shared" si="3"/>
        <v>6.1230868679987283E-4</v>
      </c>
      <c r="X38">
        <f t="shared" si="4"/>
        <v>0.61922939770296204</v>
      </c>
      <c r="Y38">
        <f t="shared" si="5"/>
        <v>1.4028929133794945</v>
      </c>
      <c r="Z38">
        <f t="shared" si="16"/>
        <v>0.54259486918455579</v>
      </c>
      <c r="AA38">
        <f t="shared" si="6"/>
        <v>9.3396398484765916E-4</v>
      </c>
      <c r="AB38">
        <f t="shared" si="7"/>
        <v>4.3659809760163047E-5</v>
      </c>
      <c r="AC38">
        <f t="shared" si="7"/>
        <v>1.0346213076221026E-7</v>
      </c>
      <c r="AG38">
        <v>656</v>
      </c>
      <c r="AH38">
        <v>380.07066666666668</v>
      </c>
      <c r="AI38">
        <v>653.2206666666666</v>
      </c>
      <c r="AJ38">
        <v>2.01261</v>
      </c>
      <c r="AK38">
        <f t="shared" si="17"/>
        <v>0.44970806883006315</v>
      </c>
      <c r="AL38">
        <f t="shared" si="18"/>
        <v>0.5502919311699368</v>
      </c>
      <c r="AM38">
        <f t="shared" si="19"/>
        <v>9.2734418234320659E-4</v>
      </c>
      <c r="AN38">
        <f t="shared" si="20"/>
        <v>0.62270446043625172</v>
      </c>
      <c r="AO38">
        <f t="shared" si="8"/>
        <v>1.4116209294141528</v>
      </c>
      <c r="AP38">
        <f t="shared" si="23"/>
        <v>0.54375934360173983</v>
      </c>
      <c r="AQ38">
        <f t="shared" si="21"/>
        <v>1.3705918528299525E-3</v>
      </c>
      <c r="AR38">
        <f t="shared" si="9"/>
        <v>4.2674700336161579E-5</v>
      </c>
      <c r="AS38">
        <f t="shared" si="9"/>
        <v>1.9646849739192687E-7</v>
      </c>
    </row>
    <row r="39" spans="1:45" x14ac:dyDescent="0.25">
      <c r="A39">
        <v>1974</v>
      </c>
      <c r="B39">
        <v>369.19866666666667</v>
      </c>
      <c r="C39">
        <v>642.34866666666665</v>
      </c>
      <c r="D39">
        <v>1.5248866666666665</v>
      </c>
      <c r="E39">
        <f t="shared" si="10"/>
        <v>0.45104492445545213</v>
      </c>
      <c r="F39">
        <f t="shared" si="0"/>
        <v>0.54895507554454781</v>
      </c>
      <c r="G39">
        <f t="shared" si="11"/>
        <v>2.8840490605527077E-4</v>
      </c>
      <c r="H39">
        <f t="shared" si="12"/>
        <v>0.65376053887760199</v>
      </c>
      <c r="I39">
        <f t="shared" si="13"/>
        <v>1.4917316866066761</v>
      </c>
      <c r="J39">
        <f t="shared" si="22"/>
        <v>0.55416606475142649</v>
      </c>
      <c r="K39">
        <f t="shared" si="14"/>
        <v>4.5250921246792409E-4</v>
      </c>
      <c r="L39">
        <f t="shared" si="1"/>
        <v>2.7154408514206096E-5</v>
      </c>
      <c r="M39">
        <f t="shared" si="1"/>
        <v>2.693022338317801E-8</v>
      </c>
      <c r="Q39">
        <v>1008</v>
      </c>
      <c r="R39">
        <v>382.16166666666663</v>
      </c>
      <c r="S39">
        <v>655.31166666666661</v>
      </c>
      <c r="T39">
        <v>1.5022033333333333</v>
      </c>
      <c r="U39">
        <f t="shared" si="15"/>
        <v>0.43610216531318463</v>
      </c>
      <c r="V39">
        <f t="shared" si="2"/>
        <v>0.56389783468681531</v>
      </c>
      <c r="W39">
        <f t="shared" si="3"/>
        <v>5.2868375486105534E-4</v>
      </c>
      <c r="X39">
        <f t="shared" si="4"/>
        <v>0.68612138035368975</v>
      </c>
      <c r="Y39">
        <f t="shared" si="5"/>
        <v>1.579846952372751</v>
      </c>
      <c r="Z39">
        <f t="shared" si="16"/>
        <v>0.56501000482089958</v>
      </c>
      <c r="AA39">
        <f t="shared" si="6"/>
        <v>8.3127358360460084E-4</v>
      </c>
      <c r="AB39">
        <f t="shared" si="7"/>
        <v>1.2369224071490166E-6</v>
      </c>
      <c r="AC39">
        <f t="shared" si="7"/>
        <v>9.1560604459048197E-8</v>
      </c>
      <c r="AG39">
        <v>672</v>
      </c>
      <c r="AH39">
        <v>387.84800000000001</v>
      </c>
      <c r="AI39">
        <v>660.99800000000005</v>
      </c>
      <c r="AJ39">
        <v>1.9462066666666669</v>
      </c>
      <c r="AK39">
        <f t="shared" si="17"/>
        <v>0.43487056191257184</v>
      </c>
      <c r="AL39">
        <f t="shared" si="18"/>
        <v>0.5651294380874281</v>
      </c>
      <c r="AM39">
        <f t="shared" si="19"/>
        <v>7.8666680073380402E-4</v>
      </c>
      <c r="AN39">
        <f t="shared" si="20"/>
        <v>0.68814710271378676</v>
      </c>
      <c r="AO39">
        <f t="shared" si="8"/>
        <v>1.5855431141303815</v>
      </c>
      <c r="AP39">
        <f t="shared" si="23"/>
        <v>0.56568881324701903</v>
      </c>
      <c r="AQ39">
        <f t="shared" si="21"/>
        <v>1.2217928930057553E-3</v>
      </c>
      <c r="AR39">
        <f t="shared" si="9"/>
        <v>3.1290056916737244E-7</v>
      </c>
      <c r="AS39">
        <f t="shared" si="9"/>
        <v>1.8933471617585862E-7</v>
      </c>
    </row>
    <row r="40" spans="1:45" x14ac:dyDescent="0.25">
      <c r="A40">
        <v>2021</v>
      </c>
      <c r="B40">
        <v>376.93400000000003</v>
      </c>
      <c r="C40">
        <v>650.08400000000006</v>
      </c>
      <c r="D40">
        <v>1.4790599999999998</v>
      </c>
      <c r="E40">
        <f t="shared" si="10"/>
        <v>0.43748989387085446</v>
      </c>
      <c r="F40">
        <f t="shared" si="0"/>
        <v>0.56251010612914554</v>
      </c>
      <c r="G40">
        <f t="shared" si="11"/>
        <v>2.6740597450440221E-4</v>
      </c>
      <c r="H40">
        <f t="shared" si="12"/>
        <v>0.7172290017678804</v>
      </c>
      <c r="I40">
        <f t="shared" si="13"/>
        <v>1.670012597970352</v>
      </c>
      <c r="J40">
        <f t="shared" si="22"/>
        <v>0.57543399773741888</v>
      </c>
      <c r="K40">
        <f t="shared" si="14"/>
        <v>3.9786437871328984E-4</v>
      </c>
      <c r="L40">
        <f t="shared" si="1"/>
        <v>1.6702697430239809E-4</v>
      </c>
      <c r="M40">
        <f t="shared" si="1"/>
        <v>1.7019395228729507E-8</v>
      </c>
      <c r="Q40">
        <v>1032</v>
      </c>
      <c r="R40">
        <v>389.98666666666668</v>
      </c>
      <c r="S40">
        <v>663.13666666666666</v>
      </c>
      <c r="T40">
        <v>1.4584966666666668</v>
      </c>
      <c r="U40">
        <f t="shared" si="15"/>
        <v>0.42341375519651941</v>
      </c>
      <c r="V40">
        <f t="shared" si="2"/>
        <v>0.57658624480348064</v>
      </c>
      <c r="W40">
        <f t="shared" si="3"/>
        <v>4.9199200555327205E-4</v>
      </c>
      <c r="X40">
        <f t="shared" si="4"/>
        <v>0.74565851351365553</v>
      </c>
      <c r="Y40">
        <f t="shared" si="5"/>
        <v>1.7581942552198719</v>
      </c>
      <c r="Z40">
        <f t="shared" si="16"/>
        <v>0.58496057082741004</v>
      </c>
      <c r="AA40">
        <f t="shared" si="6"/>
        <v>7.2267151638474641E-4</v>
      </c>
      <c r="AB40">
        <f t="shared" si="7"/>
        <v>7.0129336355061214E-5</v>
      </c>
      <c r="AC40">
        <f t="shared" si="7"/>
        <v>5.3213036717448295E-8</v>
      </c>
      <c r="AG40">
        <v>688</v>
      </c>
      <c r="AH40">
        <v>395.61100000000005</v>
      </c>
      <c r="AI40">
        <v>668.76099999999997</v>
      </c>
      <c r="AJ40">
        <v>1.8898766666666666</v>
      </c>
      <c r="AK40">
        <f t="shared" si="17"/>
        <v>0.42228389310083109</v>
      </c>
      <c r="AL40">
        <f t="shared" si="18"/>
        <v>0.57771610689916897</v>
      </c>
      <c r="AM40">
        <f t="shared" si="19"/>
        <v>7.2605728688353993E-4</v>
      </c>
      <c r="AN40">
        <f t="shared" si="20"/>
        <v>0.74648493324234055</v>
      </c>
      <c r="AO40">
        <f t="shared" si="8"/>
        <v>1.7608529681691985</v>
      </c>
      <c r="AP40">
        <f t="shared" si="23"/>
        <v>0.58523749953511106</v>
      </c>
      <c r="AQ40">
        <f t="shared" si="21"/>
        <v>1.0642342030790385E-3</v>
      </c>
      <c r="AR40">
        <f t="shared" si="9"/>
        <v>5.6571347184003935E-5</v>
      </c>
      <c r="AS40">
        <f t="shared" si="9"/>
        <v>1.1436362664749723E-7</v>
      </c>
    </row>
    <row r="41" spans="1:45" x14ac:dyDescent="0.25">
      <c r="A41">
        <v>2068</v>
      </c>
      <c r="B41">
        <v>384.66533333333336</v>
      </c>
      <c r="C41">
        <v>657.81533333333334</v>
      </c>
      <c r="D41">
        <v>1.4365699999999999</v>
      </c>
      <c r="E41">
        <f t="shared" si="10"/>
        <v>0.42492181306914756</v>
      </c>
      <c r="F41">
        <f t="shared" si="0"/>
        <v>0.57507818693085244</v>
      </c>
      <c r="G41">
        <f t="shared" si="11"/>
        <v>2.576931819888646E-4</v>
      </c>
      <c r="H41">
        <f t="shared" si="12"/>
        <v>0.77303303814983182</v>
      </c>
      <c r="I41">
        <f t="shared" si="13"/>
        <v>1.8495761613618593</v>
      </c>
      <c r="J41">
        <f t="shared" si="22"/>
        <v>0.59413362353694354</v>
      </c>
      <c r="K41">
        <f t="shared" si="14"/>
        <v>3.4189641538019677E-4</v>
      </c>
      <c r="L41">
        <f t="shared" si="1"/>
        <v>3.6310966424875682E-4</v>
      </c>
      <c r="M41">
        <f t="shared" si="1"/>
        <v>7.0901845135551578E-9</v>
      </c>
      <c r="Q41">
        <v>1056</v>
      </c>
      <c r="R41">
        <v>397.80533333333329</v>
      </c>
      <c r="S41">
        <v>670.95533333333333</v>
      </c>
      <c r="T41">
        <v>1.4178233333333334</v>
      </c>
      <c r="U41">
        <f t="shared" si="15"/>
        <v>0.41160594706324083</v>
      </c>
      <c r="V41">
        <f t="shared" si="2"/>
        <v>0.58839405293675917</v>
      </c>
      <c r="W41">
        <f t="shared" si="3"/>
        <v>4.7767819126288508E-4</v>
      </c>
      <c r="X41">
        <f t="shared" si="4"/>
        <v>0.79741739428470448</v>
      </c>
      <c r="Y41">
        <f t="shared" si="5"/>
        <v>1.937630599561337</v>
      </c>
      <c r="Z41">
        <f t="shared" si="16"/>
        <v>0.60230468722064401</v>
      </c>
      <c r="AA41">
        <f t="shared" si="6"/>
        <v>6.1444320648048484E-4</v>
      </c>
      <c r="AB41">
        <f t="shared" si="7"/>
        <v>1.9350574617999221E-4</v>
      </c>
      <c r="AC41">
        <f t="shared" si="7"/>
        <v>1.8704669387470293E-8</v>
      </c>
      <c r="AG41" s="11">
        <v>704</v>
      </c>
      <c r="AH41">
        <v>403.36233333333331</v>
      </c>
      <c r="AI41">
        <v>676.51233333333334</v>
      </c>
      <c r="AJ41">
        <v>1.8378866666666667</v>
      </c>
      <c r="AK41">
        <f t="shared" si="17"/>
        <v>0.41066697651069439</v>
      </c>
      <c r="AL41">
        <f t="shared" si="18"/>
        <v>0.58933302348930561</v>
      </c>
      <c r="AM41">
        <f t="shared" si="19"/>
        <v>7.0487654279608597E-4</v>
      </c>
      <c r="AN41">
        <f t="shared" si="20"/>
        <v>0.79729969484172969</v>
      </c>
      <c r="AO41">
        <f t="shared" si="8"/>
        <v>1.9371880967167037</v>
      </c>
      <c r="AP41">
        <f t="shared" si="23"/>
        <v>0.60226524678437565</v>
      </c>
      <c r="AQ41">
        <f t="shared" si="21"/>
        <v>9.0706787451722329E-4</v>
      </c>
      <c r="AR41">
        <f t="shared" si="9"/>
        <v>1.6724239935355233E-4</v>
      </c>
      <c r="AS41">
        <f t="shared" si="9"/>
        <v>4.0881334623166991E-8</v>
      </c>
    </row>
    <row r="42" spans="1:45" x14ac:dyDescent="0.25">
      <c r="A42">
        <v>2115</v>
      </c>
      <c r="B42">
        <v>392.39300000000003</v>
      </c>
      <c r="C42">
        <v>665.54300000000001</v>
      </c>
      <c r="D42">
        <v>1.3956233333333332</v>
      </c>
      <c r="E42">
        <f t="shared" si="10"/>
        <v>0.41281023351567087</v>
      </c>
      <c r="F42">
        <f t="shared" si="0"/>
        <v>0.58718976648432908</v>
      </c>
      <c r="G42">
        <f t="shared" si="11"/>
        <v>2.5144175181688179E-4</v>
      </c>
      <c r="H42">
        <f t="shared" si="12"/>
        <v>0.82098706727010184</v>
      </c>
      <c r="I42">
        <f t="shared" si="13"/>
        <v>2.0302242816587386</v>
      </c>
      <c r="J42">
        <f t="shared" si="22"/>
        <v>0.61020275505981281</v>
      </c>
      <c r="K42">
        <f t="shared" si="14"/>
        <v>2.8731630591206063E-4</v>
      </c>
      <c r="L42">
        <f t="shared" si="1"/>
        <v>5.2959764317534461E-4</v>
      </c>
      <c r="M42">
        <f t="shared" si="1"/>
        <v>1.2869836315279129E-9</v>
      </c>
      <c r="Q42">
        <v>1080</v>
      </c>
      <c r="R42">
        <v>405.62100000000004</v>
      </c>
      <c r="S42">
        <v>678.77099999999996</v>
      </c>
      <c r="T42">
        <v>1.3783333333333332</v>
      </c>
      <c r="U42">
        <f t="shared" si="15"/>
        <v>0.40014167047293159</v>
      </c>
      <c r="V42">
        <f t="shared" si="2"/>
        <v>0.59985832952706841</v>
      </c>
      <c r="W42">
        <f t="shared" si="3"/>
        <v>4.7267843641214669E-4</v>
      </c>
      <c r="X42">
        <f t="shared" si="4"/>
        <v>0.84142479175887408</v>
      </c>
      <c r="Y42">
        <f t="shared" si="5"/>
        <v>2.1180086083958201</v>
      </c>
      <c r="Z42">
        <f t="shared" si="16"/>
        <v>0.6170513241761757</v>
      </c>
      <c r="AA42">
        <f t="shared" si="6"/>
        <v>5.1124983123934382E-4</v>
      </c>
      <c r="AB42">
        <f t="shared" si="7"/>
        <v>2.9559906500423172E-4</v>
      </c>
      <c r="AC42">
        <f t="shared" si="7"/>
        <v>1.48775249891553E-9</v>
      </c>
      <c r="AG42">
        <v>720</v>
      </c>
      <c r="AH42">
        <v>411.11666666666662</v>
      </c>
      <c r="AI42">
        <v>684.26666666666665</v>
      </c>
      <c r="AJ42">
        <v>1.7874133333333333</v>
      </c>
      <c r="AK42">
        <f t="shared" si="17"/>
        <v>0.39938895182595696</v>
      </c>
      <c r="AL42">
        <f t="shared" si="18"/>
        <v>0.60061104817404298</v>
      </c>
      <c r="AM42">
        <f t="shared" si="19"/>
        <v>7.0091970049403901E-4</v>
      </c>
      <c r="AN42">
        <f t="shared" si="20"/>
        <v>0.84061012187433481</v>
      </c>
      <c r="AO42">
        <f t="shared" si="8"/>
        <v>2.1143538682391085</v>
      </c>
      <c r="AP42">
        <f t="shared" si="23"/>
        <v>0.61677833277665117</v>
      </c>
      <c r="AQ42">
        <f t="shared" si="21"/>
        <v>7.5770685205371732E-4</v>
      </c>
      <c r="AR42">
        <f t="shared" si="9"/>
        <v>2.6138109142173182E-4</v>
      </c>
      <c r="AS42">
        <f t="shared" si="9"/>
        <v>3.2247805822618747E-9</v>
      </c>
    </row>
    <row r="43" spans="1:45" x14ac:dyDescent="0.25">
      <c r="A43">
        <v>2162</v>
      </c>
      <c r="B43">
        <v>400.10999999999996</v>
      </c>
      <c r="C43">
        <v>673.26</v>
      </c>
      <c r="D43">
        <v>1.3556699999999999</v>
      </c>
      <c r="E43">
        <f t="shared" si="10"/>
        <v>0.40099247118027753</v>
      </c>
      <c r="F43">
        <f t="shared" si="0"/>
        <v>0.59900752881972252</v>
      </c>
      <c r="G43">
        <f t="shared" si="11"/>
        <v>2.4483369643373795E-4</v>
      </c>
      <c r="H43">
        <f t="shared" si="12"/>
        <v>0.86128574804191937</v>
      </c>
      <c r="I43">
        <f t="shared" si="13"/>
        <v>2.2118075968770059</v>
      </c>
      <c r="J43">
        <f t="shared" si="22"/>
        <v>0.62370662143767963</v>
      </c>
      <c r="K43">
        <f t="shared" si="14"/>
        <v>2.3609385025354367E-4</v>
      </c>
      <c r="L43">
        <f t="shared" si="1"/>
        <v>6.1004517615042327E-4</v>
      </c>
      <c r="M43">
        <f t="shared" si="1"/>
        <v>7.6384911253456641E-11</v>
      </c>
      <c r="Q43">
        <v>1104</v>
      </c>
      <c r="R43">
        <v>413.42599999999999</v>
      </c>
      <c r="S43">
        <v>686.57600000000002</v>
      </c>
      <c r="T43">
        <v>1.3392566666666665</v>
      </c>
      <c r="U43">
        <f t="shared" si="15"/>
        <v>0.38879738799904001</v>
      </c>
      <c r="V43">
        <f t="shared" si="2"/>
        <v>0.61120261200095993</v>
      </c>
      <c r="W43">
        <f t="shared" si="3"/>
        <v>4.662674604342017E-4</v>
      </c>
      <c r="X43">
        <f t="shared" si="4"/>
        <v>0.87804131594639689</v>
      </c>
      <c r="Y43">
        <f t="shared" si="5"/>
        <v>2.2992475327315685</v>
      </c>
      <c r="Z43">
        <f t="shared" si="16"/>
        <v>0.6293213201259199</v>
      </c>
      <c r="AA43">
        <f t="shared" si="6"/>
        <v>4.161202343889725E-4</v>
      </c>
      <c r="AB43">
        <f t="shared" si="7"/>
        <v>3.2828758411749046E-4</v>
      </c>
      <c r="AC43">
        <f t="shared" si="7"/>
        <v>2.5147442800313137E-9</v>
      </c>
      <c r="AG43">
        <v>736</v>
      </c>
      <c r="AH43">
        <v>418.875</v>
      </c>
      <c r="AI43">
        <v>692.02499999999998</v>
      </c>
      <c r="AJ43">
        <v>1.7372233333333333</v>
      </c>
      <c r="AK43">
        <f t="shared" si="17"/>
        <v>0.38817423661805239</v>
      </c>
      <c r="AL43">
        <f t="shared" si="18"/>
        <v>0.61182576338194761</v>
      </c>
      <c r="AM43">
        <f t="shared" si="19"/>
        <v>6.9607838755976481E-4</v>
      </c>
      <c r="AN43">
        <f t="shared" si="20"/>
        <v>0.87678889994586962</v>
      </c>
      <c r="AO43">
        <f t="shared" si="8"/>
        <v>2.2924025521915317</v>
      </c>
      <c r="AP43">
        <f t="shared" si="23"/>
        <v>0.62890164240951063</v>
      </c>
      <c r="AQ43">
        <f t="shared" si="21"/>
        <v>6.2010934927621611E-4</v>
      </c>
      <c r="AR43">
        <f t="shared" si="9"/>
        <v>2.9158564456396673E-4</v>
      </c>
      <c r="AS43">
        <f t="shared" si="9"/>
        <v>5.7712947777272874E-9</v>
      </c>
    </row>
    <row r="44" spans="1:45" x14ac:dyDescent="0.25">
      <c r="A44">
        <v>2209</v>
      </c>
      <c r="B44">
        <v>407.81799999999998</v>
      </c>
      <c r="C44">
        <v>680.96799999999996</v>
      </c>
      <c r="D44">
        <v>1.3167666666666666</v>
      </c>
      <c r="E44">
        <f t="shared" si="10"/>
        <v>0.38948528744789179</v>
      </c>
      <c r="F44">
        <f t="shared" si="0"/>
        <v>0.61051471255210821</v>
      </c>
      <c r="G44">
        <f t="shared" si="11"/>
        <v>2.3705087564915235E-4</v>
      </c>
      <c r="H44">
        <f t="shared" si="12"/>
        <v>0.89440002143254627</v>
      </c>
      <c r="I44">
        <f t="shared" si="13"/>
        <v>2.3941047072133963</v>
      </c>
      <c r="J44">
        <f t="shared" si="22"/>
        <v>0.63480303239959623</v>
      </c>
      <c r="K44">
        <f t="shared" si="14"/>
        <v>1.8986157864799965E-4</v>
      </c>
      <c r="L44">
        <f t="shared" si="1"/>
        <v>5.8992248101388085E-4</v>
      </c>
      <c r="M44">
        <f t="shared" si="1"/>
        <v>2.2268297514629994E-9</v>
      </c>
      <c r="Q44">
        <v>1128</v>
      </c>
      <c r="R44">
        <v>421.22566666666665</v>
      </c>
      <c r="S44">
        <v>694.37566666666658</v>
      </c>
      <c r="T44">
        <v>1.3007099999999998</v>
      </c>
      <c r="U44">
        <f t="shared" si="15"/>
        <v>0.37760696894861923</v>
      </c>
      <c r="V44">
        <f t="shared" si="2"/>
        <v>0.62239303105138077</v>
      </c>
      <c r="W44">
        <f t="shared" si="3"/>
        <v>4.459055555985636E-4</v>
      </c>
      <c r="X44">
        <f t="shared" si="4"/>
        <v>0.90784450745158563</v>
      </c>
      <c r="Y44">
        <f t="shared" si="5"/>
        <v>2.4811524485879142</v>
      </c>
      <c r="Z44">
        <f t="shared" si="16"/>
        <v>0.63930820575125524</v>
      </c>
      <c r="AA44">
        <f t="shared" si="6"/>
        <v>3.3164177991011829E-4</v>
      </c>
      <c r="AB44">
        <f t="shared" si="7"/>
        <v>2.8612313512727336E-4</v>
      </c>
      <c r="AC44">
        <f t="shared" si="7"/>
        <v>1.3056210434579345E-8</v>
      </c>
      <c r="AG44">
        <v>752</v>
      </c>
      <c r="AH44">
        <v>426.61733333333331</v>
      </c>
      <c r="AI44">
        <v>699.76733333333323</v>
      </c>
      <c r="AJ44">
        <v>1.6873799999999999</v>
      </c>
      <c r="AK44">
        <f t="shared" si="17"/>
        <v>0.37703698241709616</v>
      </c>
      <c r="AL44">
        <f t="shared" si="18"/>
        <v>0.62296301758290384</v>
      </c>
      <c r="AM44">
        <f t="shared" si="19"/>
        <v>6.764803803931338E-4</v>
      </c>
      <c r="AN44">
        <f t="shared" si="20"/>
        <v>0.9063977103541957</v>
      </c>
      <c r="AO44">
        <f t="shared" si="8"/>
        <v>2.4713184382607229</v>
      </c>
      <c r="AP44">
        <f t="shared" si="23"/>
        <v>0.63882339199793003</v>
      </c>
      <c r="AQ44">
        <f t="shared" si="21"/>
        <v>4.9647023110690645E-4</v>
      </c>
      <c r="AR44">
        <f t="shared" si="9"/>
        <v>2.5155147658481738E-4</v>
      </c>
      <c r="AS44">
        <f t="shared" si="9"/>
        <v>3.2403653846049855E-8</v>
      </c>
    </row>
    <row r="45" spans="1:45" x14ac:dyDescent="0.25">
      <c r="A45">
        <v>2256</v>
      </c>
      <c r="B45">
        <v>415.5216666666667</v>
      </c>
      <c r="C45">
        <v>688.67166666666662</v>
      </c>
      <c r="D45">
        <v>1.2790999999999999</v>
      </c>
      <c r="E45">
        <f t="shared" si="10"/>
        <v>0.37834389629238163</v>
      </c>
      <c r="F45">
        <f t="shared" si="0"/>
        <v>0.62165610370761837</v>
      </c>
      <c r="G45">
        <f t="shared" si="11"/>
        <v>2.2614233977856943E-4</v>
      </c>
      <c r="H45">
        <f t="shared" si="12"/>
        <v>0.92102980537217038</v>
      </c>
      <c r="I45">
        <f t="shared" si="13"/>
        <v>2.5770011490670477</v>
      </c>
      <c r="J45">
        <f t="shared" si="22"/>
        <v>0.64372652659605223</v>
      </c>
      <c r="K45">
        <f t="shared" si="14"/>
        <v>1.4951911114838718E-4</v>
      </c>
      <c r="L45">
        <f t="shared" si="1"/>
        <v>4.8710356647430525E-4</v>
      </c>
      <c r="M45">
        <f t="shared" si="1"/>
        <v>5.8711191657131808E-9</v>
      </c>
      <c r="Q45">
        <v>1152</v>
      </c>
      <c r="R45">
        <v>429.03066666666672</v>
      </c>
      <c r="S45">
        <v>702.18066666666664</v>
      </c>
      <c r="T45">
        <v>1.2638466666666666</v>
      </c>
      <c r="U45">
        <f t="shared" si="15"/>
        <v>0.3669052356142537</v>
      </c>
      <c r="V45">
        <f t="shared" si="2"/>
        <v>0.6330947643857463</v>
      </c>
      <c r="W45">
        <f t="shared" si="3"/>
        <v>4.238098648066263E-4</v>
      </c>
      <c r="X45">
        <f t="shared" si="4"/>
        <v>0.93159721799279827</v>
      </c>
      <c r="Y45">
        <f t="shared" si="5"/>
        <v>2.6636729076619274</v>
      </c>
      <c r="Z45">
        <f t="shared" si="16"/>
        <v>0.64726760846909803</v>
      </c>
      <c r="AA45">
        <f t="shared" si="6"/>
        <v>2.590081110409184E-4</v>
      </c>
      <c r="AB45">
        <f t="shared" si="7"/>
        <v>2.008695094109982E-4</v>
      </c>
      <c r="AC45">
        <f t="shared" si="7"/>
        <v>2.7159618044253018E-8</v>
      </c>
      <c r="AG45">
        <v>768</v>
      </c>
      <c r="AH45">
        <v>434.35599999999999</v>
      </c>
      <c r="AI45">
        <v>707.50599999999997</v>
      </c>
      <c r="AJ45">
        <v>1.6389399999999998</v>
      </c>
      <c r="AK45">
        <f t="shared" si="17"/>
        <v>0.36621329633080607</v>
      </c>
      <c r="AL45">
        <f t="shared" si="18"/>
        <v>0.63378670366919398</v>
      </c>
      <c r="AM45">
        <f t="shared" si="19"/>
        <v>6.42265332251854E-4</v>
      </c>
      <c r="AN45">
        <f t="shared" si="20"/>
        <v>0.9301030342029325</v>
      </c>
      <c r="AO45">
        <f t="shared" si="8"/>
        <v>2.650782397560898</v>
      </c>
      <c r="AP45">
        <f t="shared" si="23"/>
        <v>0.64676691569564049</v>
      </c>
      <c r="AQ45">
        <f t="shared" si="21"/>
        <v>3.8961795373092522E-4</v>
      </c>
      <c r="AR45">
        <f t="shared" si="9"/>
        <v>1.6848590425150642E-4</v>
      </c>
      <c r="AS45">
        <f t="shared" si="9"/>
        <v>6.383069787349747E-8</v>
      </c>
    </row>
    <row r="46" spans="1:45" x14ac:dyDescent="0.25">
      <c r="A46">
        <v>2303</v>
      </c>
      <c r="B46">
        <v>423.22966666666662</v>
      </c>
      <c r="C46">
        <v>696.37966666666659</v>
      </c>
      <c r="D46">
        <v>1.2431666666666668</v>
      </c>
      <c r="E46">
        <f t="shared" si="10"/>
        <v>0.36771520632278881</v>
      </c>
      <c r="F46">
        <f t="shared" si="0"/>
        <v>0.63228479367721113</v>
      </c>
      <c r="G46">
        <f t="shared" si="11"/>
        <v>2.0858169482229863E-4</v>
      </c>
      <c r="H46">
        <f t="shared" si="12"/>
        <v>0.94200119754682488</v>
      </c>
      <c r="I46">
        <f t="shared" si="13"/>
        <v>2.7604759202886235</v>
      </c>
      <c r="J46">
        <f t="shared" si="22"/>
        <v>0.65075392482002647</v>
      </c>
      <c r="K46">
        <f t="shared" si="14"/>
        <v>1.153691607595722E-4</v>
      </c>
      <c r="L46">
        <f t="shared" si="1"/>
        <v>3.4110880517051155E-4</v>
      </c>
      <c r="M46">
        <f t="shared" si="1"/>
        <v>8.6885765063949349E-9</v>
      </c>
      <c r="Q46">
        <v>1176</v>
      </c>
      <c r="R46">
        <v>436.83233333333328</v>
      </c>
      <c r="S46">
        <v>709.98233333333326</v>
      </c>
      <c r="T46">
        <v>1.22881</v>
      </c>
      <c r="U46">
        <f t="shared" si="15"/>
        <v>0.35673379885889467</v>
      </c>
      <c r="V46">
        <f t="shared" si="2"/>
        <v>0.64326620114110533</v>
      </c>
      <c r="W46">
        <f t="shared" si="3"/>
        <v>3.8744068032793566E-4</v>
      </c>
      <c r="X46">
        <f t="shared" si="4"/>
        <v>0.95014778991123561</v>
      </c>
      <c r="Y46">
        <f t="shared" si="5"/>
        <v>2.8468989504412834</v>
      </c>
      <c r="Z46">
        <f t="shared" si="16"/>
        <v>0.65348380313408005</v>
      </c>
      <c r="AA46">
        <f t="shared" si="6"/>
        <v>1.979933588104474E-4</v>
      </c>
      <c r="AB46">
        <f t="shared" si="7"/>
        <v>1.0439939048684104E-4</v>
      </c>
      <c r="AC46">
        <f t="shared" si="7"/>
        <v>3.5890287630150566E-8</v>
      </c>
      <c r="AG46">
        <v>784</v>
      </c>
      <c r="AH46">
        <v>442.08933333333334</v>
      </c>
      <c r="AI46">
        <v>715.23933333333332</v>
      </c>
      <c r="AJ46">
        <v>1.5929500000000001</v>
      </c>
      <c r="AK46">
        <f t="shared" si="17"/>
        <v>0.35593705101477641</v>
      </c>
      <c r="AL46">
        <f t="shared" si="18"/>
        <v>0.64406294898522365</v>
      </c>
      <c r="AM46">
        <f t="shared" si="19"/>
        <v>5.9324703879232166E-4</v>
      </c>
      <c r="AN46">
        <f t="shared" si="20"/>
        <v>0.94870640494256686</v>
      </c>
      <c r="AO46">
        <f t="shared" si="8"/>
        <v>2.8307904034101838</v>
      </c>
      <c r="AP46">
        <f t="shared" si="23"/>
        <v>0.65300080295533525</v>
      </c>
      <c r="AQ46">
        <f t="shared" si="21"/>
        <v>2.9964039230486063E-4</v>
      </c>
      <c r="AR46">
        <f t="shared" si="9"/>
        <v>7.9885233591039644E-5</v>
      </c>
      <c r="AS46">
        <f t="shared" si="9"/>
        <v>8.6204862861612911E-8</v>
      </c>
    </row>
    <row r="47" spans="1:45" x14ac:dyDescent="0.25">
      <c r="A47">
        <v>2350</v>
      </c>
      <c r="B47">
        <v>430.9203333333333</v>
      </c>
      <c r="C47">
        <v>704.07033333333334</v>
      </c>
      <c r="D47">
        <v>1.2100236666666668</v>
      </c>
      <c r="E47">
        <f t="shared" si="10"/>
        <v>0.35791186666614083</v>
      </c>
      <c r="F47">
        <f t="shared" si="0"/>
        <v>0.64208813333385917</v>
      </c>
      <c r="G47">
        <f t="shared" si="11"/>
        <v>1.8818692833503213E-4</v>
      </c>
      <c r="H47">
        <f t="shared" si="12"/>
        <v>0.95818275384800278</v>
      </c>
      <c r="I47">
        <f t="shared" si="13"/>
        <v>2.9446096638780728</v>
      </c>
      <c r="J47">
        <f t="shared" si="22"/>
        <v>0.65617627537572631</v>
      </c>
      <c r="K47">
        <f t="shared" si="14"/>
        <v>8.7045704781236509E-5</v>
      </c>
      <c r="L47">
        <f t="shared" si="1"/>
        <v>1.9847574619182462E-4</v>
      </c>
      <c r="M47">
        <f t="shared" si="1"/>
        <v>1.0229547101958862E-8</v>
      </c>
      <c r="Q47">
        <v>1200</v>
      </c>
      <c r="R47">
        <v>444.62566666666663</v>
      </c>
      <c r="S47">
        <v>717.77566666666667</v>
      </c>
      <c r="T47">
        <v>1.19678</v>
      </c>
      <c r="U47">
        <f t="shared" si="15"/>
        <v>0.34743522253102427</v>
      </c>
      <c r="V47">
        <f t="shared" si="2"/>
        <v>0.65256477746897579</v>
      </c>
      <c r="W47">
        <f t="shared" si="3"/>
        <v>3.470112110631936E-4</v>
      </c>
      <c r="X47">
        <f t="shared" si="4"/>
        <v>0.96432838845398139</v>
      </c>
      <c r="Y47">
        <f t="shared" si="5"/>
        <v>3.0307124998972368</v>
      </c>
      <c r="Z47">
        <f t="shared" si="16"/>
        <v>0.65823564374553079</v>
      </c>
      <c r="AA47">
        <f t="shared" si="6"/>
        <v>1.4814370969567448E-4</v>
      </c>
      <c r="AB47">
        <f t="shared" si="7"/>
        <v>3.2158724326568742E-5</v>
      </c>
      <c r="AC47">
        <f t="shared" si="7"/>
        <v>3.9548283100160222E-8</v>
      </c>
      <c r="AG47">
        <v>800</v>
      </c>
      <c r="AH47">
        <v>449.81333333333333</v>
      </c>
      <c r="AI47">
        <v>722.96333333333337</v>
      </c>
      <c r="AJ47">
        <v>1.55047</v>
      </c>
      <c r="AK47">
        <f t="shared" si="17"/>
        <v>0.3464450983940992</v>
      </c>
      <c r="AL47">
        <f t="shared" si="18"/>
        <v>0.6535549016059008</v>
      </c>
      <c r="AM47">
        <f t="shared" si="19"/>
        <v>5.349185281514901E-4</v>
      </c>
      <c r="AN47">
        <f t="shared" si="20"/>
        <v>0.96301355186235826</v>
      </c>
      <c r="AO47">
        <f t="shared" si="8"/>
        <v>3.0112865396887072</v>
      </c>
      <c r="AP47">
        <f t="shared" si="23"/>
        <v>0.65779504923221299</v>
      </c>
      <c r="AQ47">
        <f t="shared" si="21"/>
        <v>2.2579164364809653E-4</v>
      </c>
      <c r="AR47">
        <f t="shared" si="9"/>
        <v>1.7978851892920951E-5</v>
      </c>
      <c r="AS47">
        <f t="shared" si="9"/>
        <v>9.5559430722774419E-8</v>
      </c>
    </row>
    <row r="48" spans="1:45" x14ac:dyDescent="0.25">
      <c r="A48">
        <v>2397</v>
      </c>
      <c r="B48">
        <v>438.57233333333335</v>
      </c>
      <c r="C48">
        <v>711.72233333333338</v>
      </c>
      <c r="D48">
        <v>1.1801213333333334</v>
      </c>
      <c r="E48">
        <f t="shared" si="10"/>
        <v>0.34906708103439438</v>
      </c>
      <c r="F48">
        <f t="shared" si="0"/>
        <v>0.65093291896560568</v>
      </c>
      <c r="G48">
        <f t="shared" si="11"/>
        <v>1.7032839643767319E-4</v>
      </c>
      <c r="H48">
        <f t="shared" si="12"/>
        <v>0.97039169221090438</v>
      </c>
      <c r="I48">
        <f t="shared" si="13"/>
        <v>3.1290886004019112</v>
      </c>
      <c r="J48">
        <f t="shared" si="22"/>
        <v>0.66026742350044443</v>
      </c>
      <c r="K48">
        <f t="shared" si="14"/>
        <v>6.4209097197515222E-5</v>
      </c>
      <c r="L48">
        <f t="shared" si="1"/>
        <v>8.7132974910925188E-5</v>
      </c>
      <c r="M48">
        <f t="shared" si="1"/>
        <v>1.1261305671222192E-8</v>
      </c>
      <c r="Q48">
        <v>1224</v>
      </c>
      <c r="R48">
        <v>452.41066666666666</v>
      </c>
      <c r="S48">
        <v>725.56066666666663</v>
      </c>
      <c r="T48">
        <v>1.1680923333333333</v>
      </c>
      <c r="U48">
        <f t="shared" si="15"/>
        <v>0.33910695346550751</v>
      </c>
      <c r="V48">
        <f t="shared" si="2"/>
        <v>0.66089304653449243</v>
      </c>
      <c r="W48">
        <f t="shared" si="3"/>
        <v>3.1186374087464425E-4</v>
      </c>
      <c r="X48">
        <f t="shared" si="4"/>
        <v>0.97493867602346829</v>
      </c>
      <c r="Y48">
        <f t="shared" si="5"/>
        <v>3.2149664284868926</v>
      </c>
      <c r="Z48">
        <f t="shared" si="16"/>
        <v>0.66179109277822701</v>
      </c>
      <c r="AA48">
        <f t="shared" si="6"/>
        <v>1.0855002541112474E-4</v>
      </c>
      <c r="AB48">
        <f t="shared" si="7"/>
        <v>8.0648705588577748E-7</v>
      </c>
      <c r="AC48">
        <f t="shared" si="7"/>
        <v>4.1336466895580968E-8</v>
      </c>
      <c r="AG48">
        <v>816</v>
      </c>
      <c r="AH48">
        <v>457.53500000000003</v>
      </c>
      <c r="AI48">
        <v>730.68499999999995</v>
      </c>
      <c r="AJ48">
        <v>1.5121666666666667</v>
      </c>
      <c r="AK48">
        <f t="shared" si="17"/>
        <v>0.33788640194367536</v>
      </c>
      <c r="AL48">
        <f t="shared" si="18"/>
        <v>0.66211359805632464</v>
      </c>
      <c r="AM48">
        <f t="shared" si="19"/>
        <v>4.7342454366901265E-4</v>
      </c>
      <c r="AN48">
        <f t="shared" si="20"/>
        <v>0.97379458907194716</v>
      </c>
      <c r="AO48">
        <f t="shared" si="8"/>
        <v>3.1921655648596632</v>
      </c>
      <c r="AP48">
        <f t="shared" si="23"/>
        <v>0.66140771553058253</v>
      </c>
      <c r="AQ48">
        <f t="shared" si="21"/>
        <v>1.6684078918559637E-4</v>
      </c>
      <c r="AR48">
        <f t="shared" si="9"/>
        <v>4.9827014014805708E-7</v>
      </c>
      <c r="AS48">
        <f t="shared" si="9"/>
        <v>9.3993598513147686E-8</v>
      </c>
    </row>
    <row r="49" spans="1:45" x14ac:dyDescent="0.25">
      <c r="A49">
        <v>2444</v>
      </c>
      <c r="B49">
        <v>446.22133333333335</v>
      </c>
      <c r="C49">
        <v>719.37133333333327</v>
      </c>
      <c r="D49">
        <v>1.1530566666666668</v>
      </c>
      <c r="E49">
        <f t="shared" si="10"/>
        <v>0.34106164640182368</v>
      </c>
      <c r="F49">
        <f t="shared" si="0"/>
        <v>0.65893835359817632</v>
      </c>
      <c r="G49">
        <f t="shared" si="11"/>
        <v>1.5769337498604234E-4</v>
      </c>
      <c r="H49">
        <f t="shared" si="12"/>
        <v>0.97939759218026157</v>
      </c>
      <c r="I49">
        <f t="shared" si="13"/>
        <v>3.3134510557054164</v>
      </c>
      <c r="J49">
        <f t="shared" si="22"/>
        <v>0.6632852510687276</v>
      </c>
      <c r="K49">
        <f t="shared" si="14"/>
        <v>4.6510945788232054E-5</v>
      </c>
      <c r="L49">
        <f t="shared" si="1"/>
        <v>1.8895517619485124E-5</v>
      </c>
      <c r="M49">
        <f t="shared" si="1"/>
        <v>1.2361532562326095E-8</v>
      </c>
      <c r="Q49">
        <v>1248</v>
      </c>
      <c r="R49">
        <v>460.20066666666662</v>
      </c>
      <c r="S49">
        <v>733.3506666666666</v>
      </c>
      <c r="T49">
        <v>1.1423103333333333</v>
      </c>
      <c r="U49">
        <f t="shared" si="15"/>
        <v>0.3316222236845161</v>
      </c>
      <c r="V49">
        <f t="shared" si="2"/>
        <v>0.6683777763154839</v>
      </c>
      <c r="W49">
        <f t="shared" si="3"/>
        <v>2.7846618488383545E-4</v>
      </c>
      <c r="X49">
        <f t="shared" si="4"/>
        <v>0.98271320109546179</v>
      </c>
      <c r="Y49">
        <f t="shared" si="5"/>
        <v>3.3995753357592617</v>
      </c>
      <c r="Z49">
        <f t="shared" si="16"/>
        <v>0.66439629338809403</v>
      </c>
      <c r="AA49">
        <f t="shared" si="6"/>
        <v>7.7978534312144243E-5</v>
      </c>
      <c r="AB49">
        <f t="shared" si="7"/>
        <v>1.5852206301096991E-5</v>
      </c>
      <c r="AC49">
        <f t="shared" si="7"/>
        <v>4.0195298031756548E-8</v>
      </c>
      <c r="AG49">
        <v>832</v>
      </c>
      <c r="AH49">
        <v>465.25233333333335</v>
      </c>
      <c r="AI49">
        <v>738.40233333333333</v>
      </c>
      <c r="AJ49">
        <v>1.4782666666666666</v>
      </c>
      <c r="AK49">
        <f t="shared" si="17"/>
        <v>0.3303116092449711</v>
      </c>
      <c r="AL49">
        <f t="shared" si="18"/>
        <v>0.66968839075502884</v>
      </c>
      <c r="AM49">
        <f t="shared" si="19"/>
        <v>4.2342867740544077E-4</v>
      </c>
      <c r="AN49">
        <f t="shared" si="20"/>
        <v>0.98176085711989325</v>
      </c>
      <c r="AO49">
        <f t="shared" si="8"/>
        <v>3.3734537556729687</v>
      </c>
      <c r="AP49">
        <f t="shared" si="23"/>
        <v>0.66407716815755202</v>
      </c>
      <c r="AQ49">
        <f t="shared" si="21"/>
        <v>1.2084394462344244E-4</v>
      </c>
      <c r="AR49">
        <f t="shared" si="9"/>
        <v>3.148581903843448E-5</v>
      </c>
      <c r="AS49">
        <f t="shared" si="9"/>
        <v>9.1557520512753338E-8</v>
      </c>
    </row>
    <row r="50" spans="1:45" x14ac:dyDescent="0.25">
      <c r="A50">
        <v>2491</v>
      </c>
      <c r="B50">
        <v>453.87133333333333</v>
      </c>
      <c r="C50">
        <v>727.02133333333336</v>
      </c>
      <c r="D50">
        <v>1.1279996666666665</v>
      </c>
      <c r="E50">
        <f t="shared" si="10"/>
        <v>0.33365005777747975</v>
      </c>
      <c r="F50">
        <f t="shared" si="0"/>
        <v>0.66634994222252031</v>
      </c>
      <c r="G50">
        <f t="shared" si="11"/>
        <v>1.4484228061235096E-4</v>
      </c>
      <c r="H50">
        <f t="shared" si="12"/>
        <v>0.9859211681769855</v>
      </c>
      <c r="I50">
        <f t="shared" si="13"/>
        <v>3.4980051319275414</v>
      </c>
      <c r="J50">
        <f t="shared" si="22"/>
        <v>0.66547126552077451</v>
      </c>
      <c r="K50">
        <f t="shared" si="14"/>
        <v>3.3045421086581903E-5</v>
      </c>
      <c r="L50">
        <f t="shared" si="1"/>
        <v>7.7207274619086925E-7</v>
      </c>
      <c r="M50">
        <f t="shared" si="1"/>
        <v>1.2498537799824538E-8</v>
      </c>
      <c r="Q50">
        <v>1272</v>
      </c>
      <c r="R50">
        <v>467.98733333333331</v>
      </c>
      <c r="S50">
        <v>741.13733333333334</v>
      </c>
      <c r="T50">
        <v>1.1192893333333334</v>
      </c>
      <c r="U50">
        <f t="shared" si="15"/>
        <v>0.324939035247304</v>
      </c>
      <c r="V50">
        <f t="shared" si="2"/>
        <v>0.67506096475269595</v>
      </c>
      <c r="W50">
        <f t="shared" si="3"/>
        <v>2.4912891367907347E-4</v>
      </c>
      <c r="X50">
        <f t="shared" si="4"/>
        <v>0.98829814746273292</v>
      </c>
      <c r="Y50">
        <f t="shared" si="5"/>
        <v>3.5846699123741934</v>
      </c>
      <c r="Z50">
        <f t="shared" si="16"/>
        <v>0.66626777821158545</v>
      </c>
      <c r="AA50">
        <f t="shared" si="6"/>
        <v>5.484928168473776E-5</v>
      </c>
      <c r="AB50">
        <f t="shared" si="7"/>
        <v>7.7320129546766813E-5</v>
      </c>
      <c r="AC50">
        <f t="shared" si="7"/>
        <v>3.7744575407854515E-8</v>
      </c>
      <c r="AG50">
        <v>848</v>
      </c>
      <c r="AH50">
        <v>472.97166666666664</v>
      </c>
      <c r="AI50">
        <v>746.12166666666667</v>
      </c>
      <c r="AJ50">
        <v>1.4479466666666667</v>
      </c>
      <c r="AK50">
        <f t="shared" si="17"/>
        <v>0.32353675040648405</v>
      </c>
      <c r="AL50">
        <f t="shared" si="18"/>
        <v>0.67646324959351589</v>
      </c>
      <c r="AM50">
        <f t="shared" si="19"/>
        <v>3.7683104041305593E-4</v>
      </c>
      <c r="AN50">
        <f t="shared" si="20"/>
        <v>0.98753088050290794</v>
      </c>
      <c r="AO50">
        <f t="shared" si="8"/>
        <v>3.555113882128893</v>
      </c>
      <c r="AP50">
        <f t="shared" si="23"/>
        <v>0.66601067127152713</v>
      </c>
      <c r="AQ50">
        <f t="shared" si="21"/>
        <v>8.5835778078039709E-5</v>
      </c>
      <c r="AR50">
        <f t="shared" si="9"/>
        <v>1.0925639357730935E-4</v>
      </c>
      <c r="AS50">
        <f t="shared" si="9"/>
        <v>8.4678242701424916E-8</v>
      </c>
    </row>
    <row r="51" spans="1:45" x14ac:dyDescent="0.25">
      <c r="A51">
        <v>2538</v>
      </c>
      <c r="B51">
        <v>461.50866666666661</v>
      </c>
      <c r="C51">
        <v>734.65866666666659</v>
      </c>
      <c r="D51">
        <v>1.1049846666666667</v>
      </c>
      <c r="E51">
        <f t="shared" si="10"/>
        <v>0.32684247058869925</v>
      </c>
      <c r="F51">
        <f t="shared" si="0"/>
        <v>0.6731575294113008</v>
      </c>
      <c r="G51">
        <f t="shared" si="11"/>
        <v>1.2902070800928928E-4</v>
      </c>
      <c r="H51">
        <f t="shared" si="12"/>
        <v>0.99055608394033245</v>
      </c>
      <c r="I51">
        <f t="shared" si="13"/>
        <v>3.6829090203926453</v>
      </c>
      <c r="J51">
        <f t="shared" si="22"/>
        <v>0.66702440031184385</v>
      </c>
      <c r="K51">
        <f t="shared" si="14"/>
        <v>2.2989082694611991E-5</v>
      </c>
      <c r="L51">
        <f t="shared" si="1"/>
        <v>3.7615272550605713E-5</v>
      </c>
      <c r="M51">
        <f t="shared" si="1"/>
        <v>1.1242705566872114E-8</v>
      </c>
      <c r="Q51">
        <v>1296</v>
      </c>
      <c r="R51">
        <v>475.75800000000004</v>
      </c>
      <c r="S51">
        <v>748.90800000000002</v>
      </c>
      <c r="T51">
        <v>1.0986936666666667</v>
      </c>
      <c r="U51">
        <f t="shared" si="15"/>
        <v>0.31895994131900629</v>
      </c>
      <c r="V51">
        <f t="shared" si="2"/>
        <v>0.68104005868099371</v>
      </c>
      <c r="W51">
        <f t="shared" si="3"/>
        <v>2.1522331808246364E-4</v>
      </c>
      <c r="X51">
        <f t="shared" si="4"/>
        <v>0.99222654005429389</v>
      </c>
      <c r="Y51">
        <f t="shared" si="5"/>
        <v>3.7701661154918846</v>
      </c>
      <c r="Z51">
        <f t="shared" si="16"/>
        <v>0.66758416097201911</v>
      </c>
      <c r="AA51">
        <f t="shared" si="6"/>
        <v>3.7755807167013682E-5</v>
      </c>
      <c r="AB51">
        <f t="shared" si="7"/>
        <v>1.8106118315438778E-4</v>
      </c>
      <c r="AC51">
        <f t="shared" si="7"/>
        <v>3.1494717430525358E-8</v>
      </c>
      <c r="AG51">
        <v>864</v>
      </c>
      <c r="AH51">
        <v>480.69833333333332</v>
      </c>
      <c r="AI51">
        <v>753.84833333333336</v>
      </c>
      <c r="AJ51">
        <v>1.4209633333333331</v>
      </c>
      <c r="AK51">
        <f t="shared" si="17"/>
        <v>0.31750745375987527</v>
      </c>
      <c r="AL51">
        <f t="shared" si="18"/>
        <v>0.68249254624012479</v>
      </c>
      <c r="AM51">
        <f t="shared" si="19"/>
        <v>3.2832480889848081E-4</v>
      </c>
      <c r="AN51">
        <f t="shared" si="20"/>
        <v>0.99162934359224897</v>
      </c>
      <c r="AO51">
        <f t="shared" si="8"/>
        <v>3.73719751414579</v>
      </c>
      <c r="AP51">
        <f t="shared" si="23"/>
        <v>0.66738404372077575</v>
      </c>
      <c r="AQ51">
        <f t="shared" si="21"/>
        <v>5.9788382581760012E-5</v>
      </c>
      <c r="AR51">
        <f t="shared" si="9"/>
        <v>2.2826684837717605E-4</v>
      </c>
      <c r="AS51">
        <f t="shared" si="9"/>
        <v>7.2111812258955611E-8</v>
      </c>
    </row>
    <row r="52" spans="1:45" x14ac:dyDescent="0.25">
      <c r="A52">
        <v>2585</v>
      </c>
      <c r="B52">
        <v>469.17433333333338</v>
      </c>
      <c r="C52">
        <v>742.32433333333336</v>
      </c>
      <c r="D52">
        <v>1.0844836666666666</v>
      </c>
      <c r="E52">
        <f t="shared" si="10"/>
        <v>0.3207784973122626</v>
      </c>
      <c r="F52">
        <f t="shared" si="0"/>
        <v>0.6792215026877374</v>
      </c>
      <c r="G52">
        <f t="shared" si="11"/>
        <v>1.066036667952473E-4</v>
      </c>
      <c r="H52">
        <f t="shared" si="12"/>
        <v>0.9937805083314446</v>
      </c>
      <c r="I52">
        <f t="shared" si="13"/>
        <v>3.8680088310119367</v>
      </c>
      <c r="J52">
        <f t="shared" si="22"/>
        <v>0.66810488719849059</v>
      </c>
      <c r="K52">
        <f t="shared" si="14"/>
        <v>1.5710898982367318E-5</v>
      </c>
      <c r="L52">
        <f t="shared" si="1"/>
        <v>1.23579139935762E-4</v>
      </c>
      <c r="M52">
        <f t="shared" si="1"/>
        <v>8.2614952406861103E-9</v>
      </c>
      <c r="Q52">
        <v>1320</v>
      </c>
      <c r="R52">
        <v>483.53899999999999</v>
      </c>
      <c r="S52">
        <v>756.68899999999996</v>
      </c>
      <c r="T52">
        <v>1.0809010000000001</v>
      </c>
      <c r="U52">
        <f t="shared" si="15"/>
        <v>0.31379458168502711</v>
      </c>
      <c r="V52">
        <f t="shared" si="2"/>
        <v>0.68620541831497284</v>
      </c>
      <c r="W52">
        <f t="shared" si="3"/>
        <v>1.780517535914424E-4</v>
      </c>
      <c r="X52">
        <f t="shared" si="4"/>
        <v>0.99493067087620357</v>
      </c>
      <c r="Y52">
        <f t="shared" si="5"/>
        <v>3.9558325212165286</v>
      </c>
      <c r="Z52">
        <f t="shared" si="16"/>
        <v>0.66849030034402745</v>
      </c>
      <c r="AA52">
        <f t="shared" si="6"/>
        <v>2.5500879752184933E-5</v>
      </c>
      <c r="AB52">
        <f t="shared" si="7"/>
        <v>3.1382540472451204E-4</v>
      </c>
      <c r="AC52">
        <f t="shared" si="7"/>
        <v>2.3271769109121045E-8</v>
      </c>
      <c r="AG52">
        <v>880</v>
      </c>
      <c r="AH52">
        <v>488.43266666666665</v>
      </c>
      <c r="AI52">
        <v>761.58266666666668</v>
      </c>
      <c r="AJ52">
        <v>1.3974533333333332</v>
      </c>
      <c r="AK52">
        <f t="shared" si="17"/>
        <v>0.31225425681749958</v>
      </c>
      <c r="AL52">
        <f t="shared" si="18"/>
        <v>0.68774574318250048</v>
      </c>
      <c r="AM52">
        <f t="shared" si="19"/>
        <v>2.7721171657314747E-4</v>
      </c>
      <c r="AN52">
        <f t="shared" si="20"/>
        <v>0.9944841028158441</v>
      </c>
      <c r="AO52">
        <f t="shared" si="8"/>
        <v>3.9197828771084837</v>
      </c>
      <c r="AP52">
        <f t="shared" si="23"/>
        <v>0.66834065784208396</v>
      </c>
      <c r="AQ52">
        <f t="shared" si="21"/>
        <v>4.0818406401577275E-5</v>
      </c>
      <c r="AR52">
        <f t="shared" si="9"/>
        <v>3.7655733706884801E-4</v>
      </c>
      <c r="AS52">
        <f t="shared" si="9"/>
        <v>5.5881797093872197E-8</v>
      </c>
    </row>
    <row r="53" spans="1:45" x14ac:dyDescent="0.25">
      <c r="A53">
        <v>2632</v>
      </c>
      <c r="B53">
        <v>476.83699999999999</v>
      </c>
      <c r="C53">
        <v>749.98699999999997</v>
      </c>
      <c r="D53">
        <v>1.0675446666666666</v>
      </c>
      <c r="E53">
        <f t="shared" si="10"/>
        <v>0.31576812497288598</v>
      </c>
      <c r="F53">
        <f t="shared" si="0"/>
        <v>0.68423187502711402</v>
      </c>
      <c r="G53">
        <f t="shared" si="11"/>
        <v>9.0287014487291749E-5</v>
      </c>
      <c r="H53">
        <f t="shared" si="12"/>
        <v>0.9959841023833691</v>
      </c>
      <c r="I53">
        <f t="shared" si="13"/>
        <v>4.0538220359825585</v>
      </c>
      <c r="J53">
        <f t="shared" si="22"/>
        <v>0.6688432994506619</v>
      </c>
      <c r="K53">
        <f t="shared" si="14"/>
        <v>1.0498917330179344E-5</v>
      </c>
      <c r="L53">
        <f t="shared" si="1"/>
        <v>2.3680825827217882E-4</v>
      </c>
      <c r="M53">
        <f t="shared" si="1"/>
        <v>6.3661404479528089E-9</v>
      </c>
      <c r="Q53">
        <v>1344</v>
      </c>
      <c r="R53">
        <v>491.32100000000008</v>
      </c>
      <c r="S53">
        <v>764.471</v>
      </c>
      <c r="T53">
        <v>1.0661813333333334</v>
      </c>
      <c r="U53">
        <f t="shared" si="15"/>
        <v>0.3095213395988326</v>
      </c>
      <c r="V53">
        <f t="shared" si="2"/>
        <v>0.69047866040116745</v>
      </c>
      <c r="W53">
        <f t="shared" si="3"/>
        <v>1.5492385534644307E-4</v>
      </c>
      <c r="X53">
        <f t="shared" si="4"/>
        <v>0.99675708434999477</v>
      </c>
      <c r="Y53">
        <f t="shared" si="5"/>
        <v>4.1419313480281108</v>
      </c>
      <c r="Z53">
        <f t="shared" si="16"/>
        <v>0.66910232145807991</v>
      </c>
      <c r="AA53">
        <f t="shared" si="6"/>
        <v>1.6867316306861301E-5</v>
      </c>
      <c r="AB53">
        <f t="shared" si="7"/>
        <v>4.5694786660976125E-4</v>
      </c>
      <c r="AC53">
        <f t="shared" si="7"/>
        <v>1.9059607971587568E-8</v>
      </c>
      <c r="AG53">
        <v>896</v>
      </c>
      <c r="AH53">
        <v>496.15566666666672</v>
      </c>
      <c r="AI53">
        <v>769.30566666666664</v>
      </c>
      <c r="AJ53">
        <v>1.3776033333333333</v>
      </c>
      <c r="AK53">
        <f t="shared" si="17"/>
        <v>0.30781886935232911</v>
      </c>
      <c r="AL53">
        <f t="shared" si="18"/>
        <v>0.69218113064767084</v>
      </c>
      <c r="AM53">
        <f t="shared" si="19"/>
        <v>2.3917947938754958E-4</v>
      </c>
      <c r="AN53">
        <f t="shared" si="20"/>
        <v>0.99643308884181669</v>
      </c>
      <c r="AO53">
        <f t="shared" si="8"/>
        <v>4.1028935765151937</v>
      </c>
      <c r="AP53">
        <f t="shared" si="23"/>
        <v>0.6689937523445092</v>
      </c>
      <c r="AQ53">
        <f t="shared" si="21"/>
        <v>2.727539081241805E-5</v>
      </c>
      <c r="AR53">
        <f t="shared" si="9"/>
        <v>5.3765451257393136E-4</v>
      </c>
      <c r="AS53">
        <f t="shared" si="9"/>
        <v>4.4903342754857192E-8</v>
      </c>
    </row>
    <row r="54" spans="1:45" x14ac:dyDescent="0.25">
      <c r="A54">
        <v>2679</v>
      </c>
      <c r="B54">
        <v>484.50666666666666</v>
      </c>
      <c r="C54">
        <v>757.65666666666664</v>
      </c>
      <c r="D54">
        <v>1.0531983333333332</v>
      </c>
      <c r="E54">
        <f t="shared" si="10"/>
        <v>0.31152463529198327</v>
      </c>
      <c r="F54">
        <f t="shared" si="0"/>
        <v>0.68847536470801673</v>
      </c>
      <c r="G54">
        <f t="shared" si="11"/>
        <v>7.986306934480448E-5</v>
      </c>
      <c r="H54">
        <f t="shared" si="12"/>
        <v>0.99745666940874389</v>
      </c>
      <c r="I54">
        <f t="shared" si="13"/>
        <v>4.2400870399495663</v>
      </c>
      <c r="J54">
        <f t="shared" si="22"/>
        <v>0.66933674856518033</v>
      </c>
      <c r="K54">
        <f t="shared" si="14"/>
        <v>6.8722416600188075E-6</v>
      </c>
      <c r="L54">
        <f t="shared" si="1"/>
        <v>3.6628662786283828E-4</v>
      </c>
      <c r="M54">
        <f t="shared" si="1"/>
        <v>5.3276609261100752E-9</v>
      </c>
      <c r="Q54">
        <v>1368</v>
      </c>
      <c r="R54">
        <v>499.09466666666668</v>
      </c>
      <c r="S54">
        <v>772.24466666666672</v>
      </c>
      <c r="T54">
        <v>1.0533736666666667</v>
      </c>
      <c r="U54">
        <f t="shared" si="15"/>
        <v>0.30580316707051786</v>
      </c>
      <c r="V54">
        <f t="shared" si="2"/>
        <v>0.69419683292948209</v>
      </c>
      <c r="W54">
        <f t="shared" si="3"/>
        <v>1.3917059550628644E-4</v>
      </c>
      <c r="X54">
        <f t="shared" si="4"/>
        <v>0.99796514830970606</v>
      </c>
      <c r="Y54">
        <f t="shared" si="5"/>
        <v>4.3284236030665495</v>
      </c>
      <c r="Z54">
        <f t="shared" si="16"/>
        <v>0.66950713704944453</v>
      </c>
      <c r="AA54">
        <f t="shared" si="6"/>
        <v>1.092034073040065E-5</v>
      </c>
      <c r="AB54">
        <f t="shared" si="7"/>
        <v>6.0958108264874342E-4</v>
      </c>
      <c r="AC54">
        <f t="shared" si="7"/>
        <v>1.6448127850079619E-8</v>
      </c>
      <c r="AG54">
        <v>912</v>
      </c>
      <c r="AH54">
        <v>503.88633333333331</v>
      </c>
      <c r="AI54">
        <v>777.03633333333323</v>
      </c>
      <c r="AJ54">
        <v>1.3604766666666668</v>
      </c>
      <c r="AK54">
        <f t="shared" si="17"/>
        <v>0.30399199768212831</v>
      </c>
      <c r="AL54">
        <f t="shared" si="18"/>
        <v>0.69600800231787163</v>
      </c>
      <c r="AM54">
        <f t="shared" si="19"/>
        <v>7.6316666920819257E-4</v>
      </c>
      <c r="AN54">
        <f t="shared" si="20"/>
        <v>0.99773542668968251</v>
      </c>
      <c r="AO54">
        <f t="shared" si="8"/>
        <v>4.2862664690203029</v>
      </c>
      <c r="AP54">
        <f t="shared" si="23"/>
        <v>0.66943015859750787</v>
      </c>
      <c r="AQ54">
        <f t="shared" si="21"/>
        <v>1.7879400540177837E-5</v>
      </c>
      <c r="AR54">
        <f t="shared" si="9"/>
        <v>7.063817768240793E-4</v>
      </c>
      <c r="AS54">
        <f t="shared" si="9"/>
        <v>5.5545311283862961E-7</v>
      </c>
    </row>
    <row r="55" spans="1:45" x14ac:dyDescent="0.25">
      <c r="A55">
        <v>2726</v>
      </c>
      <c r="B55">
        <v>492.16533333333336</v>
      </c>
      <c r="C55">
        <v>765.31533333333334</v>
      </c>
      <c r="D55">
        <v>1.0405083333333334</v>
      </c>
      <c r="E55">
        <f t="shared" si="10"/>
        <v>0.3077710710327774</v>
      </c>
      <c r="F55">
        <f t="shared" si="0"/>
        <v>0.69222892896722255</v>
      </c>
      <c r="G55">
        <f t="shared" si="11"/>
        <v>7.1358606956478069E-5</v>
      </c>
      <c r="H55">
        <f t="shared" si="12"/>
        <v>0.99842056274561808</v>
      </c>
      <c r="I55">
        <f t="shared" si="13"/>
        <v>4.426831387024162</v>
      </c>
      <c r="J55">
        <f t="shared" si="22"/>
        <v>0.66965974392320127</v>
      </c>
      <c r="K55">
        <f t="shared" si="14"/>
        <v>4.40002773879781E-6</v>
      </c>
      <c r="L55">
        <f t="shared" si="1"/>
        <v>5.093681135512737E-4</v>
      </c>
      <c r="M55">
        <f t="shared" si="1"/>
        <v>4.4834513308503621E-9</v>
      </c>
      <c r="Q55">
        <v>1392</v>
      </c>
      <c r="R55">
        <v>506.86933333333332</v>
      </c>
      <c r="S55">
        <v>780.01933333333329</v>
      </c>
      <c r="T55">
        <v>1.0418683333333334</v>
      </c>
      <c r="U55">
        <f t="shared" si="15"/>
        <v>0.30246307277836704</v>
      </c>
      <c r="V55">
        <f t="shared" si="2"/>
        <v>0.69753692722163296</v>
      </c>
      <c r="W55">
        <f t="shared" si="3"/>
        <v>5.01104114383357E-4</v>
      </c>
      <c r="X55">
        <f t="shared" si="4"/>
        <v>0.99874728044170369</v>
      </c>
      <c r="Y55">
        <f t="shared" si="5"/>
        <v>4.5151476434290396</v>
      </c>
      <c r="Z55">
        <f t="shared" si="16"/>
        <v>0.66976922522697413</v>
      </c>
      <c r="AA55">
        <f t="shared" si="6"/>
        <v>6.9290084838651904E-6</v>
      </c>
      <c r="AB55">
        <f t="shared" si="7"/>
        <v>7.7104527406418014E-4</v>
      </c>
      <c r="AC55">
        <f t="shared" si="7"/>
        <v>2.442090352907739E-7</v>
      </c>
      <c r="AH55">
        <v>511.6223333333333</v>
      </c>
      <c r="AI55">
        <v>784.77233333333334</v>
      </c>
      <c r="AJ55">
        <v>1.3452200000000001</v>
      </c>
    </row>
    <row r="56" spans="1:45" x14ac:dyDescent="0.25">
      <c r="A56">
        <v>2773</v>
      </c>
      <c r="B56">
        <v>499.82833333333338</v>
      </c>
      <c r="C56">
        <v>772.97833333333335</v>
      </c>
      <c r="D56">
        <v>1.0291696666666665</v>
      </c>
      <c r="E56">
        <f t="shared" si="10"/>
        <v>0.30441721650582304</v>
      </c>
      <c r="F56">
        <f t="shared" si="0"/>
        <v>0.69558278349417701</v>
      </c>
      <c r="G56">
        <f t="shared" si="11"/>
        <v>2.5084124900619437E-4</v>
      </c>
      <c r="H56">
        <f t="shared" si="12"/>
        <v>0.99903770597621233</v>
      </c>
      <c r="I56">
        <f t="shared" si="13"/>
        <v>4.613790130996354</v>
      </c>
      <c r="J56">
        <f t="shared" si="22"/>
        <v>0.66986654522692479</v>
      </c>
      <c r="K56">
        <f t="shared" si="14"/>
        <v>2.7615436381956395E-6</v>
      </c>
      <c r="L56">
        <f t="shared" si="1"/>
        <v>6.6132491061808758E-4</v>
      </c>
      <c r="M56">
        <f t="shared" si="1"/>
        <v>6.1543540215473056E-8</v>
      </c>
      <c r="R56" s="20"/>
      <c r="S56" s="20"/>
      <c r="T56" s="20"/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4">R87+273.15</f>
        <v>1072.087</v>
      </c>
      <c r="T87">
        <v>1.9611799999999999</v>
      </c>
      <c r="U87">
        <f t="shared" ref="U87:U88" si="25">T87/$T$11</f>
        <v>0.56934692234445272</v>
      </c>
      <c r="V87">
        <f t="shared" ref="V87:V88" si="26">1-U87</f>
        <v>0.43065307765554728</v>
      </c>
      <c r="W87">
        <f t="shared" ref="W87:W88" si="27">(V88-V87)/(Q88-Q87)</f>
        <v>1.8616022698241669E-4</v>
      </c>
      <c r="X87">
        <f t="shared" ref="X87:X88" si="28">1-(2*(($B$3-Z87)/$B$3))</f>
        <v>-1</v>
      </c>
      <c r="Y87">
        <f t="shared" ref="Y87:Y88" si="29">IF(X87&gt;0.999999,3.5,IF(X87&lt;-0.999999,-3.5,SIGN(X87)*SQRT(GAMMAINV(ABS(X87),$B$6,$B$7))))</f>
        <v>-3.5</v>
      </c>
      <c r="Z87">
        <f t="shared" ref="Z87:Z88" si="30">Z86+AA86*(Q87-Q86)</f>
        <v>0</v>
      </c>
      <c r="AA87">
        <f t="shared" ref="AA87:AA88" si="31">$B$1*EXP((-$B$2-($B$4*Y87))/($B$5*S87))*($B$3-Z87)</f>
        <v>2832760827.7388291</v>
      </c>
      <c r="AB87">
        <f t="shared" ref="AB87:AC88" si="32">(Z87-V87)^2</f>
        <v>0.18546207329419484</v>
      </c>
      <c r="AC87">
        <f t="shared" si="32"/>
        <v>8.0245339071705231E+18</v>
      </c>
    </row>
    <row r="88" spans="17:29" x14ac:dyDescent="0.25">
      <c r="Q88">
        <v>1536</v>
      </c>
      <c r="R88">
        <v>806.75400000000002</v>
      </c>
      <c r="S88">
        <f t="shared" si="24"/>
        <v>1079.904</v>
      </c>
      <c r="T88">
        <v>1.95092</v>
      </c>
      <c r="U88">
        <f t="shared" si="25"/>
        <v>0.56636835871273405</v>
      </c>
      <c r="V88">
        <f t="shared" si="26"/>
        <v>0.43363164128726595</v>
      </c>
      <c r="W88">
        <f t="shared" si="27"/>
        <v>2.8231226646306375E-4</v>
      </c>
      <c r="X88">
        <f t="shared" si="28"/>
        <v>135257883755.3884</v>
      </c>
      <c r="Y88">
        <f t="shared" si="29"/>
        <v>3.5</v>
      </c>
      <c r="Z88">
        <f t="shared" si="30"/>
        <v>45324173243.821266</v>
      </c>
      <c r="AA88">
        <f t="shared" si="31"/>
        <v>-1719614572931391</v>
      </c>
      <c r="AB88">
        <f t="shared" si="32"/>
        <v>2.0542806801966154E+21</v>
      </c>
      <c r="AC88">
        <f t="shared" si="32"/>
        <v>2.9570742794380103E+30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workbookViewId="0">
      <selection activeCell="AL11" sqref="AL11:AM54"/>
    </sheetView>
  </sheetViews>
  <sheetFormatPr defaultRowHeight="15" x14ac:dyDescent="0.25"/>
  <cols>
    <col min="7" max="8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462545581150622.56</v>
      </c>
      <c r="C1" s="2" t="s">
        <v>1</v>
      </c>
      <c r="F1" t="s">
        <v>2</v>
      </c>
      <c r="G1">
        <f>N11+AD11+AT11</f>
        <v>8.8513571697913067E-3</v>
      </c>
    </row>
    <row r="2" spans="1:46" x14ac:dyDescent="0.25">
      <c r="A2" s="3" t="s">
        <v>3</v>
      </c>
      <c r="B2" s="4">
        <v>202482.0734897404</v>
      </c>
      <c r="C2" s="5" t="s">
        <v>4</v>
      </c>
    </row>
    <row r="3" spans="1:46" x14ac:dyDescent="0.25">
      <c r="A3" s="3" t="s">
        <v>5</v>
      </c>
      <c r="B3" s="4">
        <v>0.6743280692644561</v>
      </c>
      <c r="C3" s="5"/>
      <c r="H3">
        <f>B1*EXP(-B2/(B5*423))</f>
        <v>4.5763630024955813E-11</v>
      </c>
    </row>
    <row r="4" spans="1:46" x14ac:dyDescent="0.25">
      <c r="A4" s="3" t="s">
        <v>6</v>
      </c>
      <c r="B4" s="4">
        <v>13570.266900873814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0.3220360773871746</v>
      </c>
    </row>
    <row r="7" spans="1:46" x14ac:dyDescent="0.25">
      <c r="A7" s="9" t="s">
        <v>9</v>
      </c>
      <c r="B7" s="10">
        <v>3.23786016231263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150.16499999999999</v>
      </c>
      <c r="C11">
        <f t="shared" ref="C11:C56" si="0">B11+273.15</f>
        <v>423.31499999999994</v>
      </c>
      <c r="D11">
        <v>10.6577</v>
      </c>
      <c r="E11">
        <f>D11/$D$11</f>
        <v>1</v>
      </c>
      <c r="F11">
        <f t="shared" ref="F11:F56" si="1">1-E11</f>
        <v>0</v>
      </c>
      <c r="G11">
        <f t="shared" ref="G11:G56" si="2">(F12-F11)/(A12-A11)</f>
        <v>1.5571600514980807E-5</v>
      </c>
      <c r="H11">
        <f>1-(2*(($B$3-J11)/$B$3))</f>
        <v>-1</v>
      </c>
      <c r="I11">
        <f>IF(H11&gt;0.999999,3.5,IF(H11&lt;-0.999999,-3.5,SIGN(H11)*SQRT(GAMMAINV(ABS(H11),$B$6,$B$7))))</f>
        <v>-3.5</v>
      </c>
      <c r="J11">
        <v>0</v>
      </c>
      <c r="K11">
        <f t="shared" ref="K11:K56" si="3">$B$1*EXP((-$B$2-($B$4*I11))/($B$5*C11))*($B$3-J11)</f>
        <v>2.3384899582537349E-5</v>
      </c>
      <c r="L11">
        <f t="shared" ref="L11:M56" si="4">(J11-F11)^2</f>
        <v>0</v>
      </c>
      <c r="M11">
        <f t="shared" si="4"/>
        <v>6.1047642319079927E-11</v>
      </c>
      <c r="N11">
        <f>SUM(L11:L62)+1000*SUM(M11:M63)</f>
        <v>2.7022796065445287E-3</v>
      </c>
      <c r="Q11">
        <v>336</v>
      </c>
      <c r="R11">
        <v>160.29900000000001</v>
      </c>
      <c r="S11">
        <f t="shared" ref="S11:S55" si="5">R11+273.15</f>
        <v>433.44899999999996</v>
      </c>
      <c r="T11">
        <v>9.3029399999999995</v>
      </c>
      <c r="U11">
        <f>T11/$T$11</f>
        <v>1</v>
      </c>
      <c r="V11">
        <f t="shared" ref="V11:V55" si="6">1-U11</f>
        <v>0</v>
      </c>
      <c r="W11">
        <f t="shared" ref="W11:W55" si="7">(V12-V11)/(Q12-Q11)</f>
        <v>3.5562234447746498E-5</v>
      </c>
      <c r="X11">
        <f t="shared" ref="X11:X55" si="8">1-(2*(($B$3-Z11)/$B$3))</f>
        <v>-1</v>
      </c>
      <c r="Y11">
        <f t="shared" ref="Y11:Y55" si="9">IF(X11&gt;0.999999,3.5,IF(X11&lt;-0.999999,-3.5,SIGN(X11)*SQRT(GAMMAINV(ABS(X11),$B$6,$B$7))))</f>
        <v>-3.5</v>
      </c>
      <c r="Z11">
        <v>0</v>
      </c>
      <c r="AA11">
        <f t="shared" ref="AA11:AA55" si="10">$B$1*EXP((-$B$2-($B$4*Y11))/($B$5*S11))*($B$3-Z11)</f>
        <v>6.547544515919021E-5</v>
      </c>
      <c r="AB11">
        <f t="shared" ref="AB11:AC55" si="11">(Z11-V11)^2</f>
        <v>0</v>
      </c>
      <c r="AC11">
        <f t="shared" si="11"/>
        <v>8.9480017506723087E-10</v>
      </c>
      <c r="AD11">
        <f>SUM(AB11:AB62)+1000*SUM(AC11:AC63)</f>
        <v>2.6379841093685042E-3</v>
      </c>
      <c r="AG11">
        <v>224</v>
      </c>
      <c r="AH11">
        <v>167.65</v>
      </c>
      <c r="AI11">
        <f t="shared" ref="AI11:AI54" si="12">AH11+273.15</f>
        <v>440.79999999999995</v>
      </c>
      <c r="AJ11">
        <v>10.6692</v>
      </c>
      <c r="AK11">
        <f>AJ11/$AJ$11</f>
        <v>1</v>
      </c>
      <c r="AL11">
        <f>1-AK11</f>
        <v>0</v>
      </c>
      <c r="AM11">
        <f>(AL12-AL11)/(AG12-AG11)</f>
        <v>5.6236643797100139E-5</v>
      </c>
      <c r="AN11">
        <f>1-(2*(($B$3-AP11)/$B$3))</f>
        <v>-1</v>
      </c>
      <c r="AO11">
        <f t="shared" ref="AO11:AO54" si="13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1.3414089428781127E-4</v>
      </c>
      <c r="AR11">
        <f t="shared" ref="AR11:AS54" si="14">(AP11-AL11)^2</f>
        <v>0</v>
      </c>
      <c r="AS11">
        <f t="shared" si="14"/>
        <v>6.0690722445194655E-9</v>
      </c>
      <c r="AT11">
        <f>SUM(AR11:AR62)+1000*SUM(AS11:AS63)</f>
        <v>3.5110934538782738E-3</v>
      </c>
    </row>
    <row r="12" spans="1:46" x14ac:dyDescent="0.25">
      <c r="A12">
        <v>705</v>
      </c>
      <c r="B12">
        <v>158.05699999999999</v>
      </c>
      <c r="C12">
        <f t="shared" si="0"/>
        <v>431.20699999999999</v>
      </c>
      <c r="D12">
        <v>10.649900000000001</v>
      </c>
      <c r="E12">
        <f t="shared" ref="E12:E56" si="15">D12/$D$11</f>
        <v>0.9992681347757959</v>
      </c>
      <c r="F12">
        <f t="shared" si="1"/>
        <v>7.3186522420409794E-4</v>
      </c>
      <c r="G12">
        <f t="shared" si="2"/>
        <v>1.7767595459402328E-5</v>
      </c>
      <c r="H12">
        <f t="shared" ref="H12:H56" si="16">1-(2*(($B$3-J12)/$B$3))</f>
        <v>-0.99674019122004487</v>
      </c>
      <c r="I12">
        <f t="shared" ref="I12:I56" si="17">IF(H12&gt;0.999999,3.5,IF(H12&lt;-0.999999,-3.5,SIGN(H12)*SQRT(GAMMAINV(ABS(H12),$B$6,$B$7))))</f>
        <v>-3.4514064771864321</v>
      </c>
      <c r="J12">
        <f t="shared" ref="J12:J56" si="18">J11+K11*(A12-A11)</f>
        <v>1.0990902803792555E-3</v>
      </c>
      <c r="K12">
        <f t="shared" si="3"/>
        <v>4.3488407576983022E-5</v>
      </c>
      <c r="L12">
        <f t="shared" si="4"/>
        <v>1.3485424188284759E-7</v>
      </c>
      <c r="M12">
        <f t="shared" si="4"/>
        <v>6.6156017598788587E-10</v>
      </c>
      <c r="Q12">
        <v>360</v>
      </c>
      <c r="R12">
        <v>168.28</v>
      </c>
      <c r="S12">
        <f t="shared" si="5"/>
        <v>441.42999999999995</v>
      </c>
      <c r="T12">
        <v>9.2949999999999999</v>
      </c>
      <c r="U12">
        <f t="shared" ref="U12:U55" si="19">T12/$T$11</f>
        <v>0.99914650637325408</v>
      </c>
      <c r="V12">
        <f t="shared" si="6"/>
        <v>8.5349362674591589E-4</v>
      </c>
      <c r="W12">
        <f t="shared" si="7"/>
        <v>4.322110357944664E-5</v>
      </c>
      <c r="X12">
        <f t="shared" si="8"/>
        <v>-0.99533932886544485</v>
      </c>
      <c r="Y12">
        <f t="shared" si="9"/>
        <v>-3.3035479300869768</v>
      </c>
      <c r="Z12">
        <f t="shared" ref="Z12:Z55" si="20">Z11+AA11*(Q12-Q11)</f>
        <v>1.5714106838205649E-3</v>
      </c>
      <c r="AA12">
        <f t="shared" si="10"/>
        <v>6.8752843351823227E-5</v>
      </c>
      <c r="AB12">
        <f t="shared" si="11"/>
        <v>5.1540490083872489E-7</v>
      </c>
      <c r="AC12">
        <f t="shared" si="11"/>
        <v>6.5186973580435643E-10</v>
      </c>
      <c r="AG12">
        <v>240</v>
      </c>
      <c r="AH12">
        <v>175.60499999999999</v>
      </c>
      <c r="AI12">
        <f t="shared" si="12"/>
        <v>448.755</v>
      </c>
      <c r="AJ12">
        <v>10.659599999999999</v>
      </c>
      <c r="AK12">
        <f t="shared" ref="AK12:AK54" si="21">AJ12/$AJ$11</f>
        <v>0.9991002136992464</v>
      </c>
      <c r="AL12">
        <f t="shared" ref="AL12:AL54" si="22">1-AK12</f>
        <v>8.9978630075360222E-4</v>
      </c>
      <c r="AM12">
        <f t="shared" ref="AM12:AM54" si="23">(AL13-AL12)/(AG13-AG12)</f>
        <v>6.0923030780188347E-5</v>
      </c>
      <c r="AN12">
        <f t="shared" ref="AN12:AN54" si="24">1-(2*(($B$3-AP12)/$B$3))</f>
        <v>-0.99363439131060938</v>
      </c>
      <c r="AO12">
        <f t="shared" si="13"/>
        <v>-3.1703919943721579</v>
      </c>
      <c r="AP12">
        <f>AP11+AQ11*(AG12-AG11)</f>
        <v>2.1462543086049803E-3</v>
      </c>
      <c r="AQ12">
        <f t="shared" ref="AQ12:AQ54" si="25">$B$1*EXP((-$B$2-($B$4*AO12))/($B$5*AI12))*($B$3-AP12)</f>
        <v>8.5329551330240761E-5</v>
      </c>
      <c r="AR12">
        <f t="shared" si="14"/>
        <v>1.5536824945969832E-6</v>
      </c>
      <c r="AS12">
        <f t="shared" si="14"/>
        <v>5.9567824536013075E-10</v>
      </c>
    </row>
    <row r="13" spans="1:46" x14ac:dyDescent="0.25">
      <c r="A13">
        <v>752</v>
      </c>
      <c r="B13">
        <v>165.97300000000001</v>
      </c>
      <c r="C13">
        <f t="shared" si="0"/>
        <v>439.12299999999999</v>
      </c>
      <c r="D13">
        <v>10.641</v>
      </c>
      <c r="E13">
        <f t="shared" si="15"/>
        <v>0.99843305778920399</v>
      </c>
      <c r="F13">
        <f t="shared" si="1"/>
        <v>1.5669422107960074E-3</v>
      </c>
      <c r="G13">
        <f t="shared" si="2"/>
        <v>2.1760313540163791E-5</v>
      </c>
      <c r="H13">
        <f t="shared" si="16"/>
        <v>-0.99067799316161986</v>
      </c>
      <c r="I13">
        <f t="shared" si="17"/>
        <v>-3.0015758146433003</v>
      </c>
      <c r="J13">
        <f t="shared" si="18"/>
        <v>3.1430454364974577E-3</v>
      </c>
      <c r="K13">
        <f t="shared" si="3"/>
        <v>1.7815554142624235E-5</v>
      </c>
      <c r="L13">
        <f t="shared" si="4"/>
        <v>2.4841013780665168E-6</v>
      </c>
      <c r="M13">
        <f t="shared" si="4"/>
        <v>1.5561126704476643E-11</v>
      </c>
      <c r="Q13">
        <v>384</v>
      </c>
      <c r="R13">
        <v>176.26499999999999</v>
      </c>
      <c r="S13">
        <f t="shared" si="5"/>
        <v>449.41499999999996</v>
      </c>
      <c r="T13">
        <v>9.2853499999999993</v>
      </c>
      <c r="U13">
        <f t="shared" si="19"/>
        <v>0.99810919988734736</v>
      </c>
      <c r="V13">
        <f t="shared" si="6"/>
        <v>1.8908001126526353E-3</v>
      </c>
      <c r="W13">
        <f t="shared" si="7"/>
        <v>4.3713779371535678E-5</v>
      </c>
      <c r="X13">
        <f t="shared" si="8"/>
        <v>-0.99044536607299105</v>
      </c>
      <c r="Y13">
        <f t="shared" si="9"/>
        <v>-2.9904295264137417</v>
      </c>
      <c r="Z13">
        <f t="shared" si="20"/>
        <v>3.2214789242643225E-3</v>
      </c>
      <c r="AA13">
        <f t="shared" si="10"/>
        <v>4.7185428756021643E-5</v>
      </c>
      <c r="AB13">
        <f t="shared" si="11"/>
        <v>1.7707060996722922E-6</v>
      </c>
      <c r="AC13">
        <f t="shared" si="11"/>
        <v>1.2052349448801774E-11</v>
      </c>
      <c r="AG13">
        <v>256</v>
      </c>
      <c r="AH13">
        <v>183.536</v>
      </c>
      <c r="AI13">
        <f t="shared" si="12"/>
        <v>456.68599999999998</v>
      </c>
      <c r="AJ13">
        <v>10.6492</v>
      </c>
      <c r="AK13">
        <f t="shared" si="21"/>
        <v>0.99812544520676338</v>
      </c>
      <c r="AL13">
        <f t="shared" si="22"/>
        <v>1.8745547932366158E-3</v>
      </c>
      <c r="AM13">
        <f t="shared" si="23"/>
        <v>6.9124208000599652E-5</v>
      </c>
      <c r="AN13">
        <f t="shared" si="24"/>
        <v>-0.98958510763545982</v>
      </c>
      <c r="AO13">
        <f t="shared" si="13"/>
        <v>-2.9512052815879612</v>
      </c>
      <c r="AP13">
        <f t="shared" ref="AP13:AP54" si="26">AP12+AQ12*(AG13-AG12)</f>
        <v>3.5115271298888327E-3</v>
      </c>
      <c r="AQ13">
        <f t="shared" si="25"/>
        <v>8.1723029766434966E-5</v>
      </c>
      <c r="AR13">
        <f t="shared" si="14"/>
        <v>2.6796784309646192E-6</v>
      </c>
      <c r="AS13">
        <f t="shared" si="14"/>
        <v>1.5873030988728567E-10</v>
      </c>
    </row>
    <row r="14" spans="1:46" x14ac:dyDescent="0.25">
      <c r="A14">
        <v>799</v>
      </c>
      <c r="B14">
        <v>173.84800000000001</v>
      </c>
      <c r="C14">
        <f t="shared" si="0"/>
        <v>446.99799999999999</v>
      </c>
      <c r="D14">
        <v>10.630100000000001</v>
      </c>
      <c r="E14">
        <f t="shared" si="15"/>
        <v>0.99741032305281629</v>
      </c>
      <c r="F14">
        <f t="shared" si="1"/>
        <v>2.5896769471837056E-3</v>
      </c>
      <c r="G14">
        <f t="shared" si="2"/>
        <v>2.5553395716892733E-5</v>
      </c>
      <c r="H14">
        <f t="shared" si="16"/>
        <v>-0.98819454012779717</v>
      </c>
      <c r="I14">
        <f t="shared" si="17"/>
        <v>-2.8935060452916788</v>
      </c>
      <c r="J14">
        <f t="shared" si="18"/>
        <v>3.980376481200797E-3</v>
      </c>
      <c r="K14">
        <f t="shared" si="3"/>
        <v>2.6173335547141774E-5</v>
      </c>
      <c r="L14">
        <f t="shared" si="4"/>
        <v>1.934045193915355E-6</v>
      </c>
      <c r="M14">
        <f t="shared" si="4"/>
        <v>3.8432539312920959E-13</v>
      </c>
      <c r="Q14">
        <v>408</v>
      </c>
      <c r="R14">
        <v>184.22</v>
      </c>
      <c r="S14">
        <f t="shared" si="5"/>
        <v>457.37</v>
      </c>
      <c r="T14">
        <v>9.2755899999999993</v>
      </c>
      <c r="U14">
        <f t="shared" si="19"/>
        <v>0.99706006918243051</v>
      </c>
      <c r="V14">
        <f t="shared" si="6"/>
        <v>2.9399308175694916E-3</v>
      </c>
      <c r="W14">
        <f t="shared" si="7"/>
        <v>5.6209829007456781E-5</v>
      </c>
      <c r="X14">
        <f t="shared" si="8"/>
        <v>-0.98708661432659039</v>
      </c>
      <c r="Y14">
        <f t="shared" si="9"/>
        <v>-2.8516984476944094</v>
      </c>
      <c r="Z14">
        <f t="shared" si="20"/>
        <v>4.3539292144088417E-3</v>
      </c>
      <c r="AA14">
        <f t="shared" si="10"/>
        <v>6.1004492034897236E-5</v>
      </c>
      <c r="AB14">
        <f t="shared" si="11"/>
        <v>1.9993914662642523E-6</v>
      </c>
      <c r="AC14">
        <f t="shared" si="11"/>
        <v>2.2988793546704463E-11</v>
      </c>
      <c r="AG14">
        <v>272</v>
      </c>
      <c r="AH14">
        <v>191.45500000000001</v>
      </c>
      <c r="AI14">
        <f t="shared" si="12"/>
        <v>464.60500000000002</v>
      </c>
      <c r="AJ14">
        <v>10.6374</v>
      </c>
      <c r="AK14">
        <f t="shared" si="21"/>
        <v>0.99701945787875379</v>
      </c>
      <c r="AL14">
        <f t="shared" si="22"/>
        <v>2.9805421212462102E-3</v>
      </c>
      <c r="AM14">
        <f t="shared" si="23"/>
        <v>8.552656244142226E-5</v>
      </c>
      <c r="AN14">
        <f t="shared" si="24"/>
        <v>-0.98570697016540221</v>
      </c>
      <c r="AO14">
        <f t="shared" si="13"/>
        <v>-2.8038593112844539</v>
      </c>
      <c r="AP14">
        <f t="shared" si="26"/>
        <v>4.8190956061517926E-3</v>
      </c>
      <c r="AQ14">
        <f t="shared" si="25"/>
        <v>1.0077777717238752E-4</v>
      </c>
      <c r="AR14">
        <f t="shared" si="14"/>
        <v>3.3802789168584618E-6</v>
      </c>
      <c r="AS14">
        <f t="shared" si="14"/>
        <v>2.325995507700118E-10</v>
      </c>
    </row>
    <row r="15" spans="1:46" x14ac:dyDescent="0.25">
      <c r="A15">
        <v>846</v>
      </c>
      <c r="B15">
        <v>181.74199999999999</v>
      </c>
      <c r="C15">
        <f t="shared" si="0"/>
        <v>454.89199999999994</v>
      </c>
      <c r="D15">
        <v>10.6173</v>
      </c>
      <c r="E15">
        <f t="shared" si="15"/>
        <v>0.99620931345412234</v>
      </c>
      <c r="F15">
        <f t="shared" si="1"/>
        <v>3.790686545877664E-3</v>
      </c>
      <c r="G15">
        <f t="shared" si="2"/>
        <v>3.2341016454189818E-5</v>
      </c>
      <c r="H15">
        <f t="shared" si="16"/>
        <v>-0.98454602888591003</v>
      </c>
      <c r="I15">
        <f t="shared" si="17"/>
        <v>-2.7666609794769168</v>
      </c>
      <c r="J15">
        <f t="shared" si="18"/>
        <v>5.2105232519164598E-3</v>
      </c>
      <c r="K15">
        <f t="shared" si="3"/>
        <v>3.5513393100339129E-5</v>
      </c>
      <c r="L15">
        <f t="shared" si="4"/>
        <v>2.0159362718150981E-6</v>
      </c>
      <c r="M15">
        <f t="shared" si="4"/>
        <v>1.0063973585033547E-11</v>
      </c>
      <c r="Q15">
        <v>432</v>
      </c>
      <c r="R15">
        <v>192.19800000000001</v>
      </c>
      <c r="S15">
        <f t="shared" si="5"/>
        <v>465.34799999999996</v>
      </c>
      <c r="T15">
        <v>9.2630400000000002</v>
      </c>
      <c r="U15">
        <f t="shared" si="19"/>
        <v>0.99571103328625155</v>
      </c>
      <c r="V15">
        <f t="shared" si="6"/>
        <v>4.2889667137484544E-3</v>
      </c>
      <c r="W15">
        <f t="shared" si="7"/>
        <v>6.8481935101523853E-5</v>
      </c>
      <c r="X15">
        <f t="shared" si="8"/>
        <v>-0.98274419444057082</v>
      </c>
      <c r="Y15">
        <f t="shared" si="9"/>
        <v>-2.7135286476111724</v>
      </c>
      <c r="Z15">
        <f t="shared" si="20"/>
        <v>5.8180370232463752E-3</v>
      </c>
      <c r="AA15">
        <f t="shared" si="10"/>
        <v>7.8457419633011063E-5</v>
      </c>
      <c r="AB15">
        <f t="shared" si="11"/>
        <v>2.3380560113880672E-6</v>
      </c>
      <c r="AC15">
        <f t="shared" si="11"/>
        <v>9.9510291637940604E-11</v>
      </c>
      <c r="AG15">
        <v>288</v>
      </c>
      <c r="AH15">
        <v>199.35300000000001</v>
      </c>
      <c r="AI15">
        <f t="shared" si="12"/>
        <v>472.50299999999999</v>
      </c>
      <c r="AJ15">
        <v>10.6228</v>
      </c>
      <c r="AK15">
        <f t="shared" si="21"/>
        <v>0.99565103287969103</v>
      </c>
      <c r="AL15">
        <f t="shared" si="22"/>
        <v>4.3489671203089664E-3</v>
      </c>
      <c r="AM15">
        <f t="shared" si="23"/>
        <v>1.0251471525512396E-4</v>
      </c>
      <c r="AN15">
        <f t="shared" si="24"/>
        <v>-0.98092459639734297</v>
      </c>
      <c r="AO15">
        <f t="shared" si="13"/>
        <v>-2.6645983787061942</v>
      </c>
      <c r="AP15">
        <f t="shared" si="26"/>
        <v>6.4315400409099928E-3</v>
      </c>
      <c r="AQ15">
        <f t="shared" si="25"/>
        <v>1.2659534402505607E-4</v>
      </c>
      <c r="AR15">
        <f t="shared" si="14"/>
        <v>4.3371099696206892E-6</v>
      </c>
      <c r="AS15">
        <f t="shared" si="14"/>
        <v>5.7987668195528236E-10</v>
      </c>
    </row>
    <row r="16" spans="1:46" x14ac:dyDescent="0.25">
      <c r="A16">
        <v>893</v>
      </c>
      <c r="B16">
        <v>189.60900000000001</v>
      </c>
      <c r="C16">
        <f t="shared" si="0"/>
        <v>462.75900000000001</v>
      </c>
      <c r="D16">
        <v>10.601100000000001</v>
      </c>
      <c r="E16">
        <f t="shared" si="15"/>
        <v>0.99468928568077541</v>
      </c>
      <c r="F16">
        <f t="shared" si="1"/>
        <v>5.3107143192245854E-3</v>
      </c>
      <c r="G16">
        <f t="shared" si="2"/>
        <v>4.0126816711682585E-5</v>
      </c>
      <c r="H16">
        <f t="shared" si="16"/>
        <v>-0.97959553208236883</v>
      </c>
      <c r="I16">
        <f t="shared" si="17"/>
        <v>-2.6313762557473241</v>
      </c>
      <c r="J16">
        <f t="shared" si="18"/>
        <v>6.8796527276323988E-3</v>
      </c>
      <c r="K16">
        <f t="shared" si="3"/>
        <v>4.6138561426384269E-5</v>
      </c>
      <c r="L16">
        <f t="shared" si="4"/>
        <v>2.4615677293772426E-6</v>
      </c>
      <c r="M16">
        <f t="shared" si="4"/>
        <v>3.6141074514743629E-11</v>
      </c>
      <c r="Q16">
        <v>456</v>
      </c>
      <c r="R16">
        <v>200.16200000000001</v>
      </c>
      <c r="S16">
        <f t="shared" si="5"/>
        <v>473.31200000000001</v>
      </c>
      <c r="T16">
        <v>9.2477499999999999</v>
      </c>
      <c r="U16">
        <f t="shared" si="19"/>
        <v>0.99406746684381497</v>
      </c>
      <c r="V16">
        <f t="shared" si="6"/>
        <v>5.932533156185027E-3</v>
      </c>
      <c r="W16">
        <f t="shared" si="7"/>
        <v>8.5546432991430901E-5</v>
      </c>
      <c r="X16">
        <f t="shared" si="8"/>
        <v>-0.9771594407961135</v>
      </c>
      <c r="Y16">
        <f t="shared" si="9"/>
        <v>-2.5750993329222034</v>
      </c>
      <c r="Z16">
        <f t="shared" si="20"/>
        <v>7.7010150944386412E-3</v>
      </c>
      <c r="AA16">
        <f t="shared" si="10"/>
        <v>9.9765447308667351E-5</v>
      </c>
      <c r="AB16">
        <f t="shared" si="11"/>
        <v>3.1275283659292604E-6</v>
      </c>
      <c r="AC16">
        <f t="shared" si="11"/>
        <v>2.0218036815377515E-10</v>
      </c>
      <c r="AG16">
        <v>304</v>
      </c>
      <c r="AH16">
        <v>207.26300000000001</v>
      </c>
      <c r="AI16">
        <f t="shared" si="12"/>
        <v>480.41300000000001</v>
      </c>
      <c r="AJ16">
        <v>10.6053</v>
      </c>
      <c r="AK16">
        <f t="shared" si="21"/>
        <v>0.99401079743560905</v>
      </c>
      <c r="AL16">
        <f t="shared" si="22"/>
        <v>5.9892025643909497E-3</v>
      </c>
      <c r="AM16">
        <f t="shared" si="23"/>
        <v>1.2887564203502289E-4</v>
      </c>
      <c r="AN16">
        <f t="shared" si="24"/>
        <v>-0.97491705912661852</v>
      </c>
      <c r="AO16">
        <f t="shared" si="13"/>
        <v>-2.5277346067780031</v>
      </c>
      <c r="AP16">
        <f t="shared" si="26"/>
        <v>8.4570655453108899E-3</v>
      </c>
      <c r="AQ16">
        <f t="shared" si="25"/>
        <v>1.5918472746719029E-4</v>
      </c>
      <c r="AR16">
        <f t="shared" si="14"/>
        <v>6.0903476925950531E-6</v>
      </c>
      <c r="AS16">
        <f t="shared" si="14"/>
        <v>9.1864065973442217E-10</v>
      </c>
    </row>
    <row r="17" spans="1:45" x14ac:dyDescent="0.25">
      <c r="A17">
        <v>940</v>
      </c>
      <c r="B17">
        <v>197.499</v>
      </c>
      <c r="C17">
        <f t="shared" si="0"/>
        <v>470.649</v>
      </c>
      <c r="D17">
        <v>10.581</v>
      </c>
      <c r="E17">
        <f t="shared" si="15"/>
        <v>0.99280332529532633</v>
      </c>
      <c r="F17">
        <f t="shared" si="1"/>
        <v>7.1966747046736668E-3</v>
      </c>
      <c r="G17">
        <f t="shared" si="2"/>
        <v>4.9908976009554898E-5</v>
      </c>
      <c r="H17">
        <f t="shared" si="16"/>
        <v>-0.9731639078155474</v>
      </c>
      <c r="I17">
        <f t="shared" si="17"/>
        <v>-2.4931958746010858</v>
      </c>
      <c r="J17">
        <f t="shared" si="18"/>
        <v>9.0481651146724594E-3</v>
      </c>
      <c r="K17">
        <f t="shared" si="3"/>
        <v>5.8901191380440748E-5</v>
      </c>
      <c r="L17">
        <f t="shared" si="4"/>
        <v>3.4280167383174972E-6</v>
      </c>
      <c r="M17">
        <f t="shared" si="4"/>
        <v>8.0859937276395747E-11</v>
      </c>
      <c r="Q17">
        <v>480</v>
      </c>
      <c r="R17">
        <v>208.173</v>
      </c>
      <c r="S17">
        <f t="shared" si="5"/>
        <v>481.32299999999998</v>
      </c>
      <c r="T17">
        <v>9.22865</v>
      </c>
      <c r="U17">
        <f t="shared" si="19"/>
        <v>0.99201435245202063</v>
      </c>
      <c r="V17">
        <f t="shared" si="6"/>
        <v>7.9856475479793687E-3</v>
      </c>
      <c r="W17">
        <f t="shared" si="7"/>
        <v>1.0865740651163265E-4</v>
      </c>
      <c r="X17">
        <f t="shared" si="8"/>
        <v>-0.9700579397774185</v>
      </c>
      <c r="Y17">
        <f t="shared" si="9"/>
        <v>-2.436527864149848</v>
      </c>
      <c r="Z17">
        <f t="shared" si="20"/>
        <v>1.0095385829846659E-2</v>
      </c>
      <c r="AA17">
        <f t="shared" si="10"/>
        <v>1.2620624886793282E-4</v>
      </c>
      <c r="AB17">
        <f t="shared" si="11"/>
        <v>4.4509956179763443E-6</v>
      </c>
      <c r="AC17">
        <f t="shared" si="11"/>
        <v>3.0796186804627477E-10</v>
      </c>
      <c r="AG17">
        <v>320</v>
      </c>
      <c r="AH17">
        <v>215.18100000000001</v>
      </c>
      <c r="AI17">
        <f t="shared" si="12"/>
        <v>488.33100000000002</v>
      </c>
      <c r="AJ17">
        <v>10.583299999999999</v>
      </c>
      <c r="AK17">
        <f t="shared" si="21"/>
        <v>0.99194878716304868</v>
      </c>
      <c r="AL17">
        <f t="shared" si="22"/>
        <v>8.0512128369513158E-3</v>
      </c>
      <c r="AM17">
        <f t="shared" si="23"/>
        <v>1.5933715742510318E-4</v>
      </c>
      <c r="AN17">
        <f t="shared" si="24"/>
        <v>-0.96736300419233956</v>
      </c>
      <c r="AO17">
        <f t="shared" si="13"/>
        <v>-2.3913235766950307</v>
      </c>
      <c r="AP17">
        <f t="shared" si="26"/>
        <v>1.1004021184785934E-2</v>
      </c>
      <c r="AQ17">
        <f t="shared" si="25"/>
        <v>1.9894329304699754E-4</v>
      </c>
      <c r="AR17">
        <f t="shared" si="14"/>
        <v>8.7190771390418081E-6</v>
      </c>
      <c r="AS17">
        <f t="shared" si="14"/>
        <v>1.5686459788998891E-9</v>
      </c>
    </row>
    <row r="18" spans="1:45" x14ac:dyDescent="0.25">
      <c r="A18">
        <v>987</v>
      </c>
      <c r="B18">
        <v>205.37799999999999</v>
      </c>
      <c r="C18">
        <f t="shared" si="0"/>
        <v>478.52799999999996</v>
      </c>
      <c r="D18">
        <v>10.555999999999999</v>
      </c>
      <c r="E18">
        <f t="shared" si="15"/>
        <v>0.99045760342287725</v>
      </c>
      <c r="F18">
        <f t="shared" si="1"/>
        <v>9.542396577122747E-3</v>
      </c>
      <c r="G18">
        <f t="shared" si="2"/>
        <v>6.22864020599185E-5</v>
      </c>
      <c r="H18">
        <f t="shared" si="16"/>
        <v>-0.96495319815933978</v>
      </c>
      <c r="I18">
        <f t="shared" si="17"/>
        <v>-2.3535385839531435</v>
      </c>
      <c r="J18">
        <f t="shared" si="18"/>
        <v>1.1816521109553176E-2</v>
      </c>
      <c r="K18">
        <f t="shared" si="3"/>
        <v>7.406734761652528E-5</v>
      </c>
      <c r="L18">
        <f t="shared" si="4"/>
        <v>5.1716423890019152E-6</v>
      </c>
      <c r="M18">
        <f t="shared" si="4"/>
        <v>1.3879067820773303E-10</v>
      </c>
      <c r="Q18">
        <v>504</v>
      </c>
      <c r="R18">
        <v>216.16399999999999</v>
      </c>
      <c r="S18">
        <f t="shared" si="5"/>
        <v>489.31399999999996</v>
      </c>
      <c r="T18">
        <v>9.2043900000000001</v>
      </c>
      <c r="U18">
        <f t="shared" si="19"/>
        <v>0.98940657469574145</v>
      </c>
      <c r="V18">
        <f t="shared" si="6"/>
        <v>1.0593425304258552E-2</v>
      </c>
      <c r="W18">
        <f t="shared" si="7"/>
        <v>1.3665034924443173E-4</v>
      </c>
      <c r="X18">
        <f t="shared" si="8"/>
        <v>-0.96107433043090507</v>
      </c>
      <c r="Y18">
        <f t="shared" si="9"/>
        <v>-2.2971473023111453</v>
      </c>
      <c r="Z18">
        <f t="shared" si="20"/>
        <v>1.3124335802677047E-2</v>
      </c>
      <c r="AA18">
        <f t="shared" si="10"/>
        <v>1.5755985609831088E-4</v>
      </c>
      <c r="AB18">
        <f t="shared" si="11"/>
        <v>6.4055079510049539E-6</v>
      </c>
      <c r="AC18">
        <f t="shared" si="11"/>
        <v>4.3720747687241922E-10</v>
      </c>
      <c r="AG18">
        <v>336</v>
      </c>
      <c r="AH18">
        <v>223.11799999999999</v>
      </c>
      <c r="AI18">
        <f t="shared" si="12"/>
        <v>496.26799999999997</v>
      </c>
      <c r="AJ18">
        <v>10.556100000000001</v>
      </c>
      <c r="AK18">
        <f t="shared" si="21"/>
        <v>0.98939939264424703</v>
      </c>
      <c r="AL18">
        <f t="shared" si="22"/>
        <v>1.0600607355752967E-2</v>
      </c>
      <c r="AM18">
        <f t="shared" si="23"/>
        <v>2.0092884190004573E-4</v>
      </c>
      <c r="AN18">
        <f t="shared" si="24"/>
        <v>-0.95792222059208387</v>
      </c>
      <c r="AO18">
        <f t="shared" si="13"/>
        <v>-2.2547482465222854</v>
      </c>
      <c r="AP18">
        <f t="shared" si="26"/>
        <v>1.4187113873537894E-2</v>
      </c>
      <c r="AQ18">
        <f t="shared" si="25"/>
        <v>2.4685816067654138E-4</v>
      </c>
      <c r="AR18">
        <f t="shared" si="14"/>
        <v>1.2863029002113767E-5</v>
      </c>
      <c r="AS18">
        <f t="shared" si="14"/>
        <v>2.1095023232729562E-9</v>
      </c>
    </row>
    <row r="19" spans="1:45" x14ac:dyDescent="0.25">
      <c r="A19">
        <v>1034</v>
      </c>
      <c r="B19">
        <v>213.25299999999999</v>
      </c>
      <c r="C19">
        <f t="shared" si="0"/>
        <v>486.40299999999996</v>
      </c>
      <c r="D19">
        <v>10.524800000000001</v>
      </c>
      <c r="E19">
        <f t="shared" si="15"/>
        <v>0.98753014252606108</v>
      </c>
      <c r="F19">
        <f t="shared" si="1"/>
        <v>1.2469857473938917E-2</v>
      </c>
      <c r="G19">
        <f t="shared" si="2"/>
        <v>7.7458730766829538E-5</v>
      </c>
      <c r="H19">
        <f t="shared" si="16"/>
        <v>-0.95462835630076537</v>
      </c>
      <c r="I19">
        <f t="shared" si="17"/>
        <v>-2.2132329338624972</v>
      </c>
      <c r="J19">
        <f t="shared" si="18"/>
        <v>1.5297686447529863E-2</v>
      </c>
      <c r="K19">
        <f t="shared" si="3"/>
        <v>9.2102841114066086E-5</v>
      </c>
      <c r="L19">
        <f t="shared" si="4"/>
        <v>7.9966167038804263E-6</v>
      </c>
      <c r="M19">
        <f t="shared" si="4"/>
        <v>2.1444996786204052E-10</v>
      </c>
      <c r="Q19">
        <v>528</v>
      </c>
      <c r="R19">
        <v>224.15199999999999</v>
      </c>
      <c r="S19">
        <f t="shared" si="5"/>
        <v>497.30199999999996</v>
      </c>
      <c r="T19">
        <v>9.1738800000000005</v>
      </c>
      <c r="U19">
        <f t="shared" si="19"/>
        <v>0.98612696631387509</v>
      </c>
      <c r="V19">
        <f t="shared" si="6"/>
        <v>1.3873033686124914E-2</v>
      </c>
      <c r="W19">
        <f t="shared" si="7"/>
        <v>1.6625568547864086E-4</v>
      </c>
      <c r="X19">
        <f t="shared" si="8"/>
        <v>-0.94985890957356389</v>
      </c>
      <c r="Y19">
        <f t="shared" si="9"/>
        <v>-2.1574269658745822</v>
      </c>
      <c r="Z19">
        <f t="shared" si="20"/>
        <v>1.6905772349036507E-2</v>
      </c>
      <c r="AA19">
        <f t="shared" si="10"/>
        <v>1.9478235550278534E-4</v>
      </c>
      <c r="AB19">
        <f t="shared" si="11"/>
        <v>9.1975037975188023E-6</v>
      </c>
      <c r="AC19">
        <f t="shared" si="11"/>
        <v>8.1377090266642296E-10</v>
      </c>
      <c r="AG19">
        <v>352</v>
      </c>
      <c r="AH19">
        <v>231.03200000000001</v>
      </c>
      <c r="AI19">
        <f t="shared" si="12"/>
        <v>504.18200000000002</v>
      </c>
      <c r="AJ19">
        <v>10.521800000000001</v>
      </c>
      <c r="AK19">
        <f t="shared" si="21"/>
        <v>0.9861845311738463</v>
      </c>
      <c r="AL19">
        <f t="shared" si="22"/>
        <v>1.3815468826153698E-2</v>
      </c>
      <c r="AM19">
        <f t="shared" si="23"/>
        <v>2.4837851010385548E-4</v>
      </c>
      <c r="AN19">
        <f t="shared" si="24"/>
        <v>-0.94620765389717243</v>
      </c>
      <c r="AO19">
        <f t="shared" si="13"/>
        <v>-2.1176548946530773</v>
      </c>
      <c r="AP19">
        <f t="shared" si="26"/>
        <v>1.8136844444362556E-2</v>
      </c>
      <c r="AQ19">
        <f t="shared" si="25"/>
        <v>3.0274900630204271E-4</v>
      </c>
      <c r="AR19">
        <f t="shared" si="14"/>
        <v>1.8674287233649989E-5</v>
      </c>
      <c r="AS19">
        <f t="shared" si="14"/>
        <v>2.9561508568370922E-9</v>
      </c>
    </row>
    <row r="20" spans="1:45" x14ac:dyDescent="0.25">
      <c r="A20">
        <v>1081</v>
      </c>
      <c r="B20">
        <v>221.12200000000001</v>
      </c>
      <c r="C20">
        <f t="shared" si="0"/>
        <v>494.27199999999999</v>
      </c>
      <c r="D20">
        <v>10.486000000000001</v>
      </c>
      <c r="E20">
        <f t="shared" si="15"/>
        <v>0.98388958218002009</v>
      </c>
      <c r="F20">
        <f t="shared" si="1"/>
        <v>1.6110417819979905E-2</v>
      </c>
      <c r="G20">
        <f t="shared" si="2"/>
        <v>9.4427782610075794E-5</v>
      </c>
      <c r="H20">
        <f t="shared" si="16"/>
        <v>-0.94178940229701791</v>
      </c>
      <c r="I20">
        <f t="shared" si="17"/>
        <v>-2.0724535902606767</v>
      </c>
      <c r="J20">
        <f t="shared" si="18"/>
        <v>1.9626519979890969E-2</v>
      </c>
      <c r="K20">
        <f t="shared" si="3"/>
        <v>1.1333222305062889E-4</v>
      </c>
      <c r="L20">
        <f t="shared" si="4"/>
        <v>1.2362974398931246E-5</v>
      </c>
      <c r="M20">
        <f t="shared" si="4"/>
        <v>3.5737786837041933E-10</v>
      </c>
      <c r="Q20">
        <v>552</v>
      </c>
      <c r="R20">
        <v>232.11699999999999</v>
      </c>
      <c r="S20">
        <f t="shared" si="5"/>
        <v>505.26699999999994</v>
      </c>
      <c r="T20">
        <v>9.1367600000000007</v>
      </c>
      <c r="U20">
        <f t="shared" si="19"/>
        <v>0.98213682986238771</v>
      </c>
      <c r="V20">
        <f t="shared" si="6"/>
        <v>1.7863170137612294E-2</v>
      </c>
      <c r="W20">
        <f t="shared" si="7"/>
        <v>2.1005904226692926E-4</v>
      </c>
      <c r="X20">
        <f t="shared" si="8"/>
        <v>-0.93599391790217767</v>
      </c>
      <c r="Y20">
        <f t="shared" si="9"/>
        <v>-2.0173267049474912</v>
      </c>
      <c r="Z20">
        <f t="shared" si="20"/>
        <v>2.1580548881103355E-2</v>
      </c>
      <c r="AA20">
        <f t="shared" si="10"/>
        <v>2.3806604002345495E-4</v>
      </c>
      <c r="AB20">
        <f t="shared" si="11"/>
        <v>1.3818904722559177E-5</v>
      </c>
      <c r="AC20">
        <f t="shared" si="11"/>
        <v>7.843919233340351E-10</v>
      </c>
      <c r="AG20">
        <v>368</v>
      </c>
      <c r="AH20">
        <v>238.935</v>
      </c>
      <c r="AI20">
        <f t="shared" si="12"/>
        <v>512.08500000000004</v>
      </c>
      <c r="AJ20">
        <v>10.4794</v>
      </c>
      <c r="AK20">
        <f t="shared" si="21"/>
        <v>0.98221047501218461</v>
      </c>
      <c r="AL20">
        <f t="shared" si="22"/>
        <v>1.7789524987815386E-2</v>
      </c>
      <c r="AM20">
        <f t="shared" si="23"/>
        <v>3.1633112135867614E-4</v>
      </c>
      <c r="AN20">
        <f t="shared" si="24"/>
        <v>-0.93184080689311277</v>
      </c>
      <c r="AO20">
        <f t="shared" si="13"/>
        <v>-1.9803277389898428</v>
      </c>
      <c r="AP20">
        <f t="shared" si="26"/>
        <v>2.2980828545195238E-2</v>
      </c>
      <c r="AQ20">
        <f t="shared" si="25"/>
        <v>3.6777130389899741E-4</v>
      </c>
      <c r="AR20">
        <f t="shared" si="14"/>
        <v>2.6949632624864704E-5</v>
      </c>
      <c r="AS20">
        <f t="shared" si="14"/>
        <v>2.6460923797815736E-9</v>
      </c>
    </row>
    <row r="21" spans="1:45" x14ac:dyDescent="0.25">
      <c r="A21">
        <v>1128</v>
      </c>
      <c r="B21">
        <v>228.97300000000001</v>
      </c>
      <c r="C21">
        <f t="shared" si="0"/>
        <v>502.12299999999999</v>
      </c>
      <c r="D21">
        <v>10.438700000000001</v>
      </c>
      <c r="E21">
        <f t="shared" si="15"/>
        <v>0.97945147639734653</v>
      </c>
      <c r="F21">
        <f t="shared" si="1"/>
        <v>2.0548523602653468E-2</v>
      </c>
      <c r="G21">
        <f t="shared" si="2"/>
        <v>1.1818445519062386E-4</v>
      </c>
      <c r="H21">
        <f t="shared" si="16"/>
        <v>-0.92599111441263626</v>
      </c>
      <c r="I21">
        <f t="shared" si="17"/>
        <v>-1.9312668344662407</v>
      </c>
      <c r="J21">
        <f t="shared" si="18"/>
        <v>2.4953134463270528E-2</v>
      </c>
      <c r="K21">
        <f t="shared" si="3"/>
        <v>1.3791215177214549E-4</v>
      </c>
      <c r="L21">
        <f t="shared" si="4"/>
        <v>1.9400596833465757E-5</v>
      </c>
      <c r="M21">
        <f t="shared" si="4"/>
        <v>3.891820124125801E-10</v>
      </c>
      <c r="Q21">
        <v>576</v>
      </c>
      <c r="R21">
        <v>240.06200000000001</v>
      </c>
      <c r="S21">
        <f t="shared" si="5"/>
        <v>513.21199999999999</v>
      </c>
      <c r="T21">
        <v>9.0898599999999998</v>
      </c>
      <c r="U21">
        <f t="shared" si="19"/>
        <v>0.9770954128479814</v>
      </c>
      <c r="V21">
        <f t="shared" si="6"/>
        <v>2.2904587152018596E-2</v>
      </c>
      <c r="W21">
        <f t="shared" si="7"/>
        <v>2.5834126989245548E-4</v>
      </c>
      <c r="X21">
        <f t="shared" si="8"/>
        <v>-0.91904790832320482</v>
      </c>
      <c r="Y21">
        <f t="shared" si="9"/>
        <v>-1.8770322977542686</v>
      </c>
      <c r="Z21">
        <f t="shared" si="20"/>
        <v>2.7294133841666273E-2</v>
      </c>
      <c r="AA21">
        <f t="shared" si="10"/>
        <v>2.879750943566238E-4</v>
      </c>
      <c r="AB21">
        <f t="shared" si="11"/>
        <v>1.9268120140596879E-5</v>
      </c>
      <c r="AC21">
        <f t="shared" si="11"/>
        <v>8.7816355237314053E-10</v>
      </c>
      <c r="AG21">
        <v>384</v>
      </c>
      <c r="AH21">
        <v>246.81700000000001</v>
      </c>
      <c r="AI21">
        <f t="shared" si="12"/>
        <v>519.96699999999998</v>
      </c>
      <c r="AJ21">
        <v>10.4254</v>
      </c>
      <c r="AK21">
        <f t="shared" si="21"/>
        <v>0.9771491770704458</v>
      </c>
      <c r="AL21">
        <f t="shared" si="22"/>
        <v>2.2850822929554204E-2</v>
      </c>
      <c r="AM21">
        <f t="shared" si="23"/>
        <v>3.9014171634237094E-4</v>
      </c>
      <c r="AN21">
        <f t="shared" si="24"/>
        <v>-0.91438834975662586</v>
      </c>
      <c r="AO21">
        <f t="shared" si="13"/>
        <v>-1.8427457839408066</v>
      </c>
      <c r="AP21">
        <f t="shared" si="26"/>
        <v>2.8865169407579196E-2</v>
      </c>
      <c r="AQ21">
        <f t="shared" si="25"/>
        <v>4.4219711172726575E-4</v>
      </c>
      <c r="AR21">
        <f t="shared" si="14"/>
        <v>3.6172363557731621E-5</v>
      </c>
      <c r="AS21">
        <f t="shared" si="14"/>
        <v>2.7097641886777284E-9</v>
      </c>
    </row>
    <row r="22" spans="1:45" x14ac:dyDescent="0.25">
      <c r="A22">
        <v>1175</v>
      </c>
      <c r="B22">
        <v>236.833</v>
      </c>
      <c r="C22">
        <f t="shared" si="0"/>
        <v>509.98299999999995</v>
      </c>
      <c r="D22">
        <v>10.3795</v>
      </c>
      <c r="E22">
        <f t="shared" si="15"/>
        <v>0.97389680700338721</v>
      </c>
      <c r="F22">
        <f t="shared" si="1"/>
        <v>2.610319299661279E-2</v>
      </c>
      <c r="G22">
        <f t="shared" si="2"/>
        <v>1.4852911260443413E-4</v>
      </c>
      <c r="H22">
        <f t="shared" si="16"/>
        <v>-0.90676643304838245</v>
      </c>
      <c r="I22">
        <f t="shared" si="17"/>
        <v>-1.7898233369624186</v>
      </c>
      <c r="J22">
        <f t="shared" si="18"/>
        <v>3.1435005596561365E-2</v>
      </c>
      <c r="K22">
        <f t="shared" si="3"/>
        <v>1.6644621592791986E-4</v>
      </c>
      <c r="L22">
        <f t="shared" si="4"/>
        <v>2.8428225600970386E-5</v>
      </c>
      <c r="M22">
        <f t="shared" si="4"/>
        <v>3.2102259150446318E-10</v>
      </c>
      <c r="Q22">
        <v>600</v>
      </c>
      <c r="R22">
        <v>247.99100000000001</v>
      </c>
      <c r="S22">
        <f t="shared" si="5"/>
        <v>521.14099999999996</v>
      </c>
      <c r="T22">
        <v>9.0321800000000003</v>
      </c>
      <c r="U22">
        <f t="shared" si="19"/>
        <v>0.97089522237056247</v>
      </c>
      <c r="V22">
        <f t="shared" si="6"/>
        <v>2.9104777629437528E-2</v>
      </c>
      <c r="W22">
        <f t="shared" si="7"/>
        <v>3.2588264211815449E-4</v>
      </c>
      <c r="X22">
        <f t="shared" si="8"/>
        <v>-0.89854927396530893</v>
      </c>
      <c r="Y22">
        <f t="shared" si="9"/>
        <v>-1.7365843091075679</v>
      </c>
      <c r="Z22">
        <f t="shared" si="20"/>
        <v>3.4205536106225246E-2</v>
      </c>
      <c r="AA22">
        <f t="shared" si="10"/>
        <v>3.4496142384201489E-4</v>
      </c>
      <c r="AB22">
        <f t="shared" si="11"/>
        <v>2.6017737038521755E-5</v>
      </c>
      <c r="AC22">
        <f t="shared" si="11"/>
        <v>3.6399991206670972E-10</v>
      </c>
      <c r="AG22">
        <v>400</v>
      </c>
      <c r="AH22">
        <v>254.69499999999999</v>
      </c>
      <c r="AI22">
        <f t="shared" si="12"/>
        <v>527.84500000000003</v>
      </c>
      <c r="AJ22">
        <v>10.3588</v>
      </c>
      <c r="AK22">
        <f t="shared" si="21"/>
        <v>0.97090690960896786</v>
      </c>
      <c r="AL22">
        <f t="shared" si="22"/>
        <v>2.9093090391032139E-2</v>
      </c>
      <c r="AM22">
        <f t="shared" si="23"/>
        <v>5.0085760881789926E-4</v>
      </c>
      <c r="AN22">
        <f t="shared" si="24"/>
        <v>-0.89340404223594483</v>
      </c>
      <c r="AO22">
        <f t="shared" si="13"/>
        <v>-1.7050072304772073</v>
      </c>
      <c r="AP22">
        <f t="shared" si="26"/>
        <v>3.5940323195215451E-2</v>
      </c>
      <c r="AQ22">
        <f t="shared" si="25"/>
        <v>5.2717609434522865E-4</v>
      </c>
      <c r="AR22">
        <f t="shared" si="14"/>
        <v>4.6884597074684061E-5</v>
      </c>
      <c r="AS22">
        <f t="shared" si="14"/>
        <v>6.9266268045224643E-10</v>
      </c>
    </row>
    <row r="23" spans="1:45" x14ac:dyDescent="0.25">
      <c r="A23">
        <v>1222</v>
      </c>
      <c r="B23">
        <v>244.684</v>
      </c>
      <c r="C23">
        <f t="shared" si="0"/>
        <v>517.83399999999995</v>
      </c>
      <c r="D23">
        <v>10.305099999999999</v>
      </c>
      <c r="E23">
        <f t="shared" si="15"/>
        <v>0.96691593871097881</v>
      </c>
      <c r="F23">
        <f t="shared" si="1"/>
        <v>3.3084061289021194E-2</v>
      </c>
      <c r="G23">
        <f t="shared" si="2"/>
        <v>1.9005338064437979E-4</v>
      </c>
      <c r="H23">
        <f t="shared" si="16"/>
        <v>-0.8835641595403394</v>
      </c>
      <c r="I23">
        <f t="shared" si="17"/>
        <v>-1.6479022764946647</v>
      </c>
      <c r="J23">
        <f t="shared" si="18"/>
        <v>3.9257977745173596E-2</v>
      </c>
      <c r="K23">
        <f t="shared" si="3"/>
        <v>1.9879432387705839E-4</v>
      </c>
      <c r="L23">
        <f t="shared" si="4"/>
        <v>3.8117244407549437E-5</v>
      </c>
      <c r="M23">
        <f t="shared" si="4"/>
        <v>7.6404088596909748E-11</v>
      </c>
      <c r="Q23">
        <v>624</v>
      </c>
      <c r="R23">
        <v>255.94800000000001</v>
      </c>
      <c r="S23">
        <f t="shared" si="5"/>
        <v>529.09799999999996</v>
      </c>
      <c r="T23">
        <v>8.9594199999999997</v>
      </c>
      <c r="U23">
        <f t="shared" si="19"/>
        <v>0.96307403895972676</v>
      </c>
      <c r="V23">
        <f t="shared" si="6"/>
        <v>3.6925961040273236E-2</v>
      </c>
      <c r="W23">
        <f t="shared" si="7"/>
        <v>4.2025245065896905E-4</v>
      </c>
      <c r="X23">
        <f t="shared" si="8"/>
        <v>-0.87399424044508467</v>
      </c>
      <c r="Y23">
        <f t="shared" si="9"/>
        <v>-1.5959771594511587</v>
      </c>
      <c r="Z23">
        <f t="shared" si="20"/>
        <v>4.2484610278433602E-2</v>
      </c>
      <c r="AA23">
        <f t="shared" si="10"/>
        <v>4.106178601859464E-4</v>
      </c>
      <c r="AB23">
        <f t="shared" si="11"/>
        <v>3.0898581352900811E-5</v>
      </c>
      <c r="AC23">
        <f t="shared" si="11"/>
        <v>9.2825333582858736E-11</v>
      </c>
      <c r="AG23">
        <v>416</v>
      </c>
      <c r="AH23">
        <v>262.56</v>
      </c>
      <c r="AI23">
        <f t="shared" si="12"/>
        <v>535.71</v>
      </c>
      <c r="AJ23">
        <v>10.273300000000001</v>
      </c>
      <c r="AK23">
        <f t="shared" si="21"/>
        <v>0.96289318786788147</v>
      </c>
      <c r="AL23">
        <f t="shared" si="22"/>
        <v>3.7106812132118527E-2</v>
      </c>
      <c r="AM23">
        <f t="shared" si="23"/>
        <v>6.4144921831065654E-4</v>
      </c>
      <c r="AN23">
        <f t="shared" si="24"/>
        <v>-0.86838708715434998</v>
      </c>
      <c r="AO23">
        <f t="shared" si="13"/>
        <v>-1.5670062022956575</v>
      </c>
      <c r="AP23">
        <f t="shared" si="26"/>
        <v>4.4375140704739108E-2</v>
      </c>
      <c r="AQ23">
        <f t="shared" si="25"/>
        <v>6.2250626639518574E-4</v>
      </c>
      <c r="AR23">
        <f t="shared" si="14"/>
        <v>5.2828600239572723E-5</v>
      </c>
      <c r="AS23">
        <f t="shared" si="14"/>
        <v>3.588354272718389E-10</v>
      </c>
    </row>
    <row r="24" spans="1:45" x14ac:dyDescent="0.25">
      <c r="A24">
        <v>1269</v>
      </c>
      <c r="B24">
        <v>252.529</v>
      </c>
      <c r="C24">
        <f t="shared" si="0"/>
        <v>525.67899999999997</v>
      </c>
      <c r="D24">
        <v>10.209899999999999</v>
      </c>
      <c r="E24">
        <f t="shared" si="15"/>
        <v>0.95798342982069296</v>
      </c>
      <c r="F24">
        <f t="shared" si="1"/>
        <v>4.2016570179307045E-2</v>
      </c>
      <c r="G24">
        <f t="shared" si="2"/>
        <v>2.4615106967911768E-4</v>
      </c>
      <c r="H24">
        <f t="shared" si="16"/>
        <v>-0.85585262372242998</v>
      </c>
      <c r="I24">
        <f t="shared" si="17"/>
        <v>-1.5056427028881296</v>
      </c>
      <c r="J24">
        <f t="shared" si="18"/>
        <v>4.8601310967395339E-2</v>
      </c>
      <c r="K24">
        <f t="shared" si="3"/>
        <v>2.3511945760983652E-4</v>
      </c>
      <c r="L24">
        <f t="shared" si="4"/>
        <v>4.3358811246313656E-5</v>
      </c>
      <c r="M24">
        <f t="shared" si="4"/>
        <v>1.2169646484710975E-10</v>
      </c>
      <c r="Q24">
        <v>648</v>
      </c>
      <c r="R24">
        <v>263.86599999999999</v>
      </c>
      <c r="S24">
        <f t="shared" si="5"/>
        <v>537.01599999999996</v>
      </c>
      <c r="T24">
        <v>8.8655899999999992</v>
      </c>
      <c r="U24">
        <f t="shared" si="19"/>
        <v>0.95298798014391151</v>
      </c>
      <c r="V24">
        <f t="shared" si="6"/>
        <v>4.7012019856088494E-2</v>
      </c>
      <c r="W24">
        <f t="shared" si="7"/>
        <v>5.3710619080276267E-4</v>
      </c>
      <c r="X24">
        <f t="shared" si="8"/>
        <v>-0.84476565248132962</v>
      </c>
      <c r="Y24">
        <f t="shared" si="9"/>
        <v>-1.4548045001768051</v>
      </c>
      <c r="Z24">
        <f t="shared" si="20"/>
        <v>5.2339438922896317E-2</v>
      </c>
      <c r="AA24">
        <f t="shared" si="10"/>
        <v>4.8248605924337091E-4</v>
      </c>
      <c r="AB24">
        <f t="shared" si="11"/>
        <v>2.8381393913387536E-5</v>
      </c>
      <c r="AC24">
        <f t="shared" si="11"/>
        <v>2.9833587715652636E-9</v>
      </c>
      <c r="AG24">
        <v>432</v>
      </c>
      <c r="AH24">
        <v>270.41000000000003</v>
      </c>
      <c r="AI24">
        <f t="shared" si="12"/>
        <v>543.55999999999995</v>
      </c>
      <c r="AJ24">
        <v>10.1638</v>
      </c>
      <c r="AK24">
        <f t="shared" si="21"/>
        <v>0.95263000037491097</v>
      </c>
      <c r="AL24">
        <f t="shared" si="22"/>
        <v>4.7369999625089032E-2</v>
      </c>
      <c r="AM24">
        <f t="shared" si="23"/>
        <v>8.1894612529524735E-4</v>
      </c>
      <c r="AN24">
        <f t="shared" si="24"/>
        <v>-0.83884627247882504</v>
      </c>
      <c r="AO24">
        <f t="shared" si="13"/>
        <v>-1.4288287852235697</v>
      </c>
      <c r="AP24">
        <f t="shared" si="26"/>
        <v>5.4335240967062076E-2</v>
      </c>
      <c r="AQ24">
        <f t="shared" si="25"/>
        <v>7.2814026528051365E-4</v>
      </c>
      <c r="AR24">
        <f t="shared" si="14"/>
        <v>4.8514586951930456E-5</v>
      </c>
      <c r="AS24">
        <f t="shared" si="14"/>
        <v>8.2457042130154122E-9</v>
      </c>
    </row>
    <row r="25" spans="1:45" x14ac:dyDescent="0.25">
      <c r="A25">
        <v>1316</v>
      </c>
      <c r="B25">
        <v>260.363</v>
      </c>
      <c r="C25">
        <f t="shared" si="0"/>
        <v>533.51299999999992</v>
      </c>
      <c r="D25">
        <v>10.086600000000001</v>
      </c>
      <c r="E25">
        <f t="shared" si="15"/>
        <v>0.94641432954577442</v>
      </c>
      <c r="F25">
        <f t="shared" si="1"/>
        <v>5.3585670454225576E-2</v>
      </c>
      <c r="G25">
        <f t="shared" si="2"/>
        <v>3.1129226516679126E-4</v>
      </c>
      <c r="H25">
        <f t="shared" si="16"/>
        <v>-0.82307743606127848</v>
      </c>
      <c r="I25">
        <f t="shared" si="17"/>
        <v>-1.3631242831500465</v>
      </c>
      <c r="J25">
        <f t="shared" si="18"/>
        <v>5.9651925475057654E-2</v>
      </c>
      <c r="K25">
        <f t="shared" si="3"/>
        <v>2.7531108624855282E-4</v>
      </c>
      <c r="L25">
        <f t="shared" si="4"/>
        <v>3.6799449977770402E-5</v>
      </c>
      <c r="M25">
        <f t="shared" si="4"/>
        <v>1.2946452363462863E-9</v>
      </c>
      <c r="Q25">
        <v>672</v>
      </c>
      <c r="R25">
        <v>271.78399999999999</v>
      </c>
      <c r="S25">
        <f t="shared" si="5"/>
        <v>544.93399999999997</v>
      </c>
      <c r="T25">
        <v>8.7456700000000005</v>
      </c>
      <c r="U25">
        <f t="shared" si="19"/>
        <v>0.9400974315646452</v>
      </c>
      <c r="V25">
        <f t="shared" si="6"/>
        <v>5.9902568435354797E-2</v>
      </c>
      <c r="W25">
        <f t="shared" si="7"/>
        <v>6.6775485312528526E-4</v>
      </c>
      <c r="X25">
        <f t="shared" si="8"/>
        <v>-0.8104213445705768</v>
      </c>
      <c r="Y25">
        <f t="shared" si="9"/>
        <v>-1.31363767900322</v>
      </c>
      <c r="Z25">
        <f t="shared" si="20"/>
        <v>6.3919104344737215E-2</v>
      </c>
      <c r="AA25">
        <f t="shared" si="10"/>
        <v>5.6230353585544313E-4</v>
      </c>
      <c r="AB25">
        <f t="shared" si="11"/>
        <v>1.6132560711358448E-5</v>
      </c>
      <c r="AC25">
        <f t="shared" si="11"/>
        <v>1.1119980313944905E-8</v>
      </c>
      <c r="AG25">
        <v>448</v>
      </c>
      <c r="AH25">
        <v>278.25200000000001</v>
      </c>
      <c r="AI25">
        <f t="shared" si="12"/>
        <v>551.40200000000004</v>
      </c>
      <c r="AJ25">
        <v>10.023999999999999</v>
      </c>
      <c r="AK25">
        <f t="shared" si="21"/>
        <v>0.93952686237018701</v>
      </c>
      <c r="AL25">
        <f t="shared" si="22"/>
        <v>6.047313762981299E-2</v>
      </c>
      <c r="AM25">
        <f t="shared" si="23"/>
        <v>1.0122010085104743E-3</v>
      </c>
      <c r="AN25">
        <f t="shared" si="24"/>
        <v>-0.80429263375162185</v>
      </c>
      <c r="AO25">
        <f t="shared" si="13"/>
        <v>-1.2905970309241428</v>
      </c>
      <c r="AP25">
        <f t="shared" si="26"/>
        <v>6.5985485211550288E-2</v>
      </c>
      <c r="AQ25">
        <f t="shared" si="25"/>
        <v>8.4432577413997081E-4</v>
      </c>
      <c r="AR25">
        <f t="shared" si="14"/>
        <v>3.0385975861885038E-5</v>
      </c>
      <c r="AS25">
        <f t="shared" si="14"/>
        <v>2.8182094314951491E-8</v>
      </c>
    </row>
    <row r="26" spans="1:45" x14ac:dyDescent="0.25">
      <c r="A26">
        <v>1363</v>
      </c>
      <c r="B26">
        <v>268.19799999999998</v>
      </c>
      <c r="C26">
        <f t="shared" si="0"/>
        <v>541.34799999999996</v>
      </c>
      <c r="D26">
        <v>9.9306699999999992</v>
      </c>
      <c r="E26">
        <f t="shared" si="15"/>
        <v>0.93178359308293524</v>
      </c>
      <c r="F26">
        <f t="shared" si="1"/>
        <v>6.8216406917064765E-2</v>
      </c>
      <c r="G26">
        <f t="shared" si="2"/>
        <v>3.7096343688381122E-4</v>
      </c>
      <c r="H26">
        <f t="shared" si="16"/>
        <v>-0.78469961480938766</v>
      </c>
      <c r="I26">
        <f t="shared" si="17"/>
        <v>-1.2205211291028251</v>
      </c>
      <c r="J26">
        <f t="shared" si="18"/>
        <v>7.2591546528739642E-2</v>
      </c>
      <c r="K26">
        <f t="shared" si="3"/>
        <v>3.1957429676723593E-4</v>
      </c>
      <c r="L26">
        <f t="shared" si="4"/>
        <v>1.9141846621646597E-5</v>
      </c>
      <c r="M26">
        <f t="shared" si="4"/>
        <v>2.6408437219210076E-9</v>
      </c>
      <c r="Q26">
        <v>696</v>
      </c>
      <c r="R26">
        <v>279.721</v>
      </c>
      <c r="S26">
        <f t="shared" si="5"/>
        <v>552.87099999999998</v>
      </c>
      <c r="T26">
        <v>8.5965799999999994</v>
      </c>
      <c r="U26">
        <f t="shared" si="19"/>
        <v>0.92407131508963836</v>
      </c>
      <c r="V26">
        <f t="shared" si="6"/>
        <v>7.5928684910361643E-2</v>
      </c>
      <c r="W26">
        <f t="shared" si="7"/>
        <v>7.7430719034340956E-4</v>
      </c>
      <c r="X26">
        <f t="shared" si="8"/>
        <v>-0.77039547148108478</v>
      </c>
      <c r="Y26">
        <f t="shared" si="9"/>
        <v>-1.1724281948351241</v>
      </c>
      <c r="Z26">
        <f t="shared" si="20"/>
        <v>7.7414389205267858E-2</v>
      </c>
      <c r="AA26">
        <f t="shared" si="10"/>
        <v>6.5061178483069929E-4</v>
      </c>
      <c r="AB26">
        <f t="shared" si="11"/>
        <v>2.2073172519027732E-6</v>
      </c>
      <c r="AC26">
        <f t="shared" si="11"/>
        <v>1.5300553344953836E-8</v>
      </c>
      <c r="AG26">
        <v>464</v>
      </c>
      <c r="AH26">
        <v>286.09399999999999</v>
      </c>
      <c r="AI26">
        <f t="shared" si="12"/>
        <v>559.24399999999991</v>
      </c>
      <c r="AJ26">
        <v>9.85121</v>
      </c>
      <c r="AK26">
        <f t="shared" si="21"/>
        <v>0.92333164623401942</v>
      </c>
      <c r="AL26">
        <f t="shared" si="22"/>
        <v>7.6668353765980579E-2</v>
      </c>
      <c r="AM26">
        <f t="shared" si="23"/>
        <v>1.1633369887151732E-3</v>
      </c>
      <c r="AN26">
        <f t="shared" si="24"/>
        <v>-0.76422545279925513</v>
      </c>
      <c r="AO26">
        <f t="shared" si="13"/>
        <v>-1.1523978267981738</v>
      </c>
      <c r="AP26">
        <f t="shared" si="26"/>
        <v>7.9494697597789821E-2</v>
      </c>
      <c r="AQ26">
        <f t="shared" si="25"/>
        <v>9.7117536830529773E-4</v>
      </c>
      <c r="AR26">
        <f t="shared" si="14"/>
        <v>7.9882194556061469E-6</v>
      </c>
      <c r="AS26">
        <f t="shared" si="14"/>
        <v>3.6926088358549051E-8</v>
      </c>
    </row>
    <row r="27" spans="1:45" x14ac:dyDescent="0.25">
      <c r="A27">
        <v>1410</v>
      </c>
      <c r="B27">
        <v>276.024</v>
      </c>
      <c r="C27">
        <f t="shared" si="0"/>
        <v>549.17399999999998</v>
      </c>
      <c r="D27">
        <v>9.7448499999999996</v>
      </c>
      <c r="E27">
        <f t="shared" si="15"/>
        <v>0.91434831154939611</v>
      </c>
      <c r="F27">
        <f t="shared" si="1"/>
        <v>8.5651688450603891E-2</v>
      </c>
      <c r="G27">
        <f t="shared" si="2"/>
        <v>4.0939334841116421E-4</v>
      </c>
      <c r="H27">
        <f t="shared" si="16"/>
        <v>-0.74015158950045001</v>
      </c>
      <c r="I27">
        <f t="shared" si="17"/>
        <v>-1.077918888982732</v>
      </c>
      <c r="J27">
        <f t="shared" si="18"/>
        <v>8.7611538476799727E-2</v>
      </c>
      <c r="K27">
        <f t="shared" si="3"/>
        <v>3.6743383878452439E-4</v>
      </c>
      <c r="L27">
        <f t="shared" si="4"/>
        <v>3.84101212517982E-6</v>
      </c>
      <c r="M27">
        <f t="shared" si="4"/>
        <v>1.7606004481080798E-9</v>
      </c>
      <c r="Q27">
        <v>720</v>
      </c>
      <c r="R27">
        <v>287.62799999999999</v>
      </c>
      <c r="S27">
        <f t="shared" si="5"/>
        <v>560.77800000000002</v>
      </c>
      <c r="T27">
        <v>8.4237000000000002</v>
      </c>
      <c r="U27">
        <f t="shared" si="19"/>
        <v>0.90548794252139653</v>
      </c>
      <c r="V27">
        <f t="shared" si="6"/>
        <v>9.4512057478603473E-2</v>
      </c>
      <c r="W27">
        <f t="shared" si="7"/>
        <v>8.3934039490025003E-4</v>
      </c>
      <c r="X27">
        <f t="shared" si="8"/>
        <v>-0.72408364331421349</v>
      </c>
      <c r="Y27">
        <f t="shared" si="9"/>
        <v>-1.0311237306684711</v>
      </c>
      <c r="Z27">
        <f t="shared" si="20"/>
        <v>9.3029072041204641E-2</v>
      </c>
      <c r="AA27">
        <f t="shared" si="10"/>
        <v>7.4429162593888439E-4</v>
      </c>
      <c r="AB27">
        <f t="shared" si="11"/>
        <v>2.1992458075370039E-6</v>
      </c>
      <c r="AC27">
        <f t="shared" si="11"/>
        <v>9.0342684810710648E-9</v>
      </c>
      <c r="AG27" s="11">
        <v>480</v>
      </c>
      <c r="AH27">
        <v>293.93</v>
      </c>
      <c r="AI27">
        <f t="shared" si="12"/>
        <v>567.07999999999993</v>
      </c>
      <c r="AJ27">
        <v>9.6526200000000006</v>
      </c>
      <c r="AK27">
        <f t="shared" si="21"/>
        <v>0.90471825441457665</v>
      </c>
      <c r="AL27">
        <f t="shared" si="22"/>
        <v>9.528174558542335E-2</v>
      </c>
      <c r="AM27">
        <f t="shared" si="23"/>
        <v>1.2534327784651175E-3</v>
      </c>
      <c r="AN27">
        <f t="shared" si="24"/>
        <v>-0.71813866922569214</v>
      </c>
      <c r="AO27">
        <f t="shared" si="13"/>
        <v>-1.0143424260762708</v>
      </c>
      <c r="AP27">
        <f t="shared" si="26"/>
        <v>9.503350349067459E-2</v>
      </c>
      <c r="AQ27">
        <f t="shared" si="25"/>
        <v>1.1076107717149725E-3</v>
      </c>
      <c r="AR27">
        <f t="shared" si="14"/>
        <v>6.1624137605252399E-8</v>
      </c>
      <c r="AS27">
        <f t="shared" si="14"/>
        <v>2.1264057652639342E-8</v>
      </c>
    </row>
    <row r="28" spans="1:45" x14ac:dyDescent="0.25">
      <c r="A28">
        <v>1457</v>
      </c>
      <c r="B28">
        <v>283.85399999999998</v>
      </c>
      <c r="C28">
        <f t="shared" si="0"/>
        <v>557.00399999999991</v>
      </c>
      <c r="D28">
        <v>9.5397800000000004</v>
      </c>
      <c r="E28">
        <f t="shared" si="15"/>
        <v>0.89510682417407139</v>
      </c>
      <c r="F28">
        <f t="shared" si="1"/>
        <v>0.10489317582592861</v>
      </c>
      <c r="G28">
        <f t="shared" si="2"/>
        <v>4.3474710822402206E-4</v>
      </c>
      <c r="H28">
        <f t="shared" si="16"/>
        <v>-0.68893203863195418</v>
      </c>
      <c r="I28">
        <f t="shared" si="17"/>
        <v>-0.93565524681155576</v>
      </c>
      <c r="J28">
        <f t="shared" si="18"/>
        <v>0.10488092889967238</v>
      </c>
      <c r="K28">
        <f t="shared" si="3"/>
        <v>4.1911841279355564E-4</v>
      </c>
      <c r="L28">
        <f t="shared" si="4"/>
        <v>1.4998720272558269E-10</v>
      </c>
      <c r="M28">
        <f t="shared" si="4"/>
        <v>2.4425612085828201E-10</v>
      </c>
      <c r="Q28">
        <v>744</v>
      </c>
      <c r="R28">
        <v>295.53800000000001</v>
      </c>
      <c r="S28">
        <f t="shared" si="5"/>
        <v>568.68799999999999</v>
      </c>
      <c r="T28">
        <v>8.2363</v>
      </c>
      <c r="U28">
        <f t="shared" si="19"/>
        <v>0.88534377304379053</v>
      </c>
      <c r="V28">
        <f t="shared" si="6"/>
        <v>0.11465622695620947</v>
      </c>
      <c r="W28">
        <f t="shared" si="7"/>
        <v>8.8193445656248315E-4</v>
      </c>
      <c r="X28">
        <f t="shared" si="8"/>
        <v>-0.67110349956306337</v>
      </c>
      <c r="Y28">
        <f t="shared" si="9"/>
        <v>-0.8903922978101968</v>
      </c>
      <c r="Z28">
        <f t="shared" si="20"/>
        <v>0.11089207106373787</v>
      </c>
      <c r="AA28">
        <f t="shared" si="10"/>
        <v>8.4524605898862466E-4</v>
      </c>
      <c r="AB28">
        <f t="shared" si="11"/>
        <v>1.4168869582828681E-5</v>
      </c>
      <c r="AC28">
        <f t="shared" si="11"/>
        <v>1.3460385165375056E-9</v>
      </c>
      <c r="AG28">
        <v>496</v>
      </c>
      <c r="AH28">
        <v>301.75900000000001</v>
      </c>
      <c r="AI28">
        <f t="shared" si="12"/>
        <v>574.90899999999999</v>
      </c>
      <c r="AJ28">
        <v>9.4386500000000009</v>
      </c>
      <c r="AK28">
        <f t="shared" si="21"/>
        <v>0.88466332995913477</v>
      </c>
      <c r="AL28">
        <f t="shared" si="22"/>
        <v>0.11533667004086523</v>
      </c>
      <c r="AM28">
        <f t="shared" si="23"/>
        <v>1.3189836163911076E-3</v>
      </c>
      <c r="AN28">
        <f t="shared" si="24"/>
        <v>-0.66557739184398645</v>
      </c>
      <c r="AO28">
        <f t="shared" si="13"/>
        <v>-0.87674946767468143</v>
      </c>
      <c r="AP28">
        <f t="shared" si="26"/>
        <v>0.11275527583811415</v>
      </c>
      <c r="AQ28">
        <f t="shared" si="25"/>
        <v>1.2530514097246776E-3</v>
      </c>
      <c r="AR28">
        <f t="shared" si="14"/>
        <v>6.6635960299968865E-6</v>
      </c>
      <c r="AS28">
        <f t="shared" si="14"/>
        <v>4.3470558759048297E-9</v>
      </c>
    </row>
    <row r="29" spans="1:45" x14ac:dyDescent="0.25">
      <c r="A29">
        <v>1504</v>
      </c>
      <c r="B29">
        <v>291.673</v>
      </c>
      <c r="C29">
        <f t="shared" si="0"/>
        <v>564.82299999999998</v>
      </c>
      <c r="D29">
        <v>9.3220100000000006</v>
      </c>
      <c r="E29">
        <f t="shared" si="15"/>
        <v>0.87467371008754236</v>
      </c>
      <c r="F29">
        <f t="shared" si="1"/>
        <v>0.12532628991245764</v>
      </c>
      <c r="G29">
        <f t="shared" si="2"/>
        <v>4.6788666829436558E-4</v>
      </c>
      <c r="H29">
        <f t="shared" si="16"/>
        <v>-0.63050776030468869</v>
      </c>
      <c r="I29">
        <f t="shared" si="17"/>
        <v>-0.79404137231585625</v>
      </c>
      <c r="J29">
        <f t="shared" si="18"/>
        <v>0.12457949430096948</v>
      </c>
      <c r="K29">
        <f t="shared" si="3"/>
        <v>4.7392071282544777E-4</v>
      </c>
      <c r="L29">
        <f t="shared" si="4"/>
        <v>5.5770368533797514E-7</v>
      </c>
      <c r="M29">
        <f t="shared" si="4"/>
        <v>3.6409693403082939E-11</v>
      </c>
      <c r="Q29">
        <v>768</v>
      </c>
      <c r="R29">
        <v>303.45800000000003</v>
      </c>
      <c r="S29">
        <f t="shared" si="5"/>
        <v>576.60799999999995</v>
      </c>
      <c r="T29">
        <v>8.0393899999999991</v>
      </c>
      <c r="U29">
        <f t="shared" si="19"/>
        <v>0.86417734608629093</v>
      </c>
      <c r="V29">
        <f t="shared" si="6"/>
        <v>0.13582265391370907</v>
      </c>
      <c r="W29">
        <f t="shared" si="7"/>
        <v>9.470124498276814E-4</v>
      </c>
      <c r="X29">
        <f t="shared" si="8"/>
        <v>-0.6109372204465664</v>
      </c>
      <c r="Y29">
        <f t="shared" si="9"/>
        <v>-0.75053657822161701</v>
      </c>
      <c r="Z29">
        <f t="shared" si="20"/>
        <v>0.13117797647946486</v>
      </c>
      <c r="AA29">
        <f t="shared" si="10"/>
        <v>9.5355255584347615E-4</v>
      </c>
      <c r="AB29">
        <f t="shared" si="11"/>
        <v>2.1573028468177375E-5</v>
      </c>
      <c r="AC29">
        <f t="shared" si="11"/>
        <v>4.2772986697834687E-11</v>
      </c>
      <c r="AG29">
        <v>512</v>
      </c>
      <c r="AH29">
        <v>309.60199999999998</v>
      </c>
      <c r="AI29">
        <f t="shared" si="12"/>
        <v>582.75199999999995</v>
      </c>
      <c r="AJ29">
        <v>9.2134900000000002</v>
      </c>
      <c r="AK29">
        <f t="shared" si="21"/>
        <v>0.86355959209687705</v>
      </c>
      <c r="AL29">
        <f t="shared" si="22"/>
        <v>0.13644040790312295</v>
      </c>
      <c r="AM29">
        <f t="shared" si="23"/>
        <v>1.4133557342631137E-3</v>
      </c>
      <c r="AN29">
        <f t="shared" si="24"/>
        <v>-0.60611428043157356</v>
      </c>
      <c r="AO29">
        <f t="shared" si="13"/>
        <v>-0.74008250966529199</v>
      </c>
      <c r="AP29">
        <f t="shared" si="26"/>
        <v>0.13280409839370899</v>
      </c>
      <c r="AQ29">
        <f t="shared" si="25"/>
        <v>1.4092699093879442E-3</v>
      </c>
      <c r="AR29">
        <f t="shared" si="14"/>
        <v>1.3222746848254393E-5</v>
      </c>
      <c r="AS29">
        <f t="shared" si="14"/>
        <v>1.6693964910553843E-11</v>
      </c>
    </row>
    <row r="30" spans="1:45" x14ac:dyDescent="0.25">
      <c r="A30">
        <v>1551</v>
      </c>
      <c r="B30">
        <v>299.49</v>
      </c>
      <c r="C30">
        <f t="shared" si="0"/>
        <v>572.64</v>
      </c>
      <c r="D30">
        <v>9.0876400000000004</v>
      </c>
      <c r="E30">
        <f t="shared" si="15"/>
        <v>0.85268303667770717</v>
      </c>
      <c r="F30">
        <f t="shared" si="1"/>
        <v>0.14731696332229283</v>
      </c>
      <c r="G30">
        <f t="shared" si="2"/>
        <v>5.1995171206753216E-4</v>
      </c>
      <c r="H30">
        <f t="shared" si="16"/>
        <v>-0.56444414967346468</v>
      </c>
      <c r="I30">
        <f t="shared" si="17"/>
        <v>-0.65379740797337171</v>
      </c>
      <c r="J30">
        <f t="shared" si="18"/>
        <v>0.14685376780376552</v>
      </c>
      <c r="K30">
        <f t="shared" si="3"/>
        <v>5.3230468315174355E-4</v>
      </c>
      <c r="L30">
        <f t="shared" si="4"/>
        <v>2.1455008838377803E-7</v>
      </c>
      <c r="M30">
        <f t="shared" si="4"/>
        <v>1.5259589460736284E-10</v>
      </c>
      <c r="Q30">
        <v>792</v>
      </c>
      <c r="R30">
        <v>311.36200000000002</v>
      </c>
      <c r="S30">
        <f t="shared" si="5"/>
        <v>584.51199999999994</v>
      </c>
      <c r="T30">
        <v>7.8279500000000004</v>
      </c>
      <c r="U30">
        <f t="shared" si="19"/>
        <v>0.84144904729042658</v>
      </c>
      <c r="V30">
        <f t="shared" si="6"/>
        <v>0.15855095270957342</v>
      </c>
      <c r="W30">
        <f t="shared" si="7"/>
        <v>1.051773238710918E-3</v>
      </c>
      <c r="X30">
        <f t="shared" si="8"/>
        <v>-0.54306147158383156</v>
      </c>
      <c r="Y30">
        <f t="shared" si="9"/>
        <v>-0.61211318055512676</v>
      </c>
      <c r="Z30">
        <f t="shared" si="20"/>
        <v>0.15406323781970829</v>
      </c>
      <c r="AA30">
        <f t="shared" si="10"/>
        <v>1.0674486247926925E-3</v>
      </c>
      <c r="AB30">
        <f t="shared" si="11"/>
        <v>2.0139584932717193E-5</v>
      </c>
      <c r="AC30">
        <f t="shared" si="11"/>
        <v>2.457177288126915E-10</v>
      </c>
      <c r="AG30">
        <v>528</v>
      </c>
      <c r="AH30">
        <v>317.42899999999997</v>
      </c>
      <c r="AI30">
        <f t="shared" si="12"/>
        <v>590.57899999999995</v>
      </c>
      <c r="AJ30">
        <v>8.9722200000000001</v>
      </c>
      <c r="AK30">
        <f t="shared" si="21"/>
        <v>0.84094590034866723</v>
      </c>
      <c r="AL30">
        <f t="shared" si="22"/>
        <v>0.15905409965133277</v>
      </c>
      <c r="AM30">
        <f t="shared" si="23"/>
        <v>1.5617970419525354E-3</v>
      </c>
      <c r="AN30">
        <f t="shared" si="24"/>
        <v>-0.53923787537608669</v>
      </c>
      <c r="AO30">
        <f t="shared" si="13"/>
        <v>-0.60483130960830767</v>
      </c>
      <c r="AP30">
        <f t="shared" si="26"/>
        <v>0.15535241694391611</v>
      </c>
      <c r="AQ30">
        <f t="shared" si="25"/>
        <v>1.5732449138023863E-3</v>
      </c>
      <c r="AR30">
        <f t="shared" si="14"/>
        <v>1.3702454866387569E-5</v>
      </c>
      <c r="AS30">
        <f t="shared" si="14"/>
        <v>1.3105376989060929E-10</v>
      </c>
    </row>
    <row r="31" spans="1:45" x14ac:dyDescent="0.25">
      <c r="A31">
        <v>1598</v>
      </c>
      <c r="B31">
        <v>307.28800000000001</v>
      </c>
      <c r="C31">
        <f t="shared" si="0"/>
        <v>580.43799999999999</v>
      </c>
      <c r="D31">
        <v>8.8271899999999999</v>
      </c>
      <c r="E31">
        <f t="shared" si="15"/>
        <v>0.82824530621053316</v>
      </c>
      <c r="F31">
        <f t="shared" si="1"/>
        <v>0.17175469378946684</v>
      </c>
      <c r="G31">
        <f t="shared" si="2"/>
        <v>5.9142136571321358E-4</v>
      </c>
      <c r="H31">
        <f t="shared" si="16"/>
        <v>-0.49024192897865815</v>
      </c>
      <c r="I31">
        <f t="shared" si="17"/>
        <v>-0.51582309158231576</v>
      </c>
      <c r="J31">
        <f t="shared" si="18"/>
        <v>0.17187208791189748</v>
      </c>
      <c r="K31">
        <f t="shared" si="3"/>
        <v>5.9405620435017538E-4</v>
      </c>
      <c r="L31">
        <f t="shared" si="4"/>
        <v>1.3781379981260527E-8</v>
      </c>
      <c r="M31">
        <f t="shared" si="4"/>
        <v>6.9423746428267058E-12</v>
      </c>
      <c r="Q31">
        <v>816</v>
      </c>
      <c r="R31">
        <v>319.25299999999999</v>
      </c>
      <c r="S31">
        <f t="shared" si="5"/>
        <v>592.40300000000002</v>
      </c>
      <c r="T31">
        <v>7.5931199999999999</v>
      </c>
      <c r="U31">
        <f t="shared" si="19"/>
        <v>0.81620648956136455</v>
      </c>
      <c r="V31">
        <f t="shared" si="6"/>
        <v>0.18379351043863545</v>
      </c>
      <c r="W31">
        <f t="shared" si="7"/>
        <v>1.1997999198819591E-3</v>
      </c>
      <c r="X31">
        <f t="shared" si="8"/>
        <v>-0.46707837622501303</v>
      </c>
      <c r="Y31">
        <f t="shared" si="9"/>
        <v>-0.47634929408486415</v>
      </c>
      <c r="Z31">
        <f t="shared" si="20"/>
        <v>0.1796820048147329</v>
      </c>
      <c r="AA31">
        <f t="shared" si="10"/>
        <v>1.1888069901947553E-3</v>
      </c>
      <c r="AB31">
        <f t="shared" si="11"/>
        <v>1.6904478495382347E-5</v>
      </c>
      <c r="AC31">
        <f t="shared" si="11"/>
        <v>1.2084450310780605E-10</v>
      </c>
      <c r="AG31">
        <v>544</v>
      </c>
      <c r="AH31">
        <v>325.25900000000001</v>
      </c>
      <c r="AI31">
        <f t="shared" si="12"/>
        <v>598.40899999999999</v>
      </c>
      <c r="AJ31">
        <v>8.7056100000000001</v>
      </c>
      <c r="AK31">
        <f t="shared" si="21"/>
        <v>0.81595714767742666</v>
      </c>
      <c r="AL31">
        <f t="shared" si="22"/>
        <v>0.18404285232257334</v>
      </c>
      <c r="AM31">
        <f t="shared" si="23"/>
        <v>1.7672365313238098E-3</v>
      </c>
      <c r="AN31">
        <f t="shared" si="24"/>
        <v>-0.46458009448823123</v>
      </c>
      <c r="AO31">
        <f t="shared" si="13"/>
        <v>-0.47218630566225406</v>
      </c>
      <c r="AP31">
        <f t="shared" si="26"/>
        <v>0.18052433556475428</v>
      </c>
      <c r="AQ31">
        <f t="shared" si="25"/>
        <v>1.7495082250004951E-3</v>
      </c>
      <c r="AR31">
        <f t="shared" si="14"/>
        <v>1.2379960175053527E-5</v>
      </c>
      <c r="AS31">
        <f t="shared" si="14"/>
        <v>3.1429284509327802E-10</v>
      </c>
    </row>
    <row r="32" spans="1:45" x14ac:dyDescent="0.25">
      <c r="A32">
        <v>1645</v>
      </c>
      <c r="B32">
        <v>315.09800000000001</v>
      </c>
      <c r="C32">
        <f t="shared" si="0"/>
        <v>588.24800000000005</v>
      </c>
      <c r="D32">
        <v>8.5309399999999993</v>
      </c>
      <c r="E32">
        <f t="shared" si="15"/>
        <v>0.80044850202201212</v>
      </c>
      <c r="F32">
        <f t="shared" si="1"/>
        <v>0.19955149797798788</v>
      </c>
      <c r="G32">
        <f t="shared" si="2"/>
        <v>6.8211595691776807E-4</v>
      </c>
      <c r="H32">
        <f t="shared" si="16"/>
        <v>-0.40743166828488775</v>
      </c>
      <c r="I32">
        <f t="shared" si="17"/>
        <v>-0.38173209312501871</v>
      </c>
      <c r="J32">
        <f t="shared" si="18"/>
        <v>0.19979272951635574</v>
      </c>
      <c r="K32">
        <f t="shared" si="3"/>
        <v>6.6218960567058669E-4</v>
      </c>
      <c r="L32">
        <f t="shared" si="4"/>
        <v>5.8192655103323689E-8</v>
      </c>
      <c r="M32">
        <f t="shared" si="4"/>
        <v>3.970594740260468E-10</v>
      </c>
      <c r="Q32">
        <v>840</v>
      </c>
      <c r="R32">
        <v>327.15199999999999</v>
      </c>
      <c r="S32">
        <f t="shared" si="5"/>
        <v>600.30199999999991</v>
      </c>
      <c r="T32">
        <v>7.32524</v>
      </c>
      <c r="U32">
        <f t="shared" si="19"/>
        <v>0.78741129148419753</v>
      </c>
      <c r="V32">
        <f t="shared" si="6"/>
        <v>0.21258870851580247</v>
      </c>
      <c r="W32">
        <f t="shared" si="7"/>
        <v>1.3738488406174105E-3</v>
      </c>
      <c r="X32">
        <f t="shared" si="8"/>
        <v>-0.38245675341226093</v>
      </c>
      <c r="Y32">
        <f t="shared" si="9"/>
        <v>-0.344958366637515</v>
      </c>
      <c r="Z32">
        <f t="shared" si="20"/>
        <v>0.20821337257940703</v>
      </c>
      <c r="AA32">
        <f t="shared" si="10"/>
        <v>1.3230952244053574E-3</v>
      </c>
      <c r="AB32">
        <f t="shared" si="11"/>
        <v>1.9143564556313373E-5</v>
      </c>
      <c r="AC32">
        <f t="shared" si="11"/>
        <v>2.5759295586003818E-9</v>
      </c>
      <c r="AG32">
        <v>560</v>
      </c>
      <c r="AH32">
        <v>333.07100000000003</v>
      </c>
      <c r="AI32">
        <f t="shared" si="12"/>
        <v>606.221</v>
      </c>
      <c r="AJ32">
        <v>8.4039300000000008</v>
      </c>
      <c r="AK32">
        <f t="shared" si="21"/>
        <v>0.78768136317624571</v>
      </c>
      <c r="AL32">
        <f t="shared" si="22"/>
        <v>0.21231863682375429</v>
      </c>
      <c r="AM32">
        <f t="shared" si="23"/>
        <v>2.0072381246953874E-3</v>
      </c>
      <c r="AN32">
        <f t="shared" si="24"/>
        <v>-0.3815578005162743</v>
      </c>
      <c r="AO32">
        <f t="shared" si="13"/>
        <v>-0.3436649661905351</v>
      </c>
      <c r="AP32">
        <f t="shared" si="26"/>
        <v>0.20851646716476219</v>
      </c>
      <c r="AQ32">
        <f t="shared" si="25"/>
        <v>1.9402187773604059E-3</v>
      </c>
      <c r="AR32">
        <f t="shared" si="14"/>
        <v>1.445649411576014E-5</v>
      </c>
      <c r="AS32">
        <f t="shared" si="14"/>
        <v>4.4915929172068919E-9</v>
      </c>
    </row>
    <row r="33" spans="1:45" x14ac:dyDescent="0.25">
      <c r="A33">
        <v>1692</v>
      </c>
      <c r="B33">
        <v>322.89</v>
      </c>
      <c r="C33">
        <f t="shared" si="0"/>
        <v>596.04</v>
      </c>
      <c r="D33">
        <v>8.1892600000000009</v>
      </c>
      <c r="E33">
        <f t="shared" si="15"/>
        <v>0.76838905204687702</v>
      </c>
      <c r="F33">
        <f t="shared" si="1"/>
        <v>0.23161094795312298</v>
      </c>
      <c r="G33">
        <f t="shared" si="2"/>
        <v>7.6638227201230669E-4</v>
      </c>
      <c r="H33">
        <f t="shared" si="16"/>
        <v>-0.31512374611737104</v>
      </c>
      <c r="I33">
        <f t="shared" si="17"/>
        <v>-0.25377291006797498</v>
      </c>
      <c r="J33">
        <f t="shared" si="18"/>
        <v>0.23091564098287332</v>
      </c>
      <c r="K33">
        <f t="shared" si="3"/>
        <v>7.3855878585644811E-4</v>
      </c>
      <c r="L33">
        <f t="shared" si="4"/>
        <v>4.8345178287776861E-7</v>
      </c>
      <c r="M33">
        <f t="shared" si="4"/>
        <v>7.7414638186525399E-10</v>
      </c>
      <c r="Q33">
        <v>864</v>
      </c>
      <c r="R33">
        <v>335.03300000000002</v>
      </c>
      <c r="S33">
        <f t="shared" si="5"/>
        <v>608.18299999999999</v>
      </c>
      <c r="T33">
        <v>7.0185000000000004</v>
      </c>
      <c r="U33">
        <f t="shared" si="19"/>
        <v>0.75443891930937967</v>
      </c>
      <c r="V33">
        <f t="shared" si="6"/>
        <v>0.24556108069062033</v>
      </c>
      <c r="W33">
        <f t="shared" si="7"/>
        <v>1.526847068417797E-3</v>
      </c>
      <c r="X33">
        <f t="shared" si="8"/>
        <v>-0.28827622961954513</v>
      </c>
      <c r="Y33">
        <f t="shared" si="9"/>
        <v>-0.22060132235148219</v>
      </c>
      <c r="Z33">
        <f t="shared" si="20"/>
        <v>0.23996765796513561</v>
      </c>
      <c r="AA33">
        <f t="shared" si="10"/>
        <v>1.4758543829311577E-3</v>
      </c>
      <c r="AB33">
        <f t="shared" si="11"/>
        <v>3.1286377785968854E-5</v>
      </c>
      <c r="AC33">
        <f t="shared" si="11"/>
        <v>2.6002539731393222E-9</v>
      </c>
      <c r="AG33">
        <v>576</v>
      </c>
      <c r="AH33">
        <v>340.88200000000001</v>
      </c>
      <c r="AI33">
        <f t="shared" si="12"/>
        <v>614.03199999999993</v>
      </c>
      <c r="AJ33">
        <v>8.06128</v>
      </c>
      <c r="AK33">
        <f t="shared" si="21"/>
        <v>0.75556555318111951</v>
      </c>
      <c r="AL33">
        <f t="shared" si="22"/>
        <v>0.24443444681888049</v>
      </c>
      <c r="AM33">
        <f t="shared" si="23"/>
        <v>2.2212302703107992E-3</v>
      </c>
      <c r="AN33">
        <f t="shared" si="24"/>
        <v>-0.28948540474123807</v>
      </c>
      <c r="AO33">
        <f t="shared" si="13"/>
        <v>-0.2220562684783273</v>
      </c>
      <c r="AP33">
        <f t="shared" si="26"/>
        <v>0.23955996760252868</v>
      </c>
      <c r="AQ33">
        <f t="shared" si="25"/>
        <v>2.1594403365782821E-3</v>
      </c>
      <c r="AR33">
        <f t="shared" si="14"/>
        <v>2.376054763064578E-5</v>
      </c>
      <c r="AS33">
        <f t="shared" si="14"/>
        <v>3.8179959106688566E-9</v>
      </c>
    </row>
    <row r="34" spans="1:45" x14ac:dyDescent="0.25">
      <c r="A34">
        <v>1739</v>
      </c>
      <c r="B34">
        <v>330.67099999999999</v>
      </c>
      <c r="C34">
        <f t="shared" si="0"/>
        <v>603.82099999999991</v>
      </c>
      <c r="D34">
        <v>7.8053699999999999</v>
      </c>
      <c r="E34">
        <f t="shared" si="15"/>
        <v>0.7323690852622986</v>
      </c>
      <c r="F34">
        <f t="shared" si="1"/>
        <v>0.2676309147377014</v>
      </c>
      <c r="G34">
        <f t="shared" si="2"/>
        <v>8.2309883234956132E-4</v>
      </c>
      <c r="H34">
        <f t="shared" si="16"/>
        <v>-0.21217011118084361</v>
      </c>
      <c r="I34">
        <f t="shared" si="17"/>
        <v>-0.13658367556148476</v>
      </c>
      <c r="J34">
        <f t="shared" si="18"/>
        <v>0.26562790391812641</v>
      </c>
      <c r="K34">
        <f t="shared" si="3"/>
        <v>8.3212546271520965E-4</v>
      </c>
      <c r="L34">
        <f t="shared" si="4"/>
        <v>4.0120523433344761E-6</v>
      </c>
      <c r="M34">
        <f t="shared" si="4"/>
        <v>8.1480055758044494E-11</v>
      </c>
      <c r="Q34">
        <v>888</v>
      </c>
      <c r="R34">
        <v>342.91399999999999</v>
      </c>
      <c r="S34">
        <f t="shared" si="5"/>
        <v>616.06399999999996</v>
      </c>
      <c r="T34">
        <v>6.6776</v>
      </c>
      <c r="U34">
        <f t="shared" si="19"/>
        <v>0.71779458966735254</v>
      </c>
      <c r="V34">
        <f t="shared" si="6"/>
        <v>0.28220541033264746</v>
      </c>
      <c r="W34">
        <f t="shared" si="7"/>
        <v>1.6296371541326404E-3</v>
      </c>
      <c r="X34">
        <f t="shared" si="8"/>
        <v>-0.18322200807725109</v>
      </c>
      <c r="Y34">
        <f t="shared" si="9"/>
        <v>-0.10867758288019724</v>
      </c>
      <c r="Z34">
        <f t="shared" si="20"/>
        <v>0.27538816315548342</v>
      </c>
      <c r="AA34">
        <f t="shared" si="10"/>
        <v>1.6691825453835454E-3</v>
      </c>
      <c r="AB34">
        <f t="shared" si="11"/>
        <v>4.647485907455096E-5</v>
      </c>
      <c r="AC34">
        <f t="shared" si="11"/>
        <v>1.5638379691871479E-9</v>
      </c>
      <c r="AG34">
        <v>592</v>
      </c>
      <c r="AH34">
        <v>348.66800000000001</v>
      </c>
      <c r="AI34">
        <f t="shared" si="12"/>
        <v>621.81799999999998</v>
      </c>
      <c r="AJ34">
        <v>7.6821000000000002</v>
      </c>
      <c r="AK34">
        <f t="shared" si="21"/>
        <v>0.72002586885614672</v>
      </c>
      <c r="AL34">
        <f t="shared" si="22"/>
        <v>0.27997413114385328</v>
      </c>
      <c r="AM34">
        <f t="shared" si="23"/>
        <v>2.360474543545911E-3</v>
      </c>
      <c r="AN34">
        <f t="shared" si="24"/>
        <v>-0.18700992741774458</v>
      </c>
      <c r="AO34">
        <f t="shared" si="13"/>
        <v>-0.11219603892684894</v>
      </c>
      <c r="AP34">
        <f t="shared" si="26"/>
        <v>0.27411101298778118</v>
      </c>
      <c r="AQ34">
        <f t="shared" si="25"/>
        <v>2.4300527301000909E-3</v>
      </c>
      <c r="AR34">
        <f t="shared" si="14"/>
        <v>3.4376154512062302E-5</v>
      </c>
      <c r="AS34">
        <f t="shared" si="14"/>
        <v>4.8411240441682633E-9</v>
      </c>
    </row>
    <row r="35" spans="1:45" x14ac:dyDescent="0.25">
      <c r="A35">
        <v>1786</v>
      </c>
      <c r="B35">
        <v>338.45499999999998</v>
      </c>
      <c r="C35">
        <f t="shared" si="0"/>
        <v>611.60500000000002</v>
      </c>
      <c r="D35">
        <v>7.3930699999999998</v>
      </c>
      <c r="E35">
        <f t="shared" si="15"/>
        <v>0.69368344014186922</v>
      </c>
      <c r="F35">
        <f t="shared" si="1"/>
        <v>0.30631655985813078</v>
      </c>
      <c r="G35">
        <f t="shared" si="2"/>
        <v>8.97303497880566E-4</v>
      </c>
      <c r="H35">
        <f t="shared" si="16"/>
        <v>-9.6173466431129562E-2</v>
      </c>
      <c r="I35">
        <f t="shared" si="17"/>
        <v>-3.9903278461830657E-2</v>
      </c>
      <c r="J35">
        <f t="shared" si="18"/>
        <v>0.30473780066574124</v>
      </c>
      <c r="K35">
        <f t="shared" si="3"/>
        <v>9.6682368414315468E-4</v>
      </c>
      <c r="L35">
        <f t="shared" si="4"/>
        <v>2.4924805875544532E-6</v>
      </c>
      <c r="M35">
        <f t="shared" si="4"/>
        <v>4.8330562979850243E-9</v>
      </c>
      <c r="Q35">
        <v>912</v>
      </c>
      <c r="R35" s="14">
        <v>350.791</v>
      </c>
      <c r="S35">
        <f t="shared" si="5"/>
        <v>623.94100000000003</v>
      </c>
      <c r="T35" s="14">
        <v>6.3137499999999998</v>
      </c>
      <c r="U35">
        <f t="shared" si="19"/>
        <v>0.67868329796816917</v>
      </c>
      <c r="V35">
        <f t="shared" si="6"/>
        <v>0.32131670203183083</v>
      </c>
      <c r="W35">
        <f t="shared" si="7"/>
        <v>1.8153759277533034E-3</v>
      </c>
      <c r="X35">
        <f t="shared" si="8"/>
        <v>-6.4406307188803247E-2</v>
      </c>
      <c r="Y35">
        <f t="shared" si="9"/>
        <v>-2.1409080423259477E-2</v>
      </c>
      <c r="Z35">
        <f t="shared" si="20"/>
        <v>0.31544854424468849</v>
      </c>
      <c r="AA35">
        <f t="shared" si="10"/>
        <v>1.9614021622441739E-3</v>
      </c>
      <c r="AB35">
        <f t="shared" si="11"/>
        <v>3.4435275814799241E-5</v>
      </c>
      <c r="AC35">
        <f t="shared" si="11"/>
        <v>2.1323661159582719E-8</v>
      </c>
      <c r="AG35">
        <v>608</v>
      </c>
      <c r="AH35" s="14">
        <v>356.45800000000003</v>
      </c>
      <c r="AI35">
        <f t="shared" si="12"/>
        <v>629.60799999999995</v>
      </c>
      <c r="AJ35" s="14">
        <v>7.2791499999999996</v>
      </c>
      <c r="AK35">
        <f t="shared" si="21"/>
        <v>0.68225827615941215</v>
      </c>
      <c r="AL35">
        <f t="shared" si="22"/>
        <v>0.31774172384058785</v>
      </c>
      <c r="AM35">
        <f t="shared" si="23"/>
        <v>2.5638637386120808E-3</v>
      </c>
      <c r="AN35">
        <f t="shared" si="24"/>
        <v>-7.1692634682142042E-2</v>
      </c>
      <c r="AO35">
        <f t="shared" si="13"/>
        <v>-2.52857428281868E-2</v>
      </c>
      <c r="AP35">
        <f t="shared" si="26"/>
        <v>0.31299185666938262</v>
      </c>
      <c r="AQ35">
        <f t="shared" si="25"/>
        <v>2.8330624069499151E-3</v>
      </c>
      <c r="AR35">
        <f t="shared" si="14"/>
        <v>2.2561238144093224E-5</v>
      </c>
      <c r="AS35">
        <f t="shared" si="14"/>
        <v>7.2467923034863316E-8</v>
      </c>
    </row>
    <row r="36" spans="1:45" x14ac:dyDescent="0.25">
      <c r="A36">
        <v>1833</v>
      </c>
      <c r="B36" s="14">
        <v>346.22699999999998</v>
      </c>
      <c r="C36">
        <f t="shared" si="0"/>
        <v>619.37699999999995</v>
      </c>
      <c r="D36" s="14">
        <v>6.9436</v>
      </c>
      <c r="E36">
        <f t="shared" si="15"/>
        <v>0.65151017574148262</v>
      </c>
      <c r="F36">
        <f t="shared" si="1"/>
        <v>0.34848982425851738</v>
      </c>
      <c r="G36">
        <f t="shared" si="2"/>
        <v>1.0981971081142189E-3</v>
      </c>
      <c r="H36">
        <f t="shared" si="16"/>
        <v>3.8599844145409512E-2</v>
      </c>
      <c r="I36">
        <f t="shared" si="17"/>
        <v>9.6686383010402503E-3</v>
      </c>
      <c r="J36">
        <f t="shared" si="18"/>
        <v>0.35017851382046949</v>
      </c>
      <c r="K36">
        <f t="shared" si="3"/>
        <v>1.224790394732337E-3</v>
      </c>
      <c r="L36">
        <f t="shared" si="4"/>
        <v>2.8516724366460326E-6</v>
      </c>
      <c r="M36">
        <f t="shared" si="4"/>
        <v>1.6025860216776989E-8</v>
      </c>
      <c r="Q36">
        <v>936</v>
      </c>
      <c r="R36">
        <v>358.63499999999999</v>
      </c>
      <c r="S36">
        <f t="shared" si="5"/>
        <v>631.78499999999997</v>
      </c>
      <c r="T36">
        <v>5.9084300000000001</v>
      </c>
      <c r="U36">
        <f t="shared" si="19"/>
        <v>0.63511427570208989</v>
      </c>
      <c r="V36">
        <f t="shared" si="6"/>
        <v>0.36488572429791011</v>
      </c>
      <c r="W36">
        <f t="shared" si="7"/>
        <v>2.1746261576089526E-3</v>
      </c>
      <c r="X36">
        <f t="shared" si="8"/>
        <v>7.5210161528588837E-2</v>
      </c>
      <c r="Y36">
        <f t="shared" si="9"/>
        <v>2.7238206737494188E-2</v>
      </c>
      <c r="Z36">
        <f t="shared" si="20"/>
        <v>0.36252219613854864</v>
      </c>
      <c r="AA36">
        <f t="shared" si="10"/>
        <v>2.4382921131490412E-3</v>
      </c>
      <c r="AB36">
        <f t="shared" si="11"/>
        <v>5.5862653600946279E-6</v>
      </c>
      <c r="AC36">
        <f t="shared" si="11"/>
        <v>6.9519736110867995E-8</v>
      </c>
      <c r="AG36">
        <v>624</v>
      </c>
      <c r="AH36">
        <v>364.22800000000001</v>
      </c>
      <c r="AI36">
        <f t="shared" si="12"/>
        <v>637.37799999999993</v>
      </c>
      <c r="AJ36">
        <v>6.8414799999999998</v>
      </c>
      <c r="AK36">
        <f t="shared" si="21"/>
        <v>0.64123645634161885</v>
      </c>
      <c r="AL36">
        <f t="shared" si="22"/>
        <v>0.35876354365838115</v>
      </c>
      <c r="AM36">
        <f t="shared" si="23"/>
        <v>2.9888018783039011E-3</v>
      </c>
      <c r="AN36">
        <f t="shared" si="24"/>
        <v>6.2749339713622398E-2</v>
      </c>
      <c r="AO36">
        <f t="shared" si="13"/>
        <v>2.0559934043371364E-2</v>
      </c>
      <c r="AP36">
        <f t="shared" si="26"/>
        <v>0.35832085518058127</v>
      </c>
      <c r="AQ36">
        <f t="shared" si="25"/>
        <v>3.5277663995876667E-3</v>
      </c>
      <c r="AR36">
        <f t="shared" si="14"/>
        <v>1.9597308837677453E-7</v>
      </c>
      <c r="AS36">
        <f t="shared" si="14"/>
        <v>2.9048275520263858E-7</v>
      </c>
    </row>
    <row r="37" spans="1:45" x14ac:dyDescent="0.25">
      <c r="A37">
        <v>1880</v>
      </c>
      <c r="B37" s="13">
        <v>353.94799999999998</v>
      </c>
      <c r="C37">
        <f t="shared" si="0"/>
        <v>627.09799999999996</v>
      </c>
      <c r="D37" s="13">
        <v>6.3935000000000004</v>
      </c>
      <c r="E37">
        <f t="shared" si="15"/>
        <v>0.59989491166011433</v>
      </c>
      <c r="F37">
        <f t="shared" si="1"/>
        <v>0.40010508833988567</v>
      </c>
      <c r="G37">
        <f t="shared" si="2"/>
        <v>1.2946987284590361E-3</v>
      </c>
      <c r="H37">
        <f t="shared" si="16"/>
        <v>0.20933320428926583</v>
      </c>
      <c r="I37">
        <f t="shared" si="17"/>
        <v>0.13374674204232212</v>
      </c>
      <c r="J37">
        <f t="shared" si="18"/>
        <v>0.40774366237288934</v>
      </c>
      <c r="K37">
        <f t="shared" si="3"/>
        <v>1.18381776727254E-3</v>
      </c>
      <c r="L37">
        <f t="shared" si="4"/>
        <v>5.8347813257677864E-5</v>
      </c>
      <c r="M37">
        <f t="shared" si="4"/>
        <v>1.2294587553641258E-8</v>
      </c>
      <c r="Q37">
        <v>960</v>
      </c>
      <c r="R37" s="13">
        <v>366.47</v>
      </c>
      <c r="S37">
        <f t="shared" si="5"/>
        <v>639.62</v>
      </c>
      <c r="T37" s="13">
        <v>5.4229000000000003</v>
      </c>
      <c r="U37">
        <f t="shared" si="19"/>
        <v>0.58292324791947503</v>
      </c>
      <c r="V37">
        <f t="shared" si="6"/>
        <v>0.41707675208052497</v>
      </c>
      <c r="W37">
        <f t="shared" si="7"/>
        <v>2.4147832119021891E-3</v>
      </c>
      <c r="X37">
        <f t="shared" si="8"/>
        <v>0.24877259614415614</v>
      </c>
      <c r="Y37">
        <f t="shared" si="9"/>
        <v>0.17511409796085448</v>
      </c>
      <c r="Z37">
        <f t="shared" si="20"/>
        <v>0.4210412068541256</v>
      </c>
      <c r="AA37">
        <f t="shared" si="10"/>
        <v>2.1796006707533941E-3</v>
      </c>
      <c r="AB37">
        <f t="shared" si="11"/>
        <v>1.5716901651924855E-5</v>
      </c>
      <c r="AC37">
        <f t="shared" si="11"/>
        <v>5.5310827661204678E-8</v>
      </c>
      <c r="AG37">
        <v>640</v>
      </c>
      <c r="AH37" s="13">
        <v>371.964</v>
      </c>
      <c r="AI37">
        <f t="shared" si="12"/>
        <v>645.11400000000003</v>
      </c>
      <c r="AJ37" s="13">
        <v>6.33127</v>
      </c>
      <c r="AK37">
        <f t="shared" si="21"/>
        <v>0.59341562628875644</v>
      </c>
      <c r="AL37">
        <f t="shared" si="22"/>
        <v>0.40658437371124356</v>
      </c>
      <c r="AM37">
        <f t="shared" si="23"/>
        <v>3.3752530648970894E-3</v>
      </c>
      <c r="AN37">
        <f t="shared" si="24"/>
        <v>0.23015824634558557</v>
      </c>
      <c r="AO37">
        <f t="shared" si="13"/>
        <v>0.15507617115869279</v>
      </c>
      <c r="AP37">
        <f t="shared" si="26"/>
        <v>0.41476511757398393</v>
      </c>
      <c r="AQ37">
        <f t="shared" si="25"/>
        <v>3.2621690166889871E-3</v>
      </c>
      <c r="AR37">
        <f t="shared" si="14"/>
        <v>6.6924570147764217E-5</v>
      </c>
      <c r="AS37">
        <f t="shared" si="14"/>
        <v>1.2788001959132401E-8</v>
      </c>
    </row>
    <row r="38" spans="1:45" x14ac:dyDescent="0.25">
      <c r="A38">
        <v>1927</v>
      </c>
      <c r="B38">
        <v>361.70699999999999</v>
      </c>
      <c r="C38">
        <f t="shared" si="0"/>
        <v>634.85699999999997</v>
      </c>
      <c r="D38">
        <v>5.7449700000000004</v>
      </c>
      <c r="E38">
        <f t="shared" si="15"/>
        <v>0.53904407142253963</v>
      </c>
      <c r="F38">
        <f t="shared" si="1"/>
        <v>0.46095592857746037</v>
      </c>
      <c r="G38">
        <f t="shared" si="2"/>
        <v>1.1862365417950745E-3</v>
      </c>
      <c r="H38">
        <f t="shared" si="16"/>
        <v>0.37435506115042194</v>
      </c>
      <c r="I38">
        <f t="shared" si="17"/>
        <v>0.33337689699501544</v>
      </c>
      <c r="J38">
        <f t="shared" si="18"/>
        <v>0.46338309743469874</v>
      </c>
      <c r="K38">
        <f t="shared" si="3"/>
        <v>9.051118587684202E-4</v>
      </c>
      <c r="L38">
        <f t="shared" si="4"/>
        <v>5.8911486615478199E-6</v>
      </c>
      <c r="M38">
        <f t="shared" si="4"/>
        <v>7.9031087406836872E-8</v>
      </c>
      <c r="Q38">
        <v>984</v>
      </c>
      <c r="R38">
        <v>374.30399999999997</v>
      </c>
      <c r="S38">
        <f t="shared" si="5"/>
        <v>647.45399999999995</v>
      </c>
      <c r="T38">
        <v>4.88375</v>
      </c>
      <c r="U38">
        <f t="shared" si="19"/>
        <v>0.52496845083382249</v>
      </c>
      <c r="V38">
        <f t="shared" si="6"/>
        <v>0.47503154916617751</v>
      </c>
      <c r="W38">
        <f t="shared" si="7"/>
        <v>2.1171174560586973E-3</v>
      </c>
      <c r="X38">
        <f t="shared" si="8"/>
        <v>0.40392086441998409</v>
      </c>
      <c r="Y38">
        <f t="shared" si="9"/>
        <v>0.37646399077193826</v>
      </c>
      <c r="Z38">
        <f t="shared" si="20"/>
        <v>0.47335162295220706</v>
      </c>
      <c r="AA38">
        <f t="shared" si="10"/>
        <v>1.6591844266699469E-3</v>
      </c>
      <c r="AB38">
        <f t="shared" si="11"/>
        <v>2.8221520843850926E-6</v>
      </c>
      <c r="AC38">
        <f t="shared" si="11"/>
        <v>2.0970265940515808E-7</v>
      </c>
      <c r="AG38">
        <v>656</v>
      </c>
      <c r="AH38">
        <v>379.72199999999998</v>
      </c>
      <c r="AI38">
        <f t="shared" si="12"/>
        <v>652.87199999999996</v>
      </c>
      <c r="AJ38">
        <v>5.75509</v>
      </c>
      <c r="AK38">
        <f t="shared" si="21"/>
        <v>0.53941157725040301</v>
      </c>
      <c r="AL38">
        <f t="shared" si="22"/>
        <v>0.46058842274959699</v>
      </c>
      <c r="AM38">
        <f t="shared" si="23"/>
        <v>3.2198993364076015E-3</v>
      </c>
      <c r="AN38">
        <f t="shared" si="24"/>
        <v>0.38496332312062398</v>
      </c>
      <c r="AO38">
        <f t="shared" si="13"/>
        <v>0.34857580467890859</v>
      </c>
      <c r="AP38">
        <f t="shared" si="26"/>
        <v>0.46695982184100771</v>
      </c>
      <c r="AQ38">
        <f t="shared" si="25"/>
        <v>2.5279120750848951E-3</v>
      </c>
      <c r="AR38">
        <f t="shared" si="14"/>
        <v>4.0594726382029251E-5</v>
      </c>
      <c r="AS38">
        <f t="shared" si="14"/>
        <v>4.788463698328995E-7</v>
      </c>
    </row>
    <row r="39" spans="1:45" x14ac:dyDescent="0.25">
      <c r="A39">
        <v>1974</v>
      </c>
      <c r="B39">
        <v>369.48700000000002</v>
      </c>
      <c r="C39">
        <f t="shared" si="0"/>
        <v>642.63699999999994</v>
      </c>
      <c r="D39">
        <v>5.1507699999999996</v>
      </c>
      <c r="E39">
        <f t="shared" si="15"/>
        <v>0.48329095395817107</v>
      </c>
      <c r="F39">
        <f t="shared" si="1"/>
        <v>0.51670904604182888</v>
      </c>
      <c r="G39">
        <f t="shared" si="2"/>
        <v>7.7836042625459821E-4</v>
      </c>
      <c r="H39">
        <f t="shared" si="16"/>
        <v>0.50052586524735898</v>
      </c>
      <c r="I39">
        <f t="shared" si="17"/>
        <v>0.53386803540705152</v>
      </c>
      <c r="J39">
        <f t="shared" si="18"/>
        <v>0.5059233547968145</v>
      </c>
      <c r="K39">
        <f t="shared" si="3"/>
        <v>6.9813250900643224E-4</v>
      </c>
      <c r="L39">
        <f t="shared" si="4"/>
        <v>1.1633113563277993E-4</v>
      </c>
      <c r="M39">
        <f t="shared" si="4"/>
        <v>6.4365187059785674E-9</v>
      </c>
      <c r="Q39">
        <v>1008</v>
      </c>
      <c r="R39">
        <v>382.21499999999997</v>
      </c>
      <c r="S39">
        <f t="shared" si="5"/>
        <v>655.36500000000001</v>
      </c>
      <c r="T39">
        <v>4.41106</v>
      </c>
      <c r="U39">
        <f t="shared" si="19"/>
        <v>0.47415763188841381</v>
      </c>
      <c r="V39">
        <f t="shared" si="6"/>
        <v>0.52584236811158624</v>
      </c>
      <c r="W39">
        <f t="shared" si="7"/>
        <v>1.4381206371319177E-3</v>
      </c>
      <c r="X39">
        <f t="shared" si="8"/>
        <v>0.5220248795279836</v>
      </c>
      <c r="Y39">
        <f t="shared" si="9"/>
        <v>0.57266929780018405</v>
      </c>
      <c r="Z39">
        <f t="shared" si="20"/>
        <v>0.51317204919228576</v>
      </c>
      <c r="AA39">
        <f t="shared" si="10"/>
        <v>1.3000091617998311E-3</v>
      </c>
      <c r="AB39">
        <f t="shared" si="11"/>
        <v>1.6053698151678375E-4</v>
      </c>
      <c r="AC39">
        <f t="shared" si="11"/>
        <v>1.9074779618405576E-8</v>
      </c>
      <c r="AG39">
        <v>672</v>
      </c>
      <c r="AH39">
        <v>387.529</v>
      </c>
      <c r="AI39">
        <f t="shared" si="12"/>
        <v>660.67899999999997</v>
      </c>
      <c r="AJ39">
        <v>5.2054299999999998</v>
      </c>
      <c r="AK39">
        <f t="shared" si="21"/>
        <v>0.48789318786788138</v>
      </c>
      <c r="AL39">
        <f t="shared" si="22"/>
        <v>0.51210681213211862</v>
      </c>
      <c r="AM39">
        <f t="shared" si="23"/>
        <v>2.4372727102313224E-3</v>
      </c>
      <c r="AN39">
        <f t="shared" si="24"/>
        <v>0.50492449645714754</v>
      </c>
      <c r="AO39">
        <f t="shared" si="13"/>
        <v>0.54168660830074999</v>
      </c>
      <c r="AP39">
        <f t="shared" si="26"/>
        <v>0.50740641504236605</v>
      </c>
      <c r="AQ39">
        <f t="shared" si="25"/>
        <v>1.9826550288321505E-3</v>
      </c>
      <c r="AR39">
        <f t="shared" si="14"/>
        <v>2.209373280135435E-5</v>
      </c>
      <c r="AS39">
        <f t="shared" si="14"/>
        <v>2.06677236240759E-7</v>
      </c>
    </row>
    <row r="40" spans="1:45" x14ac:dyDescent="0.25">
      <c r="A40">
        <v>2021</v>
      </c>
      <c r="B40">
        <v>377.31799999999998</v>
      </c>
      <c r="C40">
        <f t="shared" si="0"/>
        <v>650.46799999999996</v>
      </c>
      <c r="D40">
        <v>4.7608800000000002</v>
      </c>
      <c r="E40">
        <f t="shared" si="15"/>
        <v>0.44670801392420506</v>
      </c>
      <c r="F40">
        <f t="shared" si="1"/>
        <v>0.55329198607579499</v>
      </c>
      <c r="G40">
        <f t="shared" si="2"/>
        <v>4.0514110365515312E-4</v>
      </c>
      <c r="H40">
        <f t="shared" si="16"/>
        <v>0.59784415709629002</v>
      </c>
      <c r="I40">
        <f t="shared" si="17"/>
        <v>0.72239167117580994</v>
      </c>
      <c r="J40">
        <f t="shared" si="18"/>
        <v>0.53873558272011679</v>
      </c>
      <c r="K40">
        <f t="shared" si="3"/>
        <v>5.618327624030044E-4</v>
      </c>
      <c r="L40">
        <f t="shared" si="4"/>
        <v>2.1188887865319971E-4</v>
      </c>
      <c r="M40">
        <f t="shared" si="4"/>
        <v>2.4552275921153077E-8</v>
      </c>
      <c r="Q40">
        <v>1032</v>
      </c>
      <c r="R40">
        <v>390.16199999999998</v>
      </c>
      <c r="S40">
        <f t="shared" si="5"/>
        <v>663.3119999999999</v>
      </c>
      <c r="T40">
        <v>4.0899700000000001</v>
      </c>
      <c r="U40">
        <f t="shared" si="19"/>
        <v>0.43964273659724779</v>
      </c>
      <c r="V40">
        <f t="shared" si="6"/>
        <v>0.56035726340275227</v>
      </c>
      <c r="W40">
        <f t="shared" si="7"/>
        <v>8.110339312088396E-4</v>
      </c>
      <c r="X40">
        <f t="shared" si="8"/>
        <v>0.61456209191847044</v>
      </c>
      <c r="Y40">
        <f t="shared" si="9"/>
        <v>0.75846177081247723</v>
      </c>
      <c r="Z40">
        <f t="shared" si="20"/>
        <v>0.54437226907548175</v>
      </c>
      <c r="AA40">
        <f t="shared" si="10"/>
        <v>1.0537161434529814E-3</v>
      </c>
      <c r="AB40">
        <f t="shared" si="11"/>
        <v>2.5552004364287064E-4</v>
      </c>
      <c r="AC40">
        <f t="shared" si="11"/>
        <v>5.8894656139710682E-8</v>
      </c>
      <c r="AG40">
        <v>688</v>
      </c>
      <c r="AH40">
        <v>395.41199999999998</v>
      </c>
      <c r="AI40">
        <f t="shared" si="12"/>
        <v>668.5619999999999</v>
      </c>
      <c r="AJ40">
        <v>4.7893699999999999</v>
      </c>
      <c r="AK40">
        <f t="shared" si="21"/>
        <v>0.44889682450418023</v>
      </c>
      <c r="AL40">
        <f t="shared" si="22"/>
        <v>0.55110317549581977</v>
      </c>
      <c r="AM40">
        <f t="shared" si="23"/>
        <v>1.500874011172347E-3</v>
      </c>
      <c r="AN40">
        <f t="shared" si="24"/>
        <v>0.5990106895349967</v>
      </c>
      <c r="AO40">
        <f t="shared" si="13"/>
        <v>0.72486930800174409</v>
      </c>
      <c r="AP40">
        <f t="shared" si="26"/>
        <v>0.53912889550368048</v>
      </c>
      <c r="AQ40">
        <f t="shared" si="25"/>
        <v>1.6110189671379304E-3</v>
      </c>
      <c r="AR40">
        <f t="shared" si="14"/>
        <v>1.4338338133014736E-4</v>
      </c>
      <c r="AS40">
        <f t="shared" si="14"/>
        <v>1.2131911324660293E-8</v>
      </c>
    </row>
    <row r="41" spans="1:45" x14ac:dyDescent="0.25">
      <c r="A41">
        <v>2068</v>
      </c>
      <c r="B41">
        <v>385.10599999999999</v>
      </c>
      <c r="C41">
        <f t="shared" si="0"/>
        <v>658.25599999999997</v>
      </c>
      <c r="D41">
        <v>4.5579400000000003</v>
      </c>
      <c r="E41">
        <f t="shared" si="15"/>
        <v>0.42766638205241281</v>
      </c>
      <c r="F41">
        <f t="shared" si="1"/>
        <v>0.57233361794758719</v>
      </c>
      <c r="G41">
        <f t="shared" si="2"/>
        <v>2.5643231873708665E-4</v>
      </c>
      <c r="H41">
        <f t="shared" si="16"/>
        <v>0.67616253367445767</v>
      </c>
      <c r="I41">
        <f t="shared" si="17"/>
        <v>0.90303892228489169</v>
      </c>
      <c r="J41">
        <f t="shared" si="18"/>
        <v>0.56514172255305795</v>
      </c>
      <c r="K41">
        <f t="shared" si="3"/>
        <v>4.5993972898120692E-4</v>
      </c>
      <c r="L41">
        <f t="shared" si="4"/>
        <v>5.172335936585098E-5</v>
      </c>
      <c r="M41">
        <f t="shared" si="4"/>
        <v>4.1415266024268668E-8</v>
      </c>
      <c r="Q41">
        <v>1056</v>
      </c>
      <c r="R41">
        <v>398.09500000000003</v>
      </c>
      <c r="S41">
        <f t="shared" si="5"/>
        <v>671.245</v>
      </c>
      <c r="T41">
        <v>3.90889</v>
      </c>
      <c r="U41">
        <f t="shared" si="19"/>
        <v>0.42017792224823552</v>
      </c>
      <c r="V41">
        <f t="shared" si="6"/>
        <v>0.57982207775176442</v>
      </c>
      <c r="W41">
        <f t="shared" si="7"/>
        <v>5.2877549104548194E-4</v>
      </c>
      <c r="X41">
        <f t="shared" si="8"/>
        <v>0.68956768221061571</v>
      </c>
      <c r="Y41">
        <f t="shared" si="9"/>
        <v>0.93730571635315918</v>
      </c>
      <c r="Z41">
        <f t="shared" si="20"/>
        <v>0.56966145651835332</v>
      </c>
      <c r="AA41">
        <f t="shared" si="10"/>
        <v>8.6676222230174774E-4</v>
      </c>
      <c r="AB41">
        <f t="shared" si="11"/>
        <v>1.032382238488446E-4</v>
      </c>
      <c r="AC41">
        <f t="shared" si="11"/>
        <v>1.1423503050529523E-7</v>
      </c>
      <c r="AG41" s="11">
        <v>704</v>
      </c>
      <c r="AH41">
        <v>403.32400000000001</v>
      </c>
      <c r="AI41">
        <f t="shared" si="12"/>
        <v>676.47399999999993</v>
      </c>
      <c r="AJ41">
        <v>4.5331599999999996</v>
      </c>
      <c r="AK41">
        <f t="shared" si="21"/>
        <v>0.42488284032542267</v>
      </c>
      <c r="AL41">
        <f t="shared" si="22"/>
        <v>0.57511715967457733</v>
      </c>
      <c r="AM41">
        <f t="shared" si="23"/>
        <v>9.1788747047575475E-4</v>
      </c>
      <c r="AN41">
        <f t="shared" si="24"/>
        <v>0.67546102476224945</v>
      </c>
      <c r="AO41">
        <f t="shared" si="13"/>
        <v>0.90127617286474471</v>
      </c>
      <c r="AP41">
        <f t="shared" si="26"/>
        <v>0.56490519897788738</v>
      </c>
      <c r="AQ41">
        <f t="shared" si="25"/>
        <v>1.3316980894226931E-3</v>
      </c>
      <c r="AR41">
        <f t="shared" si="14"/>
        <v>1.0428414127074024E-4</v>
      </c>
      <c r="AS41">
        <f t="shared" si="14"/>
        <v>1.7123922835324818E-7</v>
      </c>
    </row>
    <row r="42" spans="1:45" x14ac:dyDescent="0.25">
      <c r="A42">
        <v>2115</v>
      </c>
      <c r="B42">
        <v>392.84500000000003</v>
      </c>
      <c r="C42">
        <f t="shared" si="0"/>
        <v>665.995</v>
      </c>
      <c r="D42">
        <v>4.4294900000000004</v>
      </c>
      <c r="E42">
        <f t="shared" si="15"/>
        <v>0.41561406307176973</v>
      </c>
      <c r="F42">
        <f t="shared" si="1"/>
        <v>0.58438593692823027</v>
      </c>
      <c r="G42">
        <f t="shared" si="2"/>
        <v>2.312183040570608E-4</v>
      </c>
      <c r="H42">
        <f t="shared" si="16"/>
        <v>0.74027722279216346</v>
      </c>
      <c r="I42">
        <f t="shared" si="17"/>
        <v>1.0782934631252072</v>
      </c>
      <c r="J42">
        <f t="shared" si="18"/>
        <v>0.58675888981517466</v>
      </c>
      <c r="K42">
        <f t="shared" si="3"/>
        <v>3.7876003437952902E-4</v>
      </c>
      <c r="L42">
        <f t="shared" si="4"/>
        <v>5.6309054036577177E-6</v>
      </c>
      <c r="M42">
        <f t="shared" si="4"/>
        <v>2.176856218654794E-8</v>
      </c>
      <c r="Q42">
        <v>1080</v>
      </c>
      <c r="R42">
        <v>405.95</v>
      </c>
      <c r="S42">
        <f t="shared" si="5"/>
        <v>679.09999999999991</v>
      </c>
      <c r="T42">
        <v>3.7908300000000001</v>
      </c>
      <c r="U42">
        <f t="shared" si="19"/>
        <v>0.40748731046314396</v>
      </c>
      <c r="V42">
        <f t="shared" si="6"/>
        <v>0.59251268953685599</v>
      </c>
      <c r="W42">
        <f t="shared" si="7"/>
        <v>4.679076363672911E-4</v>
      </c>
      <c r="X42">
        <f t="shared" si="8"/>
        <v>0.75126552420593029</v>
      </c>
      <c r="Y42">
        <f t="shared" si="9"/>
        <v>1.1116097428883271</v>
      </c>
      <c r="Z42">
        <f t="shared" si="20"/>
        <v>0.59046374985359529</v>
      </c>
      <c r="AA42">
        <f t="shared" si="10"/>
        <v>7.1356770761527987E-4</v>
      </c>
      <c r="AB42">
        <f t="shared" si="11"/>
        <v>4.198153825640448E-6</v>
      </c>
      <c r="AC42">
        <f t="shared" si="11"/>
        <v>6.0348870605566921E-8</v>
      </c>
      <c r="AG42">
        <v>720</v>
      </c>
      <c r="AH42">
        <v>411.20299999999997</v>
      </c>
      <c r="AI42">
        <f t="shared" si="12"/>
        <v>684.35299999999995</v>
      </c>
      <c r="AJ42">
        <v>4.3764700000000003</v>
      </c>
      <c r="AK42">
        <f t="shared" si="21"/>
        <v>0.41019664079781054</v>
      </c>
      <c r="AL42">
        <f t="shared" si="22"/>
        <v>0.5898033592021894</v>
      </c>
      <c r="AM42">
        <f t="shared" si="23"/>
        <v>7.3587991601994918E-4</v>
      </c>
      <c r="AN42">
        <f t="shared" si="24"/>
        <v>0.73865628654040583</v>
      </c>
      <c r="AO42">
        <f t="shared" si="13"/>
        <v>1.0734713537560898</v>
      </c>
      <c r="AP42">
        <f t="shared" si="26"/>
        <v>0.58621236840865043</v>
      </c>
      <c r="AQ42">
        <f t="shared" si="25"/>
        <v>1.1037569506884897E-3</v>
      </c>
      <c r="AR42">
        <f t="shared" si="14"/>
        <v>1.2895214879281661E-5</v>
      </c>
      <c r="AS42">
        <f t="shared" si="14"/>
        <v>1.3533351263651859E-7</v>
      </c>
    </row>
    <row r="43" spans="1:45" x14ac:dyDescent="0.25">
      <c r="A43">
        <v>2162</v>
      </c>
      <c r="B43">
        <v>400.589</v>
      </c>
      <c r="C43">
        <f t="shared" si="0"/>
        <v>673.73900000000003</v>
      </c>
      <c r="D43">
        <v>4.3136700000000001</v>
      </c>
      <c r="E43">
        <f t="shared" si="15"/>
        <v>0.40474680278108788</v>
      </c>
      <c r="F43">
        <f t="shared" si="1"/>
        <v>0.59525319721891212</v>
      </c>
      <c r="G43">
        <f t="shared" si="2"/>
        <v>2.2475010076622329E-4</v>
      </c>
      <c r="H43">
        <f t="shared" si="16"/>
        <v>0.79307562293960387</v>
      </c>
      <c r="I43">
        <f t="shared" si="17"/>
        <v>1.2498450209983787</v>
      </c>
      <c r="J43">
        <f t="shared" si="18"/>
        <v>0.60456061143101247</v>
      </c>
      <c r="K43">
        <f t="shared" si="3"/>
        <v>3.125392959380118E-4</v>
      </c>
      <c r="L43">
        <f t="shared" si="4"/>
        <v>8.6627959315607606E-5</v>
      </c>
      <c r="M43">
        <f t="shared" si="4"/>
        <v>7.7069427889103757E-9</v>
      </c>
      <c r="Q43">
        <v>1104</v>
      </c>
      <c r="R43">
        <v>413.75900000000001</v>
      </c>
      <c r="S43">
        <f t="shared" si="5"/>
        <v>686.90899999999999</v>
      </c>
      <c r="T43">
        <v>3.6863600000000001</v>
      </c>
      <c r="U43">
        <f t="shared" si="19"/>
        <v>0.39625752719032908</v>
      </c>
      <c r="V43">
        <f t="shared" si="6"/>
        <v>0.60374247280967097</v>
      </c>
      <c r="W43">
        <f t="shared" si="7"/>
        <v>4.4932032239270353E-4</v>
      </c>
      <c r="X43">
        <f t="shared" si="8"/>
        <v>0.80205867894275451</v>
      </c>
      <c r="Y43">
        <f t="shared" si="9"/>
        <v>1.2823384856119271</v>
      </c>
      <c r="Z43">
        <f t="shared" si="20"/>
        <v>0.607589374836362</v>
      </c>
      <c r="AA43">
        <f t="shared" si="10"/>
        <v>5.8654638328994424E-4</v>
      </c>
      <c r="AB43">
        <f t="shared" si="11"/>
        <v>1.4798655202959506E-5</v>
      </c>
      <c r="AC43">
        <f t="shared" si="11"/>
        <v>1.8830991789373213E-8</v>
      </c>
      <c r="AG43">
        <v>736</v>
      </c>
      <c r="AH43">
        <v>419.03399999999999</v>
      </c>
      <c r="AI43">
        <f t="shared" si="12"/>
        <v>692.18399999999997</v>
      </c>
      <c r="AJ43">
        <v>4.2508499999999998</v>
      </c>
      <c r="AK43">
        <f t="shared" si="21"/>
        <v>0.39842256214149135</v>
      </c>
      <c r="AL43">
        <f t="shared" si="22"/>
        <v>0.60157743785850859</v>
      </c>
      <c r="AM43">
        <f t="shared" si="23"/>
        <v>6.9967757657556084E-4</v>
      </c>
      <c r="AN43">
        <f t="shared" si="24"/>
        <v>0.79103468220849416</v>
      </c>
      <c r="AO43">
        <f t="shared" si="13"/>
        <v>1.2426160118827254</v>
      </c>
      <c r="AP43">
        <f t="shared" si="26"/>
        <v>0.60387247961966628</v>
      </c>
      <c r="AQ43">
        <f t="shared" si="25"/>
        <v>9.1190380338863918E-4</v>
      </c>
      <c r="AR43">
        <f t="shared" si="14"/>
        <v>5.2672166854577921E-6</v>
      </c>
      <c r="AS43">
        <f t="shared" si="14"/>
        <v>4.5039971347316171E-8</v>
      </c>
    </row>
    <row r="44" spans="1:45" x14ac:dyDescent="0.25">
      <c r="A44">
        <v>2209</v>
      </c>
      <c r="B44">
        <v>408.31900000000002</v>
      </c>
      <c r="C44">
        <f t="shared" si="0"/>
        <v>681.46900000000005</v>
      </c>
      <c r="D44">
        <v>4.2010899999999998</v>
      </c>
      <c r="E44">
        <f t="shared" si="15"/>
        <v>0.39418354804507538</v>
      </c>
      <c r="F44">
        <f t="shared" si="1"/>
        <v>0.60581645195492462</v>
      </c>
      <c r="G44">
        <f t="shared" si="2"/>
        <v>2.1450877888906178E-4</v>
      </c>
      <c r="H44">
        <f t="shared" si="16"/>
        <v>0.83664298303810714</v>
      </c>
      <c r="I44">
        <f t="shared" si="17"/>
        <v>1.4193523357220093</v>
      </c>
      <c r="J44">
        <f t="shared" si="18"/>
        <v>0.61924995834009899</v>
      </c>
      <c r="K44">
        <f t="shared" si="3"/>
        <v>2.5638965270975228E-4</v>
      </c>
      <c r="L44">
        <f t="shared" si="4"/>
        <v>1.8045909380052074E-4</v>
      </c>
      <c r="M44">
        <f t="shared" si="4"/>
        <v>1.7540075919845989E-9</v>
      </c>
      <c r="Q44">
        <v>1128</v>
      </c>
      <c r="R44">
        <v>421.57600000000002</v>
      </c>
      <c r="S44">
        <f t="shared" si="5"/>
        <v>694.726</v>
      </c>
      <c r="T44">
        <v>3.5860400000000001</v>
      </c>
      <c r="U44">
        <f t="shared" si="19"/>
        <v>0.38547383945290414</v>
      </c>
      <c r="V44">
        <f t="shared" si="6"/>
        <v>0.61452616054709586</v>
      </c>
      <c r="W44">
        <f t="shared" si="7"/>
        <v>4.3006117779254005E-4</v>
      </c>
      <c r="X44">
        <f t="shared" si="8"/>
        <v>0.84381020565678755</v>
      </c>
      <c r="Y44">
        <f t="shared" si="9"/>
        <v>1.4505594119104346</v>
      </c>
      <c r="Z44">
        <f t="shared" si="20"/>
        <v>0.62166648803532065</v>
      </c>
      <c r="AA44">
        <f t="shared" si="10"/>
        <v>4.8075106136415651E-4</v>
      </c>
      <c r="AB44">
        <f t="shared" si="11"/>
        <v>5.0984276639098624E-5</v>
      </c>
      <c r="AC44">
        <f t="shared" si="11"/>
        <v>2.5694642965040316E-9</v>
      </c>
      <c r="AG44">
        <v>752</v>
      </c>
      <c r="AH44">
        <v>426.846</v>
      </c>
      <c r="AI44">
        <f t="shared" si="12"/>
        <v>699.99599999999998</v>
      </c>
      <c r="AJ44">
        <v>4.1314099999999998</v>
      </c>
      <c r="AK44">
        <f t="shared" si="21"/>
        <v>0.38722772091628238</v>
      </c>
      <c r="AL44">
        <f t="shared" si="22"/>
        <v>0.61277227908371756</v>
      </c>
      <c r="AM44">
        <f t="shared" si="23"/>
        <v>6.7056339744311216E-4</v>
      </c>
      <c r="AN44">
        <f t="shared" si="24"/>
        <v>0.83430875463479315</v>
      </c>
      <c r="AO44">
        <f t="shared" si="13"/>
        <v>1.4094219496537339</v>
      </c>
      <c r="AP44">
        <f t="shared" si="26"/>
        <v>0.6184629404738845</v>
      </c>
      <c r="AQ44">
        <f t="shared" si="25"/>
        <v>7.4987558513611946E-4</v>
      </c>
      <c r="AR44">
        <f t="shared" si="14"/>
        <v>3.2383627057536732E-5</v>
      </c>
      <c r="AS44">
        <f t="shared" si="14"/>
        <v>6.2904231166508186E-9</v>
      </c>
    </row>
    <row r="45" spans="1:45" x14ac:dyDescent="0.25">
      <c r="A45">
        <v>2256</v>
      </c>
      <c r="B45">
        <v>416.06599999999997</v>
      </c>
      <c r="C45">
        <f t="shared" si="0"/>
        <v>689.21599999999989</v>
      </c>
      <c r="D45">
        <v>4.0936399999999997</v>
      </c>
      <c r="E45">
        <f t="shared" si="15"/>
        <v>0.38410163543728942</v>
      </c>
      <c r="F45">
        <f t="shared" si="1"/>
        <v>0.61589836456271052</v>
      </c>
      <c r="G45">
        <f t="shared" si="2"/>
        <v>2.0093353741446523E-4</v>
      </c>
      <c r="H45">
        <f t="shared" si="16"/>
        <v>0.87238319385419427</v>
      </c>
      <c r="I45">
        <f t="shared" si="17"/>
        <v>1.5875493526575795</v>
      </c>
      <c r="J45">
        <f t="shared" si="18"/>
        <v>0.63130027201745731</v>
      </c>
      <c r="K45">
        <f t="shared" si="3"/>
        <v>2.0880113879421196E-4</v>
      </c>
      <c r="L45">
        <f t="shared" si="4"/>
        <v>2.3721875324458468E-4</v>
      </c>
      <c r="M45">
        <f t="shared" si="4"/>
        <v>6.1899151470592584E-11</v>
      </c>
      <c r="Q45">
        <v>1152</v>
      </c>
      <c r="R45">
        <v>429.39699999999999</v>
      </c>
      <c r="S45">
        <f t="shared" si="5"/>
        <v>702.54700000000003</v>
      </c>
      <c r="T45">
        <v>3.4900199999999999</v>
      </c>
      <c r="U45">
        <f t="shared" si="19"/>
        <v>0.37515237118588318</v>
      </c>
      <c r="V45">
        <f t="shared" si="6"/>
        <v>0.62484762881411682</v>
      </c>
      <c r="W45">
        <f t="shared" si="7"/>
        <v>3.9324485951036198E-4</v>
      </c>
      <c r="X45">
        <f t="shared" si="8"/>
        <v>0.87803101300157216</v>
      </c>
      <c r="Y45">
        <f t="shared" si="9"/>
        <v>1.6174802357247648</v>
      </c>
      <c r="Z45">
        <f t="shared" si="20"/>
        <v>0.6332045135080604</v>
      </c>
      <c r="AA45">
        <f t="shared" si="10"/>
        <v>3.9089337240614218E-4</v>
      </c>
      <c r="AB45">
        <f t="shared" si="11"/>
        <v>6.9837521787868449E-5</v>
      </c>
      <c r="AC45">
        <f t="shared" si="11"/>
        <v>5.5294916013120125E-12</v>
      </c>
      <c r="AG45">
        <v>768</v>
      </c>
      <c r="AH45">
        <v>434.61900000000003</v>
      </c>
      <c r="AI45">
        <f t="shared" si="12"/>
        <v>707.76900000000001</v>
      </c>
      <c r="AJ45">
        <v>4.01694</v>
      </c>
      <c r="AK45">
        <f t="shared" si="21"/>
        <v>0.37649870655719264</v>
      </c>
      <c r="AL45">
        <f t="shared" si="22"/>
        <v>0.62350129344280736</v>
      </c>
      <c r="AM45">
        <f t="shared" si="23"/>
        <v>6.2375810744947496E-4</v>
      </c>
      <c r="AN45">
        <f t="shared" si="24"/>
        <v>0.86989383527740993</v>
      </c>
      <c r="AO45">
        <f t="shared" si="13"/>
        <v>1.5746927493466809</v>
      </c>
      <c r="AP45">
        <f t="shared" si="26"/>
        <v>0.63046094983606238</v>
      </c>
      <c r="AQ45">
        <f t="shared" si="25"/>
        <v>6.110551144480308E-4</v>
      </c>
      <c r="AR45">
        <f t="shared" si="14"/>
        <v>4.8436817112175477E-5</v>
      </c>
      <c r="AS45">
        <f t="shared" si="14"/>
        <v>1.6136603119473935E-10</v>
      </c>
    </row>
    <row r="46" spans="1:45" x14ac:dyDescent="0.25">
      <c r="A46">
        <v>2303</v>
      </c>
      <c r="B46">
        <v>423.76400000000001</v>
      </c>
      <c r="C46">
        <f t="shared" si="0"/>
        <v>696.91399999999999</v>
      </c>
      <c r="D46">
        <v>3.9929899999999998</v>
      </c>
      <c r="E46">
        <f t="shared" si="15"/>
        <v>0.37465775917880967</v>
      </c>
      <c r="F46">
        <f t="shared" si="1"/>
        <v>0.62534224082119039</v>
      </c>
      <c r="G46">
        <f t="shared" si="2"/>
        <v>1.8266685219496626E-4</v>
      </c>
      <c r="H46">
        <f t="shared" si="16"/>
        <v>0.90148965989240171</v>
      </c>
      <c r="I46">
        <f t="shared" si="17"/>
        <v>1.7552179132214902</v>
      </c>
      <c r="J46">
        <f t="shared" si="18"/>
        <v>0.64111392554078528</v>
      </c>
      <c r="K46">
        <f t="shared" si="3"/>
        <v>1.6761485978727389E-4</v>
      </c>
      <c r="L46">
        <f t="shared" si="4"/>
        <v>2.4874603889430297E-4</v>
      </c>
      <c r="M46">
        <f t="shared" si="4"/>
        <v>2.2656247544122892E-10</v>
      </c>
      <c r="Q46">
        <v>1176</v>
      </c>
      <c r="R46">
        <v>437.21100000000001</v>
      </c>
      <c r="S46">
        <f t="shared" si="5"/>
        <v>710.36099999999999</v>
      </c>
      <c r="T46">
        <v>3.4022199999999998</v>
      </c>
      <c r="U46">
        <f t="shared" si="19"/>
        <v>0.36571449455763444</v>
      </c>
      <c r="V46">
        <f t="shared" si="6"/>
        <v>0.6342855054423655</v>
      </c>
      <c r="W46">
        <f t="shared" si="7"/>
        <v>3.5624938639469694E-4</v>
      </c>
      <c r="X46">
        <f t="shared" si="8"/>
        <v>0.90585557307951903</v>
      </c>
      <c r="Y46">
        <f t="shared" si="9"/>
        <v>1.7837378064181109</v>
      </c>
      <c r="Z46">
        <f t="shared" si="20"/>
        <v>0.64258595444580779</v>
      </c>
      <c r="AA46">
        <f t="shared" si="10"/>
        <v>3.142361406325879E-4</v>
      </c>
      <c r="AB46">
        <f t="shared" si="11"/>
        <v>6.8897453658746095E-5</v>
      </c>
      <c r="AC46">
        <f t="shared" si="11"/>
        <v>1.7651128194673737E-9</v>
      </c>
      <c r="AG46">
        <v>784</v>
      </c>
      <c r="AH46">
        <v>442.39100000000002</v>
      </c>
      <c r="AI46">
        <f t="shared" si="12"/>
        <v>715.54099999999994</v>
      </c>
      <c r="AJ46">
        <v>3.91046</v>
      </c>
      <c r="AK46">
        <f t="shared" si="21"/>
        <v>0.36651857683800099</v>
      </c>
      <c r="AL46">
        <f t="shared" si="22"/>
        <v>0.63348142316199896</v>
      </c>
      <c r="AM46">
        <f t="shared" si="23"/>
        <v>5.6078478236419593E-4</v>
      </c>
      <c r="AN46">
        <f t="shared" si="24"/>
        <v>0.89889123958784589</v>
      </c>
      <c r="AO46">
        <f t="shared" si="13"/>
        <v>1.7387286710092986</v>
      </c>
      <c r="AP46">
        <f t="shared" si="26"/>
        <v>0.64023783166723092</v>
      </c>
      <c r="AQ46">
        <f t="shared" si="25"/>
        <v>4.9375874677570135E-4</v>
      </c>
      <c r="AR46">
        <f t="shared" si="14"/>
        <v>4.5649055889570752E-5</v>
      </c>
      <c r="AS46">
        <f t="shared" si="14"/>
        <v>4.4924894467101425E-9</v>
      </c>
    </row>
    <row r="47" spans="1:45" x14ac:dyDescent="0.25">
      <c r="A47">
        <v>2350</v>
      </c>
      <c r="B47">
        <v>431.51900000000001</v>
      </c>
      <c r="C47">
        <f t="shared" si="0"/>
        <v>704.66899999999998</v>
      </c>
      <c r="D47">
        <v>3.9014899999999999</v>
      </c>
      <c r="E47">
        <f t="shared" si="15"/>
        <v>0.36607241712564625</v>
      </c>
      <c r="F47">
        <f t="shared" si="1"/>
        <v>0.6339275828743538</v>
      </c>
      <c r="G47">
        <f t="shared" si="2"/>
        <v>1.662767444734292E-4</v>
      </c>
      <c r="H47">
        <f t="shared" si="16"/>
        <v>0.92485484004453433</v>
      </c>
      <c r="I47">
        <f t="shared" si="17"/>
        <v>1.922111613565133</v>
      </c>
      <c r="J47">
        <f t="shared" si="18"/>
        <v>0.64899182395078714</v>
      </c>
      <c r="K47">
        <f t="shared" si="3"/>
        <v>1.3351068405912224E-4</v>
      </c>
      <c r="L47">
        <f t="shared" si="4"/>
        <v>2.2693135920890146E-4</v>
      </c>
      <c r="M47">
        <f t="shared" si="4"/>
        <v>1.0736147150740134E-9</v>
      </c>
      <c r="Q47">
        <v>1200</v>
      </c>
      <c r="R47">
        <v>445.02100000000002</v>
      </c>
      <c r="S47">
        <f t="shared" si="5"/>
        <v>718.17100000000005</v>
      </c>
      <c r="T47">
        <v>3.3226800000000001</v>
      </c>
      <c r="U47">
        <f t="shared" si="19"/>
        <v>0.35716450928416182</v>
      </c>
      <c r="V47">
        <f t="shared" si="6"/>
        <v>0.64283549071583823</v>
      </c>
      <c r="W47">
        <f t="shared" si="7"/>
        <v>3.1750715365250204E-4</v>
      </c>
      <c r="X47">
        <f t="shared" si="8"/>
        <v>0.92822352043015632</v>
      </c>
      <c r="Y47">
        <f t="shared" si="9"/>
        <v>1.9495975563134116</v>
      </c>
      <c r="Z47">
        <f t="shared" si="20"/>
        <v>0.65012762182098993</v>
      </c>
      <c r="AA47">
        <f t="shared" si="10"/>
        <v>2.494664108990754E-4</v>
      </c>
      <c r="AB47">
        <f t="shared" si="11"/>
        <v>5.3175176054720957E-5</v>
      </c>
      <c r="AC47">
        <f t="shared" si="11"/>
        <v>4.6295426744379797E-9</v>
      </c>
      <c r="AG47">
        <v>800</v>
      </c>
      <c r="AH47">
        <v>450.154</v>
      </c>
      <c r="AI47">
        <f t="shared" si="12"/>
        <v>723.30399999999997</v>
      </c>
      <c r="AJ47">
        <v>3.81473</v>
      </c>
      <c r="AK47">
        <f t="shared" si="21"/>
        <v>0.35754602032017396</v>
      </c>
      <c r="AL47">
        <f t="shared" si="22"/>
        <v>0.64245397967982609</v>
      </c>
      <c r="AM47">
        <f t="shared" si="23"/>
        <v>4.9898305402466814E-4</v>
      </c>
      <c r="AN47">
        <f t="shared" si="24"/>
        <v>0.92232238626109209</v>
      </c>
      <c r="AO47">
        <f t="shared" si="13"/>
        <v>1.9021111835405602</v>
      </c>
      <c r="AP47">
        <f t="shared" si="26"/>
        <v>0.64813797161564213</v>
      </c>
      <c r="AQ47">
        <f t="shared" si="25"/>
        <v>3.9449044865152012E-4</v>
      </c>
      <c r="AR47">
        <f t="shared" si="14"/>
        <v>3.2307764326421721E-5</v>
      </c>
      <c r="AS47">
        <f t="shared" si="14"/>
        <v>1.0918704577668441E-8</v>
      </c>
    </row>
    <row r="48" spans="1:45" x14ac:dyDescent="0.25">
      <c r="A48">
        <v>2397</v>
      </c>
      <c r="B48">
        <v>439.22899999999998</v>
      </c>
      <c r="C48">
        <f t="shared" si="0"/>
        <v>712.37899999999991</v>
      </c>
      <c r="D48">
        <v>3.8182</v>
      </c>
      <c r="E48">
        <f t="shared" si="15"/>
        <v>0.35825741013539508</v>
      </c>
      <c r="F48">
        <f t="shared" si="1"/>
        <v>0.64174258986460497</v>
      </c>
      <c r="G48">
        <f t="shared" si="2"/>
        <v>1.5050550805440879E-4</v>
      </c>
      <c r="H48">
        <f t="shared" si="16"/>
        <v>0.94346596550939399</v>
      </c>
      <c r="I48">
        <f t="shared" si="17"/>
        <v>2.0892558287045162</v>
      </c>
      <c r="J48">
        <f t="shared" si="18"/>
        <v>0.65526682610156584</v>
      </c>
      <c r="K48">
        <f t="shared" si="3"/>
        <v>1.0446767742672171E-4</v>
      </c>
      <c r="L48">
        <f t="shared" si="4"/>
        <v>1.8290496579312531E-4</v>
      </c>
      <c r="M48">
        <f t="shared" si="4"/>
        <v>2.1194818489036027E-9</v>
      </c>
      <c r="Q48">
        <v>1224</v>
      </c>
      <c r="R48">
        <v>452.834</v>
      </c>
      <c r="S48">
        <f t="shared" si="5"/>
        <v>725.98399999999992</v>
      </c>
      <c r="T48">
        <v>3.2517900000000002</v>
      </c>
      <c r="U48">
        <f t="shared" si="19"/>
        <v>0.34954433759650178</v>
      </c>
      <c r="V48">
        <f t="shared" si="6"/>
        <v>0.65045566240349828</v>
      </c>
      <c r="W48">
        <f t="shared" si="7"/>
        <v>2.844978755819812E-4</v>
      </c>
      <c r="X48">
        <f t="shared" si="8"/>
        <v>0.94598103086008245</v>
      </c>
      <c r="Y48">
        <f t="shared" si="9"/>
        <v>2.1152619862737621</v>
      </c>
      <c r="Z48">
        <f t="shared" si="20"/>
        <v>0.65611481568256769</v>
      </c>
      <c r="AA48">
        <f t="shared" si="10"/>
        <v>1.9544568368137086E-4</v>
      </c>
      <c r="AB48">
        <f t="shared" si="11"/>
        <v>3.2026015836002019E-5</v>
      </c>
      <c r="AC48">
        <f t="shared" si="11"/>
        <v>7.9302928823031288E-9</v>
      </c>
      <c r="AG48">
        <v>816</v>
      </c>
      <c r="AH48">
        <v>457.91699999999997</v>
      </c>
      <c r="AI48">
        <f t="shared" si="12"/>
        <v>731.06700000000001</v>
      </c>
      <c r="AJ48">
        <v>3.7295500000000001</v>
      </c>
      <c r="AK48">
        <f t="shared" si="21"/>
        <v>0.34956229145577927</v>
      </c>
      <c r="AL48">
        <f t="shared" si="22"/>
        <v>0.65043770854422078</v>
      </c>
      <c r="AM48">
        <f t="shared" si="23"/>
        <v>4.432736287631675E-4</v>
      </c>
      <c r="AN48">
        <f t="shared" si="24"/>
        <v>0.94104279096057086</v>
      </c>
      <c r="AO48">
        <f t="shared" si="13"/>
        <v>2.0651012353070048</v>
      </c>
      <c r="AP48">
        <f t="shared" si="26"/>
        <v>0.6544498187940665</v>
      </c>
      <c r="AQ48">
        <f t="shared" si="25"/>
        <v>3.1139478055454542E-4</v>
      </c>
      <c r="AR48">
        <f t="shared" si="14"/>
        <v>1.6097028656917027E-5</v>
      </c>
      <c r="AS48">
        <f t="shared" si="14"/>
        <v>1.7392030604832784E-8</v>
      </c>
    </row>
    <row r="49" spans="1:45" x14ac:dyDescent="0.25">
      <c r="A49">
        <v>2444</v>
      </c>
      <c r="B49">
        <v>446.94499999999999</v>
      </c>
      <c r="C49">
        <f t="shared" si="0"/>
        <v>720.09500000000003</v>
      </c>
      <c r="D49">
        <v>3.74281</v>
      </c>
      <c r="E49">
        <f t="shared" si="15"/>
        <v>0.35118365125683776</v>
      </c>
      <c r="F49">
        <f t="shared" si="1"/>
        <v>0.64881634874316219</v>
      </c>
      <c r="G49">
        <f t="shared" si="2"/>
        <v>1.3766891942475597E-4</v>
      </c>
      <c r="H49">
        <f t="shared" si="16"/>
        <v>0.95802855325518255</v>
      </c>
      <c r="I49">
        <f t="shared" si="17"/>
        <v>2.256133789471968</v>
      </c>
      <c r="J49">
        <f t="shared" si="18"/>
        <v>0.66017680694062175</v>
      </c>
      <c r="K49">
        <f t="shared" si="3"/>
        <v>8.0671585034104251E-5</v>
      </c>
      <c r="L49">
        <f t="shared" si="4"/>
        <v>1.2906001045622626E-4</v>
      </c>
      <c r="M49">
        <f t="shared" si="4"/>
        <v>3.2486961276397693E-9</v>
      </c>
      <c r="Q49">
        <v>1248</v>
      </c>
      <c r="R49">
        <v>460.67500000000001</v>
      </c>
      <c r="S49">
        <f t="shared" si="5"/>
        <v>733.82500000000005</v>
      </c>
      <c r="T49">
        <v>3.1882700000000002</v>
      </c>
      <c r="U49">
        <f t="shared" si="19"/>
        <v>0.34271638858253417</v>
      </c>
      <c r="V49">
        <f t="shared" si="6"/>
        <v>0.65728361141746583</v>
      </c>
      <c r="W49">
        <f t="shared" si="7"/>
        <v>2.5547479255661848E-4</v>
      </c>
      <c r="X49">
        <f t="shared" si="8"/>
        <v>0.95989323953758676</v>
      </c>
      <c r="Y49">
        <f t="shared" si="9"/>
        <v>2.2809294800847124</v>
      </c>
      <c r="Z49">
        <f t="shared" si="20"/>
        <v>0.66080551209092053</v>
      </c>
      <c r="AA49">
        <f t="shared" si="10"/>
        <v>1.5114951268384419E-4</v>
      </c>
      <c r="AB49">
        <f t="shared" si="11"/>
        <v>1.2403784353680692E-5</v>
      </c>
      <c r="AC49">
        <f t="shared" si="11"/>
        <v>1.0883764020532685E-8</v>
      </c>
      <c r="AG49">
        <v>832</v>
      </c>
      <c r="AH49">
        <v>465.673</v>
      </c>
      <c r="AI49">
        <f t="shared" si="12"/>
        <v>738.82299999999998</v>
      </c>
      <c r="AJ49">
        <v>3.65388</v>
      </c>
      <c r="AK49">
        <f t="shared" si="21"/>
        <v>0.34246991339556854</v>
      </c>
      <c r="AL49">
        <f t="shared" si="22"/>
        <v>0.65753008660443146</v>
      </c>
      <c r="AM49">
        <f t="shared" si="23"/>
        <v>3.9482810332545915E-4</v>
      </c>
      <c r="AN49">
        <f t="shared" si="24"/>
        <v>0.95581992012355321</v>
      </c>
      <c r="AO49">
        <f t="shared" si="13"/>
        <v>2.2279470067702229</v>
      </c>
      <c r="AP49">
        <f t="shared" si="26"/>
        <v>0.6594321352829392</v>
      </c>
      <c r="AQ49">
        <f t="shared" si="25"/>
        <v>2.4247071402826433E-4</v>
      </c>
      <c r="AR49">
        <f t="shared" si="14"/>
        <v>3.6177891754130384E-6</v>
      </c>
      <c r="AS49">
        <f t="shared" si="14"/>
        <v>2.3212774073456972E-8</v>
      </c>
    </row>
    <row r="50" spans="1:45" x14ac:dyDescent="0.25">
      <c r="A50">
        <v>2491</v>
      </c>
      <c r="B50">
        <v>454.649</v>
      </c>
      <c r="C50">
        <f t="shared" si="0"/>
        <v>727.79899999999998</v>
      </c>
      <c r="D50">
        <v>3.6738499999999998</v>
      </c>
      <c r="E50">
        <f t="shared" si="15"/>
        <v>0.34471321204387434</v>
      </c>
      <c r="F50">
        <f t="shared" si="1"/>
        <v>0.65528678795612572</v>
      </c>
      <c r="G50">
        <f t="shared" si="2"/>
        <v>1.260501098097268E-4</v>
      </c>
      <c r="H50">
        <f t="shared" si="16"/>
        <v>0.96927401275604141</v>
      </c>
      <c r="I50">
        <f t="shared" si="17"/>
        <v>2.423029235653011</v>
      </c>
      <c r="J50">
        <f t="shared" si="18"/>
        <v>0.66396837143722465</v>
      </c>
      <c r="K50">
        <f t="shared" si="3"/>
        <v>6.1335112763437417E-5</v>
      </c>
      <c r="L50">
        <f t="shared" si="4"/>
        <v>7.5369891739289835E-5</v>
      </c>
      <c r="M50">
        <f t="shared" si="4"/>
        <v>4.1880308427012427E-9</v>
      </c>
      <c r="Q50">
        <v>1272</v>
      </c>
      <c r="R50">
        <v>468.50299999999999</v>
      </c>
      <c r="S50">
        <f t="shared" si="5"/>
        <v>741.65300000000002</v>
      </c>
      <c r="T50">
        <v>3.13123</v>
      </c>
      <c r="U50">
        <f t="shared" si="19"/>
        <v>0.33658499356117527</v>
      </c>
      <c r="V50">
        <f t="shared" si="6"/>
        <v>0.66341500643882467</v>
      </c>
      <c r="W50">
        <f t="shared" si="7"/>
        <v>2.2801931432428943E-4</v>
      </c>
      <c r="X50">
        <f t="shared" si="8"/>
        <v>0.97065235952607887</v>
      </c>
      <c r="Y50">
        <f t="shared" si="9"/>
        <v>2.4469676245547758</v>
      </c>
      <c r="Z50">
        <f t="shared" si="20"/>
        <v>0.66443310039533277</v>
      </c>
      <c r="AA50">
        <f t="shared" si="10"/>
        <v>1.1493493498781639E-4</v>
      </c>
      <c r="AB50">
        <f t="shared" si="11"/>
        <v>1.036515304278302E-6</v>
      </c>
      <c r="AC50">
        <f t="shared" si="11"/>
        <v>1.2788076849915332E-8</v>
      </c>
      <c r="AG50">
        <v>848</v>
      </c>
      <c r="AH50">
        <v>473.43599999999998</v>
      </c>
      <c r="AI50">
        <f t="shared" si="12"/>
        <v>746.58600000000001</v>
      </c>
      <c r="AJ50">
        <v>3.5864799999999999</v>
      </c>
      <c r="AK50">
        <f t="shared" si="21"/>
        <v>0.33615266374236119</v>
      </c>
      <c r="AL50">
        <f t="shared" si="22"/>
        <v>0.66384733625763881</v>
      </c>
      <c r="AM50">
        <f t="shared" si="23"/>
        <v>3.51420443894572E-4</v>
      </c>
      <c r="AN50">
        <f t="shared" si="24"/>
        <v>0.96732628208972171</v>
      </c>
      <c r="AO50">
        <f t="shared" si="13"/>
        <v>2.39073009677363</v>
      </c>
      <c r="AP50">
        <f t="shared" si="26"/>
        <v>0.66331166670739139</v>
      </c>
      <c r="AQ50">
        <f t="shared" si="25"/>
        <v>1.8627614593337858E-4</v>
      </c>
      <c r="AR50">
        <f t="shared" si="14"/>
        <v>2.8694186706227275E-7</v>
      </c>
      <c r="AS50">
        <f t="shared" si="14"/>
        <v>2.727263914909543E-8</v>
      </c>
    </row>
    <row r="51" spans="1:45" x14ac:dyDescent="0.25">
      <c r="A51">
        <v>2538</v>
      </c>
      <c r="B51">
        <v>462.33</v>
      </c>
      <c r="C51">
        <f t="shared" si="0"/>
        <v>735.48</v>
      </c>
      <c r="D51">
        <v>3.6107100000000001</v>
      </c>
      <c r="E51">
        <f t="shared" si="15"/>
        <v>0.33878885688281712</v>
      </c>
      <c r="F51">
        <f t="shared" si="1"/>
        <v>0.66121114311718288</v>
      </c>
      <c r="G51">
        <f t="shared" si="2"/>
        <v>1.153695889436857E-4</v>
      </c>
      <c r="H51">
        <f t="shared" si="16"/>
        <v>0.97782400624222698</v>
      </c>
      <c r="I51">
        <f t="shared" si="17"/>
        <v>2.5899125918970509</v>
      </c>
      <c r="J51">
        <f t="shared" si="18"/>
        <v>0.66685112173710626</v>
      </c>
      <c r="K51">
        <f t="shared" si="3"/>
        <v>4.5884144246690293E-5</v>
      </c>
      <c r="L51">
        <f t="shared" si="4"/>
        <v>3.1809358833192835E-5</v>
      </c>
      <c r="M51">
        <f t="shared" si="4"/>
        <v>4.8282270247392084E-9</v>
      </c>
      <c r="Q51">
        <v>1296</v>
      </c>
      <c r="R51">
        <v>476.30200000000002</v>
      </c>
      <c r="S51">
        <f t="shared" si="5"/>
        <v>749.452</v>
      </c>
      <c r="T51">
        <v>3.0803199999999999</v>
      </c>
      <c r="U51">
        <f t="shared" si="19"/>
        <v>0.33111253001739238</v>
      </c>
      <c r="V51">
        <f t="shared" si="6"/>
        <v>0.66888746998260762</v>
      </c>
      <c r="W51">
        <f t="shared" si="7"/>
        <v>2.0683425526410912E-4</v>
      </c>
      <c r="X51">
        <f t="shared" si="8"/>
        <v>0.97883365455274574</v>
      </c>
      <c r="Y51">
        <f t="shared" si="9"/>
        <v>2.6131742788526844</v>
      </c>
      <c r="Z51">
        <f t="shared" si="20"/>
        <v>0.66719153883504034</v>
      </c>
      <c r="AA51">
        <f t="shared" si="10"/>
        <v>8.5914153702856531E-5</v>
      </c>
      <c r="AB51">
        <f t="shared" si="11"/>
        <v>2.8761824572888563E-6</v>
      </c>
      <c r="AC51">
        <f t="shared" si="11"/>
        <v>1.4621670961583641E-8</v>
      </c>
      <c r="AG51">
        <v>864</v>
      </c>
      <c r="AH51">
        <v>481.22300000000001</v>
      </c>
      <c r="AI51">
        <f t="shared" si="12"/>
        <v>754.37300000000005</v>
      </c>
      <c r="AJ51">
        <v>3.5264899999999999</v>
      </c>
      <c r="AK51">
        <f t="shared" si="21"/>
        <v>0.33052993664004798</v>
      </c>
      <c r="AL51">
        <f t="shared" si="22"/>
        <v>0.66947006335995196</v>
      </c>
      <c r="AM51">
        <f t="shared" si="23"/>
        <v>3.1428082705357852E-4</v>
      </c>
      <c r="AN51">
        <f t="shared" si="24"/>
        <v>0.97616595070439172</v>
      </c>
      <c r="AO51">
        <f t="shared" si="13"/>
        <v>2.5536380578732447</v>
      </c>
      <c r="AP51">
        <f t="shared" si="26"/>
        <v>0.6662920850423254</v>
      </c>
      <c r="AQ51">
        <f t="shared" si="25"/>
        <v>1.4117160855085006E-4</v>
      </c>
      <c r="AR51">
        <f t="shared" si="14"/>
        <v>1.0099546187304553E-5</v>
      </c>
      <c r="AS51">
        <f t="shared" si="14"/>
        <v>2.9966801530625384E-8</v>
      </c>
    </row>
    <row r="52" spans="1:45" x14ac:dyDescent="0.25">
      <c r="A52">
        <v>2585</v>
      </c>
      <c r="B52">
        <v>470.02699999999999</v>
      </c>
      <c r="C52">
        <f t="shared" si="0"/>
        <v>743.17699999999991</v>
      </c>
      <c r="D52">
        <v>3.5529199999999999</v>
      </c>
      <c r="E52">
        <f t="shared" si="15"/>
        <v>0.33336648620246395</v>
      </c>
      <c r="F52">
        <f t="shared" si="1"/>
        <v>0.6666335137975361</v>
      </c>
      <c r="G52">
        <f t="shared" si="2"/>
        <v>1.0993949235384425E-4</v>
      </c>
      <c r="H52">
        <f t="shared" si="16"/>
        <v>0.98422016525707201</v>
      </c>
      <c r="I52">
        <f t="shared" si="17"/>
        <v>2.7566623035912849</v>
      </c>
      <c r="J52">
        <f t="shared" si="18"/>
        <v>0.66900767651670068</v>
      </c>
      <c r="K52">
        <f t="shared" si="3"/>
        <v>3.3855305708589838E-5</v>
      </c>
      <c r="L52">
        <f t="shared" si="4"/>
        <v>5.6366486170709246E-6</v>
      </c>
      <c r="M52">
        <f t="shared" si="4"/>
        <v>5.7888034574699099E-9</v>
      </c>
      <c r="Q52">
        <v>1320</v>
      </c>
      <c r="R52">
        <v>484.09399999999999</v>
      </c>
      <c r="S52">
        <f t="shared" si="5"/>
        <v>757.24399999999991</v>
      </c>
      <c r="T52">
        <v>3.0341399999999998</v>
      </c>
      <c r="U52">
        <f t="shared" si="19"/>
        <v>0.32614850789105382</v>
      </c>
      <c r="V52">
        <f t="shared" si="6"/>
        <v>0.67385149210894624</v>
      </c>
      <c r="W52">
        <f t="shared" si="7"/>
        <v>1.9048637670814975E-4</v>
      </c>
      <c r="X52">
        <f t="shared" si="8"/>
        <v>0.9849491932136758</v>
      </c>
      <c r="Y52">
        <f t="shared" si="9"/>
        <v>2.7792913795669332</v>
      </c>
      <c r="Z52">
        <f t="shared" si="20"/>
        <v>0.66925347852390893</v>
      </c>
      <c r="AA52">
        <f t="shared" si="10"/>
        <v>6.3259995716524192E-5</v>
      </c>
      <c r="AB52">
        <f t="shared" si="11"/>
        <v>2.1141728928187639E-5</v>
      </c>
      <c r="AC52">
        <f t="shared" si="11"/>
        <v>1.6186552020226257E-8</v>
      </c>
      <c r="AG52">
        <v>880</v>
      </c>
      <c r="AH52">
        <v>489.02699999999999</v>
      </c>
      <c r="AI52">
        <f t="shared" si="12"/>
        <v>762.17699999999991</v>
      </c>
      <c r="AJ52">
        <v>3.4728400000000001</v>
      </c>
      <c r="AK52">
        <f t="shared" si="21"/>
        <v>0.32550144340719078</v>
      </c>
      <c r="AL52">
        <f t="shared" si="22"/>
        <v>0.67449855659280922</v>
      </c>
      <c r="AM52">
        <f t="shared" si="23"/>
        <v>2.8376073182619088E-4</v>
      </c>
      <c r="AN52">
        <f t="shared" si="24"/>
        <v>0.98286519945219308</v>
      </c>
      <c r="AO52">
        <f t="shared" si="13"/>
        <v>2.7169404793696597</v>
      </c>
      <c r="AP52">
        <f t="shared" si="26"/>
        <v>0.66855083077913902</v>
      </c>
      <c r="AQ52">
        <f t="shared" si="25"/>
        <v>1.0536088906661401E-4</v>
      </c>
      <c r="AR52">
        <f t="shared" si="14"/>
        <v>3.5375442354598859E-5</v>
      </c>
      <c r="AS52">
        <f t="shared" si="14"/>
        <v>3.1826503896641749E-8</v>
      </c>
    </row>
    <row r="53" spans="1:45" x14ac:dyDescent="0.25">
      <c r="A53">
        <v>2632</v>
      </c>
      <c r="B53">
        <v>477.7</v>
      </c>
      <c r="C53">
        <f t="shared" si="0"/>
        <v>750.84999999999991</v>
      </c>
      <c r="D53">
        <v>3.4978500000000001</v>
      </c>
      <c r="E53">
        <f t="shared" si="15"/>
        <v>0.32819933006183322</v>
      </c>
      <c r="F53">
        <f t="shared" si="1"/>
        <v>0.67180066993816678</v>
      </c>
      <c r="G53">
        <f t="shared" si="2"/>
        <v>1.0428979626956537E-4</v>
      </c>
      <c r="H53">
        <f t="shared" si="16"/>
        <v>0.98893952795552653</v>
      </c>
      <c r="I53">
        <f t="shared" si="17"/>
        <v>2.9236184870340711</v>
      </c>
      <c r="J53">
        <f t="shared" si="18"/>
        <v>0.67059887588500444</v>
      </c>
      <c r="K53">
        <f t="shared" si="3"/>
        <v>2.4546326998381787E-5</v>
      </c>
      <c r="L53">
        <f t="shared" si="4"/>
        <v>1.4443089462163694E-6</v>
      </c>
      <c r="M53">
        <f t="shared" si="4"/>
        <v>6.3590208914042006E-9</v>
      </c>
      <c r="Q53">
        <v>1344</v>
      </c>
      <c r="R53">
        <v>491.899</v>
      </c>
      <c r="S53">
        <f t="shared" si="5"/>
        <v>765.04899999999998</v>
      </c>
      <c r="T53">
        <v>2.9916100000000001</v>
      </c>
      <c r="U53">
        <f t="shared" si="19"/>
        <v>0.32157683485005817</v>
      </c>
      <c r="V53">
        <f t="shared" si="6"/>
        <v>0.67842316514994183</v>
      </c>
      <c r="W53">
        <f t="shared" si="7"/>
        <v>1.801849737824851E-4</v>
      </c>
      <c r="X53">
        <f t="shared" si="8"/>
        <v>0.98945216429376937</v>
      </c>
      <c r="Y53">
        <f t="shared" si="9"/>
        <v>2.9454025758330933</v>
      </c>
      <c r="Z53">
        <f t="shared" si="20"/>
        <v>0.6707717184211055</v>
      </c>
      <c r="AA53">
        <f t="shared" si="10"/>
        <v>4.5905151697230842E-5</v>
      </c>
      <c r="AB53">
        <f t="shared" si="11"/>
        <v>5.8544637044220185E-5</v>
      </c>
      <c r="AC53">
        <f t="shared" si="11"/>
        <v>1.8031070619247537E-8</v>
      </c>
      <c r="AG53">
        <v>896</v>
      </c>
      <c r="AH53">
        <v>496.76600000000002</v>
      </c>
      <c r="AI53">
        <f t="shared" si="12"/>
        <v>769.91599999999994</v>
      </c>
      <c r="AJ53">
        <v>3.4243999999999999</v>
      </c>
      <c r="AK53">
        <f t="shared" si="21"/>
        <v>0.32096127169797173</v>
      </c>
      <c r="AL53">
        <f t="shared" si="22"/>
        <v>0.67903872830202827</v>
      </c>
      <c r="AM53">
        <f t="shared" si="23"/>
        <v>2.6232051137854706E-4</v>
      </c>
      <c r="AN53">
        <f t="shared" si="24"/>
        <v>0.98786506317402978</v>
      </c>
      <c r="AO53">
        <f t="shared" si="13"/>
        <v>2.8807226386666778</v>
      </c>
      <c r="AP53">
        <f t="shared" si="26"/>
        <v>0.67023660500420479</v>
      </c>
      <c r="AQ53">
        <f t="shared" si="25"/>
        <v>7.7078640987253817E-5</v>
      </c>
      <c r="AR53">
        <f t="shared" si="14"/>
        <v>7.7477374550086954E-5</v>
      </c>
      <c r="AS53">
        <f t="shared" si="14"/>
        <v>3.4314550546064686E-8</v>
      </c>
    </row>
    <row r="54" spans="1:45" x14ac:dyDescent="0.25">
      <c r="A54">
        <v>2679</v>
      </c>
      <c r="B54">
        <v>485.37400000000002</v>
      </c>
      <c r="C54">
        <f t="shared" si="0"/>
        <v>758.524</v>
      </c>
      <c r="D54">
        <v>3.4456099999999998</v>
      </c>
      <c r="E54">
        <f t="shared" si="15"/>
        <v>0.3232977096371637</v>
      </c>
      <c r="F54">
        <f t="shared" si="1"/>
        <v>0.67670229036283636</v>
      </c>
      <c r="G54">
        <f t="shared" si="2"/>
        <v>1.039903424135036E-4</v>
      </c>
      <c r="H54">
        <f t="shared" si="16"/>
        <v>0.99236123742160975</v>
      </c>
      <c r="I54">
        <f t="shared" si="17"/>
        <v>3.0905506997500289</v>
      </c>
      <c r="J54">
        <f t="shared" si="18"/>
        <v>0.67175255325392835</v>
      </c>
      <c r="K54">
        <f t="shared" si="3"/>
        <v>1.7525557846631206E-5</v>
      </c>
      <c r="L54">
        <f t="shared" si="4"/>
        <v>2.449989744730096E-5</v>
      </c>
      <c r="M54">
        <f t="shared" si="4"/>
        <v>7.4761589701956548E-9</v>
      </c>
      <c r="Q54">
        <v>1368</v>
      </c>
      <c r="R54">
        <v>499.68200000000002</v>
      </c>
      <c r="S54">
        <f t="shared" si="5"/>
        <v>772.83199999999999</v>
      </c>
      <c r="T54">
        <v>2.9513799999999999</v>
      </c>
      <c r="U54">
        <f t="shared" si="19"/>
        <v>0.31725239547927858</v>
      </c>
      <c r="V54">
        <f t="shared" si="6"/>
        <v>0.68274760452072147</v>
      </c>
      <c r="W54">
        <f t="shared" si="7"/>
        <v>1.7355624494335328E-4</v>
      </c>
      <c r="X54">
        <f t="shared" si="8"/>
        <v>0.99271978339773259</v>
      </c>
      <c r="Y54">
        <f t="shared" si="9"/>
        <v>3.1117497483327696</v>
      </c>
      <c r="Z54">
        <f t="shared" si="20"/>
        <v>0.67187344206183908</v>
      </c>
      <c r="AA54">
        <f t="shared" si="10"/>
        <v>3.2732428473864365E-5</v>
      </c>
      <c r="AB54">
        <f t="shared" si="11"/>
        <v>1.1824740918216726E-4</v>
      </c>
      <c r="AC54">
        <f t="shared" si="11"/>
        <v>1.9831347285032293E-8</v>
      </c>
      <c r="AG54">
        <v>912</v>
      </c>
      <c r="AH54">
        <v>504.49400000000003</v>
      </c>
      <c r="AI54">
        <f t="shared" si="12"/>
        <v>777.64400000000001</v>
      </c>
      <c r="AJ54">
        <v>3.3796200000000001</v>
      </c>
      <c r="AK54">
        <f t="shared" si="21"/>
        <v>0.31676414351591498</v>
      </c>
      <c r="AL54">
        <f t="shared" si="22"/>
        <v>0.68323585648408502</v>
      </c>
      <c r="AM54">
        <f t="shared" si="23"/>
        <v>7.4916212333781256E-4</v>
      </c>
      <c r="AN54">
        <f t="shared" si="24"/>
        <v>0.99152280281740912</v>
      </c>
      <c r="AO54">
        <f t="shared" si="13"/>
        <v>3.0442569341581485</v>
      </c>
      <c r="AP54">
        <f t="shared" si="26"/>
        <v>0.6714698632600008</v>
      </c>
      <c r="AQ54">
        <f t="shared" si="25"/>
        <v>5.5585139750649736E-5</v>
      </c>
      <c r="AR54">
        <f t="shared" si="14"/>
        <v>1.3843859654919592E-4</v>
      </c>
      <c r="AS54">
        <f t="shared" si="14"/>
        <v>4.8104903216186749E-7</v>
      </c>
    </row>
    <row r="55" spans="1:45" x14ac:dyDescent="0.25">
      <c r="A55">
        <v>2726</v>
      </c>
      <c r="B55">
        <v>493.04300000000001</v>
      </c>
      <c r="C55">
        <f t="shared" si="0"/>
        <v>766.19299999999998</v>
      </c>
      <c r="D55">
        <v>3.3935200000000001</v>
      </c>
      <c r="E55">
        <f t="shared" si="15"/>
        <v>0.31841016354372897</v>
      </c>
      <c r="F55">
        <f t="shared" si="1"/>
        <v>0.68158983645627103</v>
      </c>
      <c r="G55">
        <f t="shared" si="2"/>
        <v>1.0305205366452736E-4</v>
      </c>
      <c r="H55">
        <f t="shared" si="16"/>
        <v>0.9948042655449687</v>
      </c>
      <c r="I55">
        <f t="shared" si="17"/>
        <v>3.2575934083325677</v>
      </c>
      <c r="J55">
        <f t="shared" si="18"/>
        <v>0.67257625447272007</v>
      </c>
      <c r="K55">
        <f t="shared" si="3"/>
        <v>1.2309222412822101E-5</v>
      </c>
      <c r="L55">
        <f t="shared" si="4"/>
        <v>8.1244660174194374E-5</v>
      </c>
      <c r="M55">
        <f t="shared" si="4"/>
        <v>8.2342614235754582E-9</v>
      </c>
      <c r="Q55">
        <v>1392</v>
      </c>
      <c r="R55">
        <v>507.44400000000002</v>
      </c>
      <c r="S55">
        <f t="shared" si="5"/>
        <v>780.59400000000005</v>
      </c>
      <c r="T55">
        <v>2.9126300000000001</v>
      </c>
      <c r="U55">
        <f t="shared" si="19"/>
        <v>0.3130870456006381</v>
      </c>
      <c r="V55">
        <f t="shared" si="6"/>
        <v>0.68691295439936195</v>
      </c>
      <c r="W55">
        <f t="shared" si="7"/>
        <v>4.9347194999954159E-4</v>
      </c>
      <c r="X55">
        <f t="shared" si="8"/>
        <v>0.99504974212013808</v>
      </c>
      <c r="Y55">
        <f t="shared" si="9"/>
        <v>3.2781185800011268</v>
      </c>
      <c r="Z55">
        <f t="shared" si="20"/>
        <v>0.67265902034521186</v>
      </c>
      <c r="AA55">
        <f t="shared" si="10"/>
        <v>2.2953634349287896E-5</v>
      </c>
      <c r="AB55">
        <f t="shared" si="11"/>
        <v>2.0317463602005981E-4</v>
      </c>
      <c r="AC55">
        <f t="shared" si="11"/>
        <v>2.2138748536235178E-7</v>
      </c>
    </row>
    <row r="56" spans="1:45" x14ac:dyDescent="0.25">
      <c r="A56">
        <v>2773</v>
      </c>
      <c r="B56">
        <v>500.71600000000001</v>
      </c>
      <c r="C56">
        <f t="shared" si="0"/>
        <v>773.86599999999999</v>
      </c>
      <c r="D56">
        <v>3.3418999999999999</v>
      </c>
      <c r="E56">
        <f t="shared" si="15"/>
        <v>0.31356671702149619</v>
      </c>
      <c r="F56">
        <f t="shared" si="1"/>
        <v>0.68643328297850381</v>
      </c>
      <c r="G56">
        <f t="shared" si="2"/>
        <v>2.4754175368860577E-4</v>
      </c>
      <c r="H56">
        <f t="shared" si="16"/>
        <v>0.99652014681929768</v>
      </c>
      <c r="I56">
        <f t="shared" si="17"/>
        <v>3.424754961029091</v>
      </c>
      <c r="J56">
        <f t="shared" si="18"/>
        <v>0.67315478792612271</v>
      </c>
      <c r="K56">
        <f t="shared" si="3"/>
        <v>8.5070940953812958E-6</v>
      </c>
      <c r="L56">
        <f t="shared" si="4"/>
        <v>1.7631843085610938E-4</v>
      </c>
      <c r="M56">
        <f t="shared" si="4"/>
        <v>5.7137568486848697E-8</v>
      </c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7">R87+273.15</f>
        <v>1072.087</v>
      </c>
      <c r="T87">
        <v>1.9611799999999999</v>
      </c>
      <c r="U87">
        <f t="shared" ref="U87:U88" si="28">T87/$T$11</f>
        <v>0.2108129258062505</v>
      </c>
      <c r="V87">
        <f t="shared" ref="V87:V88" si="29">1-U87</f>
        <v>0.78918707419374945</v>
      </c>
      <c r="W87">
        <f t="shared" ref="W87:W88" si="30">(V88-V87)/(Q88-Q87)</f>
        <v>6.8929822185245793E-5</v>
      </c>
      <c r="X87">
        <f t="shared" ref="X87:X88" si="31">1-(2*(($B$3-Z87)/$B$3))</f>
        <v>-1</v>
      </c>
      <c r="Y87">
        <f t="shared" ref="Y87:Y88" si="32">IF(X87&gt;0.999999,3.5,IF(X87&lt;-0.999999,-3.5,SIGN(X87)*SQRT(GAMMAINV(ABS(X87),$B$6,$B$7))))</f>
        <v>-3.5</v>
      </c>
      <c r="Z87">
        <f t="shared" ref="Z87:Z88" si="33">Z86+AA86*(Q87-Q86)</f>
        <v>0</v>
      </c>
      <c r="AA87">
        <f t="shared" ref="AA87:AA88" si="34">$B$1*EXP((-$B$2-($B$4*Y87))/($B$5*S87))*($B$3-Z87)</f>
        <v>8759071.0897489842</v>
      </c>
      <c r="AB87">
        <f t="shared" ref="AB87:AC88" si="35">(Z87-V87)^2</f>
        <v>0.6228162380744906</v>
      </c>
      <c r="AC87">
        <f t="shared" si="35"/>
        <v>76721326354068.953</v>
      </c>
    </row>
    <row r="88" spans="17:29" x14ac:dyDescent="0.25">
      <c r="Q88">
        <v>1536</v>
      </c>
      <c r="R88">
        <v>806.75400000000002</v>
      </c>
      <c r="S88">
        <f t="shared" si="27"/>
        <v>1079.904</v>
      </c>
      <c r="T88">
        <v>1.95092</v>
      </c>
      <c r="U88">
        <f t="shared" si="28"/>
        <v>0.20971004865128659</v>
      </c>
      <c r="V88">
        <f t="shared" si="29"/>
        <v>0.79028995134871338</v>
      </c>
      <c r="W88">
        <f t="shared" si="30"/>
        <v>5.1451168707598524E-4</v>
      </c>
      <c r="X88">
        <f t="shared" si="31"/>
        <v>415658619.25838947</v>
      </c>
      <c r="Y88">
        <f t="shared" si="32"/>
        <v>3.5</v>
      </c>
      <c r="Z88">
        <f t="shared" si="33"/>
        <v>140145137.43598375</v>
      </c>
      <c r="AA88">
        <f t="shared" si="34"/>
        <v>-52472637141.460838</v>
      </c>
      <c r="AB88">
        <f t="shared" si="35"/>
        <v>1.9640659325440188E+16</v>
      </c>
      <c r="AC88">
        <f t="shared" si="35"/>
        <v>2.7533776485794689E+21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workbookViewId="0">
      <selection activeCell="H3" sqref="H3"/>
    </sheetView>
  </sheetViews>
  <sheetFormatPr defaultRowHeight="15" x14ac:dyDescent="0.25"/>
  <cols>
    <col min="7" max="7" width="11.85546875" bestFit="1" customWidth="1"/>
    <col min="8" max="8" width="15.7109375" customWidth="1"/>
    <col min="14" max="14" width="9.85546875" bestFit="1" customWidth="1"/>
  </cols>
  <sheetData>
    <row r="1" spans="1:46" x14ac:dyDescent="0.25">
      <c r="A1" s="1" t="s">
        <v>0</v>
      </c>
      <c r="B1" s="12">
        <v>3.0278988956611667E+17</v>
      </c>
      <c r="C1" s="2" t="s">
        <v>1</v>
      </c>
      <c r="F1" t="s">
        <v>2</v>
      </c>
      <c r="G1">
        <f>N11+AD11+AT11</f>
        <v>3.7643228400163375E-2</v>
      </c>
    </row>
    <row r="2" spans="1:46" x14ac:dyDescent="0.25">
      <c r="A2" s="3" t="s">
        <v>3</v>
      </c>
      <c r="B2" s="4">
        <v>224206.073077051</v>
      </c>
      <c r="C2" s="5" t="s">
        <v>4</v>
      </c>
    </row>
    <row r="3" spans="1:46" x14ac:dyDescent="0.25">
      <c r="A3" s="3" t="s">
        <v>5</v>
      </c>
      <c r="B3" s="4">
        <v>0.63254130917124085</v>
      </c>
      <c r="C3" s="5"/>
      <c r="H3">
        <f>B1*EXP(-B2/(B5*423))</f>
        <v>6.2201006669039914E-11</v>
      </c>
    </row>
    <row r="4" spans="1:46" x14ac:dyDescent="0.25">
      <c r="A4" s="3" t="s">
        <v>6</v>
      </c>
      <c r="B4" s="4">
        <v>12627.98090276694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0.30589319122493536</v>
      </c>
    </row>
    <row r="7" spans="1:46" x14ac:dyDescent="0.25">
      <c r="A7" s="9" t="s">
        <v>9</v>
      </c>
      <c r="B7" s="10">
        <v>3.0564012435745362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150.43299999999999</v>
      </c>
      <c r="C11">
        <f t="shared" ref="C11:C56" si="0">B11+273.15</f>
        <v>423.58299999999997</v>
      </c>
      <c r="D11">
        <v>2.5630099999999998</v>
      </c>
      <c r="E11">
        <f>D11/$D$11</f>
        <v>1</v>
      </c>
      <c r="F11">
        <f t="shared" ref="F11:F56" si="1">1-E11</f>
        <v>0</v>
      </c>
      <c r="G11">
        <f t="shared" ref="G11:G56" si="2">(F12-F11)/(A12-A11)</f>
        <v>8.7164800495930868E-6</v>
      </c>
      <c r="H11">
        <f t="shared" ref="H11:H56" si="3">1-(2*(($B$3-J11)/$B$3))</f>
        <v>-1</v>
      </c>
      <c r="I11">
        <f t="shared" ref="I11:I56" si="4">IF(H11&gt;0.999999,3.5,IF(H11&lt;-0.999999,-3.5,SIGN(H11)*SQRT(GAMMAINV(ABS(H11),$B$6,$B$7))))</f>
        <v>-3.5</v>
      </c>
      <c r="J11">
        <v>0</v>
      </c>
      <c r="K11">
        <f t="shared" ref="K11:K56" si="5">$B$1*EXP((-$B$2-($B$4*I11))/($B$5*C11))*($B$3-J11)</f>
        <v>1.2120241633570656E-5</v>
      </c>
      <c r="L11">
        <f t="shared" ref="L11:M56" si="6">(J11-F11)^2</f>
        <v>0</v>
      </c>
      <c r="M11">
        <f t="shared" si="6"/>
        <v>1.1585592920561494E-11</v>
      </c>
      <c r="N11">
        <f>SUM(L11:L62)+1000*SUM(M11:M63)</f>
        <v>1.5241029841035449E-2</v>
      </c>
      <c r="Q11">
        <v>336</v>
      </c>
      <c r="R11">
        <v>160.584</v>
      </c>
      <c r="S11">
        <f t="shared" ref="S11:S55" si="7">R11+273.15</f>
        <v>433.73399999999998</v>
      </c>
      <c r="T11">
        <v>2.2589999999999999</v>
      </c>
      <c r="U11">
        <f>T11/$T$11</f>
        <v>1</v>
      </c>
      <c r="V11">
        <f t="shared" ref="V11:V55" si="8">1-U11</f>
        <v>0</v>
      </c>
      <c r="W11">
        <f t="shared" ref="W11:W55" si="9">(V12-V11)/(Q12-Q11)</f>
        <v>2.0473660911901614E-5</v>
      </c>
      <c r="X11">
        <f t="shared" ref="X11:X55" si="10">1-(2*(($B$3-Z11)/$B$3))</f>
        <v>-1</v>
      </c>
      <c r="Y11">
        <f t="shared" ref="Y11:Y55" si="11">IF(X11&gt;0.999999,3.5,IF(X11&lt;-0.999999,-3.5,SIGN(X11)*SQRT(GAMMAINV(ABS(X11),$B$6,$B$7))))</f>
        <v>-3.5</v>
      </c>
      <c r="Z11">
        <v>0</v>
      </c>
      <c r="AA11">
        <f t="shared" ref="AA11:AA55" si="12">$B$1*EXP((-$B$2-($B$4*Y11))/($B$5*S11))*($B$3-Z11)</f>
        <v>4.0090773916439727E-5</v>
      </c>
      <c r="AB11">
        <f t="shared" ref="AB11:AC55" si="13">(Z11-V11)^2</f>
        <v>0</v>
      </c>
      <c r="AC11">
        <f t="shared" si="13"/>
        <v>3.8483112263281831E-10</v>
      </c>
      <c r="AD11">
        <f>SUM(AB11:AB62)+1000*SUM(AC11:AC63)</f>
        <v>1.0788129939801867E-2</v>
      </c>
      <c r="AG11">
        <v>224</v>
      </c>
      <c r="AH11">
        <v>167.94</v>
      </c>
      <c r="AI11">
        <f t="shared" ref="AI11:AI54" si="14">AH11+273.15</f>
        <v>441.09</v>
      </c>
      <c r="AJ11">
        <v>2.53546</v>
      </c>
      <c r="AK11">
        <f>AJ11/$AJ$11</f>
        <v>1</v>
      </c>
      <c r="AL11">
        <f>1-AK11</f>
        <v>0</v>
      </c>
      <c r="AM11">
        <f>(AL12-AL11)/(AG12-AG11)</f>
        <v>4.8807711421204603E-5</v>
      </c>
      <c r="AN11">
        <f>1-(2*(($B$3-AP11)/$B$3))</f>
        <v>-1</v>
      </c>
      <c r="AO11">
        <f t="shared" ref="AO11:AO54" si="15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9.216910593832531E-5</v>
      </c>
      <c r="AR11">
        <f t="shared" ref="AR11:AS54" si="16">(AP11-AL11)^2</f>
        <v>0</v>
      </c>
      <c r="AS11">
        <f t="shared" si="16"/>
        <v>1.8802105344693856E-9</v>
      </c>
      <c r="AT11">
        <f>SUM(AR11:AR62)+1000*SUM(AS11:AS63)</f>
        <v>1.1614068619326064E-2</v>
      </c>
    </row>
    <row r="12" spans="1:46" x14ac:dyDescent="0.25">
      <c r="A12">
        <v>705</v>
      </c>
      <c r="B12">
        <v>158.327</v>
      </c>
      <c r="C12">
        <f t="shared" si="0"/>
        <v>431.47699999999998</v>
      </c>
      <c r="D12">
        <v>2.56196</v>
      </c>
      <c r="E12">
        <f t="shared" ref="E12:E56" si="17">D12/$D$11</f>
        <v>0.99959032543766912</v>
      </c>
      <c r="F12">
        <f t="shared" si="1"/>
        <v>4.0967456233087507E-4</v>
      </c>
      <c r="G12">
        <f t="shared" si="2"/>
        <v>1.9840368874796241E-5</v>
      </c>
      <c r="H12">
        <f t="shared" si="3"/>
        <v>-0.99819884852256013</v>
      </c>
      <c r="I12">
        <f t="shared" si="4"/>
        <v>-3.5517167441078108</v>
      </c>
      <c r="J12">
        <f t="shared" ref="J12:J56" si="18">J11+K11*(A12-A11)</f>
        <v>5.6965135677782084E-4</v>
      </c>
      <c r="K12">
        <f t="shared" si="5"/>
        <v>3.7009795708863028E-5</v>
      </c>
      <c r="L12">
        <f t="shared" si="6"/>
        <v>2.5592574761520338E-8</v>
      </c>
      <c r="M12">
        <f t="shared" si="6"/>
        <v>2.9478921781037264E-10</v>
      </c>
      <c r="Q12">
        <v>360</v>
      </c>
      <c r="R12">
        <v>168.57499999999999</v>
      </c>
      <c r="S12">
        <f t="shared" si="7"/>
        <v>441.72499999999997</v>
      </c>
      <c r="T12">
        <v>2.2578900000000002</v>
      </c>
      <c r="U12">
        <f t="shared" ref="U12:U55" si="19">T12/$T$11</f>
        <v>0.99950863213811436</v>
      </c>
      <c r="V12">
        <f t="shared" si="8"/>
        <v>4.9136786188563875E-4</v>
      </c>
      <c r="W12">
        <f t="shared" si="9"/>
        <v>4.9985244208355005E-5</v>
      </c>
      <c r="X12">
        <f t="shared" si="10"/>
        <v>-0.99695773679902366</v>
      </c>
      <c r="Y12">
        <f t="shared" si="11"/>
        <v>-3.3497195604355134</v>
      </c>
      <c r="Z12">
        <f t="shared" ref="Z12:Z55" si="20">Z11+AA11*(Q12-Q11)</f>
        <v>9.6217857399455344E-4</v>
      </c>
      <c r="AA12">
        <f t="shared" si="12"/>
        <v>5.890481986837253E-5</v>
      </c>
      <c r="AB12">
        <f t="shared" si="13"/>
        <v>2.2166272663650336E-7</v>
      </c>
      <c r="AC12">
        <f t="shared" si="13"/>
        <v>7.9558829954777071E-11</v>
      </c>
      <c r="AG12">
        <v>240</v>
      </c>
      <c r="AH12">
        <v>175.94900000000001</v>
      </c>
      <c r="AI12">
        <f t="shared" si="14"/>
        <v>449.09899999999999</v>
      </c>
      <c r="AJ12">
        <v>2.53348</v>
      </c>
      <c r="AK12">
        <f t="shared" ref="AK12:AK54" si="21">AJ12/$AJ$11</f>
        <v>0.99921907661726073</v>
      </c>
      <c r="AL12">
        <f t="shared" ref="AL12:AL54" si="22">1-AK12</f>
        <v>7.8092338273927364E-4</v>
      </c>
      <c r="AM12">
        <f t="shared" ref="AM12:AM54" si="23">(AL13-AL12)/(AG13-AG12)</f>
        <v>6.3104919817306981E-5</v>
      </c>
      <c r="AN12">
        <f t="shared" ref="AN12:AN54" si="24">1-(2*(($B$3-AP12)/$B$3))</f>
        <v>-0.99533720351973431</v>
      </c>
      <c r="AO12">
        <f t="shared" si="15"/>
        <v>-3.1779979599874753</v>
      </c>
      <c r="AP12">
        <f>AP11+AQ11*(AG12-AG11)</f>
        <v>1.474705695013205E-3</v>
      </c>
      <c r="AQ12">
        <f t="shared" ref="AQ12:AQ54" si="25">$B$1*EXP((-$B$2-($B$4*AO12))/($B$5*AI12))*($B$3-AP12)</f>
        <v>7.4264148622771092E-5</v>
      </c>
      <c r="AR12">
        <f t="shared" si="16"/>
        <v>4.8133389682416272E-7</v>
      </c>
      <c r="AS12">
        <f t="shared" si="16"/>
        <v>1.2452838753269996E-10</v>
      </c>
    </row>
    <row r="13" spans="1:46" x14ac:dyDescent="0.25">
      <c r="A13">
        <v>752</v>
      </c>
      <c r="B13">
        <v>166.227</v>
      </c>
      <c r="C13">
        <f t="shared" si="0"/>
        <v>439.37699999999995</v>
      </c>
      <c r="D13">
        <v>2.5595699999999999</v>
      </c>
      <c r="E13">
        <f t="shared" si="17"/>
        <v>0.9986578281005537</v>
      </c>
      <c r="F13">
        <f t="shared" si="1"/>
        <v>1.3421718994462983E-3</v>
      </c>
      <c r="G13">
        <f t="shared" si="2"/>
        <v>2.7560679775866562E-5</v>
      </c>
      <c r="H13">
        <f t="shared" si="3"/>
        <v>-0.99269893769271822</v>
      </c>
      <c r="I13">
        <f t="shared" si="4"/>
        <v>-2.9898640396520149</v>
      </c>
      <c r="J13">
        <f t="shared" si="18"/>
        <v>2.3091117550943828E-3</v>
      </c>
      <c r="K13">
        <f t="shared" si="5"/>
        <v>1.300207908677596E-5</v>
      </c>
      <c r="L13">
        <f t="shared" si="6"/>
        <v>9.3497268444073852E-7</v>
      </c>
      <c r="M13">
        <f t="shared" si="6"/>
        <v>2.1195285402438933E-10</v>
      </c>
      <c r="Q13">
        <v>384</v>
      </c>
      <c r="R13">
        <v>176.56</v>
      </c>
      <c r="S13">
        <f t="shared" si="7"/>
        <v>449.71</v>
      </c>
      <c r="T13">
        <v>2.2551800000000002</v>
      </c>
      <c r="U13">
        <f t="shared" si="19"/>
        <v>0.99830898627711384</v>
      </c>
      <c r="V13">
        <f t="shared" si="8"/>
        <v>1.6910137228861588E-3</v>
      </c>
      <c r="W13">
        <f t="shared" si="9"/>
        <v>6.8798878559830912E-5</v>
      </c>
      <c r="X13">
        <f t="shared" si="10"/>
        <v>-0.99248778153651851</v>
      </c>
      <c r="Y13">
        <f t="shared" si="11"/>
        <v>-2.9776084816384425</v>
      </c>
      <c r="Z13">
        <f t="shared" si="20"/>
        <v>2.3758942508354942E-3</v>
      </c>
      <c r="AA13">
        <f t="shared" si="12"/>
        <v>4.0300777652719709E-5</v>
      </c>
      <c r="AB13">
        <f t="shared" si="13"/>
        <v>4.6906133756416039E-7</v>
      </c>
      <c r="AC13">
        <f t="shared" si="13"/>
        <v>8.1214175531189239E-10</v>
      </c>
      <c r="AG13">
        <v>256</v>
      </c>
      <c r="AH13">
        <v>183.92099999999999</v>
      </c>
      <c r="AI13">
        <f t="shared" si="14"/>
        <v>457.07099999999997</v>
      </c>
      <c r="AJ13">
        <v>2.5309200000000001</v>
      </c>
      <c r="AK13">
        <f t="shared" si="21"/>
        <v>0.99820939790018381</v>
      </c>
      <c r="AL13">
        <f t="shared" si="22"/>
        <v>1.7906020998161853E-3</v>
      </c>
      <c r="AM13">
        <f t="shared" si="23"/>
        <v>9.4903883319001625E-5</v>
      </c>
      <c r="AN13">
        <f t="shared" si="24"/>
        <v>-0.99158021133365493</v>
      </c>
      <c r="AO13">
        <f t="shared" si="15"/>
        <v>-2.9282111219210378</v>
      </c>
      <c r="AP13">
        <f t="shared" ref="AP13:AP54" si="26">AP12+AQ12*(AG13-AG12)</f>
        <v>2.6629320729775422E-3</v>
      </c>
      <c r="AQ13">
        <f t="shared" si="25"/>
        <v>7.6365983732919131E-5</v>
      </c>
      <c r="AR13">
        <f t="shared" si="16"/>
        <v>7.6095958207569364E-7</v>
      </c>
      <c r="AS13">
        <f t="shared" si="16"/>
        <v>3.4365372106367752E-10</v>
      </c>
    </row>
    <row r="14" spans="1:46" x14ac:dyDescent="0.25">
      <c r="A14">
        <v>799</v>
      </c>
      <c r="B14">
        <v>174.10400000000001</v>
      </c>
      <c r="C14">
        <f t="shared" si="0"/>
        <v>447.25400000000002</v>
      </c>
      <c r="D14">
        <v>2.5562499999999999</v>
      </c>
      <c r="E14">
        <f t="shared" si="17"/>
        <v>0.99736247615108797</v>
      </c>
      <c r="F14">
        <f t="shared" si="1"/>
        <v>2.6375238489120267E-3</v>
      </c>
      <c r="G14">
        <f t="shared" si="2"/>
        <v>3.6692230304012372E-5</v>
      </c>
      <c r="H14">
        <f t="shared" si="3"/>
        <v>-0.99076673908934443</v>
      </c>
      <c r="I14">
        <f t="shared" si="4"/>
        <v>-2.8878230223574994</v>
      </c>
      <c r="J14">
        <f t="shared" si="18"/>
        <v>2.9202094721728529E-3</v>
      </c>
      <c r="K14">
        <f t="shared" si="5"/>
        <v>2.2567891809900063E-5</v>
      </c>
      <c r="L14">
        <f t="shared" si="6"/>
        <v>7.9911161598361738E-8</v>
      </c>
      <c r="M14">
        <f t="shared" si="6"/>
        <v>1.9949693789626277E-10</v>
      </c>
      <c r="Q14">
        <v>408</v>
      </c>
      <c r="R14">
        <v>184.53100000000001</v>
      </c>
      <c r="S14">
        <f t="shared" si="7"/>
        <v>457.68099999999998</v>
      </c>
      <c r="T14">
        <v>2.2514500000000002</v>
      </c>
      <c r="U14">
        <f t="shared" si="19"/>
        <v>0.9966578131916779</v>
      </c>
      <c r="V14">
        <f t="shared" si="8"/>
        <v>3.3421868083221007E-3</v>
      </c>
      <c r="W14">
        <f t="shared" si="9"/>
        <v>8.2632433230043586E-5</v>
      </c>
      <c r="X14">
        <f t="shared" si="10"/>
        <v>-0.98942958233390033</v>
      </c>
      <c r="Y14">
        <f t="shared" si="11"/>
        <v>-2.8278536419726956</v>
      </c>
      <c r="Z14">
        <f t="shared" si="20"/>
        <v>3.3431129145007673E-3</v>
      </c>
      <c r="AA14">
        <f t="shared" si="12"/>
        <v>5.8385797536215323E-5</v>
      </c>
      <c r="AB14">
        <f t="shared" si="13"/>
        <v>8.5767265416446224E-13</v>
      </c>
      <c r="AC14">
        <f t="shared" si="13"/>
        <v>5.8789934246922684E-10</v>
      </c>
      <c r="AG14">
        <v>272</v>
      </c>
      <c r="AH14">
        <v>191.851</v>
      </c>
      <c r="AI14">
        <f t="shared" si="14"/>
        <v>465.00099999999998</v>
      </c>
      <c r="AJ14">
        <v>2.5270700000000001</v>
      </c>
      <c r="AK14">
        <f t="shared" si="21"/>
        <v>0.99669093576707979</v>
      </c>
      <c r="AL14">
        <f t="shared" si="22"/>
        <v>3.3090642329202113E-3</v>
      </c>
      <c r="AM14">
        <f t="shared" si="23"/>
        <v>1.2620983963462784E-4</v>
      </c>
      <c r="AN14">
        <f t="shared" si="24"/>
        <v>-0.98771688818934478</v>
      </c>
      <c r="AO14">
        <f t="shared" si="15"/>
        <v>-2.7601950413077789</v>
      </c>
      <c r="AP14">
        <f t="shared" si="26"/>
        <v>3.8847878127042483E-3</v>
      </c>
      <c r="AQ14">
        <f t="shared" si="25"/>
        <v>1.0200447917707536E-4</v>
      </c>
      <c r="AR14">
        <f t="shared" si="16"/>
        <v>3.314576403193464E-7</v>
      </c>
      <c r="AS14">
        <f t="shared" si="16"/>
        <v>5.8589947488004522E-10</v>
      </c>
    </row>
    <row r="15" spans="1:46" x14ac:dyDescent="0.25">
      <c r="A15">
        <v>846</v>
      </c>
      <c r="B15">
        <v>181.99100000000001</v>
      </c>
      <c r="C15">
        <f t="shared" si="0"/>
        <v>455.14099999999996</v>
      </c>
      <c r="D15">
        <v>2.5518299999999998</v>
      </c>
      <c r="E15">
        <f t="shared" si="17"/>
        <v>0.99563794132679939</v>
      </c>
      <c r="F15">
        <f t="shared" si="1"/>
        <v>4.3620586732006084E-3</v>
      </c>
      <c r="G15">
        <f t="shared" si="2"/>
        <v>5.2547922584705745E-5</v>
      </c>
      <c r="H15">
        <f t="shared" si="3"/>
        <v>-0.98741299475775257</v>
      </c>
      <c r="I15">
        <f t="shared" si="4"/>
        <v>-2.749073175564317</v>
      </c>
      <c r="J15">
        <f t="shared" si="18"/>
        <v>3.9809003872381555E-3</v>
      </c>
      <c r="K15">
        <f t="shared" si="5"/>
        <v>3.4011703673040833E-5</v>
      </c>
      <c r="L15">
        <f t="shared" si="6"/>
        <v>1.45281638957835E-7</v>
      </c>
      <c r="M15">
        <f t="shared" si="6"/>
        <v>3.4359141154116391E-10</v>
      </c>
      <c r="Q15">
        <v>432</v>
      </c>
      <c r="R15">
        <v>192.499</v>
      </c>
      <c r="S15">
        <f t="shared" si="7"/>
        <v>465.649</v>
      </c>
      <c r="T15">
        <v>2.2469700000000001</v>
      </c>
      <c r="U15">
        <f t="shared" si="19"/>
        <v>0.99467463479415685</v>
      </c>
      <c r="V15">
        <f t="shared" si="8"/>
        <v>5.3253652058431467E-3</v>
      </c>
      <c r="W15">
        <f t="shared" si="9"/>
        <v>1.0993064777925499E-4</v>
      </c>
      <c r="X15">
        <f t="shared" si="10"/>
        <v>-0.98499901275511625</v>
      </c>
      <c r="Y15">
        <f t="shared" si="11"/>
        <v>-2.6682891353081524</v>
      </c>
      <c r="Z15">
        <f t="shared" si="20"/>
        <v>4.7443720553699345E-3</v>
      </c>
      <c r="AA15">
        <f t="shared" si="12"/>
        <v>8.0803687392552145E-5</v>
      </c>
      <c r="AB15">
        <f t="shared" si="13"/>
        <v>3.3755304089678853E-7</v>
      </c>
      <c r="AC15">
        <f t="shared" si="13"/>
        <v>8.4837982136855651E-10</v>
      </c>
      <c r="AG15">
        <v>288</v>
      </c>
      <c r="AH15">
        <v>199.76400000000001</v>
      </c>
      <c r="AI15">
        <f t="shared" si="14"/>
        <v>472.91399999999999</v>
      </c>
      <c r="AJ15">
        <v>2.5219499999999999</v>
      </c>
      <c r="AK15">
        <f t="shared" si="21"/>
        <v>0.99467157833292574</v>
      </c>
      <c r="AL15">
        <f t="shared" si="22"/>
        <v>5.3284216670742568E-3</v>
      </c>
      <c r="AM15">
        <f t="shared" si="23"/>
        <v>1.5948782469452777E-4</v>
      </c>
      <c r="AN15">
        <f t="shared" si="24"/>
        <v>-0.98255652429478246</v>
      </c>
      <c r="AO15">
        <f t="shared" si="15"/>
        <v>-2.5974617958000907</v>
      </c>
      <c r="AP15">
        <f t="shared" si="26"/>
        <v>5.5168594795374538E-3</v>
      </c>
      <c r="AQ15">
        <f t="shared" si="25"/>
        <v>1.3690427709747412E-4</v>
      </c>
      <c r="AR15">
        <f t="shared" si="16"/>
        <v>3.550880916591502E-8</v>
      </c>
      <c r="AS15">
        <f t="shared" si="16"/>
        <v>5.1001662206838766E-10</v>
      </c>
    </row>
    <row r="16" spans="1:46" x14ac:dyDescent="0.25">
      <c r="A16">
        <v>893</v>
      </c>
      <c r="B16" s="11">
        <v>189.85599999999999</v>
      </c>
      <c r="C16">
        <f t="shared" si="0"/>
        <v>463.00599999999997</v>
      </c>
      <c r="D16">
        <v>2.5455000000000001</v>
      </c>
      <c r="E16">
        <f t="shared" si="17"/>
        <v>0.99316818896531822</v>
      </c>
      <c r="F16">
        <f t="shared" si="1"/>
        <v>6.8318110346817784E-3</v>
      </c>
      <c r="G16">
        <f t="shared" si="2"/>
        <v>6.4834008749851331E-5</v>
      </c>
      <c r="H16">
        <f t="shared" si="3"/>
        <v>-0.98235862107668104</v>
      </c>
      <c r="I16">
        <f t="shared" si="4"/>
        <v>-2.5921120480181545</v>
      </c>
      <c r="J16">
        <f t="shared" si="18"/>
        <v>5.5794504598710749E-3</v>
      </c>
      <c r="K16">
        <f t="shared" si="5"/>
        <v>4.7460019807248198E-5</v>
      </c>
      <c r="L16">
        <f t="shared" si="6"/>
        <v>1.5684070093401955E-6</v>
      </c>
      <c r="M16">
        <f t="shared" si="6"/>
        <v>3.0185549177769592E-10</v>
      </c>
      <c r="Q16">
        <v>456</v>
      </c>
      <c r="R16" s="11">
        <v>200.45699999999999</v>
      </c>
      <c r="S16">
        <f t="shared" si="7"/>
        <v>473.60699999999997</v>
      </c>
      <c r="T16">
        <v>2.2410100000000002</v>
      </c>
      <c r="U16">
        <f t="shared" si="19"/>
        <v>0.99203629924745473</v>
      </c>
      <c r="V16">
        <f t="shared" si="8"/>
        <v>7.9637007525452663E-3</v>
      </c>
      <c r="W16">
        <f t="shared" si="9"/>
        <v>1.3704441493286404E-4</v>
      </c>
      <c r="X16">
        <f t="shared" si="10"/>
        <v>-0.97886727568339138</v>
      </c>
      <c r="Y16">
        <f t="shared" si="11"/>
        <v>-2.5054433149084825</v>
      </c>
      <c r="Z16">
        <f t="shared" si="20"/>
        <v>6.6836605527911862E-3</v>
      </c>
      <c r="AA16">
        <f t="shared" si="12"/>
        <v>1.0923961769557388E-4</v>
      </c>
      <c r="AB16">
        <f t="shared" si="13"/>
        <v>1.6385029129864654E-6</v>
      </c>
      <c r="AC16">
        <f t="shared" si="13"/>
        <v>7.7310674940681858E-10</v>
      </c>
      <c r="AG16">
        <v>304</v>
      </c>
      <c r="AH16" s="11">
        <v>207.673</v>
      </c>
      <c r="AI16">
        <f t="shared" si="14"/>
        <v>480.82299999999998</v>
      </c>
      <c r="AJ16">
        <v>2.5154800000000002</v>
      </c>
      <c r="AK16">
        <f t="shared" si="21"/>
        <v>0.9921197731378133</v>
      </c>
      <c r="AL16">
        <f t="shared" si="22"/>
        <v>7.8802268621867011E-3</v>
      </c>
      <c r="AM16">
        <f t="shared" si="23"/>
        <v>2.0262595347590034E-4</v>
      </c>
      <c r="AN16">
        <f t="shared" si="24"/>
        <v>-0.97563059423519638</v>
      </c>
      <c r="AO16">
        <f t="shared" si="15"/>
        <v>-2.4356124130716088</v>
      </c>
      <c r="AP16">
        <f t="shared" si="26"/>
        <v>7.7073279130970397E-3</v>
      </c>
      <c r="AQ16">
        <f t="shared" si="25"/>
        <v>1.8222926435592092E-4</v>
      </c>
      <c r="AR16">
        <f t="shared" si="16"/>
        <v>2.9894046596309307E-8</v>
      </c>
      <c r="AS16">
        <f t="shared" si="16"/>
        <v>4.1602492705708692E-10</v>
      </c>
    </row>
    <row r="17" spans="1:45" x14ac:dyDescent="0.25">
      <c r="A17">
        <v>940</v>
      </c>
      <c r="B17" s="11">
        <v>197.75</v>
      </c>
      <c r="C17">
        <f t="shared" si="0"/>
        <v>470.9</v>
      </c>
      <c r="D17">
        <v>2.53769</v>
      </c>
      <c r="E17">
        <f t="shared" si="17"/>
        <v>0.99012099055407521</v>
      </c>
      <c r="F17">
        <f t="shared" si="1"/>
        <v>9.8790094459247912E-3</v>
      </c>
      <c r="G17">
        <f t="shared" si="2"/>
        <v>7.6871052627863876E-5</v>
      </c>
      <c r="H17">
        <f t="shared" si="3"/>
        <v>-0.97530573489012284</v>
      </c>
      <c r="I17">
        <f t="shared" si="4"/>
        <v>-2.4290565216122748</v>
      </c>
      <c r="J17">
        <f t="shared" si="18"/>
        <v>7.8100713908117406E-3</v>
      </c>
      <c r="K17">
        <f t="shared" si="5"/>
        <v>6.4342689333892608E-5</v>
      </c>
      <c r="L17">
        <f t="shared" si="6"/>
        <v>4.2805046758949725E-6</v>
      </c>
      <c r="M17">
        <f t="shared" si="6"/>
        <v>1.5695988682572658E-10</v>
      </c>
      <c r="Q17">
        <v>480</v>
      </c>
      <c r="R17" s="11">
        <v>208.404</v>
      </c>
      <c r="S17">
        <f t="shared" si="7"/>
        <v>481.55399999999997</v>
      </c>
      <c r="T17">
        <v>2.2335799999999999</v>
      </c>
      <c r="U17">
        <f t="shared" si="19"/>
        <v>0.988747233289066</v>
      </c>
      <c r="V17">
        <f t="shared" si="8"/>
        <v>1.1252766710934003E-2</v>
      </c>
      <c r="W17">
        <f t="shared" si="9"/>
        <v>1.6508041906448481E-4</v>
      </c>
      <c r="X17">
        <f t="shared" si="10"/>
        <v>-0.97057769589885923</v>
      </c>
      <c r="Y17">
        <f t="shared" si="11"/>
        <v>-2.3412198851684369</v>
      </c>
      <c r="Z17">
        <f t="shared" si="20"/>
        <v>9.3054113774849595E-3</v>
      </c>
      <c r="AA17">
        <f t="shared" si="12"/>
        <v>1.4524728578320143E-4</v>
      </c>
      <c r="AB17">
        <f t="shared" si="13"/>
        <v>3.7921927947124375E-6</v>
      </c>
      <c r="AC17">
        <f t="shared" si="13"/>
        <v>3.9335317575315076E-10</v>
      </c>
      <c r="AG17">
        <v>320</v>
      </c>
      <c r="AH17" s="11">
        <v>215.57599999999999</v>
      </c>
      <c r="AI17">
        <f t="shared" si="14"/>
        <v>488.726</v>
      </c>
      <c r="AJ17">
        <v>2.50726</v>
      </c>
      <c r="AK17">
        <f t="shared" si="21"/>
        <v>0.98887775788219889</v>
      </c>
      <c r="AL17">
        <f t="shared" si="22"/>
        <v>1.1122242117801107E-2</v>
      </c>
      <c r="AM17">
        <f t="shared" si="23"/>
        <v>2.2086721936059178E-4</v>
      </c>
      <c r="AN17">
        <f t="shared" si="24"/>
        <v>-0.96641169204676913</v>
      </c>
      <c r="AO17">
        <f t="shared" si="15"/>
        <v>-2.2733973988031044</v>
      </c>
      <c r="AP17">
        <f t="shared" si="26"/>
        <v>1.0622996142791774E-2</v>
      </c>
      <c r="AQ17">
        <f t="shared" si="25"/>
        <v>2.3960106390708431E-4</v>
      </c>
      <c r="AR17">
        <f t="shared" si="16"/>
        <v>2.4924654356301909E-7</v>
      </c>
      <c r="AS17">
        <f t="shared" si="16"/>
        <v>3.5095693149214777E-10</v>
      </c>
    </row>
    <row r="18" spans="1:45" x14ac:dyDescent="0.25">
      <c r="A18">
        <v>987</v>
      </c>
      <c r="B18" s="11">
        <v>205.62200000000001</v>
      </c>
      <c r="C18">
        <f t="shared" si="0"/>
        <v>478.77199999999999</v>
      </c>
      <c r="D18">
        <v>2.5284300000000002</v>
      </c>
      <c r="E18">
        <f t="shared" si="17"/>
        <v>0.98650805108056561</v>
      </c>
      <c r="F18">
        <f t="shared" si="1"/>
        <v>1.3491948919434393E-2</v>
      </c>
      <c r="G18">
        <f t="shared" si="2"/>
        <v>8.5421504486044378E-5</v>
      </c>
      <c r="H18">
        <f t="shared" si="3"/>
        <v>-0.96574396760363457</v>
      </c>
      <c r="I18">
        <f t="shared" si="4"/>
        <v>-2.2632068418358697</v>
      </c>
      <c r="J18">
        <f t="shared" si="18"/>
        <v>1.0834177789504693E-2</v>
      </c>
      <c r="K18">
        <f t="shared" si="5"/>
        <v>8.528475999694433E-5</v>
      </c>
      <c r="L18">
        <f t="shared" si="6"/>
        <v>7.0637473790877965E-6</v>
      </c>
      <c r="M18">
        <f t="shared" si="6"/>
        <v>1.8699055299233134E-14</v>
      </c>
      <c r="Q18">
        <v>504</v>
      </c>
      <c r="R18" s="11">
        <v>216.37799999999999</v>
      </c>
      <c r="S18">
        <f t="shared" si="7"/>
        <v>489.52799999999996</v>
      </c>
      <c r="T18">
        <v>2.2246299999999999</v>
      </c>
      <c r="U18">
        <f t="shared" si="19"/>
        <v>0.98478530323151836</v>
      </c>
      <c r="V18">
        <f t="shared" si="8"/>
        <v>1.5214696768481639E-2</v>
      </c>
      <c r="W18">
        <f t="shared" si="9"/>
        <v>1.7559392061383683E-4</v>
      </c>
      <c r="X18">
        <f t="shared" si="10"/>
        <v>-0.95955569683491171</v>
      </c>
      <c r="Y18">
        <f t="shared" si="11"/>
        <v>-2.1760703941920601</v>
      </c>
      <c r="Z18">
        <f t="shared" si="20"/>
        <v>1.2791346236281795E-2</v>
      </c>
      <c r="AA18">
        <f t="shared" si="12"/>
        <v>1.9101011842437003E-4</v>
      </c>
      <c r="AB18">
        <f t="shared" si="13"/>
        <v>5.8726278019132691E-6</v>
      </c>
      <c r="AC18">
        <f t="shared" si="13"/>
        <v>2.3765915493348868E-10</v>
      </c>
      <c r="AG18">
        <v>336</v>
      </c>
      <c r="AH18" s="11">
        <v>223.47399999999999</v>
      </c>
      <c r="AI18">
        <f t="shared" si="14"/>
        <v>496.62399999999997</v>
      </c>
      <c r="AJ18">
        <v>2.4983</v>
      </c>
      <c r="AK18">
        <f t="shared" si="21"/>
        <v>0.98534388237242942</v>
      </c>
      <c r="AL18">
        <f t="shared" si="22"/>
        <v>1.4656117627570575E-2</v>
      </c>
      <c r="AM18">
        <f t="shared" si="23"/>
        <v>2.4601058585030366E-4</v>
      </c>
      <c r="AN18">
        <f t="shared" si="24"/>
        <v>-0.95429037453934429</v>
      </c>
      <c r="AO18">
        <f t="shared" si="15"/>
        <v>-2.1104648281807461</v>
      </c>
      <c r="AP18">
        <f t="shared" si="26"/>
        <v>1.4456613165305124E-2</v>
      </c>
      <c r="AQ18">
        <f t="shared" si="25"/>
        <v>3.1095326212730607E-4</v>
      </c>
      <c r="AR18">
        <f t="shared" si="16"/>
        <v>3.9802030463826868E-8</v>
      </c>
      <c r="AS18">
        <f t="shared" si="16"/>
        <v>4.217551202019531E-9</v>
      </c>
    </row>
    <row r="19" spans="1:45" x14ac:dyDescent="0.25">
      <c r="A19">
        <v>1034</v>
      </c>
      <c r="B19" s="11">
        <v>213.488</v>
      </c>
      <c r="C19">
        <f t="shared" si="0"/>
        <v>486.63799999999998</v>
      </c>
      <c r="D19">
        <v>2.5181399999999998</v>
      </c>
      <c r="E19">
        <f t="shared" si="17"/>
        <v>0.98249324036972152</v>
      </c>
      <c r="F19">
        <f t="shared" si="1"/>
        <v>1.7506759630278479E-2</v>
      </c>
      <c r="G19">
        <f t="shared" si="2"/>
        <v>9.8205675225444255E-5</v>
      </c>
      <c r="H19">
        <f t="shared" si="3"/>
        <v>-0.95307006421823148</v>
      </c>
      <c r="I19">
        <f t="shared" si="4"/>
        <v>-2.0961806620547221</v>
      </c>
      <c r="J19">
        <f t="shared" si="18"/>
        <v>1.4842561509361077E-2</v>
      </c>
      <c r="K19">
        <f t="shared" si="5"/>
        <v>1.1134181122833784E-4</v>
      </c>
      <c r="L19">
        <f t="shared" si="6"/>
        <v>7.0979516274998177E-6</v>
      </c>
      <c r="M19">
        <f t="shared" si="6"/>
        <v>1.7255806908651716E-10</v>
      </c>
      <c r="Q19">
        <v>528</v>
      </c>
      <c r="R19" s="11">
        <v>224.321</v>
      </c>
      <c r="S19">
        <f t="shared" si="7"/>
        <v>497.471</v>
      </c>
      <c r="T19">
        <v>2.2151100000000001</v>
      </c>
      <c r="U19">
        <f t="shared" si="19"/>
        <v>0.98057104913678628</v>
      </c>
      <c r="V19">
        <f t="shared" si="8"/>
        <v>1.9428950863213723E-2</v>
      </c>
      <c r="W19">
        <f t="shared" si="9"/>
        <v>1.8905858049284482E-4</v>
      </c>
      <c r="X19">
        <f t="shared" si="10"/>
        <v>-0.94506101395580844</v>
      </c>
      <c r="Y19">
        <f t="shared" si="11"/>
        <v>-2.0095189670398708</v>
      </c>
      <c r="Z19">
        <f t="shared" si="20"/>
        <v>1.7375589078466674E-2</v>
      </c>
      <c r="AA19">
        <f t="shared" si="12"/>
        <v>2.4669787277589549E-4</v>
      </c>
      <c r="AB19">
        <f t="shared" si="13"/>
        <v>4.2162946190595852E-6</v>
      </c>
      <c r="AC19">
        <f t="shared" si="13"/>
        <v>3.3222880148909437E-9</v>
      </c>
      <c r="AG19">
        <v>352</v>
      </c>
      <c r="AH19" s="11">
        <v>231.37</v>
      </c>
      <c r="AI19">
        <f t="shared" si="14"/>
        <v>504.52</v>
      </c>
      <c r="AJ19">
        <v>2.4883199999999999</v>
      </c>
      <c r="AK19">
        <f t="shared" si="21"/>
        <v>0.98140771299882457</v>
      </c>
      <c r="AL19">
        <f t="shared" si="22"/>
        <v>1.8592287001175434E-2</v>
      </c>
      <c r="AM19">
        <f t="shared" si="23"/>
        <v>2.9112074337594301E-4</v>
      </c>
      <c r="AN19">
        <f t="shared" si="24"/>
        <v>-0.9385593791975364</v>
      </c>
      <c r="AO19">
        <f t="shared" si="15"/>
        <v>-1.9466669220937824</v>
      </c>
      <c r="AP19">
        <f t="shared" si="26"/>
        <v>1.9431865359342021E-2</v>
      </c>
      <c r="AQ19">
        <f t="shared" si="25"/>
        <v>3.9832274206306909E-4</v>
      </c>
      <c r="AR19">
        <f t="shared" si="16"/>
        <v>7.0489181950170216E-7</v>
      </c>
      <c r="AS19">
        <f t="shared" si="16"/>
        <v>1.149226852251458E-8</v>
      </c>
    </row>
    <row r="20" spans="1:45" x14ac:dyDescent="0.25">
      <c r="A20">
        <v>1081</v>
      </c>
      <c r="B20" s="11">
        <v>221.358</v>
      </c>
      <c r="C20">
        <f t="shared" si="0"/>
        <v>494.50799999999998</v>
      </c>
      <c r="D20">
        <v>2.50631</v>
      </c>
      <c r="E20">
        <f t="shared" si="17"/>
        <v>0.97787757363412564</v>
      </c>
      <c r="F20">
        <f t="shared" si="1"/>
        <v>2.2122426365874359E-2</v>
      </c>
      <c r="G20">
        <f t="shared" si="2"/>
        <v>1.1904221324877036E-4</v>
      </c>
      <c r="H20">
        <f t="shared" si="3"/>
        <v>-0.93652390335298064</v>
      </c>
      <c r="I20">
        <f t="shared" si="4"/>
        <v>-1.9281346888945488</v>
      </c>
      <c r="J20">
        <f t="shared" si="18"/>
        <v>2.0075626637092954E-2</v>
      </c>
      <c r="K20">
        <f t="shared" si="5"/>
        <v>1.4341571511168328E-4</v>
      </c>
      <c r="L20">
        <f t="shared" si="6"/>
        <v>4.1893891297396342E-6</v>
      </c>
      <c r="M20">
        <f t="shared" si="6"/>
        <v>5.9406759306141997E-10</v>
      </c>
      <c r="Q20">
        <v>552</v>
      </c>
      <c r="R20" s="11">
        <v>232.268</v>
      </c>
      <c r="S20">
        <f t="shared" si="7"/>
        <v>505.41800000000001</v>
      </c>
      <c r="T20">
        <v>2.20486</v>
      </c>
      <c r="U20">
        <f t="shared" si="19"/>
        <v>0.976033643204958</v>
      </c>
      <c r="V20">
        <f t="shared" si="8"/>
        <v>2.3966356795041999E-2</v>
      </c>
      <c r="W20">
        <f t="shared" si="9"/>
        <v>2.3683045595396709E-4</v>
      </c>
      <c r="X20">
        <f t="shared" si="10"/>
        <v>-0.92634050081057584</v>
      </c>
      <c r="Y20">
        <f t="shared" si="11"/>
        <v>-1.842234805850103</v>
      </c>
      <c r="Z20">
        <f t="shared" si="20"/>
        <v>2.3296338025088167E-2</v>
      </c>
      <c r="AA20">
        <f t="shared" si="12"/>
        <v>3.1471177446126781E-4</v>
      </c>
      <c r="AB20">
        <f t="shared" si="13"/>
        <v>4.4892515209044504E-7</v>
      </c>
      <c r="AC20">
        <f t="shared" si="13"/>
        <v>6.0654997724356211E-9</v>
      </c>
      <c r="AG20">
        <v>368</v>
      </c>
      <c r="AH20" s="11">
        <v>239.26400000000001</v>
      </c>
      <c r="AI20">
        <f t="shared" si="14"/>
        <v>512.41399999999999</v>
      </c>
      <c r="AJ20">
        <v>2.4765100000000002</v>
      </c>
      <c r="AK20">
        <f t="shared" si="21"/>
        <v>0.97674978110480948</v>
      </c>
      <c r="AL20">
        <f t="shared" si="22"/>
        <v>2.3250218895190522E-2</v>
      </c>
      <c r="AM20">
        <f t="shared" si="23"/>
        <v>3.6433231050776033E-4</v>
      </c>
      <c r="AN20">
        <f t="shared" si="24"/>
        <v>-0.91840839844543565</v>
      </c>
      <c r="AO20">
        <f t="shared" si="15"/>
        <v>-1.7819069014127626</v>
      </c>
      <c r="AP20">
        <f t="shared" si="26"/>
        <v>2.5805029232351125E-2</v>
      </c>
      <c r="AQ20">
        <f t="shared" si="25"/>
        <v>5.0350734846086134E-4</v>
      </c>
      <c r="AR20">
        <f t="shared" si="16"/>
        <v>6.527055858862672E-6</v>
      </c>
      <c r="AS20">
        <f t="shared" si="16"/>
        <v>1.9369691189247107E-8</v>
      </c>
    </row>
    <row r="21" spans="1:45" x14ac:dyDescent="0.25">
      <c r="A21">
        <v>1128</v>
      </c>
      <c r="B21" s="11">
        <v>229.20699999999999</v>
      </c>
      <c r="C21">
        <f t="shared" si="0"/>
        <v>502.35699999999997</v>
      </c>
      <c r="D21">
        <v>2.4919699999999998</v>
      </c>
      <c r="E21">
        <f t="shared" si="17"/>
        <v>0.97228258961143343</v>
      </c>
      <c r="F21">
        <f t="shared" si="1"/>
        <v>2.7717410388566566E-2</v>
      </c>
      <c r="G21">
        <f t="shared" si="2"/>
        <v>1.5191579515009954E-4</v>
      </c>
      <c r="H21">
        <f t="shared" si="3"/>
        <v>-0.91521133921679576</v>
      </c>
      <c r="I21">
        <f t="shared" si="4"/>
        <v>-1.7589536265856975</v>
      </c>
      <c r="J21">
        <f t="shared" si="18"/>
        <v>2.6816165247342066E-2</v>
      </c>
      <c r="K21">
        <f t="shared" si="5"/>
        <v>1.8175876142791043E-4</v>
      </c>
      <c r="L21">
        <f t="shared" si="6"/>
        <v>8.122428045807677E-7</v>
      </c>
      <c r="M21">
        <f t="shared" si="6"/>
        <v>8.9060263625855784E-10</v>
      </c>
      <c r="Q21">
        <v>576</v>
      </c>
      <c r="R21" s="11">
        <v>240.20500000000001</v>
      </c>
      <c r="S21">
        <f t="shared" si="7"/>
        <v>513.35500000000002</v>
      </c>
      <c r="T21">
        <v>2.1920199999999999</v>
      </c>
      <c r="U21">
        <f t="shared" si="19"/>
        <v>0.97034971226206279</v>
      </c>
      <c r="V21">
        <f t="shared" si="8"/>
        <v>2.9650287737937209E-2</v>
      </c>
      <c r="W21">
        <f t="shared" si="9"/>
        <v>2.8866017411833628E-4</v>
      </c>
      <c r="X21">
        <f t="shared" si="10"/>
        <v>-0.90245879544980978</v>
      </c>
      <c r="Y21">
        <f t="shared" si="11"/>
        <v>-1.6739255851553012</v>
      </c>
      <c r="Z21">
        <f t="shared" si="20"/>
        <v>3.0849420612158597E-2</v>
      </c>
      <c r="AA21">
        <f t="shared" si="12"/>
        <v>3.9565739193847196E-4</v>
      </c>
      <c r="AB21">
        <f t="shared" si="13"/>
        <v>1.4379196500384478E-6</v>
      </c>
      <c r="AC21">
        <f t="shared" si="13"/>
        <v>1.1448404621249561E-8</v>
      </c>
      <c r="AG21">
        <v>384</v>
      </c>
      <c r="AH21" s="11">
        <v>247.14599999999999</v>
      </c>
      <c r="AI21">
        <f t="shared" si="14"/>
        <v>520.29599999999994</v>
      </c>
      <c r="AJ21">
        <v>2.4617300000000002</v>
      </c>
      <c r="AK21">
        <f t="shared" si="21"/>
        <v>0.97092046413668531</v>
      </c>
      <c r="AL21">
        <f t="shared" si="22"/>
        <v>2.9079535863314687E-2</v>
      </c>
      <c r="AM21">
        <f t="shared" si="23"/>
        <v>4.5430612196604298E-4</v>
      </c>
      <c r="AN21">
        <f t="shared" si="24"/>
        <v>-0.89293617249412538</v>
      </c>
      <c r="AO21">
        <f t="shared" si="15"/>
        <v>-1.6161748521429151</v>
      </c>
      <c r="AP21">
        <f t="shared" si="26"/>
        <v>3.3861146807724909E-2</v>
      </c>
      <c r="AQ21">
        <f t="shared" si="25"/>
        <v>6.2745048666010587E-4</v>
      </c>
      <c r="AR21">
        <f t="shared" si="16"/>
        <v>2.2863803223703618E-5</v>
      </c>
      <c r="AS21">
        <f t="shared" si="16"/>
        <v>2.9978971025310655E-8</v>
      </c>
    </row>
    <row r="22" spans="1:45" x14ac:dyDescent="0.25">
      <c r="A22">
        <v>1175</v>
      </c>
      <c r="B22" s="11">
        <v>237.06800000000001</v>
      </c>
      <c r="C22">
        <f t="shared" si="0"/>
        <v>510.21799999999996</v>
      </c>
      <c r="D22">
        <v>2.4736699999999998</v>
      </c>
      <c r="E22">
        <f t="shared" si="17"/>
        <v>0.96514254723937876</v>
      </c>
      <c r="F22">
        <f t="shared" si="1"/>
        <v>3.4857452760621244E-2</v>
      </c>
      <c r="G22">
        <f t="shared" si="2"/>
        <v>1.9159653289968964E-4</v>
      </c>
      <c r="H22">
        <f t="shared" si="3"/>
        <v>-0.88820073401757393</v>
      </c>
      <c r="I22">
        <f t="shared" si="4"/>
        <v>-1.5889970995557643</v>
      </c>
      <c r="J22">
        <f t="shared" si="18"/>
        <v>3.5358827034453859E-2</v>
      </c>
      <c r="K22">
        <f t="shared" si="5"/>
        <v>2.2761805053369777E-4</v>
      </c>
      <c r="L22">
        <f t="shared" si="6"/>
        <v>2.5137616246118219E-7</v>
      </c>
      <c r="M22">
        <f t="shared" si="6"/>
        <v>1.2975497326571585E-9</v>
      </c>
      <c r="Q22">
        <v>600</v>
      </c>
      <c r="R22" s="11">
        <v>248.15799999999999</v>
      </c>
      <c r="S22">
        <f t="shared" si="7"/>
        <v>521.30799999999999</v>
      </c>
      <c r="T22">
        <v>2.1763699999999999</v>
      </c>
      <c r="U22">
        <f t="shared" si="19"/>
        <v>0.96342186808322272</v>
      </c>
      <c r="V22">
        <f t="shared" si="8"/>
        <v>3.6578131916777279E-2</v>
      </c>
      <c r="W22">
        <f t="shared" si="9"/>
        <v>3.7129260734838448E-4</v>
      </c>
      <c r="X22">
        <f t="shared" si="10"/>
        <v>-0.87243458274197949</v>
      </c>
      <c r="Y22">
        <f t="shared" si="11"/>
        <v>-1.5047499747221396</v>
      </c>
      <c r="Z22">
        <f t="shared" si="20"/>
        <v>4.0345198018681923E-2</v>
      </c>
      <c r="AA22">
        <f t="shared" si="12"/>
        <v>4.915611174272532E-4</v>
      </c>
      <c r="AB22">
        <f t="shared" si="13"/>
        <v>1.419078701611905E-5</v>
      </c>
      <c r="AC22">
        <f t="shared" si="13"/>
        <v>1.4464514516590947E-8</v>
      </c>
      <c r="AG22">
        <v>400</v>
      </c>
      <c r="AH22" s="11">
        <v>255.03399999999999</v>
      </c>
      <c r="AI22">
        <f t="shared" si="14"/>
        <v>528.18399999999997</v>
      </c>
      <c r="AJ22">
        <v>2.4432999999999998</v>
      </c>
      <c r="AK22">
        <f t="shared" si="21"/>
        <v>0.96365156618522863</v>
      </c>
      <c r="AL22">
        <f t="shared" si="22"/>
        <v>3.6348433814771375E-2</v>
      </c>
      <c r="AM22">
        <f t="shared" si="23"/>
        <v>5.7386036458866724E-4</v>
      </c>
      <c r="AN22">
        <f t="shared" si="24"/>
        <v>-0.86119371507354936</v>
      </c>
      <c r="AO22">
        <f t="shared" si="15"/>
        <v>-1.4496679586613155</v>
      </c>
      <c r="AP22">
        <f t="shared" si="26"/>
        <v>4.3900354594286602E-2</v>
      </c>
      <c r="AQ22">
        <f t="shared" si="25"/>
        <v>7.7241674363918121E-4</v>
      </c>
      <c r="AR22">
        <f t="shared" si="16"/>
        <v>5.703150746007387E-5</v>
      </c>
      <c r="AS22">
        <f t="shared" si="16"/>
        <v>3.9424635661651386E-8</v>
      </c>
    </row>
    <row r="23" spans="1:45" x14ac:dyDescent="0.25">
      <c r="A23">
        <v>1222</v>
      </c>
      <c r="B23" s="11">
        <v>244.886</v>
      </c>
      <c r="C23">
        <f t="shared" si="0"/>
        <v>518.03599999999994</v>
      </c>
      <c r="D23">
        <v>2.45059</v>
      </c>
      <c r="E23">
        <f t="shared" si="17"/>
        <v>0.95613751019309334</v>
      </c>
      <c r="F23">
        <f t="shared" si="1"/>
        <v>4.3862489806906657E-2</v>
      </c>
      <c r="G23">
        <f t="shared" si="2"/>
        <v>2.4082389165597831E-4</v>
      </c>
      <c r="H23">
        <f t="shared" si="3"/>
        <v>-0.8543751222512832</v>
      </c>
      <c r="I23">
        <f t="shared" si="4"/>
        <v>-1.4179744404976233</v>
      </c>
      <c r="J23">
        <f t="shared" si="18"/>
        <v>4.6056875409537651E-2</v>
      </c>
      <c r="K23">
        <f t="shared" si="5"/>
        <v>2.7989785986446466E-4</v>
      </c>
      <c r="L23">
        <f t="shared" si="6"/>
        <v>4.8153281730341895E-6</v>
      </c>
      <c r="M23">
        <f t="shared" si="6"/>
        <v>1.5267749915578019E-9</v>
      </c>
      <c r="Q23">
        <v>624</v>
      </c>
      <c r="R23" s="11">
        <v>256.08999999999997</v>
      </c>
      <c r="S23">
        <f t="shared" si="7"/>
        <v>529.24</v>
      </c>
      <c r="T23">
        <v>2.1562399999999999</v>
      </c>
      <c r="U23">
        <f t="shared" si="19"/>
        <v>0.95451084550686149</v>
      </c>
      <c r="V23">
        <f t="shared" si="8"/>
        <v>4.5489154493138506E-2</v>
      </c>
      <c r="W23">
        <f t="shared" si="9"/>
        <v>4.5724509369927485E-4</v>
      </c>
      <c r="X23">
        <f t="shared" si="10"/>
        <v>-0.8351327760545677</v>
      </c>
      <c r="Y23">
        <f t="shared" si="11"/>
        <v>-1.3345045748838955</v>
      </c>
      <c r="Z23">
        <f t="shared" si="20"/>
        <v>5.2142664836935998E-2</v>
      </c>
      <c r="AA23">
        <f t="shared" si="12"/>
        <v>6.0092384533643925E-4</v>
      </c>
      <c r="AB23">
        <f t="shared" si="13"/>
        <v>4.426919989502022E-5</v>
      </c>
      <c r="AC23">
        <f t="shared" si="13"/>
        <v>2.0643583672013973E-8</v>
      </c>
      <c r="AG23">
        <v>416</v>
      </c>
      <c r="AH23" s="11">
        <v>262.87400000000002</v>
      </c>
      <c r="AI23">
        <f t="shared" si="14"/>
        <v>536.024</v>
      </c>
      <c r="AJ23">
        <v>2.4200200000000001</v>
      </c>
      <c r="AK23">
        <f t="shared" si="21"/>
        <v>0.95446980035180995</v>
      </c>
      <c r="AL23">
        <f t="shared" si="22"/>
        <v>4.5530199648190051E-2</v>
      </c>
      <c r="AM23">
        <f t="shared" si="23"/>
        <v>7.1091636231690458E-4</v>
      </c>
      <c r="AN23">
        <f t="shared" si="24"/>
        <v>-0.822117475406549</v>
      </c>
      <c r="AO23">
        <f t="shared" si="15"/>
        <v>-1.282335883470052</v>
      </c>
      <c r="AP23">
        <f t="shared" si="26"/>
        <v>5.6259022492513501E-2</v>
      </c>
      <c r="AQ23">
        <f t="shared" si="25"/>
        <v>9.344366319004859E-4</v>
      </c>
      <c r="AR23">
        <f t="shared" si="16"/>
        <v>1.1510763962487673E-4</v>
      </c>
      <c r="AS23">
        <f t="shared" si="16"/>
        <v>4.9961310914716868E-8</v>
      </c>
    </row>
    <row r="24" spans="1:45" x14ac:dyDescent="0.25">
      <c r="A24">
        <v>1269</v>
      </c>
      <c r="B24" s="11">
        <v>252.73099999999999</v>
      </c>
      <c r="C24">
        <f t="shared" si="0"/>
        <v>525.88099999999997</v>
      </c>
      <c r="D24">
        <v>2.4215800000000001</v>
      </c>
      <c r="E24">
        <f t="shared" si="17"/>
        <v>0.94481878728526236</v>
      </c>
      <c r="F24">
        <f t="shared" si="1"/>
        <v>5.5181212714737637E-2</v>
      </c>
      <c r="G24">
        <f t="shared" si="2"/>
        <v>2.9802060360047269E-4</v>
      </c>
      <c r="H24">
        <f t="shared" si="3"/>
        <v>-0.81278037034214412</v>
      </c>
      <c r="I24">
        <f t="shared" si="4"/>
        <v>-1.246740191274933</v>
      </c>
      <c r="J24">
        <f t="shared" si="18"/>
        <v>5.9212074823167489E-2</v>
      </c>
      <c r="K24">
        <f t="shared" si="5"/>
        <v>3.4094554281456261E-4</v>
      </c>
      <c r="L24">
        <f t="shared" si="6"/>
        <v>1.6247849337175547E-5</v>
      </c>
      <c r="M24">
        <f t="shared" si="6"/>
        <v>1.8425504065333148E-9</v>
      </c>
      <c r="Q24">
        <v>648</v>
      </c>
      <c r="R24" s="11">
        <v>264.02100000000002</v>
      </c>
      <c r="S24">
        <f t="shared" si="7"/>
        <v>537.17100000000005</v>
      </c>
      <c r="T24">
        <v>2.1314500000000001</v>
      </c>
      <c r="U24">
        <f t="shared" si="19"/>
        <v>0.9435369632580789</v>
      </c>
      <c r="V24">
        <f t="shared" si="8"/>
        <v>5.6463036741921102E-2</v>
      </c>
      <c r="W24">
        <f t="shared" si="9"/>
        <v>5.7547587428065838E-4</v>
      </c>
      <c r="X24">
        <f t="shared" si="10"/>
        <v>-0.78953204744137873</v>
      </c>
      <c r="Y24">
        <f t="shared" si="11"/>
        <v>-1.1638303838599446</v>
      </c>
      <c r="Z24">
        <f t="shared" si="20"/>
        <v>6.6564837125010545E-2</v>
      </c>
      <c r="AA24">
        <f t="shared" si="12"/>
        <v>7.2522617212305717E-4</v>
      </c>
      <c r="AB24">
        <f t="shared" si="13"/>
        <v>1.0204637097978603E-4</v>
      </c>
      <c r="AC24">
        <f t="shared" si="13"/>
        <v>2.2425151703887144E-8</v>
      </c>
      <c r="AG24">
        <v>432</v>
      </c>
      <c r="AH24" s="11">
        <v>270.72000000000003</v>
      </c>
      <c r="AI24">
        <f t="shared" si="14"/>
        <v>543.87</v>
      </c>
      <c r="AJ24">
        <v>2.3911799999999999</v>
      </c>
      <c r="AK24">
        <f t="shared" si="21"/>
        <v>0.94309513855473948</v>
      </c>
      <c r="AL24">
        <f t="shared" si="22"/>
        <v>5.6904861445260524E-2</v>
      </c>
      <c r="AM24">
        <f t="shared" si="23"/>
        <v>8.7705978402340817E-4</v>
      </c>
      <c r="AN24">
        <f t="shared" si="24"/>
        <v>-0.77484471742653138</v>
      </c>
      <c r="AO24">
        <f t="shared" si="15"/>
        <v>-1.115096763529049</v>
      </c>
      <c r="AP24">
        <f t="shared" si="26"/>
        <v>7.1210008602921274E-2</v>
      </c>
      <c r="AQ24">
        <f t="shared" si="25"/>
        <v>1.1187490628247183E-3</v>
      </c>
      <c r="AR24">
        <f t="shared" si="16"/>
        <v>2.0463723520232943E-4</v>
      </c>
      <c r="AS24">
        <f t="shared" si="16"/>
        <v>5.8413707487497437E-8</v>
      </c>
    </row>
    <row r="25" spans="1:45" x14ac:dyDescent="0.25">
      <c r="A25">
        <v>1316</v>
      </c>
      <c r="B25" s="11">
        <v>260.61200000000002</v>
      </c>
      <c r="C25">
        <f t="shared" si="0"/>
        <v>533.76199999999994</v>
      </c>
      <c r="D25">
        <v>2.3856799999999998</v>
      </c>
      <c r="E25">
        <f t="shared" si="17"/>
        <v>0.93081181891604015</v>
      </c>
      <c r="F25">
        <f t="shared" si="1"/>
        <v>6.9188181083959854E-2</v>
      </c>
      <c r="G25">
        <f t="shared" si="2"/>
        <v>3.6783545809294731E-4</v>
      </c>
      <c r="H25">
        <f t="shared" si="3"/>
        <v>-0.76211351181466003</v>
      </c>
      <c r="I25">
        <f t="shared" si="4"/>
        <v>-1.0748322689469352</v>
      </c>
      <c r="J25">
        <f t="shared" si="18"/>
        <v>7.5236515335451934E-2</v>
      </c>
      <c r="K25">
        <f t="shared" si="5"/>
        <v>4.1082872542157114E-4</v>
      </c>
      <c r="L25">
        <f t="shared" si="6"/>
        <v>3.6582347217772258E-5</v>
      </c>
      <c r="M25">
        <f t="shared" si="6"/>
        <v>1.8484210355905127E-9</v>
      </c>
      <c r="Q25">
        <v>672</v>
      </c>
      <c r="R25" s="11">
        <v>271.959</v>
      </c>
      <c r="S25">
        <f t="shared" si="7"/>
        <v>545.10899999999992</v>
      </c>
      <c r="T25">
        <v>2.10025</v>
      </c>
      <c r="U25">
        <f t="shared" si="19"/>
        <v>0.9297255422753431</v>
      </c>
      <c r="V25">
        <f t="shared" si="8"/>
        <v>7.0274457724656902E-2</v>
      </c>
      <c r="W25">
        <f t="shared" si="9"/>
        <v>7.213737642024487E-4</v>
      </c>
      <c r="X25">
        <f t="shared" si="10"/>
        <v>-0.73449871482391482</v>
      </c>
      <c r="Y25">
        <f t="shared" si="11"/>
        <v>-0.99298994059573065</v>
      </c>
      <c r="Z25">
        <f t="shared" si="20"/>
        <v>8.3970265255963919E-2</v>
      </c>
      <c r="AA25">
        <f t="shared" si="12"/>
        <v>8.6467965954699084E-4</v>
      </c>
      <c r="AB25">
        <f t="shared" si="13"/>
        <v>1.8757514393460601E-4</v>
      </c>
      <c r="AC25">
        <f t="shared" si="13"/>
        <v>2.0536579640500866E-8</v>
      </c>
      <c r="AG25">
        <v>448</v>
      </c>
      <c r="AH25" s="11">
        <v>278.56900000000002</v>
      </c>
      <c r="AI25">
        <f t="shared" si="14"/>
        <v>551.71900000000005</v>
      </c>
      <c r="AJ25">
        <v>2.3555999999999999</v>
      </c>
      <c r="AK25">
        <f t="shared" si="21"/>
        <v>0.92906218201036495</v>
      </c>
      <c r="AL25">
        <f t="shared" si="22"/>
        <v>7.0937817989635055E-2</v>
      </c>
      <c r="AM25">
        <f t="shared" si="23"/>
        <v>1.0971874926048869E-3</v>
      </c>
      <c r="AN25">
        <f t="shared" si="24"/>
        <v>-0.71824767073357099</v>
      </c>
      <c r="AO25">
        <f t="shared" si="15"/>
        <v>-0.94790507814581526</v>
      </c>
      <c r="AP25">
        <f t="shared" si="26"/>
        <v>8.9109993608116764E-2</v>
      </c>
      <c r="AQ25">
        <f t="shared" si="25"/>
        <v>1.3239589490603454E-3</v>
      </c>
      <c r="AR25">
        <f t="shared" si="16"/>
        <v>3.3022796670894108E-4</v>
      </c>
      <c r="AS25">
        <f t="shared" si="16"/>
        <v>5.1425293462929892E-8</v>
      </c>
    </row>
    <row r="26" spans="1:45" x14ac:dyDescent="0.25">
      <c r="A26">
        <v>1363</v>
      </c>
      <c r="B26" s="11">
        <v>268.45699999999999</v>
      </c>
      <c r="C26">
        <f t="shared" si="0"/>
        <v>541.60699999999997</v>
      </c>
      <c r="D26">
        <v>2.34137</v>
      </c>
      <c r="E26">
        <f t="shared" si="17"/>
        <v>0.91352355238567162</v>
      </c>
      <c r="F26">
        <f t="shared" si="1"/>
        <v>8.6476447614328378E-2</v>
      </c>
      <c r="G26">
        <f t="shared" si="2"/>
        <v>4.6911265485968269E-4</v>
      </c>
      <c r="H26">
        <f t="shared" si="3"/>
        <v>-0.70106153049785869</v>
      </c>
      <c r="I26">
        <f t="shared" si="4"/>
        <v>-0.90239923156571911</v>
      </c>
      <c r="J26">
        <f t="shared" si="18"/>
        <v>9.4545465430265777E-2</v>
      </c>
      <c r="K26">
        <f t="shared" si="5"/>
        <v>4.8631274793927353E-4</v>
      </c>
      <c r="L26">
        <f t="shared" si="6"/>
        <v>6.5109048513915151E-5</v>
      </c>
      <c r="M26">
        <f t="shared" si="6"/>
        <v>2.958432019465887E-10</v>
      </c>
      <c r="Q26">
        <v>696</v>
      </c>
      <c r="R26" s="11">
        <v>279.88799999999998</v>
      </c>
      <c r="S26">
        <f t="shared" si="7"/>
        <v>553.03800000000001</v>
      </c>
      <c r="T26">
        <v>2.06114</v>
      </c>
      <c r="U26">
        <f t="shared" si="19"/>
        <v>0.91241257193448433</v>
      </c>
      <c r="V26">
        <f t="shared" si="8"/>
        <v>8.7587428065515671E-2</v>
      </c>
      <c r="W26">
        <f t="shared" si="9"/>
        <v>9.2094584624465015E-4</v>
      </c>
      <c r="X26">
        <f t="shared" si="10"/>
        <v>-0.668883041892395</v>
      </c>
      <c r="Y26">
        <f t="shared" si="11"/>
        <v>-0.82248573818560577</v>
      </c>
      <c r="Z26">
        <f t="shared" si="20"/>
        <v>0.10472257708509169</v>
      </c>
      <c r="AA26">
        <f t="shared" si="12"/>
        <v>1.0175242253585978E-3</v>
      </c>
      <c r="AB26">
        <f t="shared" si="13"/>
        <v>2.9361333192307715E-4</v>
      </c>
      <c r="AC26">
        <f t="shared" si="13"/>
        <v>9.327383312277398E-9</v>
      </c>
      <c r="AG26">
        <v>464</v>
      </c>
      <c r="AH26" s="11">
        <v>286.40100000000001</v>
      </c>
      <c r="AI26">
        <f t="shared" si="14"/>
        <v>559.55099999999993</v>
      </c>
      <c r="AJ26">
        <v>2.3110900000000001</v>
      </c>
      <c r="AK26">
        <f t="shared" si="21"/>
        <v>0.91150718212868675</v>
      </c>
      <c r="AL26">
        <f t="shared" si="22"/>
        <v>8.8492817871313245E-2</v>
      </c>
      <c r="AM26">
        <f t="shared" si="23"/>
        <v>1.3932383078415767E-3</v>
      </c>
      <c r="AN26">
        <f t="shared" si="24"/>
        <v>-0.65126914181276407</v>
      </c>
      <c r="AO26">
        <f t="shared" si="15"/>
        <v>-0.78133298103456494</v>
      </c>
      <c r="AP26">
        <f t="shared" si="26"/>
        <v>0.11029333679308229</v>
      </c>
      <c r="AQ26">
        <f t="shared" si="25"/>
        <v>1.5470302241828485E-3</v>
      </c>
      <c r="AR26">
        <f t="shared" si="16"/>
        <v>4.7526262525840999E-4</v>
      </c>
      <c r="AS26">
        <f t="shared" si="16"/>
        <v>2.3651953531920767E-8</v>
      </c>
    </row>
    <row r="27" spans="1:45" x14ac:dyDescent="0.25">
      <c r="A27">
        <v>1410</v>
      </c>
      <c r="B27" s="11">
        <v>276.26600000000002</v>
      </c>
      <c r="C27">
        <f t="shared" si="0"/>
        <v>549.41599999999994</v>
      </c>
      <c r="D27">
        <v>2.2848600000000001</v>
      </c>
      <c r="E27">
        <f t="shared" si="17"/>
        <v>0.89147525760726654</v>
      </c>
      <c r="F27">
        <f t="shared" si="1"/>
        <v>0.10852474239273346</v>
      </c>
      <c r="G27">
        <f t="shared" si="2"/>
        <v>6.0575385639906364E-4</v>
      </c>
      <c r="H27">
        <f t="shared" si="3"/>
        <v>-0.62879210296246879</v>
      </c>
      <c r="I27">
        <f t="shared" si="4"/>
        <v>-0.73118250076724978</v>
      </c>
      <c r="J27">
        <f t="shared" si="18"/>
        <v>0.11740216458341163</v>
      </c>
      <c r="K27">
        <f t="shared" si="5"/>
        <v>5.678347069142689E-4</v>
      </c>
      <c r="L27">
        <f t="shared" si="6"/>
        <v>7.8808624751545089E-5</v>
      </c>
      <c r="M27">
        <f t="shared" si="6"/>
        <v>1.4378618976502092E-9</v>
      </c>
      <c r="Q27">
        <v>720</v>
      </c>
      <c r="R27" s="11">
        <v>287.82499999999999</v>
      </c>
      <c r="S27">
        <f t="shared" si="7"/>
        <v>560.97499999999991</v>
      </c>
      <c r="T27">
        <v>2.0112100000000002</v>
      </c>
      <c r="U27">
        <f t="shared" si="19"/>
        <v>0.89030987162461273</v>
      </c>
      <c r="V27">
        <f t="shared" si="8"/>
        <v>0.10969012837538727</v>
      </c>
      <c r="W27">
        <f t="shared" si="9"/>
        <v>1.2062859672421443E-3</v>
      </c>
      <c r="X27">
        <f t="shared" si="10"/>
        <v>-0.59166885507318989</v>
      </c>
      <c r="Y27">
        <f t="shared" si="11"/>
        <v>-0.65354597674276049</v>
      </c>
      <c r="Z27">
        <f t="shared" si="20"/>
        <v>0.12914315849369803</v>
      </c>
      <c r="AA27">
        <f t="shared" si="12"/>
        <v>1.1859429487118503E-3</v>
      </c>
      <c r="AB27">
        <f t="shared" si="13"/>
        <v>3.7842038078390557E-4</v>
      </c>
      <c r="AC27">
        <f t="shared" si="13"/>
        <v>4.1383840292388411E-10</v>
      </c>
      <c r="AG27" s="11">
        <v>480</v>
      </c>
      <c r="AH27" s="11">
        <v>294.25299999999999</v>
      </c>
      <c r="AI27">
        <f t="shared" si="14"/>
        <v>567.40300000000002</v>
      </c>
      <c r="AJ27">
        <v>2.2545700000000002</v>
      </c>
      <c r="AK27">
        <f t="shared" si="21"/>
        <v>0.88921536920322153</v>
      </c>
      <c r="AL27">
        <f t="shared" si="22"/>
        <v>0.11078463079677847</v>
      </c>
      <c r="AM27">
        <f t="shared" si="23"/>
        <v>1.8063783297705346E-3</v>
      </c>
      <c r="AN27">
        <f t="shared" si="24"/>
        <v>-0.57300553047848934</v>
      </c>
      <c r="AO27">
        <f t="shared" si="15"/>
        <v>-0.61671926616680262</v>
      </c>
      <c r="AP27">
        <f t="shared" si="26"/>
        <v>0.13504582038000787</v>
      </c>
      <c r="AQ27">
        <f t="shared" si="25"/>
        <v>1.7944808964330636E-3</v>
      </c>
      <c r="AR27">
        <f t="shared" si="16"/>
        <v>5.8860531999339861E-4</v>
      </c>
      <c r="AS27">
        <f t="shared" si="16"/>
        <v>1.4154892001956682E-10</v>
      </c>
    </row>
    <row r="28" spans="1:45" x14ac:dyDescent="0.25">
      <c r="A28">
        <v>1457</v>
      </c>
      <c r="B28" s="11">
        <v>284.08699999999999</v>
      </c>
      <c r="C28">
        <f t="shared" si="0"/>
        <v>557.23699999999997</v>
      </c>
      <c r="D28">
        <v>2.2118899999999999</v>
      </c>
      <c r="E28">
        <f t="shared" si="17"/>
        <v>0.86300482635651055</v>
      </c>
      <c r="F28">
        <f t="shared" si="1"/>
        <v>0.13699517364348945</v>
      </c>
      <c r="G28">
        <f t="shared" si="2"/>
        <v>7.7128396324567321E-4</v>
      </c>
      <c r="H28">
        <f t="shared" si="3"/>
        <v>-0.54440795021855481</v>
      </c>
      <c r="I28">
        <f t="shared" si="4"/>
        <v>-0.56288232531510185</v>
      </c>
      <c r="J28">
        <f t="shared" si="18"/>
        <v>0.14409039580838226</v>
      </c>
      <c r="K28">
        <f t="shared" si="5"/>
        <v>6.5880200294537994E-4</v>
      </c>
      <c r="L28">
        <f t="shared" si="6"/>
        <v>5.0342177569186155E-5</v>
      </c>
      <c r="M28">
        <f t="shared" si="6"/>
        <v>1.2652191392996753E-8</v>
      </c>
      <c r="Q28">
        <v>744</v>
      </c>
      <c r="R28" s="11">
        <v>295.733</v>
      </c>
      <c r="S28">
        <f t="shared" si="7"/>
        <v>568.88300000000004</v>
      </c>
      <c r="T28">
        <v>1.94581</v>
      </c>
      <c r="U28">
        <f t="shared" si="19"/>
        <v>0.86135900841080126</v>
      </c>
      <c r="V28">
        <f t="shared" si="8"/>
        <v>0.13864099158919874</v>
      </c>
      <c r="W28">
        <f t="shared" si="9"/>
        <v>1.5180020658108289E-3</v>
      </c>
      <c r="X28">
        <f t="shared" si="10"/>
        <v>-0.50167431920208205</v>
      </c>
      <c r="Y28">
        <f t="shared" si="11"/>
        <v>-0.4877766192046355</v>
      </c>
      <c r="Z28">
        <f t="shared" si="20"/>
        <v>0.15760578926278246</v>
      </c>
      <c r="AA28">
        <f t="shared" si="12"/>
        <v>1.3680576506752034E-3</v>
      </c>
      <c r="AB28">
        <f t="shared" si="13"/>
        <v>3.5966355079996654E-4</v>
      </c>
      <c r="AC28">
        <f t="shared" si="13"/>
        <v>2.248332763036479E-8</v>
      </c>
      <c r="AG28">
        <v>496</v>
      </c>
      <c r="AH28" s="11">
        <v>302.07299999999998</v>
      </c>
      <c r="AI28">
        <f t="shared" si="14"/>
        <v>575.22299999999996</v>
      </c>
      <c r="AJ28">
        <v>2.1812900000000002</v>
      </c>
      <c r="AK28">
        <f t="shared" si="21"/>
        <v>0.86031331592689297</v>
      </c>
      <c r="AL28">
        <f t="shared" si="22"/>
        <v>0.13968668407310703</v>
      </c>
      <c r="AM28">
        <f t="shared" si="23"/>
        <v>2.29026488290094E-3</v>
      </c>
      <c r="AN28">
        <f t="shared" si="24"/>
        <v>-0.48222349323716784</v>
      </c>
      <c r="AO28">
        <f t="shared" si="15"/>
        <v>-0.45554943379809548</v>
      </c>
      <c r="AP28">
        <f t="shared" si="26"/>
        <v>0.1637575147229369</v>
      </c>
      <c r="AQ28">
        <f t="shared" si="25"/>
        <v>2.0613922938122298E-3</v>
      </c>
      <c r="AR28">
        <f t="shared" si="16"/>
        <v>5.7940488817278916E-4</v>
      </c>
      <c r="AS28">
        <f t="shared" si="16"/>
        <v>5.2382662036169628E-8</v>
      </c>
    </row>
    <row r="29" spans="1:45" x14ac:dyDescent="0.25">
      <c r="A29">
        <v>1504</v>
      </c>
      <c r="B29" s="11">
        <v>291.89499999999998</v>
      </c>
      <c r="C29">
        <f t="shared" si="0"/>
        <v>565.04499999999996</v>
      </c>
      <c r="D29">
        <v>2.1189800000000001</v>
      </c>
      <c r="E29">
        <f t="shared" si="17"/>
        <v>0.82675448008396391</v>
      </c>
      <c r="F29">
        <f t="shared" si="1"/>
        <v>0.17324551991603609</v>
      </c>
      <c r="G29">
        <f t="shared" si="2"/>
        <v>9.6578598949523199E-4</v>
      </c>
      <c r="H29">
        <f t="shared" si="3"/>
        <v>-0.44650543005271226</v>
      </c>
      <c r="I29">
        <f t="shared" si="4"/>
        <v>-0.3993404370135526</v>
      </c>
      <c r="J29">
        <f t="shared" si="18"/>
        <v>0.17505408994681512</v>
      </c>
      <c r="K29">
        <f t="shared" si="5"/>
        <v>7.5964769098414947E-4</v>
      </c>
      <c r="L29">
        <f t="shared" si="6"/>
        <v>3.2709255562320526E-6</v>
      </c>
      <c r="M29">
        <f t="shared" si="6"/>
        <v>4.2492998113044165E-8</v>
      </c>
      <c r="Q29">
        <v>768</v>
      </c>
      <c r="R29" s="11">
        <v>303.637</v>
      </c>
      <c r="S29">
        <f t="shared" si="7"/>
        <v>576.78700000000003</v>
      </c>
      <c r="T29">
        <v>1.86351</v>
      </c>
      <c r="U29">
        <f t="shared" si="19"/>
        <v>0.82492695883134137</v>
      </c>
      <c r="V29">
        <f t="shared" si="8"/>
        <v>0.17507304116865863</v>
      </c>
      <c r="W29">
        <f t="shared" si="9"/>
        <v>1.852589641434264E-3</v>
      </c>
      <c r="X29">
        <f t="shared" si="10"/>
        <v>-0.39786012354354594</v>
      </c>
      <c r="Y29">
        <f t="shared" si="11"/>
        <v>-0.32862274272461661</v>
      </c>
      <c r="Z29">
        <f t="shared" si="20"/>
        <v>0.19043917287898735</v>
      </c>
      <c r="AA29">
        <f t="shared" si="12"/>
        <v>1.5752270047047201E-3</v>
      </c>
      <c r="AB29">
        <f t="shared" si="13"/>
        <v>2.3611800373916976E-4</v>
      </c>
      <c r="AC29">
        <f t="shared" si="13"/>
        <v>7.6930032253564896E-8</v>
      </c>
      <c r="AG29">
        <v>512</v>
      </c>
      <c r="AH29" s="11">
        <v>309.89400000000001</v>
      </c>
      <c r="AI29">
        <f t="shared" si="14"/>
        <v>583.04399999999998</v>
      </c>
      <c r="AJ29">
        <v>2.0883799999999999</v>
      </c>
      <c r="AK29">
        <f t="shared" si="21"/>
        <v>0.82366907780047793</v>
      </c>
      <c r="AL29">
        <f t="shared" si="22"/>
        <v>0.17633092219952207</v>
      </c>
      <c r="AM29">
        <f t="shared" si="23"/>
        <v>2.8244381690107484E-3</v>
      </c>
      <c r="AN29">
        <f t="shared" si="24"/>
        <v>-0.37793852015229756</v>
      </c>
      <c r="AO29">
        <f t="shared" si="15"/>
        <v>-0.30151755975478811</v>
      </c>
      <c r="AP29">
        <f t="shared" si="26"/>
        <v>0.19673979142393258</v>
      </c>
      <c r="AQ29">
        <f t="shared" si="25"/>
        <v>2.367646149867242E-3</v>
      </c>
      <c r="AR29">
        <f t="shared" si="16"/>
        <v>4.165219430190906E-4</v>
      </c>
      <c r="AS29">
        <f t="shared" si="16"/>
        <v>2.0865894875320148E-7</v>
      </c>
    </row>
    <row r="30" spans="1:45" x14ac:dyDescent="0.25">
      <c r="A30">
        <v>1551</v>
      </c>
      <c r="B30" s="11">
        <v>299.68900000000002</v>
      </c>
      <c r="C30">
        <f t="shared" si="0"/>
        <v>572.83899999999994</v>
      </c>
      <c r="D30">
        <v>2.00264</v>
      </c>
      <c r="E30">
        <f t="shared" si="17"/>
        <v>0.781362538577688</v>
      </c>
      <c r="F30">
        <f t="shared" si="1"/>
        <v>0.218637461422312</v>
      </c>
      <c r="G30">
        <f t="shared" si="2"/>
        <v>1.1700836790386152E-3</v>
      </c>
      <c r="H30">
        <f t="shared" si="3"/>
        <v>-0.33361654529976614</v>
      </c>
      <c r="I30">
        <f t="shared" si="4"/>
        <v>-0.24495990403787368</v>
      </c>
      <c r="J30">
        <f t="shared" si="18"/>
        <v>0.21075753142307013</v>
      </c>
      <c r="K30">
        <f t="shared" si="5"/>
        <v>8.7743993984566715E-4</v>
      </c>
      <c r="L30">
        <f t="shared" si="6"/>
        <v>6.2093296792951872E-5</v>
      </c>
      <c r="M30">
        <f t="shared" si="6"/>
        <v>8.5640358088830191E-8</v>
      </c>
      <c r="Q30">
        <v>792</v>
      </c>
      <c r="R30" s="11">
        <v>311.52300000000002</v>
      </c>
      <c r="S30">
        <f t="shared" si="7"/>
        <v>584.673</v>
      </c>
      <c r="T30">
        <v>1.7630699999999999</v>
      </c>
      <c r="U30">
        <f t="shared" si="19"/>
        <v>0.78046480743691904</v>
      </c>
      <c r="V30">
        <f t="shared" si="8"/>
        <v>0.21953519256308096</v>
      </c>
      <c r="W30">
        <f t="shared" si="9"/>
        <v>2.1973218238158509E-3</v>
      </c>
      <c r="X30">
        <f t="shared" si="10"/>
        <v>-0.27832501156027889</v>
      </c>
      <c r="Y30">
        <f t="shared" si="11"/>
        <v>-0.18155114925229132</v>
      </c>
      <c r="Z30">
        <f t="shared" si="20"/>
        <v>0.22824462099190063</v>
      </c>
      <c r="AA30">
        <f t="shared" si="12"/>
        <v>1.8255569823031725E-3</v>
      </c>
      <c r="AB30">
        <f t="shared" si="13"/>
        <v>7.5854143556732185E-5</v>
      </c>
      <c r="AC30">
        <f t="shared" si="13"/>
        <v>1.3820909738494693E-7</v>
      </c>
      <c r="AG30">
        <v>528</v>
      </c>
      <c r="AH30" s="11">
        <v>317.697</v>
      </c>
      <c r="AI30">
        <f t="shared" si="14"/>
        <v>590.84699999999998</v>
      </c>
      <c r="AJ30">
        <v>1.9738</v>
      </c>
      <c r="AK30">
        <f t="shared" si="21"/>
        <v>0.77847806709630596</v>
      </c>
      <c r="AL30">
        <f t="shared" si="22"/>
        <v>0.22152193290369404</v>
      </c>
      <c r="AM30">
        <f t="shared" si="23"/>
        <v>3.3287845203631705E-3</v>
      </c>
      <c r="AN30">
        <f t="shared" si="24"/>
        <v>-0.25816029271128027</v>
      </c>
      <c r="AO30">
        <f t="shared" si="15"/>
        <v>-0.16040490373781494</v>
      </c>
      <c r="AP30">
        <f t="shared" si="26"/>
        <v>0.23462212982180847</v>
      </c>
      <c r="AQ30">
        <f t="shared" si="25"/>
        <v>2.7419293929872106E-3</v>
      </c>
      <c r="AR30">
        <f t="shared" si="16"/>
        <v>1.716151592933747E-4</v>
      </c>
      <c r="AS30">
        <f t="shared" si="16"/>
        <v>3.4439894052745409E-7</v>
      </c>
    </row>
    <row r="31" spans="1:45" x14ac:dyDescent="0.25">
      <c r="A31">
        <v>1598</v>
      </c>
      <c r="B31" s="11">
        <v>307.48099999999999</v>
      </c>
      <c r="C31">
        <f t="shared" si="0"/>
        <v>580.63099999999997</v>
      </c>
      <c r="D31">
        <v>1.8616900000000001</v>
      </c>
      <c r="E31">
        <f t="shared" si="17"/>
        <v>0.72636860566287309</v>
      </c>
      <c r="F31">
        <f t="shared" si="1"/>
        <v>0.27363139433712691</v>
      </c>
      <c r="G31">
        <f t="shared" si="2"/>
        <v>1.3518015345487669E-3</v>
      </c>
      <c r="H31">
        <f t="shared" si="3"/>
        <v>-0.20322292017264565</v>
      </c>
      <c r="I31">
        <f t="shared" si="4"/>
        <v>-0.10829277469940547</v>
      </c>
      <c r="J31">
        <f t="shared" si="18"/>
        <v>0.25199720859581648</v>
      </c>
      <c r="K31">
        <f t="shared" si="5"/>
        <v>1.0324127107535375E-3</v>
      </c>
      <c r="L31">
        <f t="shared" si="6"/>
        <v>4.6803799268951954E-4</v>
      </c>
      <c r="M31">
        <f t="shared" si="6"/>
        <v>1.0200922076530009E-7</v>
      </c>
      <c r="Q31">
        <v>816</v>
      </c>
      <c r="R31" s="11">
        <v>319.404</v>
      </c>
      <c r="S31">
        <f t="shared" si="7"/>
        <v>592.55399999999997</v>
      </c>
      <c r="T31" s="14">
        <v>1.64394</v>
      </c>
      <c r="U31">
        <f t="shared" si="19"/>
        <v>0.72772908366533862</v>
      </c>
      <c r="V31">
        <f t="shared" si="8"/>
        <v>0.27227091633466138</v>
      </c>
      <c r="W31">
        <f t="shared" si="9"/>
        <v>2.5741478530323103E-3</v>
      </c>
      <c r="X31">
        <f t="shared" si="10"/>
        <v>-0.13979376643834174</v>
      </c>
      <c r="Y31">
        <f t="shared" si="11"/>
        <v>-5.868922137752914E-2</v>
      </c>
      <c r="Z31">
        <f t="shared" si="20"/>
        <v>0.27205798856717678</v>
      </c>
      <c r="AA31">
        <f t="shared" si="12"/>
        <v>2.1802236985004296E-3</v>
      </c>
      <c r="AB31">
        <f t="shared" si="13"/>
        <v>4.5338234165978131E-8</v>
      </c>
      <c r="AC31">
        <f t="shared" si="13"/>
        <v>1.5517623952365703E-7</v>
      </c>
      <c r="AG31">
        <v>544</v>
      </c>
      <c r="AH31" s="11">
        <v>325.49799999999999</v>
      </c>
      <c r="AI31">
        <f t="shared" si="14"/>
        <v>598.64799999999991</v>
      </c>
      <c r="AJ31">
        <v>1.83876</v>
      </c>
      <c r="AK31">
        <f t="shared" si="21"/>
        <v>0.72521751477049523</v>
      </c>
      <c r="AL31">
        <f t="shared" si="22"/>
        <v>0.27478248522950477</v>
      </c>
      <c r="AM31">
        <f t="shared" si="23"/>
        <v>3.8301728285991474E-3</v>
      </c>
      <c r="AN31">
        <f t="shared" si="24"/>
        <v>-0.11944723270489033</v>
      </c>
      <c r="AO31">
        <f t="shared" si="15"/>
        <v>-4.5375724568047643E-2</v>
      </c>
      <c r="AP31">
        <f t="shared" si="26"/>
        <v>0.27849300010960382</v>
      </c>
      <c r="AQ31">
        <f t="shared" si="25"/>
        <v>3.2850488501237293E-3</v>
      </c>
      <c r="AR31">
        <f t="shared" si="16"/>
        <v>1.3767920675436448E-5</v>
      </c>
      <c r="AS31">
        <f t="shared" si="16"/>
        <v>2.9716015190886811E-7</v>
      </c>
    </row>
    <row r="32" spans="1:45" x14ac:dyDescent="0.25">
      <c r="A32">
        <v>1645</v>
      </c>
      <c r="B32" s="17">
        <v>315.28399999999999</v>
      </c>
      <c r="C32">
        <f t="shared" si="0"/>
        <v>588.43399999999997</v>
      </c>
      <c r="D32" s="13">
        <v>1.69885</v>
      </c>
      <c r="E32">
        <f t="shared" si="17"/>
        <v>0.66283393353908104</v>
      </c>
      <c r="F32">
        <f t="shared" si="1"/>
        <v>0.33716606646091896</v>
      </c>
      <c r="G32">
        <f t="shared" si="2"/>
        <v>1.4140621063315933E-3</v>
      </c>
      <c r="H32">
        <f t="shared" si="3"/>
        <v>-4.9799272730577826E-2</v>
      </c>
      <c r="I32">
        <f t="shared" si="4"/>
        <v>-1.0855824551269169E-2</v>
      </c>
      <c r="J32">
        <f t="shared" si="18"/>
        <v>0.30052060600123276</v>
      </c>
      <c r="K32">
        <f t="shared" si="5"/>
        <v>1.2919042500630102E-3</v>
      </c>
      <c r="L32">
        <f t="shared" si="6"/>
        <v>1.3428897723024244E-3</v>
      </c>
      <c r="M32">
        <f t="shared" si="6"/>
        <v>1.4922541848135801E-8</v>
      </c>
      <c r="Q32">
        <v>840</v>
      </c>
      <c r="R32" s="17">
        <v>327.27999999999997</v>
      </c>
      <c r="S32">
        <f t="shared" si="7"/>
        <v>600.42999999999995</v>
      </c>
      <c r="T32" s="13">
        <v>1.5043800000000001</v>
      </c>
      <c r="U32">
        <f t="shared" si="19"/>
        <v>0.66594953519256317</v>
      </c>
      <c r="V32">
        <f t="shared" si="8"/>
        <v>0.33405046480743683</v>
      </c>
      <c r="W32">
        <f t="shared" si="9"/>
        <v>2.8408587870739307E-3</v>
      </c>
      <c r="X32">
        <f t="shared" si="10"/>
        <v>2.5651139705629489E-2</v>
      </c>
      <c r="Y32">
        <f t="shared" si="11"/>
        <v>3.6704087484045276E-3</v>
      </c>
      <c r="Z32">
        <f t="shared" si="20"/>
        <v>0.32438335733118706</v>
      </c>
      <c r="AA32">
        <f t="shared" si="12"/>
        <v>2.8859174405626671E-3</v>
      </c>
      <c r="AB32">
        <f t="shared" si="13"/>
        <v>9.3452966957364194E-5</v>
      </c>
      <c r="AC32">
        <f t="shared" si="13"/>
        <v>2.0302822542180148E-9</v>
      </c>
      <c r="AG32">
        <v>560</v>
      </c>
      <c r="AH32" s="17">
        <v>333.30900000000003</v>
      </c>
      <c r="AI32">
        <f t="shared" si="14"/>
        <v>606.45900000000006</v>
      </c>
      <c r="AJ32" s="13">
        <v>1.6833800000000001</v>
      </c>
      <c r="AK32">
        <f t="shared" si="21"/>
        <v>0.66393474951290887</v>
      </c>
      <c r="AL32">
        <f t="shared" si="22"/>
        <v>0.33606525048709113</v>
      </c>
      <c r="AM32">
        <f t="shared" si="23"/>
        <v>4.1156239893352653E-3</v>
      </c>
      <c r="AN32">
        <f t="shared" si="24"/>
        <v>4.6742013246002911E-2</v>
      </c>
      <c r="AO32">
        <f t="shared" si="15"/>
        <v>9.7878162899008615E-3</v>
      </c>
      <c r="AP32">
        <f t="shared" si="26"/>
        <v>0.33105378171158351</v>
      </c>
      <c r="AQ32">
        <f t="shared" si="25"/>
        <v>4.3458766277861037E-3</v>
      </c>
      <c r="AR32">
        <f t="shared" si="16"/>
        <v>2.5114819287887858E-5</v>
      </c>
      <c r="AS32">
        <f t="shared" si="16"/>
        <v>5.3016277513572522E-8</v>
      </c>
    </row>
    <row r="33" spans="1:45" x14ac:dyDescent="0.25">
      <c r="A33">
        <v>1692</v>
      </c>
      <c r="B33" s="11">
        <v>323.07299999999998</v>
      </c>
      <c r="C33">
        <f t="shared" si="0"/>
        <v>596.22299999999996</v>
      </c>
      <c r="D33">
        <v>1.52851</v>
      </c>
      <c r="E33">
        <f t="shared" si="17"/>
        <v>0.59637301454149616</v>
      </c>
      <c r="F33">
        <f t="shared" si="1"/>
        <v>0.40362698545850384</v>
      </c>
      <c r="G33">
        <f t="shared" si="2"/>
        <v>1.2019610917914239E-3</v>
      </c>
      <c r="H33">
        <f t="shared" si="3"/>
        <v>0.14218660668184036</v>
      </c>
      <c r="I33">
        <f t="shared" si="4"/>
        <v>6.0341649439935093E-2</v>
      </c>
      <c r="J33">
        <f t="shared" si="18"/>
        <v>0.36124010575419424</v>
      </c>
      <c r="K33">
        <f t="shared" si="5"/>
        <v>1.601774614665848E-3</v>
      </c>
      <c r="L33">
        <f t="shared" si="6"/>
        <v>1.7966475710676131E-3</v>
      </c>
      <c r="M33">
        <f t="shared" si="6"/>
        <v>1.5985085307325759E-7</v>
      </c>
      <c r="Q33">
        <v>864</v>
      </c>
      <c r="R33" s="11">
        <v>335.16</v>
      </c>
      <c r="S33">
        <f t="shared" si="7"/>
        <v>608.30999999999995</v>
      </c>
      <c r="T33">
        <v>1.35036</v>
      </c>
      <c r="U33">
        <f t="shared" si="19"/>
        <v>0.59776892430278883</v>
      </c>
      <c r="V33">
        <f t="shared" si="8"/>
        <v>0.40223107569721117</v>
      </c>
      <c r="W33">
        <f t="shared" si="9"/>
        <v>2.5662166150213959E-3</v>
      </c>
      <c r="X33">
        <f t="shared" si="10"/>
        <v>0.24464717227858979</v>
      </c>
      <c r="Y33">
        <f t="shared" si="11"/>
        <v>0.14683368402962438</v>
      </c>
      <c r="Z33">
        <f t="shared" si="20"/>
        <v>0.39364537590469106</v>
      </c>
      <c r="AA33">
        <f t="shared" si="12"/>
        <v>2.800280192875872E-3</v>
      </c>
      <c r="AB33">
        <f t="shared" si="13"/>
        <v>7.3714240927279814E-5</v>
      </c>
      <c r="AC33">
        <f t="shared" si="13"/>
        <v>5.4785758478038417E-8</v>
      </c>
      <c r="AG33">
        <v>576</v>
      </c>
      <c r="AH33" s="11">
        <v>341.1</v>
      </c>
      <c r="AI33">
        <f t="shared" si="14"/>
        <v>614.25</v>
      </c>
      <c r="AJ33" s="14">
        <v>1.5164200000000001</v>
      </c>
      <c r="AK33">
        <f t="shared" si="21"/>
        <v>0.59808476568354463</v>
      </c>
      <c r="AL33">
        <f t="shared" si="22"/>
        <v>0.40191523431645537</v>
      </c>
      <c r="AM33">
        <f t="shared" si="23"/>
        <v>3.7771745560963368E-3</v>
      </c>
      <c r="AN33">
        <f t="shared" si="24"/>
        <v>0.2665980923238469</v>
      </c>
      <c r="AO33">
        <f t="shared" si="15"/>
        <v>0.16912364173294533</v>
      </c>
      <c r="AP33">
        <f t="shared" si="26"/>
        <v>0.40058780775616115</v>
      </c>
      <c r="AQ33">
        <f t="shared" si="25"/>
        <v>3.9644085116530194E-3</v>
      </c>
      <c r="AR33">
        <f t="shared" si="16"/>
        <v>1.7620612729745454E-6</v>
      </c>
      <c r="AS33">
        <f t="shared" si="16"/>
        <v>3.5056554113401788E-8</v>
      </c>
    </row>
    <row r="34" spans="1:45" x14ac:dyDescent="0.25">
      <c r="A34">
        <v>1739</v>
      </c>
      <c r="B34" s="11">
        <v>330.84399999999999</v>
      </c>
      <c r="C34">
        <f t="shared" si="0"/>
        <v>603.99399999999991</v>
      </c>
      <c r="D34">
        <v>1.3837200000000001</v>
      </c>
      <c r="E34">
        <f t="shared" si="17"/>
        <v>0.53988084322729923</v>
      </c>
      <c r="F34">
        <f t="shared" si="1"/>
        <v>0.46011915677270077</v>
      </c>
      <c r="G34">
        <f t="shared" si="2"/>
        <v>8.5629039725316244E-4</v>
      </c>
      <c r="H34">
        <f t="shared" si="3"/>
        <v>0.38022135887195929</v>
      </c>
      <c r="I34">
        <f t="shared" si="4"/>
        <v>0.30457005754620303</v>
      </c>
      <c r="J34">
        <f t="shared" si="18"/>
        <v>0.4365235126434891</v>
      </c>
      <c r="K34">
        <f t="shared" si="5"/>
        <v>1.1228052541270891E-3</v>
      </c>
      <c r="L34">
        <f t="shared" si="6"/>
        <v>5.5675442187240107E-4</v>
      </c>
      <c r="M34">
        <f t="shared" si="6"/>
        <v>7.103016893452962E-8</v>
      </c>
      <c r="Q34">
        <v>888</v>
      </c>
      <c r="R34" s="11">
        <v>343.02199999999999</v>
      </c>
      <c r="S34">
        <f t="shared" si="7"/>
        <v>616.17200000000003</v>
      </c>
      <c r="T34">
        <v>1.21123</v>
      </c>
      <c r="U34">
        <f t="shared" si="19"/>
        <v>0.53617972554227533</v>
      </c>
      <c r="V34">
        <f t="shared" si="8"/>
        <v>0.46382027445772467</v>
      </c>
      <c r="W34">
        <f t="shared" si="9"/>
        <v>1.8206802419949801E-3</v>
      </c>
      <c r="X34">
        <f t="shared" si="10"/>
        <v>0.45714467609245313</v>
      </c>
      <c r="Y34">
        <f t="shared" si="11"/>
        <v>0.41569219357030301</v>
      </c>
      <c r="Z34">
        <f t="shared" si="20"/>
        <v>0.46085210053371201</v>
      </c>
      <c r="AA34">
        <f t="shared" si="12"/>
        <v>1.8348373136880462E-3</v>
      </c>
      <c r="AB34">
        <f t="shared" si="13"/>
        <v>8.8100564431887276E-6</v>
      </c>
      <c r="AC34">
        <f t="shared" si="13"/>
        <v>2.0042267892261296E-10</v>
      </c>
      <c r="AG34">
        <v>592</v>
      </c>
      <c r="AH34" s="11">
        <v>348.90499999999997</v>
      </c>
      <c r="AI34">
        <f t="shared" si="14"/>
        <v>622.05499999999995</v>
      </c>
      <c r="AJ34">
        <v>1.3631899999999999</v>
      </c>
      <c r="AK34">
        <f t="shared" si="21"/>
        <v>0.53764997278600324</v>
      </c>
      <c r="AL34">
        <f t="shared" si="22"/>
        <v>0.46235002721399676</v>
      </c>
      <c r="AM34">
        <f t="shared" si="23"/>
        <v>2.8140850181032143E-3</v>
      </c>
      <c r="AN34">
        <f t="shared" si="24"/>
        <v>0.46715585911873125</v>
      </c>
      <c r="AO34">
        <f t="shared" si="15"/>
        <v>0.43137896235411405</v>
      </c>
      <c r="AP34">
        <f t="shared" si="26"/>
        <v>0.46401834394260943</v>
      </c>
      <c r="AQ34">
        <f t="shared" si="25"/>
        <v>2.6475634367594046E-3</v>
      </c>
      <c r="AR34">
        <f t="shared" si="16"/>
        <v>2.783280706968892E-6</v>
      </c>
      <c r="AS34">
        <f t="shared" si="16"/>
        <v>2.7729437053243019E-8</v>
      </c>
    </row>
    <row r="35" spans="1:45" x14ac:dyDescent="0.25">
      <c r="A35">
        <v>1786</v>
      </c>
      <c r="B35" s="11">
        <v>338.62400000000002</v>
      </c>
      <c r="C35">
        <f t="shared" si="0"/>
        <v>611.774</v>
      </c>
      <c r="D35">
        <v>1.28057</v>
      </c>
      <c r="E35">
        <f t="shared" si="17"/>
        <v>0.49963519455640054</v>
      </c>
      <c r="F35">
        <f t="shared" si="1"/>
        <v>0.5003648054435994</v>
      </c>
      <c r="G35">
        <f t="shared" si="2"/>
        <v>5.5179469418728002E-4</v>
      </c>
      <c r="H35">
        <f t="shared" si="3"/>
        <v>0.54707796152804566</v>
      </c>
      <c r="I35">
        <f t="shared" si="4"/>
        <v>0.56778220018910353</v>
      </c>
      <c r="J35">
        <f t="shared" si="18"/>
        <v>0.48929535958746229</v>
      </c>
      <c r="K35">
        <f t="shared" si="5"/>
        <v>7.6051119475601737E-4</v>
      </c>
      <c r="L35">
        <f t="shared" si="6"/>
        <v>1.2253263156195119E-4</v>
      </c>
      <c r="M35">
        <f t="shared" si="6"/>
        <v>4.3562577609659738E-8</v>
      </c>
      <c r="Q35">
        <v>912</v>
      </c>
      <c r="R35" s="11">
        <v>350.892</v>
      </c>
      <c r="S35">
        <f t="shared" si="7"/>
        <v>624.04199999999992</v>
      </c>
      <c r="T35">
        <v>1.11252</v>
      </c>
      <c r="U35">
        <f t="shared" si="19"/>
        <v>0.49248339973439575</v>
      </c>
      <c r="V35">
        <f t="shared" si="8"/>
        <v>0.50751660026560419</v>
      </c>
      <c r="W35">
        <f t="shared" si="9"/>
        <v>1.1526117751217331E-3</v>
      </c>
      <c r="X35">
        <f t="shared" si="10"/>
        <v>0.59638015333332917</v>
      </c>
      <c r="Y35">
        <f t="shared" si="11"/>
        <v>0.66306619346029438</v>
      </c>
      <c r="Z35">
        <f t="shared" si="20"/>
        <v>0.50488819606222513</v>
      </c>
      <c r="AA35">
        <f t="shared" si="12"/>
        <v>1.3143747200194697E-3</v>
      </c>
      <c r="AB35">
        <f t="shared" si="13"/>
        <v>6.9085086563407343E-6</v>
      </c>
      <c r="AC35">
        <f t="shared" si="13"/>
        <v>2.6167250341988178E-8</v>
      </c>
      <c r="AG35">
        <v>608</v>
      </c>
      <c r="AH35" s="11">
        <v>356.70600000000002</v>
      </c>
      <c r="AI35">
        <f t="shared" si="14"/>
        <v>629.85599999999999</v>
      </c>
      <c r="AJ35">
        <v>1.2490300000000001</v>
      </c>
      <c r="AK35">
        <f t="shared" si="21"/>
        <v>0.49262461249635175</v>
      </c>
      <c r="AL35">
        <f t="shared" si="22"/>
        <v>0.50737538750364819</v>
      </c>
      <c r="AM35">
        <f t="shared" si="23"/>
        <v>1.8344797393766848E-3</v>
      </c>
      <c r="AN35">
        <f t="shared" si="24"/>
        <v>0.60109498490848279</v>
      </c>
      <c r="AO35">
        <f t="shared" si="15"/>
        <v>0.67268695299380044</v>
      </c>
      <c r="AP35">
        <f t="shared" si="26"/>
        <v>0.50637935893075992</v>
      </c>
      <c r="AQ35">
        <f t="shared" si="25"/>
        <v>1.9197626871888555E-3</v>
      </c>
      <c r="AR35">
        <f t="shared" si="16"/>
        <v>9.920729180098527E-7</v>
      </c>
      <c r="AS35">
        <f t="shared" si="16"/>
        <v>7.2731811875334235E-9</v>
      </c>
    </row>
    <row r="36" spans="1:45" x14ac:dyDescent="0.25">
      <c r="A36">
        <v>1833</v>
      </c>
      <c r="B36" s="11">
        <v>346.42099999999999</v>
      </c>
      <c r="C36">
        <f t="shared" si="0"/>
        <v>619.57099999999991</v>
      </c>
      <c r="D36">
        <v>1.2141</v>
      </c>
      <c r="E36">
        <f t="shared" si="17"/>
        <v>0.47370084392959844</v>
      </c>
      <c r="F36">
        <f t="shared" si="1"/>
        <v>0.52629915607040156</v>
      </c>
      <c r="G36">
        <f t="shared" si="2"/>
        <v>3.4334629985836949E-4</v>
      </c>
      <c r="H36">
        <f t="shared" si="3"/>
        <v>0.66009516889546582</v>
      </c>
      <c r="I36">
        <f t="shared" si="4"/>
        <v>0.80174036280375705</v>
      </c>
      <c r="J36">
        <f t="shared" si="18"/>
        <v>0.52503938574099507</v>
      </c>
      <c r="K36">
        <f t="shared" si="5"/>
        <v>5.7012645818784228E-4</v>
      </c>
      <c r="L36">
        <f t="shared" si="6"/>
        <v>1.58702128285295E-6</v>
      </c>
      <c r="M36">
        <f t="shared" si="6"/>
        <v>5.1429240211940746E-8</v>
      </c>
      <c r="Q36">
        <v>936</v>
      </c>
      <c r="R36" s="11">
        <v>358.75400000000002</v>
      </c>
      <c r="S36">
        <f t="shared" si="7"/>
        <v>631.904</v>
      </c>
      <c r="T36">
        <v>1.05003</v>
      </c>
      <c r="U36">
        <f t="shared" si="19"/>
        <v>0.46482071713147416</v>
      </c>
      <c r="V36">
        <f t="shared" si="8"/>
        <v>0.53517928286852579</v>
      </c>
      <c r="W36">
        <f t="shared" si="9"/>
        <v>7.108602626530921E-4</v>
      </c>
      <c r="X36">
        <f t="shared" si="10"/>
        <v>0.69612065351282781</v>
      </c>
      <c r="Y36">
        <f t="shared" si="11"/>
        <v>0.88969928093745243</v>
      </c>
      <c r="Z36">
        <f t="shared" si="20"/>
        <v>0.53643318934269235</v>
      </c>
      <c r="AA36">
        <f t="shared" si="12"/>
        <v>1.0025094084862736E-3</v>
      </c>
      <c r="AB36">
        <f t="shared" si="13"/>
        <v>1.5722814459568295E-6</v>
      </c>
      <c r="AC36">
        <f t="shared" si="13"/>
        <v>8.5059224265224385E-8</v>
      </c>
      <c r="AG36">
        <v>624</v>
      </c>
      <c r="AH36" s="11">
        <v>364.50599999999997</v>
      </c>
      <c r="AI36">
        <f t="shared" si="14"/>
        <v>637.65599999999995</v>
      </c>
      <c r="AJ36">
        <v>1.1746099999999999</v>
      </c>
      <c r="AK36">
        <f t="shared" si="21"/>
        <v>0.4632729366663248</v>
      </c>
      <c r="AL36">
        <f t="shared" si="22"/>
        <v>0.53672706333367515</v>
      </c>
      <c r="AM36">
        <f t="shared" si="23"/>
        <v>1.1455021968400231E-3</v>
      </c>
      <c r="AN36">
        <f t="shared" si="24"/>
        <v>0.69821497549144151</v>
      </c>
      <c r="AO36">
        <f t="shared" si="15"/>
        <v>0.89506242715375817</v>
      </c>
      <c r="AP36">
        <f t="shared" si="26"/>
        <v>0.53709556192578156</v>
      </c>
      <c r="AQ36">
        <f t="shared" si="25"/>
        <v>1.4726581117864388E-3</v>
      </c>
      <c r="AR36">
        <f t="shared" si="16"/>
        <v>1.3579121238440952E-7</v>
      </c>
      <c r="AS36">
        <f t="shared" si="16"/>
        <v>1.0703099268442639E-7</v>
      </c>
    </row>
    <row r="37" spans="1:45" x14ac:dyDescent="0.25">
      <c r="A37">
        <v>1880</v>
      </c>
      <c r="B37" s="11">
        <v>354.16399999999999</v>
      </c>
      <c r="C37">
        <f t="shared" si="0"/>
        <v>627.31399999999996</v>
      </c>
      <c r="D37">
        <v>1.1727399999999999</v>
      </c>
      <c r="E37">
        <f t="shared" si="17"/>
        <v>0.45756356783625501</v>
      </c>
      <c r="F37">
        <f t="shared" si="1"/>
        <v>0.54243643216374493</v>
      </c>
      <c r="G37">
        <f t="shared" si="2"/>
        <v>2.46136793781448E-4</v>
      </c>
      <c r="H37">
        <f t="shared" si="3"/>
        <v>0.74481989168056528</v>
      </c>
      <c r="I37">
        <f t="shared" si="4"/>
        <v>1.0227612261729202</v>
      </c>
      <c r="J37">
        <f t="shared" si="18"/>
        <v>0.55183532927582368</v>
      </c>
      <c r="K37">
        <f t="shared" si="5"/>
        <v>4.394478179982061E-4</v>
      </c>
      <c r="L37">
        <f t="shared" si="6"/>
        <v>8.8339266923442316E-5</v>
      </c>
      <c r="M37">
        <f t="shared" si="6"/>
        <v>3.7369152083732037E-8</v>
      </c>
      <c r="Q37">
        <v>960</v>
      </c>
      <c r="R37" s="11">
        <v>366.60899999999998</v>
      </c>
      <c r="S37">
        <f t="shared" si="7"/>
        <v>639.75900000000001</v>
      </c>
      <c r="T37">
        <v>1.01149</v>
      </c>
      <c r="U37">
        <f t="shared" si="19"/>
        <v>0.44776007082779995</v>
      </c>
      <c r="V37">
        <f t="shared" si="8"/>
        <v>0.55223992917219999</v>
      </c>
      <c r="W37">
        <f t="shared" si="9"/>
        <v>4.7166888003541868E-4</v>
      </c>
      <c r="X37">
        <f t="shared" si="10"/>
        <v>0.77219545038323134</v>
      </c>
      <c r="Y37">
        <f t="shared" si="11"/>
        <v>1.1065735799651331</v>
      </c>
      <c r="Z37">
        <f t="shared" si="20"/>
        <v>0.56049341514636297</v>
      </c>
      <c r="AA37">
        <f t="shared" si="12"/>
        <v>7.7857563191526381E-4</v>
      </c>
      <c r="AB37">
        <f t="shared" si="13"/>
        <v>6.8120030725704985E-5</v>
      </c>
      <c r="AC37">
        <f t="shared" si="13"/>
        <v>9.419175434943682E-8</v>
      </c>
      <c r="AG37">
        <v>640</v>
      </c>
      <c r="AH37" s="11">
        <v>372.31099999999998</v>
      </c>
      <c r="AI37">
        <f t="shared" si="14"/>
        <v>645.46100000000001</v>
      </c>
      <c r="AJ37">
        <v>1.1281399999999999</v>
      </c>
      <c r="AK37">
        <f t="shared" si="21"/>
        <v>0.44494490151688448</v>
      </c>
      <c r="AL37">
        <f t="shared" si="22"/>
        <v>0.55505509848311552</v>
      </c>
      <c r="AM37">
        <f t="shared" si="23"/>
        <v>7.4123630426036619E-4</v>
      </c>
      <c r="AN37">
        <f t="shared" si="24"/>
        <v>0.77271613279753026</v>
      </c>
      <c r="AO37">
        <f t="shared" si="15"/>
        <v>1.1082425512885881</v>
      </c>
      <c r="AP37">
        <f t="shared" si="26"/>
        <v>0.56065809171436454</v>
      </c>
      <c r="AQ37">
        <f t="shared" si="25"/>
        <v>1.1492120957884641E-3</v>
      </c>
      <c r="AR37">
        <f t="shared" si="16"/>
        <v>3.1393533149422338E-5</v>
      </c>
      <c r="AS37">
        <f t="shared" si="16"/>
        <v>1.6644424647297803E-7</v>
      </c>
    </row>
    <row r="38" spans="1:45" x14ac:dyDescent="0.25">
      <c r="A38">
        <v>1927</v>
      </c>
      <c r="B38" s="11">
        <v>361.91</v>
      </c>
      <c r="C38">
        <f t="shared" si="0"/>
        <v>635.05999999999995</v>
      </c>
      <c r="D38">
        <v>1.1430899999999999</v>
      </c>
      <c r="E38">
        <f t="shared" si="17"/>
        <v>0.44599513852852701</v>
      </c>
      <c r="F38">
        <f t="shared" si="1"/>
        <v>0.55400486147147299</v>
      </c>
      <c r="G38">
        <f t="shared" si="2"/>
        <v>2.1193498634874492E-4</v>
      </c>
      <c r="H38">
        <f t="shared" si="3"/>
        <v>0.81012486748673584</v>
      </c>
      <c r="I38">
        <f t="shared" si="4"/>
        <v>1.2368729279608133</v>
      </c>
      <c r="J38">
        <f t="shared" si="18"/>
        <v>0.57248937672173938</v>
      </c>
      <c r="K38">
        <f t="shared" si="5"/>
        <v>3.4116613539445162E-4</v>
      </c>
      <c r="L38">
        <f t="shared" si="6"/>
        <v>3.4167730403733104E-4</v>
      </c>
      <c r="M38">
        <f t="shared" si="6"/>
        <v>1.6700689883673662E-8</v>
      </c>
      <c r="Q38">
        <v>984</v>
      </c>
      <c r="R38" s="11">
        <v>374.459</v>
      </c>
      <c r="S38">
        <f t="shared" si="7"/>
        <v>647.60899999999992</v>
      </c>
      <c r="T38">
        <v>0.98591799999999996</v>
      </c>
      <c r="U38">
        <f t="shared" si="19"/>
        <v>0.43644001770694996</v>
      </c>
      <c r="V38">
        <f t="shared" si="8"/>
        <v>0.56355998229305004</v>
      </c>
      <c r="W38">
        <f t="shared" si="9"/>
        <v>3.988490482514373E-4</v>
      </c>
      <c r="X38">
        <f t="shared" si="10"/>
        <v>0.83127717325267869</v>
      </c>
      <c r="Y38">
        <f t="shared" si="11"/>
        <v>1.3187201826793347</v>
      </c>
      <c r="Z38">
        <f t="shared" si="20"/>
        <v>0.57917923031232932</v>
      </c>
      <c r="AA38">
        <f t="shared" si="12"/>
        <v>6.0333220899802488E-4</v>
      </c>
      <c r="AB38">
        <f t="shared" si="13"/>
        <v>2.4396090868775955E-4</v>
      </c>
      <c r="AC38">
        <f t="shared" si="13"/>
        <v>4.1813363028914772E-8</v>
      </c>
      <c r="AG38">
        <v>656</v>
      </c>
      <c r="AH38" s="11">
        <v>380.108</v>
      </c>
      <c r="AI38">
        <f t="shared" si="14"/>
        <v>653.25800000000004</v>
      </c>
      <c r="AJ38">
        <v>1.0980700000000001</v>
      </c>
      <c r="AK38">
        <f t="shared" si="21"/>
        <v>0.43308512064871862</v>
      </c>
      <c r="AL38">
        <f t="shared" si="22"/>
        <v>0.56691487935128138</v>
      </c>
      <c r="AM38">
        <f t="shared" si="23"/>
        <v>5.6572574601847919E-4</v>
      </c>
      <c r="AN38">
        <f t="shared" si="24"/>
        <v>0.83085429157393242</v>
      </c>
      <c r="AO38">
        <f t="shared" si="15"/>
        <v>1.3170064016391969</v>
      </c>
      <c r="AP38">
        <f t="shared" si="26"/>
        <v>0.57904548524697996</v>
      </c>
      <c r="AQ38">
        <f t="shared" si="25"/>
        <v>8.9407672366536618E-4</v>
      </c>
      <c r="AR38">
        <f t="shared" si="16"/>
        <v>1.4715159939675734E-4</v>
      </c>
      <c r="AS38">
        <f t="shared" si="16"/>
        <v>1.0781436452166648E-7</v>
      </c>
    </row>
    <row r="39" spans="1:45" x14ac:dyDescent="0.25">
      <c r="A39">
        <v>1974</v>
      </c>
      <c r="B39" s="11">
        <v>369.65499999999997</v>
      </c>
      <c r="C39">
        <f t="shared" si="0"/>
        <v>642.80499999999995</v>
      </c>
      <c r="D39">
        <v>1.1175600000000001</v>
      </c>
      <c r="E39">
        <f t="shared" si="17"/>
        <v>0.43603419417013595</v>
      </c>
      <c r="F39">
        <f t="shared" si="1"/>
        <v>0.563965805829864</v>
      </c>
      <c r="G39">
        <f t="shared" si="2"/>
        <v>1.9400394167529264E-4</v>
      </c>
      <c r="H39">
        <f t="shared" si="3"/>
        <v>0.86082450759260687</v>
      </c>
      <c r="I39">
        <f t="shared" si="4"/>
        <v>1.4479203319957121</v>
      </c>
      <c r="J39">
        <f t="shared" si="18"/>
        <v>0.58852418508527859</v>
      </c>
      <c r="K39">
        <f t="shared" si="5"/>
        <v>2.6252306917045031E-4</v>
      </c>
      <c r="L39">
        <f t="shared" si="6"/>
        <v>6.0311399165277808E-4</v>
      </c>
      <c r="M39">
        <f t="shared" si="6"/>
        <v>4.6948708326976723E-9</v>
      </c>
      <c r="Q39">
        <v>1008</v>
      </c>
      <c r="R39" s="11">
        <v>382.30599999999998</v>
      </c>
      <c r="S39">
        <f t="shared" si="7"/>
        <v>655.4559999999999</v>
      </c>
      <c r="T39">
        <v>0.96429399999999998</v>
      </c>
      <c r="U39">
        <f t="shared" si="19"/>
        <v>0.42686764054891546</v>
      </c>
      <c r="V39">
        <f t="shared" si="8"/>
        <v>0.57313235945108454</v>
      </c>
      <c r="W39">
        <f t="shared" si="9"/>
        <v>3.5139073336284504E-4</v>
      </c>
      <c r="X39">
        <f t="shared" si="10"/>
        <v>0.87706065902983488</v>
      </c>
      <c r="Y39">
        <f t="shared" si="11"/>
        <v>1.5285562418394605</v>
      </c>
      <c r="Z39">
        <f t="shared" si="20"/>
        <v>0.59365920332828193</v>
      </c>
      <c r="AA39">
        <f t="shared" si="12"/>
        <v>4.6183169729177294E-4</v>
      </c>
      <c r="AB39">
        <f t="shared" si="13"/>
        <v>4.2135131955883587E-4</v>
      </c>
      <c r="AC39">
        <f t="shared" si="13"/>
        <v>1.2197206513550752E-8</v>
      </c>
      <c r="AG39">
        <v>672</v>
      </c>
      <c r="AH39" s="11">
        <v>387.92399999999998</v>
      </c>
      <c r="AI39">
        <f t="shared" si="14"/>
        <v>661.07399999999996</v>
      </c>
      <c r="AJ39">
        <v>1.0751200000000001</v>
      </c>
      <c r="AK39">
        <f t="shared" si="21"/>
        <v>0.42403350871242301</v>
      </c>
      <c r="AL39">
        <f t="shared" si="22"/>
        <v>0.57596649128757704</v>
      </c>
      <c r="AM39">
        <f t="shared" si="23"/>
        <v>5.0385334416633981E-4</v>
      </c>
      <c r="AN39">
        <f t="shared" si="24"/>
        <v>0.87608525869413079</v>
      </c>
      <c r="AO39">
        <f t="shared" si="15"/>
        <v>1.5234774783384284</v>
      </c>
      <c r="AP39">
        <f t="shared" si="26"/>
        <v>0.59335071282562579</v>
      </c>
      <c r="AQ39">
        <f t="shared" si="25"/>
        <v>6.8850153351886244E-4</v>
      </c>
      <c r="AR39">
        <f t="shared" si="16"/>
        <v>3.0221115848395804E-4</v>
      </c>
      <c r="AS39">
        <f t="shared" si="16"/>
        <v>3.4094953831165052E-8</v>
      </c>
    </row>
    <row r="40" spans="1:45" x14ac:dyDescent="0.25">
      <c r="A40">
        <v>2021</v>
      </c>
      <c r="B40" s="11">
        <v>377.39</v>
      </c>
      <c r="C40">
        <f t="shared" si="0"/>
        <v>650.54</v>
      </c>
      <c r="D40">
        <v>1.09419</v>
      </c>
      <c r="E40">
        <f t="shared" si="17"/>
        <v>0.42691600891139719</v>
      </c>
      <c r="F40">
        <f t="shared" si="1"/>
        <v>0.57308399108860275</v>
      </c>
      <c r="G40">
        <f t="shared" si="2"/>
        <v>1.8204991189299109E-4</v>
      </c>
      <c r="H40">
        <f t="shared" si="3"/>
        <v>0.89983724580310354</v>
      </c>
      <c r="I40">
        <f t="shared" si="4"/>
        <v>1.6575847059013773</v>
      </c>
      <c r="J40">
        <f t="shared" si="18"/>
        <v>0.60086276933628979</v>
      </c>
      <c r="K40">
        <f t="shared" si="5"/>
        <v>1.9861638022962067E-4</v>
      </c>
      <c r="L40">
        <f t="shared" si="6"/>
        <v>7.7166052093417077E-4</v>
      </c>
      <c r="M40">
        <f t="shared" si="6"/>
        <v>2.7444787314855019E-10</v>
      </c>
      <c r="Q40">
        <v>1032</v>
      </c>
      <c r="R40" s="11">
        <v>390.12900000000002</v>
      </c>
      <c r="S40">
        <f t="shared" si="7"/>
        <v>663.279</v>
      </c>
      <c r="T40">
        <v>0.94524300000000006</v>
      </c>
      <c r="U40">
        <f t="shared" si="19"/>
        <v>0.41843426294820724</v>
      </c>
      <c r="V40">
        <f t="shared" si="8"/>
        <v>0.58156573705179282</v>
      </c>
      <c r="W40">
        <f t="shared" si="9"/>
        <v>3.2949682750479936E-4</v>
      </c>
      <c r="X40">
        <f t="shared" si="10"/>
        <v>0.912106467340836</v>
      </c>
      <c r="Y40">
        <f t="shared" si="11"/>
        <v>1.7373333675209504</v>
      </c>
      <c r="Z40">
        <f t="shared" si="20"/>
        <v>0.60474316406328443</v>
      </c>
      <c r="AA40">
        <f t="shared" si="12"/>
        <v>3.4674090288097783E-4</v>
      </c>
      <c r="AB40">
        <f t="shared" si="13"/>
        <v>5.3719312287302105E-4</v>
      </c>
      <c r="AC40">
        <f t="shared" si="13"/>
        <v>2.9735813557932464E-10</v>
      </c>
      <c r="AG40">
        <v>688</v>
      </c>
      <c r="AH40" s="11">
        <v>395.71300000000002</v>
      </c>
      <c r="AI40">
        <f t="shared" si="14"/>
        <v>668.86300000000006</v>
      </c>
      <c r="AJ40">
        <v>1.0546800000000001</v>
      </c>
      <c r="AK40">
        <f t="shared" si="21"/>
        <v>0.41597185520576152</v>
      </c>
      <c r="AL40">
        <f t="shared" si="22"/>
        <v>0.58402814479423848</v>
      </c>
      <c r="AM40">
        <f t="shared" si="23"/>
        <v>4.6564528724570703E-4</v>
      </c>
      <c r="AN40">
        <f t="shared" si="24"/>
        <v>0.91091626301457607</v>
      </c>
      <c r="AO40">
        <f t="shared" si="15"/>
        <v>1.7292115799581844</v>
      </c>
      <c r="AP40">
        <f t="shared" si="26"/>
        <v>0.60436673736192759</v>
      </c>
      <c r="AQ40">
        <f t="shared" si="25"/>
        <v>5.1962885962380059E-4</v>
      </c>
      <c r="AR40">
        <f t="shared" si="16"/>
        <v>4.1365834763445856E-4</v>
      </c>
      <c r="AS40">
        <f t="shared" si="16"/>
        <v>2.9142260867008657E-9</v>
      </c>
    </row>
    <row r="41" spans="1:45" x14ac:dyDescent="0.25">
      <c r="A41">
        <v>2068</v>
      </c>
      <c r="B41" s="11">
        <v>385.11799999999999</v>
      </c>
      <c r="C41">
        <f t="shared" si="0"/>
        <v>658.26800000000003</v>
      </c>
      <c r="D41">
        <v>1.07226</v>
      </c>
      <c r="E41">
        <f t="shared" si="17"/>
        <v>0.41835966305242667</v>
      </c>
      <c r="F41">
        <f t="shared" si="1"/>
        <v>0.58164033694757333</v>
      </c>
      <c r="G41">
        <f t="shared" si="2"/>
        <v>1.7217123450344614E-4</v>
      </c>
      <c r="H41">
        <f t="shared" si="3"/>
        <v>0.92935300939180232</v>
      </c>
      <c r="I41">
        <f t="shared" si="4"/>
        <v>1.8665613667841701</v>
      </c>
      <c r="J41">
        <f t="shared" si="18"/>
        <v>0.61019773920708198</v>
      </c>
      <c r="K41">
        <f t="shared" si="5"/>
        <v>1.4725720783823117E-4</v>
      </c>
      <c r="L41">
        <f t="shared" si="6"/>
        <v>8.1552522381138956E-4</v>
      </c>
      <c r="M41">
        <f t="shared" si="6"/>
        <v>6.2070872467504254E-10</v>
      </c>
      <c r="Q41">
        <v>1056</v>
      </c>
      <c r="R41" s="11">
        <v>397.959</v>
      </c>
      <c r="S41">
        <f t="shared" si="7"/>
        <v>671.10899999999992</v>
      </c>
      <c r="T41">
        <v>0.92737899999999995</v>
      </c>
      <c r="U41">
        <f t="shared" si="19"/>
        <v>0.41052633908809205</v>
      </c>
      <c r="V41">
        <f t="shared" si="8"/>
        <v>0.589473660911908</v>
      </c>
      <c r="W41">
        <f t="shared" si="9"/>
        <v>3.1451969898184845E-4</v>
      </c>
      <c r="X41">
        <f t="shared" si="10"/>
        <v>0.93841868299690645</v>
      </c>
      <c r="Y41">
        <f t="shared" si="11"/>
        <v>1.9453695709878078</v>
      </c>
      <c r="Z41">
        <f t="shared" si="20"/>
        <v>0.61306494573242787</v>
      </c>
      <c r="AA41">
        <f t="shared" si="12"/>
        <v>2.5538014319313626E-4</v>
      </c>
      <c r="AB41">
        <f t="shared" si="13"/>
        <v>5.5654871948289093E-4</v>
      </c>
      <c r="AC41">
        <f t="shared" si="13"/>
        <v>3.4974870588862015E-9</v>
      </c>
      <c r="AG41" s="11">
        <v>704</v>
      </c>
      <c r="AH41" s="11">
        <v>403.48200000000003</v>
      </c>
      <c r="AI41">
        <f t="shared" si="14"/>
        <v>676.63200000000006</v>
      </c>
      <c r="AJ41">
        <v>1.03579</v>
      </c>
      <c r="AK41">
        <f t="shared" si="21"/>
        <v>0.40852153060983015</v>
      </c>
      <c r="AL41">
        <f t="shared" si="22"/>
        <v>0.59147846939016979</v>
      </c>
      <c r="AM41">
        <f t="shared" si="23"/>
        <v>4.5036206447745392E-4</v>
      </c>
      <c r="AN41">
        <f t="shared" si="24"/>
        <v>0.93720406946590173</v>
      </c>
      <c r="AO41">
        <f t="shared" si="15"/>
        <v>1.9342714405587418</v>
      </c>
      <c r="AP41">
        <f t="shared" si="26"/>
        <v>0.61268079911590845</v>
      </c>
      <c r="AQ41">
        <f t="shared" si="25"/>
        <v>3.8418740423764772E-4</v>
      </c>
      <c r="AR41">
        <f t="shared" si="16"/>
        <v>4.4953878579894103E-4</v>
      </c>
      <c r="AS41">
        <f t="shared" si="16"/>
        <v>4.379085657853787E-9</v>
      </c>
    </row>
    <row r="42" spans="1:45" x14ac:dyDescent="0.25">
      <c r="A42">
        <v>2115</v>
      </c>
      <c r="B42">
        <v>392.84399999999999</v>
      </c>
      <c r="C42">
        <f t="shared" si="0"/>
        <v>665.99399999999991</v>
      </c>
      <c r="D42">
        <v>1.05152</v>
      </c>
      <c r="E42">
        <f t="shared" si="17"/>
        <v>0.41026761503076464</v>
      </c>
      <c r="F42">
        <f t="shared" si="1"/>
        <v>0.5897323849692353</v>
      </c>
      <c r="G42">
        <f t="shared" si="2"/>
        <v>1.6685833237798116E-4</v>
      </c>
      <c r="H42">
        <f t="shared" si="3"/>
        <v>0.95123644583475919</v>
      </c>
      <c r="I42">
        <f t="shared" si="4"/>
        <v>2.0752971302518386</v>
      </c>
      <c r="J42">
        <f t="shared" si="18"/>
        <v>0.61711882797547879</v>
      </c>
      <c r="K42">
        <f t="shared" si="5"/>
        <v>1.0676501266037226E-4</v>
      </c>
      <c r="L42">
        <f t="shared" si="6"/>
        <v>7.5001726053422284E-4</v>
      </c>
      <c r="M42">
        <f t="shared" si="6"/>
        <v>3.611207074682762E-9</v>
      </c>
      <c r="Q42">
        <v>1080</v>
      </c>
      <c r="R42">
        <v>405.78899999999999</v>
      </c>
      <c r="S42">
        <f t="shared" si="7"/>
        <v>678.93899999999996</v>
      </c>
      <c r="T42">
        <v>0.910327</v>
      </c>
      <c r="U42">
        <f t="shared" si="19"/>
        <v>0.40297786631252769</v>
      </c>
      <c r="V42">
        <f t="shared" si="8"/>
        <v>0.59702213368747237</v>
      </c>
      <c r="W42">
        <f t="shared" si="9"/>
        <v>2.9946879150066313E-4</v>
      </c>
      <c r="X42">
        <f t="shared" si="10"/>
        <v>0.95779804478014152</v>
      </c>
      <c r="Y42">
        <f t="shared" si="11"/>
        <v>2.1534028924581912</v>
      </c>
      <c r="Z42">
        <f t="shared" si="20"/>
        <v>0.61919406916906317</v>
      </c>
      <c r="AA42">
        <f t="shared" si="12"/>
        <v>1.8376518467004508E-4</v>
      </c>
      <c r="AB42">
        <f t="shared" si="13"/>
        <v>4.9159472299982498E-4</v>
      </c>
      <c r="AC42">
        <f t="shared" si="13"/>
        <v>1.3387324633614243E-8</v>
      </c>
      <c r="AG42">
        <v>720</v>
      </c>
      <c r="AH42">
        <v>411.25299999999999</v>
      </c>
      <c r="AI42">
        <f t="shared" si="14"/>
        <v>684.40300000000002</v>
      </c>
      <c r="AJ42">
        <v>1.01752</v>
      </c>
      <c r="AK42">
        <f t="shared" si="21"/>
        <v>0.40131573757819095</v>
      </c>
      <c r="AL42">
        <f t="shared" si="22"/>
        <v>0.59868426242180905</v>
      </c>
      <c r="AM42">
        <f t="shared" si="23"/>
        <v>4.1954911534791001E-4</v>
      </c>
      <c r="AN42">
        <f t="shared" si="24"/>
        <v>0.95663994939556563</v>
      </c>
      <c r="AO42">
        <f t="shared" si="15"/>
        <v>2.138902200493134</v>
      </c>
      <c r="AP42">
        <f t="shared" si="26"/>
        <v>0.61882779758371076</v>
      </c>
      <c r="AQ42">
        <f t="shared" si="25"/>
        <v>2.7823865272441097E-4</v>
      </c>
      <c r="AR42">
        <f t="shared" si="16"/>
        <v>4.0576200881877031E-4</v>
      </c>
      <c r="AS42">
        <f t="shared" si="16"/>
        <v>1.9968646846867321E-8</v>
      </c>
    </row>
    <row r="43" spans="1:45" x14ac:dyDescent="0.25">
      <c r="A43">
        <v>2162</v>
      </c>
      <c r="B43">
        <v>400.57100000000003</v>
      </c>
      <c r="C43">
        <f t="shared" si="0"/>
        <v>673.721</v>
      </c>
      <c r="D43">
        <v>1.03142</v>
      </c>
      <c r="E43">
        <f t="shared" si="17"/>
        <v>0.40242527340899958</v>
      </c>
      <c r="F43">
        <f t="shared" si="1"/>
        <v>0.59757472659100042</v>
      </c>
      <c r="G43">
        <f t="shared" si="2"/>
        <v>1.559004717442024E-4</v>
      </c>
      <c r="H43">
        <f t="shared" si="3"/>
        <v>0.96710246287517054</v>
      </c>
      <c r="I43">
        <f t="shared" si="4"/>
        <v>2.2841241239039669</v>
      </c>
      <c r="J43">
        <f t="shared" si="18"/>
        <v>0.62213678357051627</v>
      </c>
      <c r="K43">
        <f t="shared" si="5"/>
        <v>7.5561019863123127E-5</v>
      </c>
      <c r="L43">
        <f t="shared" si="6"/>
        <v>6.0329464306498363E-4</v>
      </c>
      <c r="M43">
        <f t="shared" si="6"/>
        <v>6.4544275285522515E-9</v>
      </c>
      <c r="Q43">
        <v>1104</v>
      </c>
      <c r="R43">
        <v>413.61099999999999</v>
      </c>
      <c r="S43">
        <f t="shared" si="7"/>
        <v>686.76099999999997</v>
      </c>
      <c r="T43">
        <v>0.89409099999999997</v>
      </c>
      <c r="U43">
        <f t="shared" si="19"/>
        <v>0.39579061531651172</v>
      </c>
      <c r="V43">
        <f t="shared" si="8"/>
        <v>0.60420938468348828</v>
      </c>
      <c r="W43">
        <f t="shared" si="9"/>
        <v>2.9244134572819586E-4</v>
      </c>
      <c r="X43">
        <f t="shared" si="10"/>
        <v>0.97174295041123648</v>
      </c>
      <c r="Y43">
        <f t="shared" si="11"/>
        <v>2.3616680551973146</v>
      </c>
      <c r="Z43">
        <f t="shared" si="20"/>
        <v>0.62360443360114426</v>
      </c>
      <c r="AA43">
        <f t="shared" si="12"/>
        <v>1.2891961053614398E-4</v>
      </c>
      <c r="AB43">
        <f t="shared" si="13"/>
        <v>3.7616792251826827E-4</v>
      </c>
      <c r="AC43">
        <f t="shared" si="13"/>
        <v>2.6739357880219536E-8</v>
      </c>
      <c r="AG43">
        <v>736</v>
      </c>
      <c r="AH43">
        <v>419.02300000000002</v>
      </c>
      <c r="AI43">
        <f t="shared" si="14"/>
        <v>692.173</v>
      </c>
      <c r="AJ43">
        <v>1.0004999999999999</v>
      </c>
      <c r="AK43">
        <f t="shared" si="21"/>
        <v>0.39460295173262444</v>
      </c>
      <c r="AL43">
        <f t="shared" si="22"/>
        <v>0.60539704826737561</v>
      </c>
      <c r="AM43">
        <f t="shared" si="23"/>
        <v>4.0845645366126282E-4</v>
      </c>
      <c r="AN43">
        <f t="shared" si="24"/>
        <v>0.97071592634455994</v>
      </c>
      <c r="AO43">
        <f t="shared" si="15"/>
        <v>2.3436087055954027</v>
      </c>
      <c r="AP43">
        <f t="shared" si="26"/>
        <v>0.62327961602730131</v>
      </c>
      <c r="AQ43">
        <f t="shared" si="25"/>
        <v>1.9683857768476758E-4</v>
      </c>
      <c r="AR43">
        <f t="shared" si="16"/>
        <v>3.1978622968833385E-4</v>
      </c>
      <c r="AS43">
        <f t="shared" si="16"/>
        <v>4.4782125432803323E-8</v>
      </c>
    </row>
    <row r="44" spans="1:45" x14ac:dyDescent="0.25">
      <c r="A44">
        <v>2209</v>
      </c>
      <c r="B44">
        <v>408.28899999999999</v>
      </c>
      <c r="C44">
        <f t="shared" si="0"/>
        <v>681.43899999999996</v>
      </c>
      <c r="D44">
        <v>1.01264</v>
      </c>
      <c r="E44">
        <f t="shared" si="17"/>
        <v>0.39509795123702213</v>
      </c>
      <c r="F44">
        <f t="shared" si="1"/>
        <v>0.60490204876297793</v>
      </c>
      <c r="G44">
        <f t="shared" si="2"/>
        <v>1.523308656286499E-4</v>
      </c>
      <c r="H44">
        <f t="shared" si="3"/>
        <v>0.97833135143019567</v>
      </c>
      <c r="I44">
        <f t="shared" si="4"/>
        <v>2.4932651406118413</v>
      </c>
      <c r="J44">
        <f t="shared" si="18"/>
        <v>0.62568815150408308</v>
      </c>
      <c r="K44">
        <f t="shared" si="5"/>
        <v>5.2087379551629361E-5</v>
      </c>
      <c r="L44">
        <f t="shared" si="6"/>
        <v>4.3206206716377903E-4</v>
      </c>
      <c r="M44">
        <f t="shared" si="6"/>
        <v>1.004875650087381E-8</v>
      </c>
      <c r="Q44">
        <v>1128</v>
      </c>
      <c r="R44">
        <v>421.42</v>
      </c>
      <c r="S44">
        <f t="shared" si="7"/>
        <v>694.56999999999994</v>
      </c>
      <c r="T44">
        <v>0.87823600000000002</v>
      </c>
      <c r="U44">
        <f t="shared" si="19"/>
        <v>0.38877202301903502</v>
      </c>
      <c r="V44">
        <f t="shared" si="8"/>
        <v>0.61122797698096498</v>
      </c>
      <c r="W44">
        <f t="shared" si="9"/>
        <v>2.7491884314593634E-4</v>
      </c>
      <c r="X44">
        <f t="shared" si="10"/>
        <v>0.98152593409311284</v>
      </c>
      <c r="Y44">
        <f t="shared" si="11"/>
        <v>2.5701632069393887</v>
      </c>
      <c r="Z44">
        <f t="shared" si="20"/>
        <v>0.62669850425401175</v>
      </c>
      <c r="AA44">
        <f t="shared" si="12"/>
        <v>8.8100855407106775E-5</v>
      </c>
      <c r="AB44">
        <f t="shared" si="13"/>
        <v>2.3933721410608372E-4</v>
      </c>
      <c r="AC44">
        <f t="shared" si="13"/>
        <v>3.4900960542785472E-8</v>
      </c>
      <c r="AG44">
        <v>752</v>
      </c>
      <c r="AH44">
        <v>426.791</v>
      </c>
      <c r="AI44">
        <f t="shared" si="14"/>
        <v>699.94100000000003</v>
      </c>
      <c r="AJ44">
        <v>0.98392999999999997</v>
      </c>
      <c r="AK44">
        <f t="shared" si="21"/>
        <v>0.38806764847404412</v>
      </c>
      <c r="AL44">
        <f t="shared" si="22"/>
        <v>0.61193235152595582</v>
      </c>
      <c r="AM44">
        <f t="shared" si="23"/>
        <v>3.8321448573434835E-4</v>
      </c>
      <c r="AN44">
        <f t="shared" si="24"/>
        <v>0.98067390757769912</v>
      </c>
      <c r="AO44">
        <f t="shared" si="15"/>
        <v>2.548582837957337</v>
      </c>
      <c r="AP44">
        <f t="shared" si="26"/>
        <v>0.62642903327025756</v>
      </c>
      <c r="AQ44">
        <f t="shared" si="25"/>
        <v>1.3583745766563139E-4</v>
      </c>
      <c r="AR44">
        <f t="shared" si="16"/>
        <v>2.1015378159557142E-4</v>
      </c>
      <c r="AS44">
        <f t="shared" si="16"/>
        <v>6.1195394016110778E-8</v>
      </c>
    </row>
    <row r="45" spans="1:45" x14ac:dyDescent="0.25">
      <c r="A45">
        <v>2256</v>
      </c>
      <c r="B45">
        <v>416.00900000000001</v>
      </c>
      <c r="C45">
        <f t="shared" si="0"/>
        <v>689.15899999999999</v>
      </c>
      <c r="D45">
        <v>0.99429000000000001</v>
      </c>
      <c r="E45">
        <f t="shared" si="17"/>
        <v>0.38793840055247547</v>
      </c>
      <c r="F45">
        <f t="shared" si="1"/>
        <v>0.61206159944752447</v>
      </c>
      <c r="G45">
        <f t="shared" si="2"/>
        <v>1.432242193292188E-4</v>
      </c>
      <c r="H45">
        <f t="shared" si="3"/>
        <v>0.98607189518103511</v>
      </c>
      <c r="I45">
        <f t="shared" si="4"/>
        <v>2.7026610684792876</v>
      </c>
      <c r="J45">
        <f t="shared" si="18"/>
        <v>0.62813625834300968</v>
      </c>
      <c r="K45">
        <f t="shared" si="5"/>
        <v>3.4988801603278511E-5</v>
      </c>
      <c r="L45">
        <f t="shared" si="6"/>
        <v>2.5839465860620165E-4</v>
      </c>
      <c r="M45">
        <f t="shared" si="6"/>
        <v>1.1714905650308791E-8</v>
      </c>
      <c r="Q45">
        <v>1152</v>
      </c>
      <c r="R45">
        <v>429.23500000000001</v>
      </c>
      <c r="S45">
        <f t="shared" si="7"/>
        <v>702.38499999999999</v>
      </c>
      <c r="T45">
        <v>0.86333099999999996</v>
      </c>
      <c r="U45">
        <f t="shared" si="19"/>
        <v>0.38217397078353255</v>
      </c>
      <c r="V45">
        <f t="shared" si="8"/>
        <v>0.61782602921646745</v>
      </c>
      <c r="W45">
        <f t="shared" si="9"/>
        <v>2.5977571196694749E-4</v>
      </c>
      <c r="X45">
        <f t="shared" si="10"/>
        <v>0.98821141217687891</v>
      </c>
      <c r="Y45">
        <f t="shared" si="11"/>
        <v>2.7788251557512615</v>
      </c>
      <c r="Z45">
        <f t="shared" si="20"/>
        <v>0.62881292478378226</v>
      </c>
      <c r="AA45">
        <f t="shared" si="12"/>
        <v>5.8706403305326083E-5</v>
      </c>
      <c r="AB45">
        <f t="shared" si="13"/>
        <v>1.2071187420708166E-4</v>
      </c>
      <c r="AC45">
        <f t="shared" si="13"/>
        <v>4.0428866885662376E-8</v>
      </c>
      <c r="AG45">
        <v>768</v>
      </c>
      <c r="AH45">
        <v>434.55</v>
      </c>
      <c r="AI45">
        <f t="shared" si="14"/>
        <v>707.7</v>
      </c>
      <c r="AJ45">
        <v>0.96838400000000002</v>
      </c>
      <c r="AK45">
        <f t="shared" si="21"/>
        <v>0.38193621670229466</v>
      </c>
      <c r="AL45">
        <f t="shared" si="22"/>
        <v>0.61806378329770539</v>
      </c>
      <c r="AM45">
        <f t="shared" si="23"/>
        <v>3.8555626986818553E-4</v>
      </c>
      <c r="AN45">
        <f t="shared" si="24"/>
        <v>0.9875458676888822</v>
      </c>
      <c r="AO45">
        <f t="shared" si="15"/>
        <v>2.7539065009416492</v>
      </c>
      <c r="AP45">
        <f t="shared" si="26"/>
        <v>0.62860243259290771</v>
      </c>
      <c r="AQ45">
        <f t="shared" si="25"/>
        <v>9.1325284777517347E-5</v>
      </c>
      <c r="AR45">
        <f t="shared" si="16"/>
        <v>1.1106312896726832E-4</v>
      </c>
      <c r="AS45">
        <f t="shared" si="16"/>
        <v>8.6571872587425013E-8</v>
      </c>
    </row>
    <row r="46" spans="1:45" x14ac:dyDescent="0.25">
      <c r="A46">
        <v>2303</v>
      </c>
      <c r="B46">
        <v>423.726</v>
      </c>
      <c r="C46">
        <f t="shared" si="0"/>
        <v>696.87599999999998</v>
      </c>
      <c r="D46">
        <v>0.97703700000000004</v>
      </c>
      <c r="E46">
        <f t="shared" si="17"/>
        <v>0.38120686224400224</v>
      </c>
      <c r="F46">
        <f t="shared" si="1"/>
        <v>0.61879313775599776</v>
      </c>
      <c r="G46">
        <f t="shared" si="2"/>
        <v>1.3601029441198144E-4</v>
      </c>
      <c r="H46">
        <f t="shared" si="3"/>
        <v>0.99127147235176161</v>
      </c>
      <c r="I46">
        <f t="shared" si="4"/>
        <v>2.912488756835351</v>
      </c>
      <c r="J46">
        <f t="shared" si="18"/>
        <v>0.62978073201836382</v>
      </c>
      <c r="K46">
        <f t="shared" si="5"/>
        <v>2.2866384462925665E-5</v>
      </c>
      <c r="L46">
        <f t="shared" si="6"/>
        <v>1.2072722767437962E-4</v>
      </c>
      <c r="M46">
        <f t="shared" si="6"/>
        <v>1.2801544358560041E-8</v>
      </c>
      <c r="Q46">
        <v>1176</v>
      </c>
      <c r="R46">
        <v>437.05399999999997</v>
      </c>
      <c r="S46">
        <f t="shared" si="7"/>
        <v>710.20399999999995</v>
      </c>
      <c r="T46">
        <v>0.84924699999999997</v>
      </c>
      <c r="U46">
        <f t="shared" si="19"/>
        <v>0.37593935369632581</v>
      </c>
      <c r="V46">
        <f t="shared" si="8"/>
        <v>0.62406064630367419</v>
      </c>
      <c r="W46">
        <f t="shared" si="9"/>
        <v>2.5298804780876649E-4</v>
      </c>
      <c r="X46">
        <f t="shared" si="10"/>
        <v>0.99266631072310607</v>
      </c>
      <c r="Y46">
        <f t="shared" si="11"/>
        <v>2.9879498009976735</v>
      </c>
      <c r="Z46">
        <f t="shared" si="20"/>
        <v>0.63022187846311006</v>
      </c>
      <c r="AA46">
        <f t="shared" si="12"/>
        <v>3.8073001886592336E-5</v>
      </c>
      <c r="AB46">
        <f t="shared" si="13"/>
        <v>3.796078172246679E-5</v>
      </c>
      <c r="AC46">
        <f t="shared" si="13"/>
        <v>4.6188476963730221E-8</v>
      </c>
      <c r="AG46">
        <v>784</v>
      </c>
      <c r="AH46">
        <v>442.30399999999997</v>
      </c>
      <c r="AI46">
        <f t="shared" si="14"/>
        <v>715.45399999999995</v>
      </c>
      <c r="AJ46">
        <v>0.95274300000000001</v>
      </c>
      <c r="AK46">
        <f t="shared" si="21"/>
        <v>0.37576731638440364</v>
      </c>
      <c r="AL46">
        <f t="shared" si="22"/>
        <v>0.62423268361559636</v>
      </c>
      <c r="AM46">
        <f t="shared" si="23"/>
        <v>3.6425835942984625E-4</v>
      </c>
      <c r="AN46">
        <f t="shared" si="24"/>
        <v>0.99216597560991193</v>
      </c>
      <c r="AO46">
        <f t="shared" si="15"/>
        <v>2.9595110930816282</v>
      </c>
      <c r="AP46">
        <f t="shared" si="26"/>
        <v>0.63006363714934799</v>
      </c>
      <c r="AQ46">
        <f t="shared" si="25"/>
        <v>5.9823653481960398E-5</v>
      </c>
      <c r="AR46">
        <f t="shared" si="16"/>
        <v>3.4000019112770577E-5</v>
      </c>
      <c r="AS46">
        <f t="shared" si="16"/>
        <v>9.2680490185575718E-8</v>
      </c>
    </row>
    <row r="47" spans="1:45" x14ac:dyDescent="0.25">
      <c r="A47">
        <v>2350</v>
      </c>
      <c r="B47">
        <v>431.41199999999998</v>
      </c>
      <c r="C47">
        <f t="shared" si="0"/>
        <v>704.5619999999999</v>
      </c>
      <c r="D47">
        <v>0.96065299999999998</v>
      </c>
      <c r="E47">
        <f t="shared" si="17"/>
        <v>0.37481437840663911</v>
      </c>
      <c r="F47">
        <f t="shared" si="1"/>
        <v>0.62518562159336089</v>
      </c>
      <c r="G47">
        <f t="shared" si="2"/>
        <v>1.3164375297761215E-4</v>
      </c>
      <c r="H47">
        <f t="shared" si="3"/>
        <v>0.99466957474973972</v>
      </c>
      <c r="I47">
        <f t="shared" si="4"/>
        <v>3.1227337730675084</v>
      </c>
      <c r="J47">
        <f t="shared" si="18"/>
        <v>0.63085545208812133</v>
      </c>
      <c r="K47">
        <f t="shared" si="5"/>
        <v>1.4507348847213796E-5</v>
      </c>
      <c r="L47">
        <f t="shared" si="6"/>
        <v>3.2146977839315433E-5</v>
      </c>
      <c r="M47">
        <f t="shared" si="6"/>
        <v>1.3720937172600004E-8</v>
      </c>
      <c r="Q47">
        <v>1200</v>
      </c>
      <c r="R47">
        <v>444.87</v>
      </c>
      <c r="S47">
        <f t="shared" si="7"/>
        <v>718.02</v>
      </c>
      <c r="T47">
        <v>0.83553100000000002</v>
      </c>
      <c r="U47">
        <f t="shared" si="19"/>
        <v>0.36986764054891547</v>
      </c>
      <c r="V47">
        <f t="shared" si="8"/>
        <v>0.63013235945108459</v>
      </c>
      <c r="W47">
        <f t="shared" si="9"/>
        <v>2.4509369927696217E-4</v>
      </c>
      <c r="X47">
        <f t="shared" si="10"/>
        <v>0.99555545656079192</v>
      </c>
      <c r="Y47">
        <f t="shared" si="11"/>
        <v>3.1976217892465173</v>
      </c>
      <c r="Z47">
        <f t="shared" si="20"/>
        <v>0.63113563050838828</v>
      </c>
      <c r="AA47">
        <f t="shared" si="12"/>
        <v>2.4000255213526064E-5</v>
      </c>
      <c r="AB47">
        <f t="shared" si="13"/>
        <v>1.0065528144232632E-6</v>
      </c>
      <c r="AC47">
        <f t="shared" si="13"/>
        <v>4.8882311007831756E-8</v>
      </c>
      <c r="AG47">
        <v>800</v>
      </c>
      <c r="AH47">
        <v>450.05099999999999</v>
      </c>
      <c r="AI47">
        <f t="shared" si="14"/>
        <v>723.20100000000002</v>
      </c>
      <c r="AJ47">
        <v>0.93796599999999997</v>
      </c>
      <c r="AK47">
        <f t="shared" si="21"/>
        <v>0.36993918263352604</v>
      </c>
      <c r="AL47">
        <f t="shared" si="22"/>
        <v>0.6300608173664739</v>
      </c>
      <c r="AM47">
        <f t="shared" si="23"/>
        <v>3.4397111372295314E-4</v>
      </c>
      <c r="AN47">
        <f t="shared" si="24"/>
        <v>0.99519242919273176</v>
      </c>
      <c r="AO47">
        <f t="shared" si="15"/>
        <v>3.1654337272212518</v>
      </c>
      <c r="AP47">
        <f t="shared" si="26"/>
        <v>0.6310208156050594</v>
      </c>
      <c r="AQ47">
        <f t="shared" si="25"/>
        <v>3.8156782659168898E-5</v>
      </c>
      <c r="AR47">
        <f t="shared" si="16"/>
        <v>9.2159661808726674E-7</v>
      </c>
      <c r="AS47">
        <f t="shared" si="16"/>
        <v>9.3522405083989837E-8</v>
      </c>
    </row>
    <row r="48" spans="1:45" x14ac:dyDescent="0.25">
      <c r="A48">
        <v>2397</v>
      </c>
      <c r="B48">
        <v>439.11799999999999</v>
      </c>
      <c r="C48">
        <f t="shared" si="0"/>
        <v>712.26800000000003</v>
      </c>
      <c r="D48">
        <v>0.94479500000000005</v>
      </c>
      <c r="E48">
        <f t="shared" si="17"/>
        <v>0.36862712201669134</v>
      </c>
      <c r="F48">
        <f t="shared" si="1"/>
        <v>0.63137287798330866</v>
      </c>
      <c r="G48">
        <f t="shared" si="2"/>
        <v>1.2613161702243884E-4</v>
      </c>
      <c r="H48">
        <f t="shared" si="3"/>
        <v>0.99682546681855155</v>
      </c>
      <c r="I48">
        <f t="shared" si="4"/>
        <v>3.3329070811941635</v>
      </c>
      <c r="J48">
        <f t="shared" si="18"/>
        <v>0.63153729748394039</v>
      </c>
      <c r="K48">
        <f t="shared" si="5"/>
        <v>8.9811705912341396E-6</v>
      </c>
      <c r="L48">
        <f t="shared" si="6"/>
        <v>2.7033772187987295E-8</v>
      </c>
      <c r="M48">
        <f t="shared" si="6"/>
        <v>1.3724227099030561E-8</v>
      </c>
      <c r="Q48">
        <v>1224</v>
      </c>
      <c r="R48">
        <v>452.68599999999998</v>
      </c>
      <c r="S48">
        <f t="shared" si="7"/>
        <v>725.83600000000001</v>
      </c>
      <c r="T48">
        <v>0.82224299999999995</v>
      </c>
      <c r="U48">
        <f t="shared" si="19"/>
        <v>0.36398539176626826</v>
      </c>
      <c r="V48">
        <f t="shared" si="8"/>
        <v>0.63601460823373168</v>
      </c>
      <c r="W48">
        <f t="shared" si="9"/>
        <v>2.2340268555407863E-4</v>
      </c>
      <c r="X48">
        <f t="shared" si="10"/>
        <v>0.9973767008551111</v>
      </c>
      <c r="Y48">
        <f t="shared" si="11"/>
        <v>3.4077548811363121</v>
      </c>
      <c r="Z48">
        <f t="shared" si="20"/>
        <v>0.63171163663351293</v>
      </c>
      <c r="AA48">
        <f t="shared" si="12"/>
        <v>1.4707654259975818E-5</v>
      </c>
      <c r="AB48">
        <f t="shared" si="13"/>
        <v>1.8515564592289131E-5</v>
      </c>
      <c r="AC48">
        <f t="shared" si="13"/>
        <v>4.355361608684655E-8</v>
      </c>
      <c r="AG48">
        <v>816</v>
      </c>
      <c r="AH48">
        <v>457.78100000000001</v>
      </c>
      <c r="AI48">
        <f t="shared" si="14"/>
        <v>730.93100000000004</v>
      </c>
      <c r="AJ48">
        <v>0.92401200000000006</v>
      </c>
      <c r="AK48">
        <f t="shared" si="21"/>
        <v>0.36443564481395885</v>
      </c>
      <c r="AL48">
        <f t="shared" si="22"/>
        <v>0.63556435518604115</v>
      </c>
      <c r="AM48">
        <f t="shared" si="23"/>
        <v>3.3805502749008343E-4</v>
      </c>
      <c r="AN48">
        <f t="shared" si="24"/>
        <v>0.9971227648520633</v>
      </c>
      <c r="AO48">
        <f t="shared" si="15"/>
        <v>3.3716544503426116</v>
      </c>
      <c r="AP48">
        <f t="shared" si="26"/>
        <v>0.63163132412760614</v>
      </c>
      <c r="AQ48">
        <f t="shared" si="25"/>
        <v>2.3676189437372244E-5</v>
      </c>
      <c r="AR48">
        <f t="shared" si="16"/>
        <v>1.5468733306614418E-5</v>
      </c>
      <c r="AS48">
        <f t="shared" si="16"/>
        <v>9.8834053815372805E-8</v>
      </c>
    </row>
    <row r="49" spans="1:45" x14ac:dyDescent="0.25">
      <c r="A49">
        <v>2444</v>
      </c>
      <c r="B49">
        <v>446.82299999999998</v>
      </c>
      <c r="C49">
        <f t="shared" si="0"/>
        <v>719.97299999999996</v>
      </c>
      <c r="D49">
        <v>0.92960100000000001</v>
      </c>
      <c r="E49">
        <f t="shared" si="17"/>
        <v>0.36269893601663672</v>
      </c>
      <c r="F49">
        <f t="shared" si="1"/>
        <v>0.63730106398336328</v>
      </c>
      <c r="G49">
        <f t="shared" si="2"/>
        <v>1.2139981356694388E-4</v>
      </c>
      <c r="H49">
        <f t="shared" si="3"/>
        <v>0.9981601306947846</v>
      </c>
      <c r="I49">
        <f t="shared" si="4"/>
        <v>3.5436955447054874</v>
      </c>
      <c r="J49">
        <f t="shared" si="18"/>
        <v>0.63195941250172838</v>
      </c>
      <c r="K49">
        <f t="shared" si="5"/>
        <v>5.3990334104159306E-6</v>
      </c>
      <c r="L49">
        <f t="shared" si="6"/>
        <v>2.8533240551252338E-5</v>
      </c>
      <c r="M49">
        <f t="shared" si="6"/>
        <v>1.3456180996923128E-8</v>
      </c>
      <c r="Q49">
        <v>1248</v>
      </c>
      <c r="R49">
        <v>460.48</v>
      </c>
      <c r="S49">
        <f t="shared" si="7"/>
        <v>733.63</v>
      </c>
      <c r="T49">
        <v>0.81013100000000005</v>
      </c>
      <c r="U49">
        <f t="shared" si="19"/>
        <v>0.35862372731297038</v>
      </c>
      <c r="V49">
        <f t="shared" si="8"/>
        <v>0.64137627268702957</v>
      </c>
      <c r="W49">
        <f t="shared" si="9"/>
        <v>2.1359008410801184E-4</v>
      </c>
      <c r="X49">
        <f t="shared" si="10"/>
        <v>0.99849278196197799</v>
      </c>
      <c r="Y49">
        <f t="shared" si="11"/>
        <v>3.6183592012198487</v>
      </c>
      <c r="Z49">
        <f t="shared" si="20"/>
        <v>0.63206462033575239</v>
      </c>
      <c r="AA49">
        <f t="shared" si="12"/>
        <v>8.7464365008498888E-6</v>
      </c>
      <c r="AB49">
        <f t="shared" si="13"/>
        <v>8.6706869511045785E-5</v>
      </c>
      <c r="AC49">
        <f t="shared" si="13"/>
        <v>4.1960919965007145E-8</v>
      </c>
      <c r="AG49">
        <v>832</v>
      </c>
      <c r="AH49">
        <v>465.51100000000002</v>
      </c>
      <c r="AI49">
        <f t="shared" si="14"/>
        <v>738.66100000000006</v>
      </c>
      <c r="AJ49">
        <v>0.91029800000000005</v>
      </c>
      <c r="AK49">
        <f t="shared" si="21"/>
        <v>0.35902676437411751</v>
      </c>
      <c r="AL49">
        <f t="shared" si="22"/>
        <v>0.64097323562588249</v>
      </c>
      <c r="AM49">
        <f t="shared" si="23"/>
        <v>3.1547529836795096E-4</v>
      </c>
      <c r="AN49">
        <f t="shared" si="24"/>
        <v>0.99832053336300597</v>
      </c>
      <c r="AO49">
        <f t="shared" si="15"/>
        <v>3.5779983197944305</v>
      </c>
      <c r="AP49">
        <f t="shared" si="26"/>
        <v>0.63201014315860404</v>
      </c>
      <c r="AQ49">
        <f t="shared" si="25"/>
        <v>1.4313961727383339E-5</v>
      </c>
      <c r="AR49">
        <f t="shared" si="16"/>
        <v>8.0337026576983588E-5</v>
      </c>
      <c r="AS49">
        <f t="shared" si="16"/>
        <v>9.0698150687133294E-8</v>
      </c>
    </row>
    <row r="50" spans="1:45" x14ac:dyDescent="0.25">
      <c r="A50">
        <v>2491</v>
      </c>
      <c r="B50">
        <v>454.51499999999999</v>
      </c>
      <c r="C50">
        <f t="shared" si="0"/>
        <v>727.66499999999996</v>
      </c>
      <c r="D50">
        <v>0.91497700000000004</v>
      </c>
      <c r="E50">
        <f t="shared" si="17"/>
        <v>0.35699314477899036</v>
      </c>
      <c r="F50">
        <f t="shared" si="1"/>
        <v>0.64300685522100964</v>
      </c>
      <c r="G50">
        <f t="shared" si="2"/>
        <v>1.1307349976718644E-4</v>
      </c>
      <c r="H50">
        <f t="shared" si="3"/>
        <v>0.99896246428663171</v>
      </c>
      <c r="I50">
        <f t="shared" si="4"/>
        <v>3.7549880919751946</v>
      </c>
      <c r="J50">
        <f t="shared" si="18"/>
        <v>0.63221316707201791</v>
      </c>
      <c r="K50">
        <f t="shared" si="5"/>
        <v>3.1496808842903898E-6</v>
      </c>
      <c r="L50">
        <f t="shared" si="6"/>
        <v>1.1650370385768454E-4</v>
      </c>
      <c r="M50">
        <f t="shared" si="6"/>
        <v>1.2083245957799734E-8</v>
      </c>
      <c r="Q50">
        <v>1272</v>
      </c>
      <c r="R50">
        <v>468.262</v>
      </c>
      <c r="S50">
        <f t="shared" si="7"/>
        <v>741.41200000000003</v>
      </c>
      <c r="T50">
        <v>0.79855100000000001</v>
      </c>
      <c r="U50">
        <f t="shared" si="19"/>
        <v>0.35349756529437809</v>
      </c>
      <c r="V50">
        <f t="shared" si="8"/>
        <v>0.64650243470562185</v>
      </c>
      <c r="W50">
        <f t="shared" si="9"/>
        <v>2.0776154640696673E-4</v>
      </c>
      <c r="X50">
        <f t="shared" si="10"/>
        <v>0.99915649980293741</v>
      </c>
      <c r="Y50">
        <f t="shared" si="11"/>
        <v>3.8290592920892168</v>
      </c>
      <c r="Z50">
        <f t="shared" si="20"/>
        <v>0.63227453481177276</v>
      </c>
      <c r="AA50">
        <f t="shared" si="12"/>
        <v>5.0581207793957905E-6</v>
      </c>
      <c r="AB50">
        <f t="shared" si="13"/>
        <v>2.0243313538939107E-4</v>
      </c>
      <c r="AC50">
        <f t="shared" si="13"/>
        <v>4.1088678761152179E-8</v>
      </c>
      <c r="AG50">
        <v>848</v>
      </c>
      <c r="AH50">
        <v>473.25400000000002</v>
      </c>
      <c r="AI50">
        <f t="shared" si="14"/>
        <v>746.404</v>
      </c>
      <c r="AJ50">
        <v>0.89749999999999996</v>
      </c>
      <c r="AK50">
        <f t="shared" si="21"/>
        <v>0.3539791596002303</v>
      </c>
      <c r="AL50">
        <f t="shared" si="22"/>
        <v>0.6460208403997697</v>
      </c>
      <c r="AM50">
        <f t="shared" si="23"/>
        <v>3.1752127819014569E-4</v>
      </c>
      <c r="AN50">
        <f t="shared" si="24"/>
        <v>0.99904467069385683</v>
      </c>
      <c r="AO50">
        <f t="shared" si="15"/>
        <v>3.7846593006702265</v>
      </c>
      <c r="AP50">
        <f t="shared" si="26"/>
        <v>0.63223916654624213</v>
      </c>
      <c r="AQ50">
        <f t="shared" si="25"/>
        <v>8.4280861980450714E-6</v>
      </c>
      <c r="AR50">
        <f t="shared" si="16"/>
        <v>1.8993453420500564E-4</v>
      </c>
      <c r="AS50">
        <f t="shared" si="16"/>
        <v>9.5538601335865585E-8</v>
      </c>
    </row>
    <row r="51" spans="1:45" x14ac:dyDescent="0.25">
      <c r="A51">
        <v>2538</v>
      </c>
      <c r="B51">
        <v>462.202</v>
      </c>
      <c r="C51">
        <f t="shared" si="0"/>
        <v>735.35199999999998</v>
      </c>
      <c r="D51">
        <v>0.90135600000000005</v>
      </c>
      <c r="E51">
        <f t="shared" si="17"/>
        <v>0.35167869028993259</v>
      </c>
      <c r="F51">
        <f t="shared" si="1"/>
        <v>0.64832130971006741</v>
      </c>
      <c r="G51">
        <f t="shared" si="2"/>
        <v>1.0727911588659851E-4</v>
      </c>
      <c r="H51">
        <f t="shared" si="3"/>
        <v>0.99943052858350945</v>
      </c>
      <c r="I51">
        <f t="shared" si="4"/>
        <v>3.9665233057225504</v>
      </c>
      <c r="J51">
        <f t="shared" si="18"/>
        <v>0.6323612020735796</v>
      </c>
      <c r="K51">
        <f t="shared" si="5"/>
        <v>1.7857122244434806E-6</v>
      </c>
      <c r="L51">
        <f t="shared" si="6"/>
        <v>2.5472503576827644E-4</v>
      </c>
      <c r="M51">
        <f t="shared" si="6"/>
        <v>1.1128858216226383E-8</v>
      </c>
      <c r="Q51">
        <v>1296</v>
      </c>
      <c r="R51">
        <v>476.04399999999998</v>
      </c>
      <c r="S51">
        <f t="shared" si="7"/>
        <v>749.19399999999996</v>
      </c>
      <c r="T51">
        <v>0.78728699999999996</v>
      </c>
      <c r="U51">
        <f t="shared" si="19"/>
        <v>0.34851128818061089</v>
      </c>
      <c r="V51">
        <f t="shared" si="8"/>
        <v>0.65148871181938905</v>
      </c>
      <c r="W51">
        <f t="shared" si="9"/>
        <v>1.8999926221042093E-4</v>
      </c>
      <c r="X51">
        <f t="shared" si="10"/>
        <v>0.99954033212169802</v>
      </c>
      <c r="Y51">
        <f t="shared" si="11"/>
        <v>4.0398681292850025</v>
      </c>
      <c r="Z51">
        <f t="shared" si="20"/>
        <v>0.63239592971047831</v>
      </c>
      <c r="AA51">
        <f t="shared" si="12"/>
        <v>2.8458063607373224E-6</v>
      </c>
      <c r="AB51">
        <f t="shared" si="13"/>
        <v>3.645343286583422E-4</v>
      </c>
      <c r="AC51">
        <f t="shared" si="13"/>
        <v>3.5026416036479478E-8</v>
      </c>
      <c r="AG51">
        <v>864</v>
      </c>
      <c r="AH51">
        <v>480.98700000000002</v>
      </c>
      <c r="AI51">
        <f t="shared" si="14"/>
        <v>754.13699999999994</v>
      </c>
      <c r="AJ51">
        <v>0.88461900000000004</v>
      </c>
      <c r="AK51">
        <f t="shared" si="21"/>
        <v>0.34889881914918791</v>
      </c>
      <c r="AL51">
        <f t="shared" si="22"/>
        <v>0.65110118085081203</v>
      </c>
      <c r="AM51">
        <f t="shared" si="23"/>
        <v>2.9402948577378352E-4</v>
      </c>
      <c r="AN51">
        <f t="shared" si="24"/>
        <v>0.99947104404596387</v>
      </c>
      <c r="AO51">
        <f t="shared" si="15"/>
        <v>3.9919182044947381</v>
      </c>
      <c r="AP51">
        <f t="shared" si="26"/>
        <v>0.63237401592541087</v>
      </c>
      <c r="AQ51">
        <f t="shared" si="25"/>
        <v>4.818366095436813E-6</v>
      </c>
      <c r="AR51">
        <f t="shared" si="16"/>
        <v>3.5070670614317556E-4</v>
      </c>
      <c r="AS51">
        <f t="shared" si="16"/>
        <v>8.3643071745602985E-8</v>
      </c>
    </row>
    <row r="52" spans="1:45" x14ac:dyDescent="0.25">
      <c r="A52">
        <v>2585</v>
      </c>
      <c r="B52">
        <v>469.88499999999999</v>
      </c>
      <c r="C52">
        <f t="shared" si="0"/>
        <v>743.03499999999997</v>
      </c>
      <c r="D52">
        <v>0.88843300000000003</v>
      </c>
      <c r="E52">
        <f t="shared" si="17"/>
        <v>0.34663657184326246</v>
      </c>
      <c r="F52">
        <f t="shared" si="1"/>
        <v>0.65336342815673754</v>
      </c>
      <c r="G52">
        <f t="shared" si="2"/>
        <v>1.0121908689973672E-4</v>
      </c>
      <c r="H52">
        <f t="shared" si="3"/>
        <v>0.99969589773278711</v>
      </c>
      <c r="I52">
        <f t="shared" si="4"/>
        <v>4.1783325215407077</v>
      </c>
      <c r="J52">
        <f t="shared" si="18"/>
        <v>0.63244513054812845</v>
      </c>
      <c r="K52">
        <f t="shared" si="5"/>
        <v>9.8354883480685912E-7</v>
      </c>
      <c r="L52">
        <f t="shared" si="6"/>
        <v>4.3757517484234042E-4</v>
      </c>
      <c r="M52">
        <f t="shared" si="6"/>
        <v>1.0047163091166005E-8</v>
      </c>
      <c r="Q52">
        <v>1320</v>
      </c>
      <c r="R52">
        <v>483.83300000000003</v>
      </c>
      <c r="S52">
        <f t="shared" si="7"/>
        <v>756.98299999999995</v>
      </c>
      <c r="T52">
        <v>0.77698599999999995</v>
      </c>
      <c r="U52">
        <f t="shared" si="19"/>
        <v>0.34395130588756084</v>
      </c>
      <c r="V52">
        <f t="shared" si="8"/>
        <v>0.65604869411243916</v>
      </c>
      <c r="W52">
        <f t="shared" si="9"/>
        <v>1.8007599232698623E-4</v>
      </c>
      <c r="X52">
        <f t="shared" si="10"/>
        <v>0.99975628435016906</v>
      </c>
      <c r="Y52">
        <f t="shared" si="11"/>
        <v>4.2509831047950186</v>
      </c>
      <c r="Z52">
        <f t="shared" si="20"/>
        <v>0.63246422906313604</v>
      </c>
      <c r="AA52">
        <f t="shared" si="12"/>
        <v>1.5564222390019068E-6</v>
      </c>
      <c r="AB52">
        <f t="shared" si="13"/>
        <v>5.5622699166180025E-4</v>
      </c>
      <c r="AC52">
        <f t="shared" si="13"/>
        <v>3.1869236904398751E-8</v>
      </c>
      <c r="AG52">
        <v>880</v>
      </c>
      <c r="AH52">
        <v>488.70400000000001</v>
      </c>
      <c r="AI52">
        <f t="shared" si="14"/>
        <v>761.85400000000004</v>
      </c>
      <c r="AJ52">
        <v>0.87269099999999999</v>
      </c>
      <c r="AK52">
        <f t="shared" si="21"/>
        <v>0.34419434737680737</v>
      </c>
      <c r="AL52">
        <f t="shared" si="22"/>
        <v>0.65580565262319257</v>
      </c>
      <c r="AM52">
        <f t="shared" si="23"/>
        <v>2.8685623121642995E-4</v>
      </c>
      <c r="AN52">
        <f t="shared" si="24"/>
        <v>0.99971480316938921</v>
      </c>
      <c r="AO52">
        <f t="shared" si="15"/>
        <v>4.1995050413047759</v>
      </c>
      <c r="AP52">
        <f t="shared" si="26"/>
        <v>0.63245110978293784</v>
      </c>
      <c r="AQ52">
        <f t="shared" si="25"/>
        <v>2.6764799943177345E-6</v>
      </c>
      <c r="AR52">
        <f t="shared" si="16"/>
        <v>5.4543467127729365E-4</v>
      </c>
      <c r="AS52">
        <f t="shared" si="16"/>
        <v>8.0758131004661579E-8</v>
      </c>
    </row>
    <row r="53" spans="1:45" x14ac:dyDescent="0.25">
      <c r="A53">
        <v>2632</v>
      </c>
      <c r="B53">
        <v>477.541</v>
      </c>
      <c r="C53">
        <f t="shared" si="0"/>
        <v>750.69100000000003</v>
      </c>
      <c r="D53">
        <v>0.87624000000000002</v>
      </c>
      <c r="E53">
        <f t="shared" si="17"/>
        <v>0.34187927475897484</v>
      </c>
      <c r="F53">
        <f t="shared" si="1"/>
        <v>0.65812072524102516</v>
      </c>
      <c r="G53">
        <f t="shared" si="2"/>
        <v>9.0551775600946526E-5</v>
      </c>
      <c r="H53">
        <f t="shared" si="3"/>
        <v>0.99984205987134045</v>
      </c>
      <c r="I53">
        <f t="shared" si="4"/>
        <v>4.3904337527343031</v>
      </c>
      <c r="J53">
        <f t="shared" si="18"/>
        <v>0.63249135734336437</v>
      </c>
      <c r="K53">
        <f t="shared" si="5"/>
        <v>5.2538057061868124E-7</v>
      </c>
      <c r="L53">
        <f t="shared" si="6"/>
        <v>6.5686449883364556E-4</v>
      </c>
      <c r="M53">
        <f t="shared" si="6"/>
        <v>8.1047518021566393E-9</v>
      </c>
      <c r="Q53">
        <v>1344</v>
      </c>
      <c r="R53">
        <v>491.601</v>
      </c>
      <c r="S53">
        <f t="shared" si="7"/>
        <v>764.75099999999998</v>
      </c>
      <c r="T53">
        <v>0.76722299999999999</v>
      </c>
      <c r="U53">
        <f t="shared" si="19"/>
        <v>0.33962948207171317</v>
      </c>
      <c r="V53">
        <f t="shared" si="8"/>
        <v>0.66037051792828683</v>
      </c>
      <c r="W53">
        <f t="shared" si="9"/>
        <v>1.6816069057104996E-4</v>
      </c>
      <c r="X53">
        <f t="shared" si="10"/>
        <v>0.99987439247431664</v>
      </c>
      <c r="Y53">
        <f t="shared" si="11"/>
        <v>4.4625892015948949</v>
      </c>
      <c r="Z53">
        <f t="shared" si="20"/>
        <v>0.63250158319687211</v>
      </c>
      <c r="AA53">
        <f t="shared" si="12"/>
        <v>8.2512173104264843E-7</v>
      </c>
      <c r="AB53">
        <f t="shared" si="13"/>
        <v>7.7667752306385355E-4</v>
      </c>
      <c r="AC53">
        <f t="shared" si="13"/>
        <v>2.8001192599008825E-8</v>
      </c>
      <c r="AG53">
        <v>896</v>
      </c>
      <c r="AH53">
        <v>496.41899999999998</v>
      </c>
      <c r="AI53">
        <f t="shared" si="14"/>
        <v>769.56899999999996</v>
      </c>
      <c r="AJ53">
        <v>0.86105399999999999</v>
      </c>
      <c r="AK53">
        <f t="shared" si="21"/>
        <v>0.33960464767734455</v>
      </c>
      <c r="AL53">
        <f t="shared" si="22"/>
        <v>0.66039535232265545</v>
      </c>
      <c r="AM53">
        <f t="shared" si="23"/>
        <v>2.6067754963596951E-4</v>
      </c>
      <c r="AN53">
        <f t="shared" si="24"/>
        <v>0.99985020517171896</v>
      </c>
      <c r="AO53">
        <f t="shared" si="15"/>
        <v>4.4072019489023653</v>
      </c>
      <c r="AP53">
        <f t="shared" si="26"/>
        <v>0.63249393346284688</v>
      </c>
      <c r="AQ53">
        <f t="shared" si="25"/>
        <v>1.4469447087029019E-6</v>
      </c>
      <c r="AR53">
        <f t="shared" si="16"/>
        <v>7.7848917439048127E-4</v>
      </c>
      <c r="AS53">
        <f t="shared" si="16"/>
        <v>6.720050653095657E-8</v>
      </c>
    </row>
    <row r="54" spans="1:45" x14ac:dyDescent="0.25">
      <c r="A54">
        <v>2679</v>
      </c>
      <c r="B54">
        <v>485.22899999999998</v>
      </c>
      <c r="C54">
        <f t="shared" si="0"/>
        <v>758.37899999999991</v>
      </c>
      <c r="D54">
        <v>0.86533199999999999</v>
      </c>
      <c r="E54">
        <f t="shared" si="17"/>
        <v>0.33762334130573041</v>
      </c>
      <c r="F54">
        <f t="shared" si="1"/>
        <v>0.66237665869426965</v>
      </c>
      <c r="G54">
        <f t="shared" si="2"/>
        <v>8.5853177783733162E-5</v>
      </c>
      <c r="H54">
        <f t="shared" si="3"/>
        <v>0.99992013504670385</v>
      </c>
      <c r="I54">
        <f t="shared" si="4"/>
        <v>4.6024127781302395</v>
      </c>
      <c r="J54">
        <f t="shared" si="18"/>
        <v>0.63251605023018342</v>
      </c>
      <c r="K54">
        <f t="shared" si="5"/>
        <v>2.7366764211878373E-7</v>
      </c>
      <c r="L54">
        <f t="shared" si="6"/>
        <v>8.9165593784545786E-4</v>
      </c>
      <c r="M54">
        <f t="shared" si="6"/>
        <v>7.3238525560786783E-9</v>
      </c>
      <c r="Q54">
        <v>1368</v>
      </c>
      <c r="R54">
        <v>499.38</v>
      </c>
      <c r="S54">
        <f t="shared" si="7"/>
        <v>772.53</v>
      </c>
      <c r="T54">
        <v>0.75810599999999995</v>
      </c>
      <c r="U54">
        <f t="shared" si="19"/>
        <v>0.33559362549800797</v>
      </c>
      <c r="V54">
        <f t="shared" si="8"/>
        <v>0.66440637450199203</v>
      </c>
      <c r="W54">
        <f t="shared" si="9"/>
        <v>1.5443780433820053E-4</v>
      </c>
      <c r="X54">
        <f t="shared" si="10"/>
        <v>0.99993700631868665</v>
      </c>
      <c r="Y54">
        <f t="shared" si="11"/>
        <v>4.6742636363639996</v>
      </c>
      <c r="Z54">
        <f t="shared" si="20"/>
        <v>0.63252138611841713</v>
      </c>
      <c r="AA54">
        <f t="shared" si="12"/>
        <v>4.2562343272990018E-7</v>
      </c>
      <c r="AB54">
        <f t="shared" si="13"/>
        <v>1.0166524842207061E-3</v>
      </c>
      <c r="AC54">
        <f t="shared" si="13"/>
        <v>2.3719751867259416E-8</v>
      </c>
      <c r="AG54">
        <v>912</v>
      </c>
      <c r="AH54">
        <v>504.13600000000002</v>
      </c>
      <c r="AI54">
        <f t="shared" si="14"/>
        <v>777.28600000000006</v>
      </c>
      <c r="AJ54">
        <v>0.85047899999999998</v>
      </c>
      <c r="AK54">
        <f t="shared" si="21"/>
        <v>0.33543380688316909</v>
      </c>
      <c r="AL54">
        <f t="shared" si="22"/>
        <v>0.66456619311683096</v>
      </c>
      <c r="AM54">
        <f t="shared" si="23"/>
        <v>7.2869100122459536E-4</v>
      </c>
      <c r="AN54">
        <f t="shared" si="24"/>
        <v>0.99992340549872871</v>
      </c>
      <c r="AO54">
        <f t="shared" si="15"/>
        <v>4.6151417918384539</v>
      </c>
      <c r="AP54">
        <f t="shared" si="26"/>
        <v>0.63251708457818612</v>
      </c>
      <c r="AQ54">
        <f t="shared" si="25"/>
        <v>7.6082075031426889E-7</v>
      </c>
      <c r="AR54">
        <f t="shared" si="16"/>
        <v>1.0271453581218379E-3</v>
      </c>
      <c r="AS54">
        <f t="shared" si="16"/>
        <v>5.2988234764531948E-7</v>
      </c>
    </row>
    <row r="55" spans="1:45" x14ac:dyDescent="0.25">
      <c r="A55">
        <v>2726</v>
      </c>
      <c r="B55">
        <v>492.89400000000001</v>
      </c>
      <c r="C55">
        <f t="shared" si="0"/>
        <v>766.04399999999998</v>
      </c>
      <c r="D55">
        <v>0.85499000000000003</v>
      </c>
      <c r="E55">
        <f t="shared" si="17"/>
        <v>0.33358824194989489</v>
      </c>
      <c r="F55">
        <f t="shared" si="1"/>
        <v>0.66641175805010511</v>
      </c>
      <c r="G55">
        <f t="shared" si="2"/>
        <v>7.6705024436444206E-5</v>
      </c>
      <c r="H55">
        <f t="shared" si="3"/>
        <v>0.99996080394529796</v>
      </c>
      <c r="I55">
        <f t="shared" si="4"/>
        <v>4.8151612714732268</v>
      </c>
      <c r="J55">
        <f t="shared" si="18"/>
        <v>0.63252891260936306</v>
      </c>
      <c r="K55">
        <f t="shared" si="5"/>
        <v>1.3787659290583738E-7</v>
      </c>
      <c r="L55">
        <f t="shared" si="6"/>
        <v>1.1480472151612143E-3</v>
      </c>
      <c r="M55">
        <f t="shared" si="6"/>
        <v>5.8625281288942628E-9</v>
      </c>
      <c r="Q55">
        <v>1392</v>
      </c>
      <c r="R55">
        <v>507.14800000000002</v>
      </c>
      <c r="S55">
        <f t="shared" si="7"/>
        <v>780.298</v>
      </c>
      <c r="T55">
        <v>0.74973299999999998</v>
      </c>
      <c r="U55">
        <f t="shared" si="19"/>
        <v>0.33188711819389111</v>
      </c>
      <c r="V55">
        <f t="shared" si="8"/>
        <v>0.66811288180610884</v>
      </c>
      <c r="W55">
        <f t="shared" si="9"/>
        <v>4.7996615072277933E-4</v>
      </c>
      <c r="X55">
        <f t="shared" si="10"/>
        <v>0.99996930448558075</v>
      </c>
      <c r="Y55">
        <f t="shared" si="11"/>
        <v>4.886389890572187</v>
      </c>
      <c r="Z55">
        <f t="shared" si="20"/>
        <v>0.63253160108080264</v>
      </c>
      <c r="AA55">
        <f t="shared" si="12"/>
        <v>2.1287962513194873E-7</v>
      </c>
      <c r="AB55">
        <f t="shared" si="13"/>
        <v>1.2660275380530462E-3</v>
      </c>
      <c r="AC55">
        <f t="shared" si="13"/>
        <v>2.3016320112889275E-7</v>
      </c>
    </row>
    <row r="56" spans="1:45" x14ac:dyDescent="0.25">
      <c r="A56">
        <v>2773</v>
      </c>
      <c r="B56">
        <v>500.54599999999999</v>
      </c>
      <c r="C56">
        <f t="shared" si="0"/>
        <v>773.69599999999991</v>
      </c>
      <c r="D56">
        <v>0.84575</v>
      </c>
      <c r="E56">
        <f t="shared" si="17"/>
        <v>0.32998310580138202</v>
      </c>
      <c r="F56">
        <f t="shared" si="1"/>
        <v>0.67001689419861798</v>
      </c>
      <c r="G56">
        <f t="shared" si="2"/>
        <v>2.416216711859423E-4</v>
      </c>
      <c r="H56">
        <f t="shared" si="3"/>
        <v>0.99998129335768138</v>
      </c>
      <c r="I56">
        <f t="shared" si="4"/>
        <v>5.0280045799911601</v>
      </c>
      <c r="J56">
        <f t="shared" si="18"/>
        <v>0.63253539280922966</v>
      </c>
      <c r="K56">
        <f t="shared" si="5"/>
        <v>6.7451607662836214E-8</v>
      </c>
      <c r="L56">
        <f t="shared" si="6"/>
        <v>1.4048629464027192E-3</v>
      </c>
      <c r="M56">
        <f t="shared" si="6"/>
        <v>5.8348440996071652E-8</v>
      </c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7">R87+273.15</f>
        <v>1072.087</v>
      </c>
      <c r="T87">
        <v>1.9611799999999999</v>
      </c>
      <c r="U87">
        <f t="shared" ref="U87:U88" si="28">T87/$T$11</f>
        <v>0.86816290393979634</v>
      </c>
      <c r="V87">
        <f t="shared" ref="V87:V88" si="29">1-U87</f>
        <v>0.13183709606020366</v>
      </c>
      <c r="W87">
        <f t="shared" ref="W87:W88" si="30">(V88-V87)/(Q88-Q87)</f>
        <v>2.838645418326638E-4</v>
      </c>
      <c r="X87">
        <f t="shared" ref="X87:X88" si="31">1-(2*(($B$3-Z87)/$B$3))</f>
        <v>-1</v>
      </c>
      <c r="Y87">
        <f t="shared" ref="Y87:Y88" si="32">IF(X87&gt;0.999999,3.5,IF(X87&lt;-0.999999,-3.5,SIGN(X87)*SQRT(GAMMAINV(ABS(X87),$B$6,$B$7))))</f>
        <v>-3.5</v>
      </c>
      <c r="Z87">
        <f t="shared" ref="Z87:Z88" si="33">Z86+AA86*(Q87-Q86)</f>
        <v>0</v>
      </c>
      <c r="AA87">
        <f t="shared" ref="AA87:AA88" si="34">$B$1*EXP((-$B$2-($B$4*Y87))/($B$5*S87))*($B$3-Z87)</f>
        <v>324703416.91969872</v>
      </c>
      <c r="AB87">
        <f t="shared" ref="AB87:AC88" si="35">(Z87-V87)^2</f>
        <v>1.7381019897587367E-2</v>
      </c>
      <c r="AC87">
        <f t="shared" si="35"/>
        <v>1.0543230895914336E+17</v>
      </c>
    </row>
    <row r="88" spans="17:29" x14ac:dyDescent="0.25">
      <c r="Q88">
        <v>1536</v>
      </c>
      <c r="R88">
        <v>806.75400000000002</v>
      </c>
      <c r="S88">
        <f t="shared" si="27"/>
        <v>1079.904</v>
      </c>
      <c r="T88">
        <v>1.95092</v>
      </c>
      <c r="U88">
        <f t="shared" si="28"/>
        <v>0.86362107127047372</v>
      </c>
      <c r="V88">
        <f t="shared" si="29"/>
        <v>0.13637892872952628</v>
      </c>
      <c r="W88">
        <f t="shared" si="30"/>
        <v>8.8788365058285336E-5</v>
      </c>
      <c r="X88">
        <f t="shared" si="31"/>
        <v>16426609914.871046</v>
      </c>
      <c r="Y88">
        <f t="shared" si="32"/>
        <v>3.5</v>
      </c>
      <c r="Z88">
        <f t="shared" si="33"/>
        <v>5195254670.7151794</v>
      </c>
      <c r="AA88">
        <f t="shared" si="34"/>
        <v>-163552125439747.94</v>
      </c>
      <c r="AB88">
        <f t="shared" si="35"/>
        <v>2.6990671092170838E+19</v>
      </c>
      <c r="AC88">
        <f t="shared" si="35"/>
        <v>2.6749297735859046E+28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workbookViewId="0">
      <selection activeCell="G1" sqref="G1"/>
    </sheetView>
  </sheetViews>
  <sheetFormatPr defaultRowHeight="15" x14ac:dyDescent="0.25"/>
  <cols>
    <col min="7" max="8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8.3998700843771281E+19</v>
      </c>
      <c r="C1" s="2" t="s">
        <v>1</v>
      </c>
      <c r="F1" t="s">
        <v>2</v>
      </c>
      <c r="G1">
        <f>N11+AD11+AT11</f>
        <v>3.284106815875841E-2</v>
      </c>
    </row>
    <row r="2" spans="1:46" x14ac:dyDescent="0.25">
      <c r="A2" s="3" t="s">
        <v>3</v>
      </c>
      <c r="B2" s="4">
        <v>251606.18834057782</v>
      </c>
      <c r="C2" s="5" t="s">
        <v>4</v>
      </c>
    </row>
    <row r="3" spans="1:46" x14ac:dyDescent="0.25">
      <c r="A3" s="3" t="s">
        <v>5</v>
      </c>
      <c r="B3" s="4">
        <v>0.6219186913581598</v>
      </c>
      <c r="C3" s="5"/>
      <c r="H3">
        <f>B1*EXP(-B2/(B5*423))</f>
        <v>7.1329923722659476E-12</v>
      </c>
    </row>
    <row r="4" spans="1:46" x14ac:dyDescent="0.25">
      <c r="A4" s="3" t="s">
        <v>6</v>
      </c>
      <c r="B4" s="4">
        <v>15912.105866183911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0.28750696123019176</v>
      </c>
    </row>
    <row r="7" spans="1:46" x14ac:dyDescent="0.25">
      <c r="A7" s="9" t="s">
        <v>9</v>
      </c>
      <c r="B7" s="10">
        <v>4.0559533267843779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150.381</v>
      </c>
      <c r="C11">
        <f t="shared" ref="C11:C56" si="0">B11+273.15</f>
        <v>423.53099999999995</v>
      </c>
      <c r="D11">
        <v>6.3156400000000001</v>
      </c>
      <c r="E11">
        <f>D11/$D$11</f>
        <v>1</v>
      </c>
      <c r="F11">
        <f t="shared" ref="F11:F56" si="1">1-E11</f>
        <v>0</v>
      </c>
      <c r="G11">
        <f t="shared" ref="G11:G56" si="2">(F12-F11)/(A12-A11)</f>
        <v>2.7658456001899504E-5</v>
      </c>
      <c r="H11">
        <f t="shared" ref="H11:H56" si="3">1-(2*(($B$3-J11)/$B$3))</f>
        <v>-1</v>
      </c>
      <c r="I11">
        <f t="shared" ref="I11:I56" si="4">IF(H11&gt;0.999999,3.5,IF(H11&lt;-0.999999,-3.5,SIGN(H11)*SQRT(GAMMAINV(ABS(H11),$B$6,$B$7))))</f>
        <v>-3.5</v>
      </c>
      <c r="J11">
        <v>0</v>
      </c>
      <c r="K11">
        <f t="shared" ref="K11:K56" si="5">$B$1*EXP((-$B$2-($B$4*I11))/($B$5*C11))*($B$3-J11)</f>
        <v>3.5877526451721683E-5</v>
      </c>
      <c r="L11">
        <f t="shared" ref="L11:M56" si="6">(J11-F11)^2</f>
        <v>0</v>
      </c>
      <c r="M11">
        <f t="shared" si="6"/>
        <v>6.7553119059140143E-11</v>
      </c>
      <c r="N11" s="23">
        <f>SUM(L11:L62)+1000*SUM(M11:M63)</f>
        <v>1.1235749877891091E-2</v>
      </c>
      <c r="Q11">
        <v>336</v>
      </c>
      <c r="R11" s="14">
        <v>160.52099999999999</v>
      </c>
      <c r="S11" s="14">
        <f t="shared" ref="S11:S55" si="7">R11+273.15</f>
        <v>433.67099999999994</v>
      </c>
      <c r="T11" s="14">
        <v>5.3342499999999999</v>
      </c>
      <c r="U11">
        <f>T11/$T$11</f>
        <v>1</v>
      </c>
      <c r="V11">
        <f t="shared" ref="V11:V55" si="8">1-U11</f>
        <v>0</v>
      </c>
      <c r="W11">
        <f t="shared" ref="W11:W55" si="9">(V12-V11)/(Q12-Q11)</f>
        <v>6.1005139741605409E-5</v>
      </c>
      <c r="X11">
        <f t="shared" ref="X11:X55" si="10">1-(2*(($B$3-Z11)/$B$3))</f>
        <v>-1</v>
      </c>
      <c r="Y11">
        <f t="shared" ref="Y11:Y55" si="11">IF(X11&gt;0.999999,3.5,IF(X11&lt;-0.999999,-3.5,SIGN(X11)*SQRT(GAMMAINV(ABS(X11),$B$6,$B$7))))</f>
        <v>-3.5</v>
      </c>
      <c r="Z11">
        <v>0</v>
      </c>
      <c r="AA11">
        <f t="shared" ref="AA11:AA55" si="12">$B$1*EXP((-$B$2-($B$4*Y11))/($B$5*S11))*($B$3-Z11)</f>
        <v>1.317652053246169E-4</v>
      </c>
      <c r="AB11">
        <f t="shared" ref="AB11:AC55" si="13">(Z11-V11)^2</f>
        <v>0</v>
      </c>
      <c r="AC11">
        <f t="shared" si="13"/>
        <v>5.006986881312088E-9</v>
      </c>
      <c r="AD11">
        <f>SUM(AB11:AB62)+1000*SUM(AC11:AC63)</f>
        <v>1.0538162687789933E-2</v>
      </c>
      <c r="AG11">
        <v>224</v>
      </c>
      <c r="AH11">
        <v>168.041</v>
      </c>
      <c r="AI11">
        <f t="shared" ref="AI11:AI54" si="14">AH11+273.15</f>
        <v>441.19099999999997</v>
      </c>
      <c r="AJ11">
        <v>6.3897899999999996</v>
      </c>
      <c r="AK11">
        <f>AJ11/$AJ$11</f>
        <v>1</v>
      </c>
      <c r="AL11">
        <f>1-AK11</f>
        <v>0</v>
      </c>
      <c r="AM11">
        <f>(AL12-AL11)/(AG12-AG11)</f>
        <v>1.0162697052640973E-4</v>
      </c>
      <c r="AN11">
        <f>1-(2*(($B$3-AP11)/$B$3))</f>
        <v>-1</v>
      </c>
      <c r="AO11">
        <f t="shared" ref="AO11:AO54" si="15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3.3268006232983099E-4</v>
      </c>
      <c r="AR11">
        <f t="shared" ref="AR11:AS54" si="16">(AP11-AL11)^2</f>
        <v>0</v>
      </c>
      <c r="AS11">
        <f t="shared" si="16"/>
        <v>5.3385531231920207E-8</v>
      </c>
      <c r="AT11">
        <f>SUM(AR11:AR62)+1000*SUM(AS11:AS63)</f>
        <v>1.1067155593077391E-2</v>
      </c>
    </row>
    <row r="12" spans="1:46" x14ac:dyDescent="0.25">
      <c r="A12">
        <v>705</v>
      </c>
      <c r="B12" s="14">
        <v>158.27600000000001</v>
      </c>
      <c r="C12" s="14">
        <f t="shared" si="0"/>
        <v>431.42599999999999</v>
      </c>
      <c r="D12" s="14">
        <v>6.3074300000000001</v>
      </c>
      <c r="E12">
        <f t="shared" ref="E12:E56" si="17">D12/$D$11</f>
        <v>0.99870005256791072</v>
      </c>
      <c r="F12">
        <f t="shared" si="1"/>
        <v>1.2999474320892768E-3</v>
      </c>
      <c r="G12">
        <f t="shared" si="2"/>
        <v>3.4665714038920108E-5</v>
      </c>
      <c r="H12">
        <f t="shared" si="3"/>
        <v>-0.99457728553052993</v>
      </c>
      <c r="I12">
        <f t="shared" si="4"/>
        <v>-3.5456405434182656</v>
      </c>
      <c r="J12">
        <f t="shared" ref="J12:J56" si="18">J11+K11*(A12-A11)</f>
        <v>1.6862437432309191E-3</v>
      </c>
      <c r="K12">
        <f t="shared" si="5"/>
        <v>1.2127077683422741E-4</v>
      </c>
      <c r="L12">
        <f t="shared" si="6"/>
        <v>1.4922484000164056E-7</v>
      </c>
      <c r="M12">
        <f t="shared" si="6"/>
        <v>7.5004369017791212E-9</v>
      </c>
      <c r="Q12">
        <v>360</v>
      </c>
      <c r="R12">
        <v>168.458</v>
      </c>
      <c r="S12">
        <f t="shared" si="7"/>
        <v>441.60799999999995</v>
      </c>
      <c r="T12">
        <v>5.3264399999999998</v>
      </c>
      <c r="U12">
        <f t="shared" ref="U12:U55" si="19">T12/$T$11</f>
        <v>0.99853587664620147</v>
      </c>
      <c r="V12">
        <f t="shared" si="8"/>
        <v>1.4641233537985299E-3</v>
      </c>
      <c r="W12">
        <f t="shared" si="9"/>
        <v>7.7018012529096277E-5</v>
      </c>
      <c r="X12">
        <f t="shared" si="10"/>
        <v>-0.9898302946294002</v>
      </c>
      <c r="Y12">
        <f t="shared" si="11"/>
        <v>-3.2324772044188728</v>
      </c>
      <c r="Z12">
        <f t="shared" ref="Z12:Z55" si="20">Z11+AA11*(Q12-Q11)</f>
        <v>3.1623649277908055E-3</v>
      </c>
      <c r="AA12">
        <f t="shared" si="12"/>
        <v>1.0919071174873195E-4</v>
      </c>
      <c r="AB12">
        <f t="shared" si="13"/>
        <v>2.8840244436357618E-6</v>
      </c>
      <c r="AC12">
        <f t="shared" si="13"/>
        <v>1.0350825750771459E-9</v>
      </c>
      <c r="AG12">
        <v>240</v>
      </c>
      <c r="AH12" s="14">
        <v>175.96899999999999</v>
      </c>
      <c r="AI12" s="14">
        <f t="shared" si="14"/>
        <v>449.11899999999997</v>
      </c>
      <c r="AJ12" s="14">
        <v>6.3794000000000004</v>
      </c>
      <c r="AK12">
        <f t="shared" ref="AK12:AK54" si="21">AJ12/$AJ$11</f>
        <v>0.99837396847157744</v>
      </c>
      <c r="AL12">
        <f t="shared" ref="AL12:AL54" si="22">1-AK12</f>
        <v>1.6260315284225557E-3</v>
      </c>
      <c r="AM12">
        <f t="shared" ref="AM12:AM54" si="23">(AL13-AL12)/(AG13-AG12)</f>
        <v>1.2715597852199639E-4</v>
      </c>
      <c r="AN12">
        <f t="shared" ref="AN12:AN54" si="24">1-(2*(($B$3-AP12)/$B$3))</f>
        <v>-0.98288238938227424</v>
      </c>
      <c r="AO12">
        <f t="shared" si="15"/>
        <v>-2.9561100459343579</v>
      </c>
      <c r="AP12">
        <f>AP11+AQ11*(AG12-AG11)</f>
        <v>5.3228809972772958E-3</v>
      </c>
      <c r="AQ12">
        <f t="shared" ref="AQ12:AQ54" si="25">$B$1*EXP((-$B$2-($B$4*AO12))/($B$5*AI12))*($B$3-AP12)</f>
        <v>8.340064720280122E-5</v>
      </c>
      <c r="AR12">
        <f t="shared" si="16"/>
        <v>1.3666695995371573E-5</v>
      </c>
      <c r="AS12">
        <f t="shared" si="16"/>
        <v>1.9145290188525419E-9</v>
      </c>
    </row>
    <row r="13" spans="1:46" x14ac:dyDescent="0.25">
      <c r="A13">
        <v>752</v>
      </c>
      <c r="B13">
        <v>166.154</v>
      </c>
      <c r="C13">
        <f t="shared" si="0"/>
        <v>439.30399999999997</v>
      </c>
      <c r="D13">
        <v>6.2971399999999997</v>
      </c>
      <c r="E13">
        <f t="shared" si="17"/>
        <v>0.99707076400808148</v>
      </c>
      <c r="F13">
        <f t="shared" si="1"/>
        <v>2.9292359919185218E-3</v>
      </c>
      <c r="G13">
        <f t="shared" si="2"/>
        <v>4.3795362731386435E-5</v>
      </c>
      <c r="H13">
        <f t="shared" si="3"/>
        <v>-0.97624779458449784</v>
      </c>
      <c r="I13">
        <f t="shared" si="4"/>
        <v>-2.773038510794231</v>
      </c>
      <c r="J13">
        <f t="shared" si="18"/>
        <v>7.3859702544396069E-3</v>
      </c>
      <c r="K13">
        <f t="shared" si="5"/>
        <v>1.100881851085394E-5</v>
      </c>
      <c r="L13">
        <f t="shared" si="6"/>
        <v>1.986248028672936E-5</v>
      </c>
      <c r="M13">
        <f t="shared" si="6"/>
        <v>1.074957481924933E-9</v>
      </c>
      <c r="Q13">
        <v>384</v>
      </c>
      <c r="R13">
        <v>176.41399999999999</v>
      </c>
      <c r="S13">
        <f t="shared" si="7"/>
        <v>449.56399999999996</v>
      </c>
      <c r="T13">
        <v>5.3165800000000001</v>
      </c>
      <c r="U13">
        <f t="shared" si="19"/>
        <v>0.99668744434550316</v>
      </c>
      <c r="V13">
        <f t="shared" si="8"/>
        <v>3.3125556544968404E-3</v>
      </c>
      <c r="W13">
        <f t="shared" si="9"/>
        <v>1.0302916686194541E-4</v>
      </c>
      <c r="X13">
        <f t="shared" si="10"/>
        <v>-0.98140290012145659</v>
      </c>
      <c r="Y13">
        <f t="shared" si="11"/>
        <v>-2.9104967046859049</v>
      </c>
      <c r="Z13">
        <f t="shared" si="20"/>
        <v>5.7829420097603723E-3</v>
      </c>
      <c r="AA13">
        <f t="shared" si="12"/>
        <v>7.2454087269066588E-5</v>
      </c>
      <c r="AB13">
        <f t="shared" si="13"/>
        <v>6.102808744272237E-6</v>
      </c>
      <c r="AC13">
        <f t="shared" si="13"/>
        <v>9.3483549211087499E-10</v>
      </c>
      <c r="AG13">
        <v>256</v>
      </c>
      <c r="AH13">
        <v>183.90700000000001</v>
      </c>
      <c r="AI13">
        <f t="shared" si="14"/>
        <v>457.05700000000002</v>
      </c>
      <c r="AJ13">
        <v>6.3663999999999996</v>
      </c>
      <c r="AK13">
        <f t="shared" si="21"/>
        <v>0.9963394728152255</v>
      </c>
      <c r="AL13">
        <f t="shared" si="22"/>
        <v>3.660527184774498E-3</v>
      </c>
      <c r="AM13">
        <f t="shared" si="23"/>
        <v>1.6217277876110631E-4</v>
      </c>
      <c r="AN13">
        <f t="shared" si="24"/>
        <v>-0.97859111988422853</v>
      </c>
      <c r="AO13">
        <f t="shared" si="15"/>
        <v>-2.8319234306544261</v>
      </c>
      <c r="AP13">
        <f t="shared" ref="AP13:AP54" si="26">AP12+AQ12*(AG13-AG12)</f>
        <v>6.6572913525221149E-3</v>
      </c>
      <c r="AQ13">
        <f t="shared" si="25"/>
        <v>1.2811961940749052E-4</v>
      </c>
      <c r="AR13">
        <f t="shared" si="16"/>
        <v>8.9805954770960676E-6</v>
      </c>
      <c r="AS13">
        <f t="shared" si="16"/>
        <v>1.1596176619627504E-9</v>
      </c>
    </row>
    <row r="14" spans="1:46" x14ac:dyDescent="0.25">
      <c r="A14">
        <v>799</v>
      </c>
      <c r="B14">
        <v>174.01900000000001</v>
      </c>
      <c r="C14">
        <f t="shared" si="0"/>
        <v>447.16899999999998</v>
      </c>
      <c r="D14">
        <v>6.2841399999999998</v>
      </c>
      <c r="E14">
        <f t="shared" si="17"/>
        <v>0.99501238195970632</v>
      </c>
      <c r="F14">
        <f t="shared" si="1"/>
        <v>4.9876180402936843E-3</v>
      </c>
      <c r="G14">
        <f t="shared" si="2"/>
        <v>5.5283223263233495E-5</v>
      </c>
      <c r="H14">
        <f t="shared" si="3"/>
        <v>-0.97458386495125215</v>
      </c>
      <c r="I14">
        <f t="shared" si="4"/>
        <v>-2.7342175384663348</v>
      </c>
      <c r="J14">
        <f t="shared" si="18"/>
        <v>7.9033847244497427E-3</v>
      </c>
      <c r="K14">
        <f t="shared" si="5"/>
        <v>2.5301154918153369E-5</v>
      </c>
      <c r="L14">
        <f t="shared" si="6"/>
        <v>8.5016953564344152E-6</v>
      </c>
      <c r="M14">
        <f t="shared" si="6"/>
        <v>8.9892442224905577E-10</v>
      </c>
      <c r="Q14">
        <v>408</v>
      </c>
      <c r="R14">
        <v>184.35499999999999</v>
      </c>
      <c r="S14">
        <f t="shared" si="7"/>
        <v>457.505</v>
      </c>
      <c r="T14">
        <v>5.3033900000000003</v>
      </c>
      <c r="U14">
        <f t="shared" si="19"/>
        <v>0.99421474434081647</v>
      </c>
      <c r="V14">
        <f t="shared" si="8"/>
        <v>5.7852556591835302E-3</v>
      </c>
      <c r="W14">
        <f t="shared" si="9"/>
        <v>1.3286778834887639E-4</v>
      </c>
      <c r="X14">
        <f t="shared" si="10"/>
        <v>-0.97581085692153224</v>
      </c>
      <c r="Y14">
        <f t="shared" si="11"/>
        <v>-2.7626214884382585</v>
      </c>
      <c r="Z14">
        <f t="shared" si="20"/>
        <v>7.5218401042179703E-3</v>
      </c>
      <c r="AA14">
        <f t="shared" si="12"/>
        <v>1.0097474571317198E-4</v>
      </c>
      <c r="AB14">
        <f t="shared" si="13"/>
        <v>3.0157255347355743E-6</v>
      </c>
      <c r="AC14">
        <f t="shared" si="13"/>
        <v>1.0171661685628589E-9</v>
      </c>
      <c r="AG14">
        <v>272</v>
      </c>
      <c r="AH14">
        <v>191.816</v>
      </c>
      <c r="AI14">
        <f t="shared" si="14"/>
        <v>464.96600000000001</v>
      </c>
      <c r="AJ14">
        <v>6.3498200000000002</v>
      </c>
      <c r="AK14">
        <f t="shared" si="21"/>
        <v>0.9937447083550478</v>
      </c>
      <c r="AL14">
        <f t="shared" si="22"/>
        <v>6.2552916449521989E-3</v>
      </c>
      <c r="AM14">
        <f t="shared" si="23"/>
        <v>2.0071082148240271E-4</v>
      </c>
      <c r="AN14">
        <f t="shared" si="24"/>
        <v>-0.9719988950837708</v>
      </c>
      <c r="AO14">
        <f t="shared" si="15"/>
        <v>-2.6780657425577852</v>
      </c>
      <c r="AP14">
        <f t="shared" si="26"/>
        <v>8.7072052630419623E-3</v>
      </c>
      <c r="AQ14">
        <f t="shared" si="25"/>
        <v>1.7086505797444463E-4</v>
      </c>
      <c r="AR14">
        <f t="shared" si="16"/>
        <v>6.0118803905740344E-6</v>
      </c>
      <c r="AS14">
        <f t="shared" si="16"/>
        <v>8.9076959937296214E-10</v>
      </c>
    </row>
    <row r="15" spans="1:46" x14ac:dyDescent="0.25">
      <c r="A15">
        <v>846</v>
      </c>
      <c r="B15">
        <v>181.928</v>
      </c>
      <c r="C15">
        <f t="shared" si="0"/>
        <v>455.07799999999997</v>
      </c>
      <c r="D15">
        <v>6.2677300000000002</v>
      </c>
      <c r="E15">
        <f t="shared" si="17"/>
        <v>0.99241407046633434</v>
      </c>
      <c r="F15">
        <f t="shared" si="1"/>
        <v>7.5859295336656585E-3</v>
      </c>
      <c r="G15">
        <f t="shared" si="2"/>
        <v>6.8152322158151034E-5</v>
      </c>
      <c r="H15">
        <f t="shared" si="3"/>
        <v>-0.97075971784753268</v>
      </c>
      <c r="I15">
        <f t="shared" si="4"/>
        <v>-2.6527210903097247</v>
      </c>
      <c r="J15">
        <f t="shared" si="18"/>
        <v>9.0925390056029506E-3</v>
      </c>
      <c r="K15">
        <f t="shared" si="5"/>
        <v>4.7416399712050678E-5</v>
      </c>
      <c r="L15">
        <f t="shared" si="6"/>
        <v>2.2698721009311663E-6</v>
      </c>
      <c r="M15">
        <f t="shared" si="6"/>
        <v>4.2997847969068858E-10</v>
      </c>
      <c r="Q15">
        <v>432</v>
      </c>
      <c r="R15">
        <v>192.29300000000001</v>
      </c>
      <c r="S15">
        <f t="shared" si="7"/>
        <v>465.44299999999998</v>
      </c>
      <c r="T15">
        <v>5.2863800000000003</v>
      </c>
      <c r="U15">
        <f t="shared" si="19"/>
        <v>0.99102591742044344</v>
      </c>
      <c r="V15">
        <f t="shared" si="8"/>
        <v>8.9740825795565637E-3</v>
      </c>
      <c r="W15">
        <f t="shared" si="9"/>
        <v>1.6950211682367303E-4</v>
      </c>
      <c r="X15">
        <f t="shared" si="10"/>
        <v>-0.9680175748388733</v>
      </c>
      <c r="Y15">
        <f t="shared" si="11"/>
        <v>-2.5997711575649092</v>
      </c>
      <c r="Z15">
        <f t="shared" si="20"/>
        <v>9.9452340013340985E-3</v>
      </c>
      <c r="AA15">
        <f t="shared" si="12"/>
        <v>1.3062264349542399E-4</v>
      </c>
      <c r="AB15">
        <f t="shared" si="13"/>
        <v>9.4313508402052712E-7</v>
      </c>
      <c r="AC15">
        <f t="shared" si="13"/>
        <v>1.5116134462820283E-9</v>
      </c>
      <c r="AG15">
        <v>288</v>
      </c>
      <c r="AH15">
        <v>199.71899999999999</v>
      </c>
      <c r="AI15">
        <f t="shared" si="14"/>
        <v>472.86899999999997</v>
      </c>
      <c r="AJ15">
        <v>6.3292999999999999</v>
      </c>
      <c r="AK15">
        <f t="shared" si="21"/>
        <v>0.99053333521132936</v>
      </c>
      <c r="AL15">
        <f t="shared" si="22"/>
        <v>9.4666647886706423E-3</v>
      </c>
      <c r="AM15">
        <f t="shared" si="23"/>
        <v>2.4521541396509139E-4</v>
      </c>
      <c r="AN15">
        <f t="shared" si="24"/>
        <v>-0.9632072605322477</v>
      </c>
      <c r="AO15">
        <f t="shared" si="15"/>
        <v>-2.5156499495455349</v>
      </c>
      <c r="AP15">
        <f t="shared" si="26"/>
        <v>1.1441046190633077E-2</v>
      </c>
      <c r="AQ15">
        <f t="shared" si="25"/>
        <v>2.1758510287582682E-4</v>
      </c>
      <c r="AR15">
        <f t="shared" si="16"/>
        <v>3.8981819204151485E-6</v>
      </c>
      <c r="AS15">
        <f t="shared" si="16"/>
        <v>7.6343409088953663E-10</v>
      </c>
    </row>
    <row r="16" spans="1:46" x14ac:dyDescent="0.25">
      <c r="A16">
        <v>893</v>
      </c>
      <c r="B16">
        <v>189.791</v>
      </c>
      <c r="C16">
        <f t="shared" si="0"/>
        <v>462.94099999999997</v>
      </c>
      <c r="D16">
        <v>6.2474999999999996</v>
      </c>
      <c r="E16">
        <f t="shared" si="17"/>
        <v>0.98921091132490124</v>
      </c>
      <c r="F16">
        <f t="shared" si="1"/>
        <v>1.0789088675098757E-2</v>
      </c>
      <c r="G16">
        <f t="shared" si="2"/>
        <v>8.307643422738326E-5</v>
      </c>
      <c r="H16">
        <f t="shared" si="3"/>
        <v>-0.96359295853499405</v>
      </c>
      <c r="I16">
        <f t="shared" si="4"/>
        <v>-2.5220359731376742</v>
      </c>
      <c r="J16">
        <f t="shared" si="18"/>
        <v>1.1321109792069333E-2</v>
      </c>
      <c r="K16">
        <f t="shared" si="5"/>
        <v>7.0461106088515416E-5</v>
      </c>
      <c r="L16">
        <f t="shared" si="6"/>
        <v>2.8304646890261947E-7</v>
      </c>
      <c r="M16">
        <f t="shared" si="6"/>
        <v>1.5914650405131083E-10</v>
      </c>
      <c r="Q16">
        <v>456</v>
      </c>
      <c r="R16">
        <v>200.227</v>
      </c>
      <c r="S16">
        <f t="shared" si="7"/>
        <v>473.37699999999995</v>
      </c>
      <c r="T16">
        <v>5.2646800000000002</v>
      </c>
      <c r="U16">
        <f t="shared" si="19"/>
        <v>0.98695786661667528</v>
      </c>
      <c r="V16">
        <f t="shared" si="8"/>
        <v>1.3042133383324717E-2</v>
      </c>
      <c r="W16">
        <f t="shared" si="9"/>
        <v>2.0184030869694705E-4</v>
      </c>
      <c r="X16">
        <f t="shared" si="10"/>
        <v>-0.9579360529696912</v>
      </c>
      <c r="Y16">
        <f t="shared" si="11"/>
        <v>-2.4336499212952742</v>
      </c>
      <c r="Z16">
        <f t="shared" si="20"/>
        <v>1.3080177445224274E-2</v>
      </c>
      <c r="AA16">
        <f t="shared" si="12"/>
        <v>1.6502931074840801E-4</v>
      </c>
      <c r="AB16">
        <f t="shared" si="13"/>
        <v>1.4473506458173724E-9</v>
      </c>
      <c r="AC16">
        <f t="shared" si="13"/>
        <v>1.3550495699673453E-9</v>
      </c>
      <c r="AG16">
        <v>304</v>
      </c>
      <c r="AH16">
        <v>207.59299999999999</v>
      </c>
      <c r="AI16">
        <f t="shared" si="14"/>
        <v>480.74299999999994</v>
      </c>
      <c r="AJ16">
        <v>6.3042299999999996</v>
      </c>
      <c r="AK16">
        <f t="shared" si="21"/>
        <v>0.9866098885878879</v>
      </c>
      <c r="AL16">
        <f t="shared" si="22"/>
        <v>1.3390111412112105E-2</v>
      </c>
      <c r="AM16">
        <f t="shared" si="23"/>
        <v>2.8835063437139541E-4</v>
      </c>
      <c r="AN16">
        <f t="shared" si="24"/>
        <v>-0.95201170814127334</v>
      </c>
      <c r="AO16">
        <f t="shared" si="15"/>
        <v>-2.3513301541924481</v>
      </c>
      <c r="AP16">
        <f t="shared" si="26"/>
        <v>1.4922407836646306E-2</v>
      </c>
      <c r="AQ16">
        <f t="shared" si="25"/>
        <v>2.7155086635354377E-4</v>
      </c>
      <c r="AR16">
        <f t="shared" si="16"/>
        <v>2.3479323326402993E-6</v>
      </c>
      <c r="AS16">
        <f t="shared" si="16"/>
        <v>2.8223220545363083E-10</v>
      </c>
    </row>
    <row r="17" spans="1:45" x14ac:dyDescent="0.25">
      <c r="A17">
        <v>940</v>
      </c>
      <c r="B17">
        <v>197.66800000000001</v>
      </c>
      <c r="C17">
        <f t="shared" si="0"/>
        <v>470.81799999999998</v>
      </c>
      <c r="D17">
        <v>6.2228399999999997</v>
      </c>
      <c r="E17">
        <f t="shared" si="17"/>
        <v>0.98530631891621423</v>
      </c>
      <c r="F17">
        <f t="shared" si="1"/>
        <v>1.469368108378577E-2</v>
      </c>
      <c r="G17">
        <f t="shared" si="2"/>
        <v>9.4867493424291631E-5</v>
      </c>
      <c r="H17">
        <f t="shared" si="3"/>
        <v>-0.95294310339419397</v>
      </c>
      <c r="I17">
        <f t="shared" si="4"/>
        <v>-2.3636798411883317</v>
      </c>
      <c r="J17">
        <f t="shared" si="18"/>
        <v>1.4632781778229558E-2</v>
      </c>
      <c r="K17">
        <f t="shared" si="5"/>
        <v>9.2309289686827586E-5</v>
      </c>
      <c r="L17">
        <f t="shared" si="6"/>
        <v>3.7087254172288682E-9</v>
      </c>
      <c r="M17">
        <f t="shared" si="6"/>
        <v>6.5444063623750088E-12</v>
      </c>
      <c r="Q17">
        <v>480</v>
      </c>
      <c r="R17">
        <v>208.154</v>
      </c>
      <c r="S17">
        <f t="shared" si="7"/>
        <v>481.30399999999997</v>
      </c>
      <c r="T17">
        <v>5.2388399999999997</v>
      </c>
      <c r="U17">
        <f t="shared" si="19"/>
        <v>0.98211369920794855</v>
      </c>
      <c r="V17">
        <f t="shared" si="8"/>
        <v>1.7886300792051446E-2</v>
      </c>
      <c r="W17">
        <f t="shared" si="9"/>
        <v>2.2378966115198703E-4</v>
      </c>
      <c r="X17">
        <f t="shared" si="10"/>
        <v>-0.94519900707286397</v>
      </c>
      <c r="Y17">
        <f t="shared" si="11"/>
        <v>-2.2666848856096178</v>
      </c>
      <c r="Z17">
        <f t="shared" si="20"/>
        <v>1.7040880903186065E-2</v>
      </c>
      <c r="AA17">
        <f t="shared" si="12"/>
        <v>2.0572216477594919E-4</v>
      </c>
      <c r="AB17">
        <f t="shared" si="13"/>
        <v>7.1473478848915253E-7</v>
      </c>
      <c r="AC17">
        <f t="shared" si="13"/>
        <v>3.264344252981408E-10</v>
      </c>
      <c r="AG17">
        <v>320</v>
      </c>
      <c r="AH17">
        <v>215.49199999999999</v>
      </c>
      <c r="AI17">
        <f t="shared" si="14"/>
        <v>488.64199999999994</v>
      </c>
      <c r="AJ17">
        <v>6.27475</v>
      </c>
      <c r="AK17">
        <f t="shared" si="21"/>
        <v>0.98199627843794557</v>
      </c>
      <c r="AL17">
        <f t="shared" si="22"/>
        <v>1.8003721562054431E-2</v>
      </c>
      <c r="AM17">
        <f t="shared" si="23"/>
        <v>3.1133652279652368E-4</v>
      </c>
      <c r="AN17">
        <f t="shared" si="24"/>
        <v>-0.93803941908796218</v>
      </c>
      <c r="AO17">
        <f t="shared" si="15"/>
        <v>-2.1867850044224455</v>
      </c>
      <c r="AP17">
        <f t="shared" si="26"/>
        <v>1.9267221698303007E-2</v>
      </c>
      <c r="AQ17">
        <f t="shared" si="25"/>
        <v>3.3655681979826802E-4</v>
      </c>
      <c r="AR17">
        <f t="shared" si="16"/>
        <v>1.5964325943001691E-6</v>
      </c>
      <c r="AS17">
        <f t="shared" si="16"/>
        <v>6.3606338085619411E-10</v>
      </c>
    </row>
    <row r="18" spans="1:45" x14ac:dyDescent="0.25">
      <c r="A18">
        <v>987</v>
      </c>
      <c r="B18">
        <v>205.541</v>
      </c>
      <c r="C18">
        <f t="shared" si="0"/>
        <v>478.69099999999997</v>
      </c>
      <c r="D18">
        <v>6.19468</v>
      </c>
      <c r="E18">
        <f t="shared" si="17"/>
        <v>0.98084754672527252</v>
      </c>
      <c r="F18">
        <f t="shared" si="1"/>
        <v>1.9152453274727477E-2</v>
      </c>
      <c r="G18">
        <f t="shared" si="2"/>
        <v>1.0298647989988455E-4</v>
      </c>
      <c r="H18">
        <f t="shared" si="3"/>
        <v>-0.93899100105166355</v>
      </c>
      <c r="I18">
        <f t="shared" si="4"/>
        <v>-2.1969436416971866</v>
      </c>
      <c r="J18">
        <f t="shared" si="18"/>
        <v>1.8971318393510454E-2</v>
      </c>
      <c r="K18">
        <f t="shared" si="5"/>
        <v>1.1563864398526126E-4</v>
      </c>
      <c r="L18">
        <f t="shared" si="6"/>
        <v>3.2809845193504823E-8</v>
      </c>
      <c r="M18">
        <f t="shared" si="6"/>
        <v>1.6007725604329608E-10</v>
      </c>
      <c r="Q18">
        <v>504</v>
      </c>
      <c r="R18">
        <v>216.107</v>
      </c>
      <c r="S18">
        <f t="shared" si="7"/>
        <v>489.25699999999995</v>
      </c>
      <c r="T18">
        <v>5.2101899999999999</v>
      </c>
      <c r="U18">
        <f t="shared" si="19"/>
        <v>0.97674274734030087</v>
      </c>
      <c r="V18">
        <f t="shared" si="8"/>
        <v>2.3257252659699135E-2</v>
      </c>
      <c r="W18">
        <f t="shared" si="9"/>
        <v>2.3066347971442691E-4</v>
      </c>
      <c r="X18">
        <f t="shared" si="10"/>
        <v>-0.92932126606514309</v>
      </c>
      <c r="Y18">
        <f t="shared" si="11"/>
        <v>-2.099318917612274</v>
      </c>
      <c r="Z18">
        <f t="shared" si="20"/>
        <v>2.1978212857808845E-2</v>
      </c>
      <c r="AA18">
        <f t="shared" si="12"/>
        <v>2.5447154763840217E-4</v>
      </c>
      <c r="AB18">
        <f t="shared" si="13"/>
        <v>1.6359428148195509E-6</v>
      </c>
      <c r="AC18">
        <f t="shared" si="13"/>
        <v>5.6682409827261938E-10</v>
      </c>
      <c r="AG18">
        <v>336</v>
      </c>
      <c r="AH18">
        <v>223.38200000000001</v>
      </c>
      <c r="AI18">
        <f t="shared" si="14"/>
        <v>496.53199999999998</v>
      </c>
      <c r="AJ18">
        <v>6.2429199999999998</v>
      </c>
      <c r="AK18">
        <f t="shared" si="21"/>
        <v>0.97701489407320119</v>
      </c>
      <c r="AL18">
        <f t="shared" si="22"/>
        <v>2.298510592679881E-2</v>
      </c>
      <c r="AM18">
        <f t="shared" si="23"/>
        <v>3.2219368711648017E-4</v>
      </c>
      <c r="AN18">
        <f t="shared" si="24"/>
        <v>-0.92072233506524959</v>
      </c>
      <c r="AO18">
        <f t="shared" si="15"/>
        <v>-2.021438166437</v>
      </c>
      <c r="AP18">
        <f t="shared" si="26"/>
        <v>2.4652130815075293E-2</v>
      </c>
      <c r="AQ18">
        <f t="shared" si="25"/>
        <v>4.1177711046755275E-4</v>
      </c>
      <c r="AR18">
        <f t="shared" si="16"/>
        <v>2.7789719781332211E-6</v>
      </c>
      <c r="AS18">
        <f t="shared" si="16"/>
        <v>8.0251897392974963E-9</v>
      </c>
    </row>
    <row r="19" spans="1:45" x14ac:dyDescent="0.25">
      <c r="A19">
        <v>1034</v>
      </c>
      <c r="B19">
        <v>213.41900000000001</v>
      </c>
      <c r="C19">
        <f t="shared" si="0"/>
        <v>486.56899999999996</v>
      </c>
      <c r="D19">
        <v>6.16411</v>
      </c>
      <c r="E19">
        <f t="shared" si="17"/>
        <v>0.97600718216997795</v>
      </c>
      <c r="F19">
        <f t="shared" si="1"/>
        <v>2.3992817830022051E-2</v>
      </c>
      <c r="G19">
        <f t="shared" si="2"/>
        <v>1.1191399614897194E-4</v>
      </c>
      <c r="H19">
        <f t="shared" si="3"/>
        <v>-0.92151277972521251</v>
      </c>
      <c r="I19">
        <f t="shared" si="4"/>
        <v>-2.0282967520904092</v>
      </c>
      <c r="J19">
        <f t="shared" si="18"/>
        <v>2.4406334660817732E-2</v>
      </c>
      <c r="K19">
        <f t="shared" si="5"/>
        <v>1.4251225411177033E-4</v>
      </c>
      <c r="L19">
        <f t="shared" si="6"/>
        <v>1.7099616935130422E-7</v>
      </c>
      <c r="M19">
        <f t="shared" si="6"/>
        <v>9.3625339035795492E-10</v>
      </c>
      <c r="Q19">
        <v>528</v>
      </c>
      <c r="R19">
        <v>224.05600000000001</v>
      </c>
      <c r="S19">
        <f t="shared" si="7"/>
        <v>497.20600000000002</v>
      </c>
      <c r="T19">
        <v>5.1806599999999996</v>
      </c>
      <c r="U19">
        <f t="shared" si="19"/>
        <v>0.97120682382715462</v>
      </c>
      <c r="V19">
        <f t="shared" si="8"/>
        <v>2.8793176172845381E-2</v>
      </c>
      <c r="W19">
        <f t="shared" si="9"/>
        <v>2.4073987283435017E-4</v>
      </c>
      <c r="X19">
        <f t="shared" si="10"/>
        <v>-0.90968102296524767</v>
      </c>
      <c r="Y19">
        <f t="shared" si="11"/>
        <v>-1.9310888231499383</v>
      </c>
      <c r="Z19">
        <f t="shared" si="20"/>
        <v>2.8085530001130496E-2</v>
      </c>
      <c r="AA19">
        <f t="shared" si="12"/>
        <v>3.1075164269968065E-4</v>
      </c>
      <c r="AB19">
        <f t="shared" si="13"/>
        <v>5.0076310434273201E-7</v>
      </c>
      <c r="AC19">
        <f t="shared" si="13"/>
        <v>4.9016479196759972E-9</v>
      </c>
      <c r="AG19">
        <v>352</v>
      </c>
      <c r="AH19">
        <v>231.26499999999999</v>
      </c>
      <c r="AI19">
        <f t="shared" si="14"/>
        <v>504.41499999999996</v>
      </c>
      <c r="AJ19">
        <v>6.2099799999999998</v>
      </c>
      <c r="AK19">
        <f t="shared" si="21"/>
        <v>0.97185979507933751</v>
      </c>
      <c r="AL19">
        <f t="shared" si="22"/>
        <v>2.8140204920662493E-2</v>
      </c>
      <c r="AM19">
        <f t="shared" si="23"/>
        <v>3.4762488282087667E-4</v>
      </c>
      <c r="AN19">
        <f t="shared" si="24"/>
        <v>-0.89953489092173045</v>
      </c>
      <c r="AO19">
        <f t="shared" si="15"/>
        <v>-1.8557485634876656</v>
      </c>
      <c r="AP19">
        <f t="shared" si="26"/>
        <v>3.1240564582556137E-2</v>
      </c>
      <c r="AQ19">
        <f t="shared" si="25"/>
        <v>4.9842552181130167E-4</v>
      </c>
      <c r="AR19">
        <f t="shared" si="16"/>
        <v>9.6122300330972733E-6</v>
      </c>
      <c r="AS19">
        <f t="shared" si="16"/>
        <v>2.2740832719920491E-8</v>
      </c>
    </row>
    <row r="20" spans="1:45" x14ac:dyDescent="0.25">
      <c r="A20">
        <v>1081</v>
      </c>
      <c r="B20">
        <v>221.286</v>
      </c>
      <c r="C20">
        <f t="shared" si="0"/>
        <v>494.43599999999998</v>
      </c>
      <c r="D20">
        <v>6.13089</v>
      </c>
      <c r="E20">
        <f t="shared" si="17"/>
        <v>0.97074722435097627</v>
      </c>
      <c r="F20">
        <f t="shared" si="1"/>
        <v>2.9252775649023732E-2</v>
      </c>
      <c r="G20">
        <f t="shared" si="2"/>
        <v>1.3007222731221751E-4</v>
      </c>
      <c r="H20">
        <f t="shared" si="3"/>
        <v>-0.89997274230126623</v>
      </c>
      <c r="I20">
        <f t="shared" si="4"/>
        <v>-1.8588681431167287</v>
      </c>
      <c r="J20">
        <f t="shared" si="18"/>
        <v>3.1104410604070938E-2</v>
      </c>
      <c r="K20">
        <f t="shared" si="5"/>
        <v>1.7329457067217461E-4</v>
      </c>
      <c r="L20">
        <f t="shared" si="6"/>
        <v>3.4285520067526678E-6</v>
      </c>
      <c r="M20">
        <f t="shared" si="6"/>
        <v>1.8681709655260275E-9</v>
      </c>
      <c r="Q20">
        <v>552</v>
      </c>
      <c r="R20">
        <v>232</v>
      </c>
      <c r="S20">
        <f t="shared" si="7"/>
        <v>505.15</v>
      </c>
      <c r="T20">
        <v>5.1498400000000002</v>
      </c>
      <c r="U20">
        <f t="shared" si="19"/>
        <v>0.96542906687913022</v>
      </c>
      <c r="V20">
        <f t="shared" si="8"/>
        <v>3.4570933120869785E-2</v>
      </c>
      <c r="W20">
        <f t="shared" si="9"/>
        <v>2.7885832122604332E-4</v>
      </c>
      <c r="X20">
        <f t="shared" si="10"/>
        <v>-0.88569705358653228</v>
      </c>
      <c r="Y20">
        <f t="shared" si="11"/>
        <v>-1.7624418719565298</v>
      </c>
      <c r="Z20">
        <f t="shared" si="20"/>
        <v>3.5543569425922829E-2</v>
      </c>
      <c r="AA20">
        <f t="shared" si="12"/>
        <v>3.7528132191165514E-4</v>
      </c>
      <c r="AB20">
        <f t="shared" si="13"/>
        <v>9.4602138190723854E-7</v>
      </c>
      <c r="AC20">
        <f t="shared" si="13"/>
        <v>9.2973950612174987E-9</v>
      </c>
      <c r="AG20">
        <v>368</v>
      </c>
      <c r="AH20">
        <v>239.14500000000001</v>
      </c>
      <c r="AI20">
        <f t="shared" si="14"/>
        <v>512.29499999999996</v>
      </c>
      <c r="AJ20">
        <v>6.1744399999999997</v>
      </c>
      <c r="AK20">
        <f t="shared" si="21"/>
        <v>0.96629779695420348</v>
      </c>
      <c r="AL20">
        <f t="shared" si="22"/>
        <v>3.3702203045796519E-2</v>
      </c>
      <c r="AM20">
        <f t="shared" si="23"/>
        <v>4.1139849666420314E-4</v>
      </c>
      <c r="AN20">
        <f t="shared" si="24"/>
        <v>-0.8738890678911817</v>
      </c>
      <c r="AO20">
        <f t="shared" si="15"/>
        <v>-1.6898288776118204</v>
      </c>
      <c r="AP20">
        <f t="shared" si="26"/>
        <v>3.9215372931536964E-2</v>
      </c>
      <c r="AQ20">
        <f t="shared" si="25"/>
        <v>5.9737094325659713E-4</v>
      </c>
      <c r="AR20">
        <f t="shared" si="16"/>
        <v>3.0395042189035305E-5</v>
      </c>
      <c r="AS20">
        <f t="shared" si="16"/>
        <v>3.4585750891560837E-8</v>
      </c>
    </row>
    <row r="21" spans="1:45" x14ac:dyDescent="0.25">
      <c r="A21">
        <v>1128</v>
      </c>
      <c r="B21">
        <v>229.10499999999999</v>
      </c>
      <c r="C21">
        <f t="shared" si="0"/>
        <v>502.255</v>
      </c>
      <c r="D21">
        <v>6.0922799999999997</v>
      </c>
      <c r="E21">
        <f t="shared" si="17"/>
        <v>0.96463382966730205</v>
      </c>
      <c r="F21">
        <f t="shared" si="1"/>
        <v>3.5366170332697955E-2</v>
      </c>
      <c r="G21">
        <f t="shared" si="2"/>
        <v>1.6200915336556218E-4</v>
      </c>
      <c r="H21">
        <f t="shared" si="3"/>
        <v>-0.87378010672118656</v>
      </c>
      <c r="I21">
        <f t="shared" si="4"/>
        <v>-1.6891849503488947</v>
      </c>
      <c r="J21">
        <f t="shared" si="18"/>
        <v>3.924925542566314E-2</v>
      </c>
      <c r="K21">
        <f t="shared" si="5"/>
        <v>2.0754694234764205E-4</v>
      </c>
      <c r="L21">
        <f t="shared" si="6"/>
        <v>1.5078349839208443E-5</v>
      </c>
      <c r="M21">
        <f t="shared" si="6"/>
        <v>2.0736902253764352E-9</v>
      </c>
      <c r="Q21">
        <v>576</v>
      </c>
      <c r="R21">
        <v>239.941</v>
      </c>
      <c r="S21">
        <f t="shared" si="7"/>
        <v>513.09100000000001</v>
      </c>
      <c r="T21">
        <v>5.1141399999999999</v>
      </c>
      <c r="U21">
        <f t="shared" si="19"/>
        <v>0.95873646716970518</v>
      </c>
      <c r="V21">
        <f t="shared" si="8"/>
        <v>4.1263532830294825E-2</v>
      </c>
      <c r="W21">
        <f t="shared" si="9"/>
        <v>3.4205058505569025E-4</v>
      </c>
      <c r="X21">
        <f t="shared" si="10"/>
        <v>-0.85673265084053796</v>
      </c>
      <c r="Y21">
        <f t="shared" si="11"/>
        <v>-1.5935562660187397</v>
      </c>
      <c r="Z21">
        <f t="shared" si="20"/>
        <v>4.4550321151802554E-2</v>
      </c>
      <c r="AA21">
        <f t="shared" si="12"/>
        <v>4.4857822441890088E-4</v>
      </c>
      <c r="AB21">
        <f t="shared" si="13"/>
        <v>1.0802977470399595E-5</v>
      </c>
      <c r="AC21">
        <f t="shared" si="13"/>
        <v>1.1348137948298263E-8</v>
      </c>
      <c r="AG21">
        <v>384</v>
      </c>
      <c r="AH21">
        <v>247</v>
      </c>
      <c r="AI21">
        <f t="shared" si="14"/>
        <v>520.15</v>
      </c>
      <c r="AJ21">
        <v>6.1323800000000004</v>
      </c>
      <c r="AK21">
        <f t="shared" si="21"/>
        <v>0.95971542100757623</v>
      </c>
      <c r="AL21">
        <f t="shared" si="22"/>
        <v>4.028457899242377E-2</v>
      </c>
      <c r="AM21">
        <f t="shared" si="23"/>
        <v>5.1586202363457928E-4</v>
      </c>
      <c r="AN21">
        <f t="shared" si="24"/>
        <v>-0.84315213965629399</v>
      </c>
      <c r="AO21">
        <f t="shared" si="15"/>
        <v>-1.5237299348368927</v>
      </c>
      <c r="AP21">
        <f t="shared" si="26"/>
        <v>4.877330802364252E-2</v>
      </c>
      <c r="AQ21">
        <f t="shared" si="25"/>
        <v>7.0739705990507788E-4</v>
      </c>
      <c r="AR21">
        <f t="shared" si="16"/>
        <v>7.2058520565456024E-5</v>
      </c>
      <c r="AS21">
        <f t="shared" si="16"/>
        <v>3.6685670119141215E-8</v>
      </c>
    </row>
    <row r="22" spans="1:45" x14ac:dyDescent="0.25">
      <c r="A22">
        <v>1175</v>
      </c>
      <c r="B22">
        <v>236.94</v>
      </c>
      <c r="C22">
        <f t="shared" si="0"/>
        <v>510.09</v>
      </c>
      <c r="D22">
        <v>6.0441900000000004</v>
      </c>
      <c r="E22">
        <f t="shared" si="17"/>
        <v>0.95701939945912062</v>
      </c>
      <c r="F22">
        <f t="shared" si="1"/>
        <v>4.2980600540879377E-2</v>
      </c>
      <c r="G22">
        <f t="shared" si="2"/>
        <v>2.0553500617245281E-4</v>
      </c>
      <c r="H22">
        <f t="shared" si="3"/>
        <v>-0.8424103909500249</v>
      </c>
      <c r="I22">
        <f t="shared" si="4"/>
        <v>-1.5200579428458796</v>
      </c>
      <c r="J22">
        <f t="shared" si="18"/>
        <v>4.9003961716002319E-2</v>
      </c>
      <c r="K22">
        <f t="shared" si="5"/>
        <v>2.4728327869477201E-4</v>
      </c>
      <c r="L22">
        <f t="shared" si="6"/>
        <v>3.6280879845978428E-5</v>
      </c>
      <c r="M22">
        <f t="shared" si="6"/>
        <v>1.7429182585978322E-9</v>
      </c>
      <c r="Q22">
        <v>600</v>
      </c>
      <c r="R22">
        <v>247.86</v>
      </c>
      <c r="S22">
        <f t="shared" si="7"/>
        <v>521.01</v>
      </c>
      <c r="T22">
        <v>5.0703500000000004</v>
      </c>
      <c r="U22">
        <f t="shared" si="19"/>
        <v>0.95052725312836861</v>
      </c>
      <c r="V22">
        <f t="shared" si="8"/>
        <v>4.947274687163139E-2</v>
      </c>
      <c r="W22">
        <f t="shared" si="9"/>
        <v>4.2703597819125177E-4</v>
      </c>
      <c r="X22">
        <f t="shared" si="10"/>
        <v>-0.82211115598710993</v>
      </c>
      <c r="Y22">
        <f t="shared" si="11"/>
        <v>-1.4245602091639313</v>
      </c>
      <c r="Z22">
        <f t="shared" si="20"/>
        <v>5.5316198537856173E-2</v>
      </c>
      <c r="AA22">
        <f t="shared" si="12"/>
        <v>5.2985300242953286E-4</v>
      </c>
      <c r="AB22">
        <f t="shared" si="13"/>
        <v>3.4145927375505198E-5</v>
      </c>
      <c r="AC22">
        <f t="shared" si="13"/>
        <v>1.0571340473215281E-8</v>
      </c>
      <c r="AG22">
        <v>400</v>
      </c>
      <c r="AH22">
        <v>254.876</v>
      </c>
      <c r="AI22">
        <f t="shared" si="14"/>
        <v>528.02599999999995</v>
      </c>
      <c r="AJ22">
        <v>6.0796400000000004</v>
      </c>
      <c r="AK22">
        <f t="shared" si="21"/>
        <v>0.95146162862942296</v>
      </c>
      <c r="AL22">
        <f t="shared" si="22"/>
        <v>4.8538371370577038E-2</v>
      </c>
      <c r="AM22">
        <f t="shared" si="23"/>
        <v>6.4614799547402929E-4</v>
      </c>
      <c r="AN22">
        <f t="shared" si="24"/>
        <v>-0.80675396376688946</v>
      </c>
      <c r="AO22">
        <f t="shared" si="15"/>
        <v>-1.3579434186718404</v>
      </c>
      <c r="AP22">
        <f t="shared" si="26"/>
        <v>6.0091660982123762E-2</v>
      </c>
      <c r="AQ22">
        <f t="shared" si="25"/>
        <v>8.3291660642610449E-4</v>
      </c>
      <c r="AR22">
        <f t="shared" si="16"/>
        <v>1.3347850084827347E-4</v>
      </c>
      <c r="AS22">
        <f t="shared" si="16"/>
        <v>3.4882514036967621E-8</v>
      </c>
    </row>
    <row r="23" spans="1:45" x14ac:dyDescent="0.25">
      <c r="A23">
        <v>1222</v>
      </c>
      <c r="B23">
        <v>244.79300000000001</v>
      </c>
      <c r="C23">
        <f t="shared" si="0"/>
        <v>517.94299999999998</v>
      </c>
      <c r="D23">
        <v>5.9831799999999999</v>
      </c>
      <c r="E23">
        <f t="shared" si="17"/>
        <v>0.94735925416901534</v>
      </c>
      <c r="F23">
        <f t="shared" si="1"/>
        <v>5.2640745830984659E-2</v>
      </c>
      <c r="G23">
        <f t="shared" si="2"/>
        <v>2.5744935537942509E-4</v>
      </c>
      <c r="H23">
        <f t="shared" si="3"/>
        <v>-0.80503472027103862</v>
      </c>
      <c r="I23">
        <f t="shared" si="4"/>
        <v>-1.3507513443092372</v>
      </c>
      <c r="J23">
        <f t="shared" si="18"/>
        <v>6.0626275814656599E-2</v>
      </c>
      <c r="K23">
        <f t="shared" si="5"/>
        <v>2.9221286012059251E-4</v>
      </c>
      <c r="L23">
        <f t="shared" si="6"/>
        <v>6.3768689120123585E-5</v>
      </c>
      <c r="M23">
        <f t="shared" si="6"/>
        <v>1.2085012618891696E-9</v>
      </c>
      <c r="Q23">
        <v>624</v>
      </c>
      <c r="R23">
        <v>255.79599999999999</v>
      </c>
      <c r="S23">
        <f t="shared" si="7"/>
        <v>528.94599999999991</v>
      </c>
      <c r="T23">
        <v>5.0156799999999997</v>
      </c>
      <c r="U23">
        <f t="shared" si="19"/>
        <v>0.94027838965177857</v>
      </c>
      <c r="V23">
        <f t="shared" si="8"/>
        <v>5.9721610348221432E-2</v>
      </c>
      <c r="W23">
        <f t="shared" si="9"/>
        <v>5.2951836403117758E-4</v>
      </c>
      <c r="X23">
        <f t="shared" si="10"/>
        <v>-0.78121683254898278</v>
      </c>
      <c r="Y23">
        <f t="shared" si="11"/>
        <v>-1.255971558854208</v>
      </c>
      <c r="Z23">
        <f t="shared" si="20"/>
        <v>6.8032670596164968E-2</v>
      </c>
      <c r="AA23">
        <f t="shared" si="12"/>
        <v>6.2194823472211413E-4</v>
      </c>
      <c r="AB23">
        <f t="shared" si="13"/>
        <v>6.907372244494727E-5</v>
      </c>
      <c r="AC23">
        <f t="shared" si="13"/>
        <v>8.5432809959432509E-9</v>
      </c>
      <c r="AG23">
        <v>416</v>
      </c>
      <c r="AH23">
        <v>262.74299999999999</v>
      </c>
      <c r="AI23">
        <f t="shared" si="14"/>
        <v>535.89300000000003</v>
      </c>
      <c r="AJ23">
        <v>6.0135800000000001</v>
      </c>
      <c r="AK23">
        <f t="shared" si="21"/>
        <v>0.94112326070183849</v>
      </c>
      <c r="AL23">
        <f t="shared" si="22"/>
        <v>5.8876739298161507E-2</v>
      </c>
      <c r="AM23">
        <f t="shared" si="23"/>
        <v>8.0294109822075937E-4</v>
      </c>
      <c r="AN23">
        <f t="shared" si="24"/>
        <v>-0.76389734637301587</v>
      </c>
      <c r="AO23">
        <f t="shared" si="15"/>
        <v>-1.1920936170914771</v>
      </c>
      <c r="AP23">
        <f t="shared" si="26"/>
        <v>7.3418326684941429E-2</v>
      </c>
      <c r="AQ23">
        <f t="shared" si="25"/>
        <v>9.7041506983396334E-4</v>
      </c>
      <c r="AR23">
        <f t="shared" si="16"/>
        <v>2.1145776372735693E-4</v>
      </c>
      <c r="AS23">
        <f t="shared" si="16"/>
        <v>2.8047531167900247E-8</v>
      </c>
    </row>
    <row r="24" spans="1:45" x14ac:dyDescent="0.25">
      <c r="A24">
        <v>1269</v>
      </c>
      <c r="B24">
        <v>252.631</v>
      </c>
      <c r="C24">
        <f t="shared" si="0"/>
        <v>525.78099999999995</v>
      </c>
      <c r="D24">
        <v>5.9067600000000002</v>
      </c>
      <c r="E24">
        <f t="shared" si="17"/>
        <v>0.93525913446618236</v>
      </c>
      <c r="F24">
        <f t="shared" si="1"/>
        <v>6.4740865533817638E-2</v>
      </c>
      <c r="G24">
        <f t="shared" si="2"/>
        <v>3.1593300899610872E-4</v>
      </c>
      <c r="H24">
        <f t="shared" si="3"/>
        <v>-0.76086816082682818</v>
      </c>
      <c r="I24">
        <f t="shared" si="4"/>
        <v>-1.1813081654020909</v>
      </c>
      <c r="J24">
        <f t="shared" si="18"/>
        <v>7.4360280240324442E-2</v>
      </c>
      <c r="K24">
        <f t="shared" si="5"/>
        <v>3.4122322658110938E-4</v>
      </c>
      <c r="L24">
        <f t="shared" si="6"/>
        <v>9.2533139295759392E-5</v>
      </c>
      <c r="M24">
        <f t="shared" si="6"/>
        <v>6.3959510549667662E-10</v>
      </c>
      <c r="Q24">
        <v>648</v>
      </c>
      <c r="R24">
        <v>263.74</v>
      </c>
      <c r="S24">
        <f t="shared" si="7"/>
        <v>536.89</v>
      </c>
      <c r="T24">
        <v>4.9478900000000001</v>
      </c>
      <c r="U24">
        <f t="shared" si="19"/>
        <v>0.92756994891503031</v>
      </c>
      <c r="V24">
        <f t="shared" si="8"/>
        <v>7.2430051084969693E-2</v>
      </c>
      <c r="W24">
        <f t="shared" si="9"/>
        <v>6.5621533798878673E-4</v>
      </c>
      <c r="X24">
        <f t="shared" si="10"/>
        <v>-0.73321455237717004</v>
      </c>
      <c r="Y24">
        <f t="shared" si="11"/>
        <v>-1.087583512081622</v>
      </c>
      <c r="Z24">
        <f t="shared" si="20"/>
        <v>8.2959428229495702E-2</v>
      </c>
      <c r="AA24">
        <f t="shared" si="12"/>
        <v>7.2384893229549723E-4</v>
      </c>
      <c r="AB24">
        <f t="shared" si="13"/>
        <v>1.1086778305166669E-4</v>
      </c>
      <c r="AC24">
        <f t="shared" si="13"/>
        <v>4.5743030788447028E-9</v>
      </c>
      <c r="AG24">
        <v>432</v>
      </c>
      <c r="AH24">
        <v>270.59300000000002</v>
      </c>
      <c r="AI24">
        <f t="shared" si="14"/>
        <v>543.74299999999994</v>
      </c>
      <c r="AJ24">
        <v>5.9314900000000002</v>
      </c>
      <c r="AK24">
        <f t="shared" si="21"/>
        <v>0.92827620313030634</v>
      </c>
      <c r="AL24">
        <f t="shared" si="22"/>
        <v>7.1723796869693657E-2</v>
      </c>
      <c r="AM24">
        <f t="shared" si="23"/>
        <v>9.9279475538319867E-4</v>
      </c>
      <c r="AN24">
        <f t="shared" si="24"/>
        <v>-0.71396592822111549</v>
      </c>
      <c r="AO24">
        <f t="shared" si="15"/>
        <v>-1.0268499778087872</v>
      </c>
      <c r="AP24">
        <f t="shared" si="26"/>
        <v>8.8944967802284836E-2</v>
      </c>
      <c r="AQ24">
        <f t="shared" si="25"/>
        <v>1.1201247008463052E-3</v>
      </c>
      <c r="AR24">
        <f t="shared" si="16"/>
        <v>2.9656872828952334E-4</v>
      </c>
      <c r="AS24">
        <f t="shared" si="16"/>
        <v>1.6212915011637674E-8</v>
      </c>
    </row>
    <row r="25" spans="1:45" x14ac:dyDescent="0.25">
      <c r="A25">
        <v>1316</v>
      </c>
      <c r="B25">
        <v>260.47399999999999</v>
      </c>
      <c r="C25">
        <f t="shared" si="0"/>
        <v>533.62400000000002</v>
      </c>
      <c r="D25">
        <v>5.8129799999999996</v>
      </c>
      <c r="E25">
        <f t="shared" si="17"/>
        <v>0.92041028304336525</v>
      </c>
      <c r="F25">
        <f t="shared" si="1"/>
        <v>7.9589716956634748E-2</v>
      </c>
      <c r="G25">
        <f t="shared" si="2"/>
        <v>3.833104901213119E-4</v>
      </c>
      <c r="H25">
        <f t="shared" si="3"/>
        <v>-0.70929392171113581</v>
      </c>
      <c r="I25">
        <f t="shared" si="4"/>
        <v>-1.0126077333343451</v>
      </c>
      <c r="J25">
        <f t="shared" si="18"/>
        <v>9.0397771889636575E-2</v>
      </c>
      <c r="K25">
        <f t="shared" si="5"/>
        <v>3.9564451505626463E-4</v>
      </c>
      <c r="L25">
        <f t="shared" si="6"/>
        <v>1.1681405143478511E-4</v>
      </c>
      <c r="M25">
        <f t="shared" si="6"/>
        <v>1.5212817109603555E-10</v>
      </c>
      <c r="Q25">
        <v>672</v>
      </c>
      <c r="R25">
        <v>271.64600000000002</v>
      </c>
      <c r="S25">
        <f t="shared" si="7"/>
        <v>544.79600000000005</v>
      </c>
      <c r="T25">
        <v>4.86388</v>
      </c>
      <c r="U25">
        <f t="shared" si="19"/>
        <v>0.91182078080329942</v>
      </c>
      <c r="V25">
        <f t="shared" si="8"/>
        <v>8.8179219196700576E-2</v>
      </c>
      <c r="W25">
        <f t="shared" si="9"/>
        <v>8.050959991251494E-4</v>
      </c>
      <c r="X25">
        <f t="shared" si="10"/>
        <v>-0.67734752468853832</v>
      </c>
      <c r="Y25">
        <f t="shared" si="11"/>
        <v>-0.91991114420834763</v>
      </c>
      <c r="Z25">
        <f t="shared" si="20"/>
        <v>0.10033180260458763</v>
      </c>
      <c r="AA25">
        <f t="shared" si="12"/>
        <v>8.3256169718637525E-4</v>
      </c>
      <c r="AB25">
        <f t="shared" si="13"/>
        <v>1.4768528348565167E-4</v>
      </c>
      <c r="AC25">
        <f t="shared" si="13"/>
        <v>7.5436456999042575E-10</v>
      </c>
      <c r="AG25">
        <v>448</v>
      </c>
      <c r="AH25">
        <v>278.45</v>
      </c>
      <c r="AI25">
        <f t="shared" si="14"/>
        <v>551.59999999999991</v>
      </c>
      <c r="AJ25">
        <v>5.8299899999999996</v>
      </c>
      <c r="AK25">
        <f t="shared" si="21"/>
        <v>0.91239148704417516</v>
      </c>
      <c r="AL25">
        <f t="shared" si="22"/>
        <v>8.7608512955824835E-2</v>
      </c>
      <c r="AM25">
        <f t="shared" si="23"/>
        <v>1.2111117892763257E-3</v>
      </c>
      <c r="AN25">
        <f t="shared" si="24"/>
        <v>-0.65633139990551759</v>
      </c>
      <c r="AO25">
        <f t="shared" si="15"/>
        <v>-0.86295930949804789</v>
      </c>
      <c r="AP25">
        <f t="shared" si="26"/>
        <v>0.10686696301582571</v>
      </c>
      <c r="AQ25">
        <f t="shared" si="25"/>
        <v>1.2864342331936588E-3</v>
      </c>
      <c r="AR25">
        <f t="shared" si="16"/>
        <v>3.7088789871354773E-4</v>
      </c>
      <c r="AS25">
        <f t="shared" si="16"/>
        <v>5.6734705576797864E-9</v>
      </c>
    </row>
    <row r="26" spans="1:45" x14ac:dyDescent="0.25">
      <c r="A26">
        <v>1363</v>
      </c>
      <c r="B26">
        <v>268.29899999999998</v>
      </c>
      <c r="C26">
        <f t="shared" si="0"/>
        <v>541.44899999999996</v>
      </c>
      <c r="D26">
        <v>5.6992000000000003</v>
      </c>
      <c r="E26">
        <f t="shared" si="17"/>
        <v>0.90239469000766359</v>
      </c>
      <c r="F26">
        <f t="shared" si="1"/>
        <v>9.7605309992336409E-2</v>
      </c>
      <c r="G26">
        <f t="shared" si="2"/>
        <v>4.6837456004189299E-4</v>
      </c>
      <c r="H26">
        <f t="shared" si="3"/>
        <v>-0.64949416825128825</v>
      </c>
      <c r="I26">
        <f t="shared" si="4"/>
        <v>-0.84505449859148107</v>
      </c>
      <c r="J26">
        <f t="shared" si="18"/>
        <v>0.10899306409728102</v>
      </c>
      <c r="K26">
        <f t="shared" si="5"/>
        <v>4.5475481110061634E-4</v>
      </c>
      <c r="L26">
        <f t="shared" si="6"/>
        <v>1.2968094355468278E-4</v>
      </c>
      <c r="M26">
        <f t="shared" si="6"/>
        <v>1.8549756122340645E-10</v>
      </c>
      <c r="Q26">
        <v>696</v>
      </c>
      <c r="R26">
        <v>279.57400000000001</v>
      </c>
      <c r="S26">
        <f t="shared" si="7"/>
        <v>552.72399999999993</v>
      </c>
      <c r="T26">
        <v>4.7608100000000002</v>
      </c>
      <c r="U26">
        <f t="shared" si="19"/>
        <v>0.89249847682429584</v>
      </c>
      <c r="V26">
        <f t="shared" si="8"/>
        <v>0.10750152317570416</v>
      </c>
      <c r="W26">
        <f t="shared" si="9"/>
        <v>9.9248566652606718E-4</v>
      </c>
      <c r="X26">
        <f t="shared" si="10"/>
        <v>-0.61308999067283931</v>
      </c>
      <c r="Y26">
        <f t="shared" si="11"/>
        <v>-0.75440567640163625</v>
      </c>
      <c r="Z26">
        <f t="shared" si="20"/>
        <v>0.12031328333706064</v>
      </c>
      <c r="AA26">
        <f t="shared" si="12"/>
        <v>9.5601396673712842E-4</v>
      </c>
      <c r="AB26">
        <f t="shared" si="13"/>
        <v>1.6414119843212089E-4</v>
      </c>
      <c r="AC26">
        <f t="shared" si="13"/>
        <v>1.3301848854944757E-9</v>
      </c>
      <c r="AG26">
        <v>464</v>
      </c>
      <c r="AH26">
        <v>286.27800000000002</v>
      </c>
      <c r="AI26">
        <f t="shared" si="14"/>
        <v>559.428</v>
      </c>
      <c r="AJ26">
        <v>5.7061700000000002</v>
      </c>
      <c r="AK26">
        <f t="shared" si="21"/>
        <v>0.89301369841575395</v>
      </c>
      <c r="AL26">
        <f t="shared" si="22"/>
        <v>0.10698630158424605</v>
      </c>
      <c r="AM26">
        <f t="shared" si="23"/>
        <v>1.4858665151749884E-3</v>
      </c>
      <c r="AN26">
        <f t="shared" si="24"/>
        <v>-0.59013963555719373</v>
      </c>
      <c r="AO26">
        <f t="shared" si="15"/>
        <v>-0.7009635199071157</v>
      </c>
      <c r="AP26">
        <f t="shared" si="26"/>
        <v>0.12744991074692424</v>
      </c>
      <c r="AQ26">
        <f t="shared" si="25"/>
        <v>1.4662136848059434E-3</v>
      </c>
      <c r="AR26">
        <f t="shared" si="16"/>
        <v>4.1875929996284709E-4</v>
      </c>
      <c r="AS26">
        <f t="shared" si="16"/>
        <v>3.8623374151445751E-10</v>
      </c>
    </row>
    <row r="27" spans="1:45" x14ac:dyDescent="0.25">
      <c r="A27">
        <v>1410</v>
      </c>
      <c r="B27">
        <v>276.12</v>
      </c>
      <c r="C27">
        <f t="shared" si="0"/>
        <v>549.27</v>
      </c>
      <c r="D27">
        <v>5.5601700000000003</v>
      </c>
      <c r="E27">
        <f t="shared" si="17"/>
        <v>0.88038108568569462</v>
      </c>
      <c r="F27">
        <f t="shared" si="1"/>
        <v>0.11961891431430538</v>
      </c>
      <c r="G27">
        <f t="shared" si="2"/>
        <v>5.7688599339404299E-4</v>
      </c>
      <c r="H27">
        <f t="shared" si="3"/>
        <v>-0.58076017964884574</v>
      </c>
      <c r="I27">
        <f t="shared" si="4"/>
        <v>-0.67987901717521448</v>
      </c>
      <c r="J27">
        <f t="shared" si="18"/>
        <v>0.13036654021900998</v>
      </c>
      <c r="K27">
        <f t="shared" si="5"/>
        <v>5.2059306007044891E-4</v>
      </c>
      <c r="L27">
        <f t="shared" si="6"/>
        <v>1.1551146258747737E-4</v>
      </c>
      <c r="M27">
        <f t="shared" si="6"/>
        <v>3.1688943421746087E-9</v>
      </c>
      <c r="Q27">
        <v>720</v>
      </c>
      <c r="R27">
        <v>287.49</v>
      </c>
      <c r="S27">
        <f t="shared" si="7"/>
        <v>560.64</v>
      </c>
      <c r="T27">
        <v>4.63375</v>
      </c>
      <c r="U27">
        <f t="shared" si="19"/>
        <v>0.86867882082767023</v>
      </c>
      <c r="V27">
        <f t="shared" si="8"/>
        <v>0.13132117917232977</v>
      </c>
      <c r="W27">
        <f t="shared" si="9"/>
        <v>1.2215088031744582E-3</v>
      </c>
      <c r="X27">
        <f t="shared" si="10"/>
        <v>-0.53930434788540427</v>
      </c>
      <c r="Y27">
        <f t="shared" si="11"/>
        <v>-0.59153864834165448</v>
      </c>
      <c r="Z27">
        <f t="shared" si="20"/>
        <v>0.14325761853875171</v>
      </c>
      <c r="AA27">
        <f t="shared" si="12"/>
        <v>1.0924284711416759E-3</v>
      </c>
      <c r="AB27">
        <f t="shared" si="13"/>
        <v>1.4247858474826744E-4</v>
      </c>
      <c r="AC27">
        <f t="shared" si="13"/>
        <v>1.6661732117693323E-8</v>
      </c>
      <c r="AG27" s="11">
        <v>480</v>
      </c>
      <c r="AH27">
        <v>294.12299999999999</v>
      </c>
      <c r="AI27">
        <f t="shared" si="14"/>
        <v>567.27299999999991</v>
      </c>
      <c r="AJ27">
        <v>5.5542600000000002</v>
      </c>
      <c r="AK27">
        <f t="shared" si="21"/>
        <v>0.86923983417295414</v>
      </c>
      <c r="AL27">
        <f t="shared" si="22"/>
        <v>0.13076016582704586</v>
      </c>
      <c r="AM27">
        <f t="shared" si="23"/>
        <v>1.820677987852494E-3</v>
      </c>
      <c r="AN27">
        <f t="shared" si="24"/>
        <v>-0.5146975583761273</v>
      </c>
      <c r="AO27">
        <f t="shared" si="15"/>
        <v>-0.54258005500705297</v>
      </c>
      <c r="AP27">
        <f t="shared" si="26"/>
        <v>0.15090932970381934</v>
      </c>
      <c r="AQ27">
        <f t="shared" si="25"/>
        <v>1.6730789352028233E-3</v>
      </c>
      <c r="AR27">
        <f t="shared" si="16"/>
        <v>4.0598880493307351E-4</v>
      </c>
      <c r="AS27">
        <f t="shared" si="16"/>
        <v>2.1785480343080247E-8</v>
      </c>
    </row>
    <row r="28" spans="1:45" x14ac:dyDescent="0.25">
      <c r="A28">
        <v>1457</v>
      </c>
      <c r="B28">
        <v>283.93299999999999</v>
      </c>
      <c r="C28">
        <f t="shared" si="0"/>
        <v>557.08299999999997</v>
      </c>
      <c r="D28">
        <v>5.3889300000000002</v>
      </c>
      <c r="E28">
        <f t="shared" si="17"/>
        <v>0.8532674439961746</v>
      </c>
      <c r="F28">
        <f t="shared" si="1"/>
        <v>0.1467325560038254</v>
      </c>
      <c r="G28">
        <f t="shared" si="2"/>
        <v>7.0992282987576857E-4</v>
      </c>
      <c r="H28">
        <f t="shared" si="3"/>
        <v>-0.5020750583836282</v>
      </c>
      <c r="I28">
        <f t="shared" si="4"/>
        <v>-0.51840441163079554</v>
      </c>
      <c r="J28">
        <f t="shared" si="18"/>
        <v>0.15483441404232107</v>
      </c>
      <c r="K28">
        <f t="shared" si="5"/>
        <v>5.9505376976355369E-4</v>
      </c>
      <c r="L28">
        <f t="shared" si="6"/>
        <v>6.5640103675936883E-5</v>
      </c>
      <c r="M28">
        <f t="shared" si="6"/>
        <v>1.3194900971063634E-8</v>
      </c>
      <c r="Q28">
        <v>744</v>
      </c>
      <c r="R28">
        <v>295.40100000000001</v>
      </c>
      <c r="S28">
        <f t="shared" si="7"/>
        <v>568.55099999999993</v>
      </c>
      <c r="T28">
        <v>4.4773699999999996</v>
      </c>
      <c r="U28">
        <f t="shared" si="19"/>
        <v>0.83936260955148323</v>
      </c>
      <c r="V28">
        <f t="shared" si="8"/>
        <v>0.16063739044851677</v>
      </c>
      <c r="W28">
        <f t="shared" si="9"/>
        <v>1.4832606895689715E-3</v>
      </c>
      <c r="X28">
        <f t="shared" si="10"/>
        <v>-0.4549901644665264</v>
      </c>
      <c r="Y28">
        <f t="shared" si="11"/>
        <v>-0.43350776725037882</v>
      </c>
      <c r="Z28">
        <f t="shared" si="20"/>
        <v>0.16947590184615194</v>
      </c>
      <c r="AA28">
        <f t="shared" si="12"/>
        <v>1.2499267481049054E-3</v>
      </c>
      <c r="AB28">
        <f t="shared" si="13"/>
        <v>7.8119283726126769E-5</v>
      </c>
      <c r="AC28">
        <f t="shared" si="13"/>
        <v>5.4444728239156207E-8</v>
      </c>
      <c r="AG28">
        <v>496</v>
      </c>
      <c r="AH28">
        <v>301.92700000000002</v>
      </c>
      <c r="AI28">
        <f t="shared" si="14"/>
        <v>575.077</v>
      </c>
      <c r="AJ28">
        <v>5.3681200000000002</v>
      </c>
      <c r="AK28">
        <f t="shared" si="21"/>
        <v>0.84010898636731424</v>
      </c>
      <c r="AL28">
        <f t="shared" si="22"/>
        <v>0.15989101363268576</v>
      </c>
      <c r="AM28">
        <f t="shared" si="23"/>
        <v>2.2089927838004064E-3</v>
      </c>
      <c r="AN28">
        <f t="shared" si="24"/>
        <v>-0.42861150457129349</v>
      </c>
      <c r="AO28">
        <f t="shared" si="15"/>
        <v>-0.38940381567820614</v>
      </c>
      <c r="AP28">
        <f t="shared" si="26"/>
        <v>0.17767859266706451</v>
      </c>
      <c r="AQ28">
        <f t="shared" si="25"/>
        <v>1.9069097173611805E-3</v>
      </c>
      <c r="AR28">
        <f t="shared" si="16"/>
        <v>3.163979679042704E-4</v>
      </c>
      <c r="AS28">
        <f t="shared" si="16"/>
        <v>9.1254179029325795E-8</v>
      </c>
    </row>
    <row r="29" spans="1:45" x14ac:dyDescent="0.25">
      <c r="A29">
        <v>1504</v>
      </c>
      <c r="B29">
        <v>291.72399999999999</v>
      </c>
      <c r="C29">
        <f t="shared" si="0"/>
        <v>564.87400000000002</v>
      </c>
      <c r="D29">
        <v>5.1782000000000004</v>
      </c>
      <c r="E29">
        <f t="shared" si="17"/>
        <v>0.81990107099201348</v>
      </c>
      <c r="F29">
        <f t="shared" si="1"/>
        <v>0.18009892900798652</v>
      </c>
      <c r="G29">
        <f t="shared" si="2"/>
        <v>8.5390850704034017E-4</v>
      </c>
      <c r="H29">
        <f t="shared" si="3"/>
        <v>-0.41213556125158046</v>
      </c>
      <c r="I29">
        <f t="shared" si="4"/>
        <v>-0.36306125240051912</v>
      </c>
      <c r="J29">
        <f t="shared" si="18"/>
        <v>0.18280194122120808</v>
      </c>
      <c r="K29">
        <f t="shared" si="5"/>
        <v>6.8216639249271932E-4</v>
      </c>
      <c r="L29">
        <f t="shared" si="6"/>
        <v>7.3062750248248956E-6</v>
      </c>
      <c r="M29">
        <f t="shared" si="6"/>
        <v>2.9495353909288122E-8</v>
      </c>
      <c r="Q29">
        <v>768</v>
      </c>
      <c r="R29">
        <v>303.29300000000001</v>
      </c>
      <c r="S29">
        <f t="shared" si="7"/>
        <v>576.44299999999998</v>
      </c>
      <c r="T29">
        <v>4.2874800000000004</v>
      </c>
      <c r="U29">
        <f t="shared" si="19"/>
        <v>0.80376435300182791</v>
      </c>
      <c r="V29">
        <f t="shared" si="8"/>
        <v>0.19623564699817209</v>
      </c>
      <c r="W29">
        <f t="shared" si="9"/>
        <v>1.7676649325897114E-3</v>
      </c>
      <c r="X29">
        <f t="shared" si="10"/>
        <v>-0.35852018415766351</v>
      </c>
      <c r="Y29">
        <f t="shared" si="11"/>
        <v>-0.28353036199971404</v>
      </c>
      <c r="Z29">
        <f t="shared" si="20"/>
        <v>0.19947414380066966</v>
      </c>
      <c r="AA29">
        <f t="shared" si="12"/>
        <v>1.4409334018675643E-3</v>
      </c>
      <c r="AB29">
        <f t="shared" si="13"/>
        <v>1.0487861539787023E-5</v>
      </c>
      <c r="AC29">
        <f t="shared" si="13"/>
        <v>1.0675349316803731E-7</v>
      </c>
      <c r="AG29">
        <v>512</v>
      </c>
      <c r="AH29">
        <v>309.71899999999999</v>
      </c>
      <c r="AI29">
        <f t="shared" si="14"/>
        <v>582.86899999999991</v>
      </c>
      <c r="AJ29">
        <v>5.1422800000000004</v>
      </c>
      <c r="AK29">
        <f t="shared" si="21"/>
        <v>0.80476510182650773</v>
      </c>
      <c r="AL29">
        <f t="shared" si="22"/>
        <v>0.19523489817349227</v>
      </c>
      <c r="AM29">
        <f t="shared" si="23"/>
        <v>2.6144247307032034E-3</v>
      </c>
      <c r="AN29">
        <f t="shared" si="24"/>
        <v>-0.33049399853155936</v>
      </c>
      <c r="AO29">
        <f t="shared" si="15"/>
        <v>-0.24563702448517541</v>
      </c>
      <c r="AP29">
        <f t="shared" si="26"/>
        <v>0.20818914814484341</v>
      </c>
      <c r="AQ29">
        <f t="shared" si="25"/>
        <v>2.1999537584953825E-3</v>
      </c>
      <c r="AR29">
        <f t="shared" si="16"/>
        <v>1.6781259232025099E-4</v>
      </c>
      <c r="AS29">
        <f t="shared" si="16"/>
        <v>1.7178618680289622E-7</v>
      </c>
    </row>
    <row r="30" spans="1:45" x14ac:dyDescent="0.25">
      <c r="A30">
        <v>1551</v>
      </c>
      <c r="B30">
        <v>299.53100000000001</v>
      </c>
      <c r="C30">
        <f t="shared" si="0"/>
        <v>572.68100000000004</v>
      </c>
      <c r="D30">
        <v>4.9247300000000003</v>
      </c>
      <c r="E30">
        <f t="shared" si="17"/>
        <v>0.7797673711611175</v>
      </c>
      <c r="F30">
        <f t="shared" si="1"/>
        <v>0.2202326288388825</v>
      </c>
      <c r="G30">
        <f t="shared" si="2"/>
        <v>1.0081018725953824E-3</v>
      </c>
      <c r="H30">
        <f t="shared" si="3"/>
        <v>-0.30902941283484631</v>
      </c>
      <c r="I30">
        <f t="shared" si="4"/>
        <v>-0.21829834466368431</v>
      </c>
      <c r="J30">
        <f t="shared" si="18"/>
        <v>0.21486376166836588</v>
      </c>
      <c r="K30">
        <f t="shared" si="5"/>
        <v>7.9571516714248519E-4</v>
      </c>
      <c r="L30">
        <f t="shared" si="6"/>
        <v>2.8824734694651224E-5</v>
      </c>
      <c r="M30">
        <f t="shared" si="6"/>
        <v>4.5108112653135722E-8</v>
      </c>
      <c r="Q30">
        <v>792</v>
      </c>
      <c r="R30">
        <v>311.17</v>
      </c>
      <c r="S30">
        <f t="shared" si="7"/>
        <v>584.31999999999994</v>
      </c>
      <c r="T30">
        <v>4.0611800000000002</v>
      </c>
      <c r="U30">
        <f t="shared" si="19"/>
        <v>0.76134039461967484</v>
      </c>
      <c r="V30">
        <f t="shared" si="8"/>
        <v>0.23865960538032516</v>
      </c>
      <c r="W30">
        <f t="shared" si="9"/>
        <v>2.0771429910484188E-3</v>
      </c>
      <c r="X30">
        <f t="shared" si="10"/>
        <v>-0.24730821344393639</v>
      </c>
      <c r="Y30">
        <f t="shared" si="11"/>
        <v>-0.14781008190115272</v>
      </c>
      <c r="Z30">
        <f t="shared" si="20"/>
        <v>0.2340565454454912</v>
      </c>
      <c r="AA30">
        <f t="shared" si="12"/>
        <v>1.6995739506341673E-3</v>
      </c>
      <c r="AB30">
        <f t="shared" si="13"/>
        <v>2.1188160763673554E-5</v>
      </c>
      <c r="AC30">
        <f t="shared" si="13"/>
        <v>1.4255838027933868E-7</v>
      </c>
      <c r="AG30">
        <v>528</v>
      </c>
      <c r="AH30">
        <v>317.476</v>
      </c>
      <c r="AI30">
        <f t="shared" si="14"/>
        <v>590.62599999999998</v>
      </c>
      <c r="AJ30">
        <v>4.8749900000000004</v>
      </c>
      <c r="AK30">
        <f t="shared" si="21"/>
        <v>0.76293430613525648</v>
      </c>
      <c r="AL30">
        <f t="shared" si="22"/>
        <v>0.23706569386474352</v>
      </c>
      <c r="AM30">
        <f t="shared" si="23"/>
        <v>3.0323766508758565E-3</v>
      </c>
      <c r="AN30">
        <f t="shared" si="24"/>
        <v>-0.2172983006854079</v>
      </c>
      <c r="AO30">
        <f t="shared" si="15"/>
        <v>-0.1179420477575279</v>
      </c>
      <c r="AP30">
        <f t="shared" si="26"/>
        <v>0.24338840828076952</v>
      </c>
      <c r="AQ30">
        <f t="shared" si="25"/>
        <v>2.6039754543442945E-3</v>
      </c>
      <c r="AR30">
        <f t="shared" si="16"/>
        <v>3.9976717586622981E-5</v>
      </c>
      <c r="AS30">
        <f t="shared" si="16"/>
        <v>1.83527585189674E-7</v>
      </c>
    </row>
    <row r="31" spans="1:45" x14ac:dyDescent="0.25">
      <c r="A31">
        <v>1598</v>
      </c>
      <c r="B31">
        <v>307.35700000000003</v>
      </c>
      <c r="C31">
        <f t="shared" si="0"/>
        <v>580.50700000000006</v>
      </c>
      <c r="D31">
        <v>4.6254900000000001</v>
      </c>
      <c r="E31">
        <f t="shared" si="17"/>
        <v>0.73238658314913452</v>
      </c>
      <c r="F31">
        <f t="shared" si="1"/>
        <v>0.26761341685086548</v>
      </c>
      <c r="G31">
        <f t="shared" si="2"/>
        <v>1.2023511506793624E-3</v>
      </c>
      <c r="H31">
        <f t="shared" si="3"/>
        <v>-0.18876091672637618</v>
      </c>
      <c r="I31">
        <f t="shared" si="4"/>
        <v>-9.2280363166856311E-2</v>
      </c>
      <c r="J31">
        <f t="shared" si="18"/>
        <v>0.25226237452406269</v>
      </c>
      <c r="K31">
        <f t="shared" si="5"/>
        <v>9.6291980360890383E-4</v>
      </c>
      <c r="L31">
        <f t="shared" si="6"/>
        <v>2.3565450051929077E-4</v>
      </c>
      <c r="M31">
        <f t="shared" si="6"/>
        <v>5.7327369959974378E-8</v>
      </c>
      <c r="Q31">
        <v>816</v>
      </c>
      <c r="R31" s="14">
        <v>319.048</v>
      </c>
      <c r="S31">
        <f t="shared" si="7"/>
        <v>592.19799999999998</v>
      </c>
      <c r="T31" s="14">
        <v>3.7952599999999999</v>
      </c>
      <c r="U31">
        <f t="shared" si="19"/>
        <v>0.71148896283451279</v>
      </c>
      <c r="V31">
        <f t="shared" si="8"/>
        <v>0.28851103716548721</v>
      </c>
      <c r="W31">
        <f t="shared" si="9"/>
        <v>2.4070081704707E-3</v>
      </c>
      <c r="X31">
        <f t="shared" si="10"/>
        <v>-0.11613423400896439</v>
      </c>
      <c r="Y31">
        <f t="shared" si="11"/>
        <v>-3.9623857751081244E-2</v>
      </c>
      <c r="Z31">
        <f t="shared" si="20"/>
        <v>0.27484632026071121</v>
      </c>
      <c r="AA31">
        <f t="shared" si="12"/>
        <v>2.1215859465431195E-3</v>
      </c>
      <c r="AB31">
        <f t="shared" si="13"/>
        <v>1.8672448808767093E-4</v>
      </c>
      <c r="AC31">
        <f t="shared" si="13"/>
        <v>8.1465845911765895E-8</v>
      </c>
      <c r="AG31">
        <v>544</v>
      </c>
      <c r="AH31" s="14">
        <v>325.20400000000001</v>
      </c>
      <c r="AI31">
        <f t="shared" si="14"/>
        <v>598.35400000000004</v>
      </c>
      <c r="AJ31" s="14">
        <v>4.5649699999999998</v>
      </c>
      <c r="AK31">
        <f t="shared" si="21"/>
        <v>0.71441627972124278</v>
      </c>
      <c r="AL31">
        <f t="shared" si="22"/>
        <v>0.28558372027875722</v>
      </c>
      <c r="AM31">
        <f t="shared" si="23"/>
        <v>3.5465758655605223E-3</v>
      </c>
      <c r="AN31">
        <f t="shared" si="24"/>
        <v>-8.3314203251311225E-2</v>
      </c>
      <c r="AO31">
        <f t="shared" si="15"/>
        <v>-2.2236366408110695E-2</v>
      </c>
      <c r="AP31">
        <f t="shared" si="26"/>
        <v>0.28505201555027826</v>
      </c>
      <c r="AQ31">
        <f t="shared" si="25"/>
        <v>3.2908352220795923E-3</v>
      </c>
      <c r="AR31">
        <f t="shared" si="16"/>
        <v>2.8270991828689047E-7</v>
      </c>
      <c r="AS31">
        <f t="shared" si="16"/>
        <v>6.540327672804012E-8</v>
      </c>
    </row>
    <row r="32" spans="1:45" x14ac:dyDescent="0.25">
      <c r="A32">
        <v>1645</v>
      </c>
      <c r="B32" s="13">
        <v>315.14800000000002</v>
      </c>
      <c r="C32">
        <f t="shared" si="0"/>
        <v>588.298</v>
      </c>
      <c r="D32" s="13">
        <v>4.2685899999999997</v>
      </c>
      <c r="E32">
        <f t="shared" si="17"/>
        <v>0.67587607906720448</v>
      </c>
      <c r="F32">
        <f t="shared" si="1"/>
        <v>0.32412392093279552</v>
      </c>
      <c r="G32">
        <f t="shared" si="2"/>
        <v>1.4108844547618819E-3</v>
      </c>
      <c r="H32">
        <f t="shared" si="3"/>
        <v>-4.3220249116644904E-2</v>
      </c>
      <c r="I32">
        <f t="shared" si="4"/>
        <v>-7.101497160998959E-3</v>
      </c>
      <c r="J32">
        <f t="shared" si="18"/>
        <v>0.29751960529368116</v>
      </c>
      <c r="K32">
        <f t="shared" si="5"/>
        <v>1.2723616855894999E-3</v>
      </c>
      <c r="L32">
        <f t="shared" si="6"/>
        <v>7.0778961062562505E-4</v>
      </c>
      <c r="M32">
        <f t="shared" si="6"/>
        <v>1.9188557579184998E-8</v>
      </c>
      <c r="Q32">
        <v>840</v>
      </c>
      <c r="R32" s="13">
        <v>326.899</v>
      </c>
      <c r="S32">
        <f t="shared" si="7"/>
        <v>600.04899999999998</v>
      </c>
      <c r="T32" s="13">
        <v>3.4871099999999999</v>
      </c>
      <c r="U32">
        <f t="shared" si="19"/>
        <v>0.653720766743216</v>
      </c>
      <c r="V32">
        <f t="shared" si="8"/>
        <v>0.346279233256784</v>
      </c>
      <c r="W32">
        <f t="shared" si="9"/>
        <v>2.5922888253581411E-3</v>
      </c>
      <c r="X32">
        <f t="shared" si="10"/>
        <v>4.7610845290192549E-2</v>
      </c>
      <c r="Y32">
        <f t="shared" si="11"/>
        <v>8.4028161062066307E-3</v>
      </c>
      <c r="Z32">
        <f t="shared" si="20"/>
        <v>0.32576438297774607</v>
      </c>
      <c r="AA32">
        <f t="shared" si="12"/>
        <v>3.0261062019489872E-3</v>
      </c>
      <c r="AB32">
        <f t="shared" si="13"/>
        <v>4.2085908197134274E-4</v>
      </c>
      <c r="AC32">
        <f t="shared" si="13"/>
        <v>1.8819751623216402E-7</v>
      </c>
      <c r="AG32">
        <v>560</v>
      </c>
      <c r="AH32" s="13">
        <v>332.94600000000003</v>
      </c>
      <c r="AI32">
        <f t="shared" si="14"/>
        <v>606.096</v>
      </c>
      <c r="AJ32" s="13">
        <v>4.2023799999999998</v>
      </c>
      <c r="AK32">
        <f t="shared" si="21"/>
        <v>0.65767106587227442</v>
      </c>
      <c r="AL32">
        <f t="shared" si="22"/>
        <v>0.34232893412772558</v>
      </c>
      <c r="AM32">
        <f t="shared" si="23"/>
        <v>4.0659591316772534E-3</v>
      </c>
      <c r="AN32">
        <f t="shared" si="24"/>
        <v>8.6011350988867252E-2</v>
      </c>
      <c r="AO32">
        <f t="shared" si="15"/>
        <v>2.3503336373377915E-2</v>
      </c>
      <c r="AP32">
        <f t="shared" si="26"/>
        <v>0.33770537910355175</v>
      </c>
      <c r="AQ32">
        <f t="shared" si="25"/>
        <v>4.5808508479666865E-3</v>
      </c>
      <c r="AR32">
        <f t="shared" si="16"/>
        <v>2.1377261061563076E-5</v>
      </c>
      <c r="AS32">
        <f t="shared" si="16"/>
        <v>2.6511347950347807E-7</v>
      </c>
    </row>
    <row r="33" spans="1:45" x14ac:dyDescent="0.25">
      <c r="A33">
        <v>1692</v>
      </c>
      <c r="B33">
        <v>322.97500000000002</v>
      </c>
      <c r="C33">
        <f t="shared" si="0"/>
        <v>596.125</v>
      </c>
      <c r="D33">
        <v>3.84979</v>
      </c>
      <c r="E33">
        <f t="shared" si="17"/>
        <v>0.60956450969339604</v>
      </c>
      <c r="F33">
        <f t="shared" si="1"/>
        <v>0.39043549030660396</v>
      </c>
      <c r="G33">
        <f t="shared" si="2"/>
        <v>1.3431363974904863E-3</v>
      </c>
      <c r="H33">
        <f t="shared" si="3"/>
        <v>0.14909106119985882</v>
      </c>
      <c r="I33">
        <f t="shared" si="4"/>
        <v>6.1196024181861743E-2</v>
      </c>
      <c r="J33">
        <f t="shared" si="18"/>
        <v>0.35732060451638764</v>
      </c>
      <c r="K33">
        <f t="shared" si="5"/>
        <v>1.6371432529414004E-3</v>
      </c>
      <c r="L33">
        <f t="shared" si="6"/>
        <v>1.0965956608990706E-3</v>
      </c>
      <c r="M33">
        <f t="shared" si="6"/>
        <v>8.6440031052134751E-8</v>
      </c>
      <c r="Q33">
        <v>864</v>
      </c>
      <c r="R33">
        <v>334.67500000000001</v>
      </c>
      <c r="S33">
        <f t="shared" si="7"/>
        <v>607.82500000000005</v>
      </c>
      <c r="T33">
        <v>3.15524</v>
      </c>
      <c r="U33">
        <f t="shared" si="19"/>
        <v>0.59150583493462061</v>
      </c>
      <c r="V33">
        <f t="shared" si="8"/>
        <v>0.40849416506537939</v>
      </c>
      <c r="W33">
        <f t="shared" si="9"/>
        <v>2.2380528346690417E-3</v>
      </c>
      <c r="X33">
        <f t="shared" si="10"/>
        <v>0.28116725662162312</v>
      </c>
      <c r="Y33">
        <f t="shared" si="11"/>
        <v>0.18498224416141029</v>
      </c>
      <c r="Z33">
        <f t="shared" si="20"/>
        <v>0.39839093182452179</v>
      </c>
      <c r="AA33">
        <f t="shared" si="12"/>
        <v>2.4979757363751201E-3</v>
      </c>
      <c r="AB33">
        <f t="shared" si="13"/>
        <v>1.0207532191916998E-4</v>
      </c>
      <c r="AC33">
        <f t="shared" si="13"/>
        <v>6.7559914831307698E-8</v>
      </c>
      <c r="AG33">
        <v>576</v>
      </c>
      <c r="AH33">
        <v>340.70400000000001</v>
      </c>
      <c r="AI33">
        <f t="shared" si="14"/>
        <v>613.85400000000004</v>
      </c>
      <c r="AJ33">
        <v>3.7866900000000001</v>
      </c>
      <c r="AK33">
        <f t="shared" si="21"/>
        <v>0.59261571976543836</v>
      </c>
      <c r="AL33">
        <f t="shared" si="22"/>
        <v>0.40738428023456164</v>
      </c>
      <c r="AM33">
        <f t="shared" si="23"/>
        <v>3.7806406783321492E-3</v>
      </c>
      <c r="AN33">
        <f t="shared" si="24"/>
        <v>0.32171294538027162</v>
      </c>
      <c r="AO33">
        <f t="shared" si="15"/>
        <v>0.23427692054312169</v>
      </c>
      <c r="AP33">
        <f t="shared" si="26"/>
        <v>0.41099899267101875</v>
      </c>
      <c r="AQ33">
        <f t="shared" si="25"/>
        <v>3.3149926328759731E-3</v>
      </c>
      <c r="AR33">
        <f t="shared" si="16"/>
        <v>1.3066145998277715E-5</v>
      </c>
      <c r="AS33">
        <f t="shared" si="16"/>
        <v>2.1682810223715704E-7</v>
      </c>
    </row>
    <row r="34" spans="1:45" x14ac:dyDescent="0.25">
      <c r="A34">
        <v>1739</v>
      </c>
      <c r="B34">
        <v>330.75200000000001</v>
      </c>
      <c r="C34">
        <f t="shared" si="0"/>
        <v>603.90200000000004</v>
      </c>
      <c r="D34">
        <v>3.4510999999999998</v>
      </c>
      <c r="E34">
        <f t="shared" si="17"/>
        <v>0.54643709901134319</v>
      </c>
      <c r="F34">
        <f t="shared" si="1"/>
        <v>0.45356290098865681</v>
      </c>
      <c r="G34">
        <f t="shared" si="2"/>
        <v>8.2342019683118281E-4</v>
      </c>
      <c r="H34">
        <f t="shared" si="3"/>
        <v>0.39653733981293615</v>
      </c>
      <c r="I34">
        <f t="shared" si="4"/>
        <v>0.33895597283381607</v>
      </c>
      <c r="J34">
        <f t="shared" si="18"/>
        <v>0.4342663374046335</v>
      </c>
      <c r="K34">
        <f t="shared" si="5"/>
        <v>9.2806266713293722E-4</v>
      </c>
      <c r="L34">
        <f t="shared" si="6"/>
        <v>3.7235736615225486E-4</v>
      </c>
      <c r="M34">
        <f t="shared" si="6"/>
        <v>1.0950046590853555E-8</v>
      </c>
      <c r="Q34">
        <v>888</v>
      </c>
      <c r="R34">
        <v>342.49099999999999</v>
      </c>
      <c r="S34">
        <f t="shared" si="7"/>
        <v>615.64099999999996</v>
      </c>
      <c r="T34">
        <v>2.8687200000000002</v>
      </c>
      <c r="U34">
        <f t="shared" si="19"/>
        <v>0.53779256690256361</v>
      </c>
      <c r="V34">
        <f t="shared" si="8"/>
        <v>0.46220743309743639</v>
      </c>
      <c r="W34">
        <f t="shared" si="9"/>
        <v>1.417256409054694E-3</v>
      </c>
      <c r="X34">
        <f t="shared" si="10"/>
        <v>0.47396229078301699</v>
      </c>
      <c r="Y34">
        <f t="shared" si="11"/>
        <v>0.4667394082849336</v>
      </c>
      <c r="Z34">
        <f t="shared" si="20"/>
        <v>0.45834234949752467</v>
      </c>
      <c r="AA34">
        <f t="shared" si="12"/>
        <v>1.4431153142660919E-3</v>
      </c>
      <c r="AB34">
        <f t="shared" si="13"/>
        <v>1.4938871234306563E-5</v>
      </c>
      <c r="AC34">
        <f t="shared" si="13"/>
        <v>6.6868297873206359E-10</v>
      </c>
      <c r="AG34">
        <v>592</v>
      </c>
      <c r="AH34">
        <v>348.49799999999999</v>
      </c>
      <c r="AI34">
        <f t="shared" si="14"/>
        <v>621.64799999999991</v>
      </c>
      <c r="AJ34">
        <v>3.4001700000000001</v>
      </c>
      <c r="AK34">
        <f t="shared" si="21"/>
        <v>0.53212546891212398</v>
      </c>
      <c r="AL34">
        <f t="shared" si="22"/>
        <v>0.46787453108787602</v>
      </c>
      <c r="AM34">
        <f t="shared" si="23"/>
        <v>2.3621668317738154E-3</v>
      </c>
      <c r="AN34">
        <f t="shared" si="24"/>
        <v>0.49228148709811548</v>
      </c>
      <c r="AO34">
        <f t="shared" si="15"/>
        <v>0.50006992765067182</v>
      </c>
      <c r="AP34">
        <f t="shared" si="26"/>
        <v>0.46403887479703432</v>
      </c>
      <c r="AQ34">
        <f t="shared" si="25"/>
        <v>2.049850692612635E-3</v>
      </c>
      <c r="AR34">
        <f t="shared" si="16"/>
        <v>1.4712259181473544E-5</v>
      </c>
      <c r="AS34">
        <f t="shared" si="16"/>
        <v>9.7541370780545803E-8</v>
      </c>
    </row>
    <row r="35" spans="1:45" x14ac:dyDescent="0.25">
      <c r="A35">
        <v>1786</v>
      </c>
      <c r="B35">
        <v>338.51900000000001</v>
      </c>
      <c r="C35">
        <f t="shared" si="0"/>
        <v>611.66899999999998</v>
      </c>
      <c r="D35">
        <v>3.20668</v>
      </c>
      <c r="E35">
        <f t="shared" si="17"/>
        <v>0.50773634976027759</v>
      </c>
      <c r="F35">
        <f t="shared" si="1"/>
        <v>0.49226365023972241</v>
      </c>
      <c r="G35">
        <f t="shared" si="2"/>
        <v>4.3394466718691028E-4</v>
      </c>
      <c r="H35">
        <f t="shared" si="3"/>
        <v>0.53680951995916093</v>
      </c>
      <c r="I35">
        <f t="shared" si="4"/>
        <v>0.58646151793930035</v>
      </c>
      <c r="J35">
        <f t="shared" si="18"/>
        <v>0.47788528275988157</v>
      </c>
      <c r="K35">
        <f t="shared" si="5"/>
        <v>6.2897147679292771E-4</v>
      </c>
      <c r="L35">
        <f t="shared" si="6"/>
        <v>2.0673745138534454E-4</v>
      </c>
      <c r="M35">
        <f t="shared" si="6"/>
        <v>3.803545646510177E-8</v>
      </c>
      <c r="Q35">
        <v>912</v>
      </c>
      <c r="R35">
        <v>350.33600000000001</v>
      </c>
      <c r="S35">
        <f t="shared" si="7"/>
        <v>623.48599999999999</v>
      </c>
      <c r="T35">
        <v>2.6872799999999999</v>
      </c>
      <c r="U35">
        <f t="shared" si="19"/>
        <v>0.50377841308525095</v>
      </c>
      <c r="V35">
        <f t="shared" si="8"/>
        <v>0.49622158691474905</v>
      </c>
      <c r="W35">
        <f t="shared" si="9"/>
        <v>7.9509771757978653E-4</v>
      </c>
      <c r="X35">
        <f t="shared" si="10"/>
        <v>0.58534266260220136</v>
      </c>
      <c r="Y35">
        <f t="shared" si="11"/>
        <v>0.69012709664013572</v>
      </c>
      <c r="Z35">
        <f t="shared" si="20"/>
        <v>0.49297711703991087</v>
      </c>
      <c r="AA35">
        <f t="shared" si="12"/>
        <v>1.0832114718301296E-3</v>
      </c>
      <c r="AB35">
        <f t="shared" si="13"/>
        <v>1.0526584768732437E-5</v>
      </c>
      <c r="AC35">
        <f t="shared" si="13"/>
        <v>8.3009535388227077E-8</v>
      </c>
      <c r="AG35">
        <v>608</v>
      </c>
      <c r="AH35">
        <v>356.303</v>
      </c>
      <c r="AI35">
        <f t="shared" si="14"/>
        <v>629.45299999999997</v>
      </c>
      <c r="AJ35">
        <v>3.1586699999999999</v>
      </c>
      <c r="AK35">
        <f t="shared" si="21"/>
        <v>0.49433079960374288</v>
      </c>
      <c r="AL35">
        <f t="shared" si="22"/>
        <v>0.50566920039625707</v>
      </c>
      <c r="AM35">
        <f t="shared" si="23"/>
        <v>1.222849264216827E-3</v>
      </c>
      <c r="AN35">
        <f t="shared" si="24"/>
        <v>0.59775383111201874</v>
      </c>
      <c r="AO35">
        <f t="shared" si="15"/>
        <v>0.71839677960985648</v>
      </c>
      <c r="AP35">
        <f t="shared" si="26"/>
        <v>0.4968364858788365</v>
      </c>
      <c r="AQ35">
        <f t="shared" si="25"/>
        <v>1.5586109699681798E-3</v>
      </c>
      <c r="AR35">
        <f t="shared" si="16"/>
        <v>7.8016845746252091E-5</v>
      </c>
      <c r="AS35">
        <f t="shared" si="16"/>
        <v>1.1273592304905796E-7</v>
      </c>
    </row>
    <row r="36" spans="1:45" x14ac:dyDescent="0.25">
      <c r="A36">
        <v>1833</v>
      </c>
      <c r="B36">
        <v>346.26</v>
      </c>
      <c r="C36">
        <f t="shared" si="0"/>
        <v>619.41</v>
      </c>
      <c r="D36">
        <v>3.0778699999999999</v>
      </c>
      <c r="E36">
        <f t="shared" si="17"/>
        <v>0.48734095040249281</v>
      </c>
      <c r="F36">
        <f t="shared" si="1"/>
        <v>0.51265904959750719</v>
      </c>
      <c r="G36">
        <f t="shared" si="2"/>
        <v>2.9329417533803439E-4</v>
      </c>
      <c r="H36">
        <f t="shared" si="3"/>
        <v>0.63187551434087097</v>
      </c>
      <c r="I36">
        <f t="shared" si="4"/>
        <v>0.80023209555864216</v>
      </c>
      <c r="J36">
        <f t="shared" si="18"/>
        <v>0.50744694216914921</v>
      </c>
      <c r="K36">
        <f t="shared" si="5"/>
        <v>4.9034051014537996E-4</v>
      </c>
      <c r="L36">
        <f t="shared" si="6"/>
        <v>2.7166063844744453E-5</v>
      </c>
      <c r="M36">
        <f t="shared" si="6"/>
        <v>3.8827258061008524E-8</v>
      </c>
      <c r="Q36">
        <v>936</v>
      </c>
      <c r="R36">
        <v>358.18700000000001</v>
      </c>
      <c r="S36">
        <f t="shared" si="7"/>
        <v>631.33699999999999</v>
      </c>
      <c r="T36">
        <v>2.5854900000000001</v>
      </c>
      <c r="U36">
        <f t="shared" si="19"/>
        <v>0.48469606786333602</v>
      </c>
      <c r="V36">
        <f t="shared" si="8"/>
        <v>0.51530393213666392</v>
      </c>
      <c r="W36">
        <f t="shared" si="9"/>
        <v>5.2944025245661253E-4</v>
      </c>
      <c r="X36">
        <f t="shared" si="10"/>
        <v>0.66894547333988852</v>
      </c>
      <c r="Y36">
        <f t="shared" si="11"/>
        <v>0.89678453199895769</v>
      </c>
      <c r="Z36">
        <f t="shared" si="20"/>
        <v>0.51897419236383402</v>
      </c>
      <c r="AA36">
        <f t="shared" si="12"/>
        <v>8.6781507866861402E-4</v>
      </c>
      <c r="AB36">
        <f t="shared" si="13"/>
        <v>1.3470810135146691E-5</v>
      </c>
      <c r="AC36">
        <f t="shared" si="13"/>
        <v>1.1449752301400221E-7</v>
      </c>
      <c r="AG36">
        <v>624</v>
      </c>
      <c r="AH36">
        <v>364.12</v>
      </c>
      <c r="AI36">
        <f t="shared" si="14"/>
        <v>637.27</v>
      </c>
      <c r="AJ36">
        <v>3.0336500000000002</v>
      </c>
      <c r="AK36">
        <f t="shared" si="21"/>
        <v>0.47476521137627375</v>
      </c>
      <c r="AL36">
        <f t="shared" si="22"/>
        <v>0.5252347886237263</v>
      </c>
      <c r="AM36">
        <f t="shared" si="23"/>
        <v>7.8269395394840735E-4</v>
      </c>
      <c r="AN36">
        <f t="shared" si="24"/>
        <v>0.67795008784465116</v>
      </c>
      <c r="AO36">
        <f t="shared" si="15"/>
        <v>0.92158867102854181</v>
      </c>
      <c r="AP36">
        <f t="shared" si="26"/>
        <v>0.52177426139832739</v>
      </c>
      <c r="AQ36">
        <f t="shared" si="25"/>
        <v>1.2557548179346102E-3</v>
      </c>
      <c r="AR36">
        <f t="shared" si="16"/>
        <v>1.1975248677727097E-5</v>
      </c>
      <c r="AS36">
        <f t="shared" si="16"/>
        <v>2.2378658103537274E-7</v>
      </c>
    </row>
    <row r="37" spans="1:45" x14ac:dyDescent="0.25">
      <c r="A37">
        <v>1880</v>
      </c>
      <c r="B37">
        <v>354.024</v>
      </c>
      <c r="C37">
        <f t="shared" si="0"/>
        <v>627.17399999999998</v>
      </c>
      <c r="D37">
        <v>2.9908100000000002</v>
      </c>
      <c r="E37">
        <f t="shared" si="17"/>
        <v>0.4735561241616052</v>
      </c>
      <c r="F37">
        <f t="shared" si="1"/>
        <v>0.5264438758383948</v>
      </c>
      <c r="G37">
        <f t="shared" si="2"/>
        <v>2.3518109786754542E-4</v>
      </c>
      <c r="H37">
        <f t="shared" si="3"/>
        <v>0.7059881091127197</v>
      </c>
      <c r="I37">
        <f t="shared" si="4"/>
        <v>1.0026416817987165</v>
      </c>
      <c r="J37">
        <f t="shared" si="18"/>
        <v>0.53049294614598208</v>
      </c>
      <c r="K37">
        <f t="shared" si="5"/>
        <v>3.986399488611503E-4</v>
      </c>
      <c r="L37">
        <f t="shared" si="6"/>
        <v>1.6394970355784927E-5</v>
      </c>
      <c r="M37">
        <f t="shared" si="6"/>
        <v>2.6718795968149523E-8</v>
      </c>
      <c r="Q37">
        <v>960</v>
      </c>
      <c r="R37">
        <v>366.03100000000001</v>
      </c>
      <c r="S37">
        <f t="shared" si="7"/>
        <v>639.18100000000004</v>
      </c>
      <c r="T37">
        <v>2.5177100000000001</v>
      </c>
      <c r="U37">
        <f t="shared" si="19"/>
        <v>0.47198950180437738</v>
      </c>
      <c r="V37">
        <f t="shared" si="8"/>
        <v>0.52801049819562262</v>
      </c>
      <c r="W37">
        <f t="shared" si="9"/>
        <v>4.2656730874381099E-4</v>
      </c>
      <c r="X37">
        <f t="shared" si="10"/>
        <v>0.73592388121685071</v>
      </c>
      <c r="Y37">
        <f t="shared" si="11"/>
        <v>1.0964126340256211</v>
      </c>
      <c r="Z37">
        <f t="shared" si="20"/>
        <v>0.53980175425188071</v>
      </c>
      <c r="AA37">
        <f t="shared" si="12"/>
        <v>7.0896318346516055E-4</v>
      </c>
      <c r="AB37">
        <f t="shared" si="13"/>
        <v>1.3903371938424287E-4</v>
      </c>
      <c r="AC37">
        <f t="shared" si="13"/>
        <v>7.9747430059636153E-8</v>
      </c>
      <c r="AG37">
        <v>640</v>
      </c>
      <c r="AH37">
        <v>371.93200000000002</v>
      </c>
      <c r="AI37">
        <f t="shared" si="14"/>
        <v>645.08199999999999</v>
      </c>
      <c r="AJ37">
        <v>2.95363</v>
      </c>
      <c r="AK37">
        <f t="shared" si="21"/>
        <v>0.46224210811309918</v>
      </c>
      <c r="AL37">
        <f t="shared" si="22"/>
        <v>0.53775789188690082</v>
      </c>
      <c r="AM37">
        <f t="shared" si="23"/>
        <v>6.2775928473392251E-4</v>
      </c>
      <c r="AN37">
        <f t="shared" si="24"/>
        <v>0.74256328364063595</v>
      </c>
      <c r="AO37">
        <f t="shared" si="15"/>
        <v>1.1183601965116206</v>
      </c>
      <c r="AP37">
        <f t="shared" si="26"/>
        <v>0.5418663384852811</v>
      </c>
      <c r="AQ37">
        <f t="shared" si="25"/>
        <v>1.0290233887624667E-3</v>
      </c>
      <c r="AR37">
        <f t="shared" si="16"/>
        <v>1.6879333451742474E-5</v>
      </c>
      <c r="AS37">
        <f t="shared" si="16"/>
        <v>1.6101288118183032E-7</v>
      </c>
    </row>
    <row r="38" spans="1:45" x14ac:dyDescent="0.25">
      <c r="A38">
        <v>1927</v>
      </c>
      <c r="B38">
        <v>361.786</v>
      </c>
      <c r="C38">
        <f t="shared" si="0"/>
        <v>634.93599999999992</v>
      </c>
      <c r="D38">
        <v>2.9209999999999998</v>
      </c>
      <c r="E38">
        <f t="shared" si="17"/>
        <v>0.46250261256183062</v>
      </c>
      <c r="F38">
        <f t="shared" si="1"/>
        <v>0.53749738743816944</v>
      </c>
      <c r="G38">
        <f t="shared" si="2"/>
        <v>2.0465909891782022E-4</v>
      </c>
      <c r="H38">
        <f t="shared" si="3"/>
        <v>0.76624060789373505</v>
      </c>
      <c r="I38">
        <f t="shared" si="4"/>
        <v>1.2005128282679476</v>
      </c>
      <c r="J38">
        <f t="shared" si="18"/>
        <v>0.54922902374245619</v>
      </c>
      <c r="K38">
        <f t="shared" si="5"/>
        <v>3.2687394923452609E-4</v>
      </c>
      <c r="L38">
        <f t="shared" si="6"/>
        <v>1.3763129037605893E-4</v>
      </c>
      <c r="M38">
        <f t="shared" si="6"/>
        <v>1.4936469637934824E-8</v>
      </c>
      <c r="Q38">
        <v>984</v>
      </c>
      <c r="R38">
        <v>373.87</v>
      </c>
      <c r="S38">
        <f t="shared" si="7"/>
        <v>647.02</v>
      </c>
      <c r="T38">
        <v>2.4630999999999998</v>
      </c>
      <c r="U38">
        <f t="shared" si="19"/>
        <v>0.46175188639452591</v>
      </c>
      <c r="V38">
        <f t="shared" si="8"/>
        <v>0.53824811360547409</v>
      </c>
      <c r="W38">
        <f t="shared" si="9"/>
        <v>3.811844839168253E-4</v>
      </c>
      <c r="X38">
        <f t="shared" si="10"/>
        <v>0.79064201926157129</v>
      </c>
      <c r="Y38">
        <f t="shared" si="11"/>
        <v>1.2924450594847081</v>
      </c>
      <c r="Z38">
        <f t="shared" si="20"/>
        <v>0.55681687065504459</v>
      </c>
      <c r="AA38">
        <f t="shared" si="12"/>
        <v>5.8123124012814001E-4</v>
      </c>
      <c r="AB38">
        <f t="shared" si="13"/>
        <v>3.4479873836597437E-4</v>
      </c>
      <c r="AC38">
        <f t="shared" si="13"/>
        <v>4.0018704670669181E-8</v>
      </c>
      <c r="AG38">
        <v>656</v>
      </c>
      <c r="AH38">
        <v>379.72699999999998</v>
      </c>
      <c r="AI38">
        <f t="shared" si="14"/>
        <v>652.87699999999995</v>
      </c>
      <c r="AJ38">
        <v>2.8894500000000001</v>
      </c>
      <c r="AK38">
        <f t="shared" si="21"/>
        <v>0.45219795955735637</v>
      </c>
      <c r="AL38">
        <f t="shared" si="22"/>
        <v>0.54780204044264358</v>
      </c>
      <c r="AM38">
        <f t="shared" si="23"/>
        <v>5.5811693342035229E-4</v>
      </c>
      <c r="AN38">
        <f t="shared" si="24"/>
        <v>0.7955103149776237</v>
      </c>
      <c r="AO38">
        <f t="shared" si="15"/>
        <v>1.3117993161309687</v>
      </c>
      <c r="AP38">
        <f t="shared" si="26"/>
        <v>0.55833071270548051</v>
      </c>
      <c r="AQ38">
        <f t="shared" si="25"/>
        <v>8.4453227601963016E-4</v>
      </c>
      <c r="AR38">
        <f t="shared" si="16"/>
        <v>1.1085293961823184E-4</v>
      </c>
      <c r="AS38">
        <f t="shared" si="16"/>
        <v>8.2033748476261722E-8</v>
      </c>
    </row>
    <row r="39" spans="1:45" x14ac:dyDescent="0.25">
      <c r="A39">
        <v>1974</v>
      </c>
      <c r="B39">
        <v>369.524</v>
      </c>
      <c r="C39">
        <f t="shared" si="0"/>
        <v>642.67399999999998</v>
      </c>
      <c r="D39">
        <v>2.8602500000000002</v>
      </c>
      <c r="E39">
        <f t="shared" si="17"/>
        <v>0.45288363491269296</v>
      </c>
      <c r="F39">
        <f t="shared" si="1"/>
        <v>0.54711636508730699</v>
      </c>
      <c r="G39">
        <f t="shared" si="2"/>
        <v>1.9094778150884504E-4</v>
      </c>
      <c r="H39">
        <f t="shared" si="3"/>
        <v>0.81564602319158541</v>
      </c>
      <c r="I39">
        <f t="shared" si="4"/>
        <v>1.3959773184230968</v>
      </c>
      <c r="J39">
        <f t="shared" si="18"/>
        <v>0.56459209935647892</v>
      </c>
      <c r="K39">
        <f t="shared" si="5"/>
        <v>2.6706496210723905E-4</v>
      </c>
      <c r="L39">
        <f t="shared" si="6"/>
        <v>3.054012882467101E-4</v>
      </c>
      <c r="M39">
        <f t="shared" si="6"/>
        <v>5.7938251822485305E-9</v>
      </c>
      <c r="Q39">
        <v>1008</v>
      </c>
      <c r="R39">
        <v>381.70499999999998</v>
      </c>
      <c r="S39">
        <f t="shared" si="7"/>
        <v>654.85500000000002</v>
      </c>
      <c r="T39">
        <v>2.4142999999999999</v>
      </c>
      <c r="U39">
        <f t="shared" si="19"/>
        <v>0.45260345878052211</v>
      </c>
      <c r="V39">
        <f t="shared" si="8"/>
        <v>0.54739654121947789</v>
      </c>
      <c r="W39">
        <f t="shared" si="9"/>
        <v>3.5986002405836531E-4</v>
      </c>
      <c r="X39">
        <f t="shared" si="10"/>
        <v>0.83550174114133036</v>
      </c>
      <c r="Y39">
        <f t="shared" si="11"/>
        <v>1.4865055803998559</v>
      </c>
      <c r="Z39">
        <f t="shared" si="20"/>
        <v>0.57076642041811998</v>
      </c>
      <c r="AA39">
        <f t="shared" si="12"/>
        <v>4.7446662855082743E-4</v>
      </c>
      <c r="AB39">
        <f t="shared" si="13"/>
        <v>5.4615125375912399E-4</v>
      </c>
      <c r="AC39">
        <f t="shared" si="13"/>
        <v>1.3134673793291638E-8</v>
      </c>
      <c r="AG39">
        <v>672</v>
      </c>
      <c r="AH39">
        <v>387.50599999999997</v>
      </c>
      <c r="AI39">
        <f t="shared" si="14"/>
        <v>660.65599999999995</v>
      </c>
      <c r="AJ39">
        <v>2.8323900000000002</v>
      </c>
      <c r="AK39">
        <f t="shared" si="21"/>
        <v>0.44326808862263084</v>
      </c>
      <c r="AL39">
        <f t="shared" si="22"/>
        <v>0.55673191137736922</v>
      </c>
      <c r="AM39">
        <f t="shared" si="23"/>
        <v>5.2456731754877556E-4</v>
      </c>
      <c r="AN39">
        <f t="shared" si="24"/>
        <v>0.83896460121817773</v>
      </c>
      <c r="AO39">
        <f t="shared" si="15"/>
        <v>1.5031791246623596</v>
      </c>
      <c r="AP39">
        <f t="shared" si="26"/>
        <v>0.57184322912179464</v>
      </c>
      <c r="AQ39">
        <f t="shared" si="25"/>
        <v>6.8989766962978573E-4</v>
      </c>
      <c r="AR39">
        <f t="shared" si="16"/>
        <v>2.2835192397298667E-4</v>
      </c>
      <c r="AS39">
        <f t="shared" si="16"/>
        <v>2.7334125319230785E-8</v>
      </c>
    </row>
    <row r="40" spans="1:45" x14ac:dyDescent="0.25">
      <c r="A40">
        <v>2021</v>
      </c>
      <c r="B40">
        <v>377.26400000000001</v>
      </c>
      <c r="C40">
        <f t="shared" si="0"/>
        <v>650.41399999999999</v>
      </c>
      <c r="D40">
        <v>2.8035700000000001</v>
      </c>
      <c r="E40">
        <f t="shared" si="17"/>
        <v>0.44390908918177729</v>
      </c>
      <c r="F40">
        <f t="shared" si="1"/>
        <v>0.55609091081822271</v>
      </c>
      <c r="G40">
        <f t="shared" si="2"/>
        <v>1.8255928510875632E-4</v>
      </c>
      <c r="H40">
        <f t="shared" si="3"/>
        <v>0.85601159957144535</v>
      </c>
      <c r="I40">
        <f t="shared" si="4"/>
        <v>1.5897180236083774</v>
      </c>
      <c r="J40">
        <f t="shared" si="18"/>
        <v>0.5771441525755191</v>
      </c>
      <c r="K40">
        <f t="shared" si="5"/>
        <v>2.1704563196981602E-4</v>
      </c>
      <c r="L40">
        <f t="shared" si="6"/>
        <v>4.4323898849116852E-4</v>
      </c>
      <c r="M40">
        <f t="shared" si="6"/>
        <v>1.1893081198213222E-9</v>
      </c>
      <c r="Q40">
        <v>1032</v>
      </c>
      <c r="R40">
        <v>389.52100000000002</v>
      </c>
      <c r="S40">
        <f t="shared" si="7"/>
        <v>662.67100000000005</v>
      </c>
      <c r="T40">
        <v>2.3682300000000001</v>
      </c>
      <c r="U40">
        <f t="shared" si="19"/>
        <v>0.44396681820312134</v>
      </c>
      <c r="V40">
        <f t="shared" si="8"/>
        <v>0.55603318179687866</v>
      </c>
      <c r="W40">
        <f t="shared" si="9"/>
        <v>3.4829951102154089E-4</v>
      </c>
      <c r="X40">
        <f t="shared" si="10"/>
        <v>0.87212131615475297</v>
      </c>
      <c r="Y40">
        <f t="shared" si="11"/>
        <v>1.6794370820117115</v>
      </c>
      <c r="Z40">
        <f t="shared" si="20"/>
        <v>0.58215361950333988</v>
      </c>
      <c r="AA40">
        <f t="shared" si="12"/>
        <v>3.8355032066196066E-4</v>
      </c>
      <c r="AB40">
        <f t="shared" si="13"/>
        <v>6.8227726597712098E-4</v>
      </c>
      <c r="AC40">
        <f t="shared" si="13"/>
        <v>1.2426195803051118E-9</v>
      </c>
      <c r="AG40">
        <v>688</v>
      </c>
      <c r="AH40">
        <v>395.27699999999999</v>
      </c>
      <c r="AI40">
        <f t="shared" si="14"/>
        <v>668.42699999999991</v>
      </c>
      <c r="AJ40">
        <v>2.7787600000000001</v>
      </c>
      <c r="AK40">
        <f t="shared" si="21"/>
        <v>0.43487501154185038</v>
      </c>
      <c r="AL40">
        <f t="shared" si="22"/>
        <v>0.56512498845814962</v>
      </c>
      <c r="AM40">
        <f t="shared" si="23"/>
        <v>5.0803704034092095E-4</v>
      </c>
      <c r="AN40">
        <f t="shared" si="24"/>
        <v>0.87446236923016885</v>
      </c>
      <c r="AO40">
        <f t="shared" si="15"/>
        <v>1.6932243447909707</v>
      </c>
      <c r="AP40">
        <f t="shared" si="26"/>
        <v>0.58288159183587118</v>
      </c>
      <c r="AQ40">
        <f t="shared" si="25"/>
        <v>5.5922199865088913E-4</v>
      </c>
      <c r="AR40">
        <f t="shared" si="16"/>
        <v>3.1529696351371267E-4</v>
      </c>
      <c r="AS40">
        <f t="shared" si="16"/>
        <v>2.6198999571931808E-9</v>
      </c>
    </row>
    <row r="41" spans="1:45" x14ac:dyDescent="0.25">
      <c r="A41">
        <v>2068</v>
      </c>
      <c r="B41">
        <v>384.99099999999999</v>
      </c>
      <c r="C41">
        <f t="shared" si="0"/>
        <v>658.14099999999996</v>
      </c>
      <c r="D41">
        <v>2.7493799999999999</v>
      </c>
      <c r="E41">
        <f t="shared" si="17"/>
        <v>0.4353288027816658</v>
      </c>
      <c r="F41">
        <f t="shared" si="1"/>
        <v>0.56467119721833425</v>
      </c>
      <c r="G41">
        <f t="shared" si="2"/>
        <v>1.7740490780267622E-4</v>
      </c>
      <c r="H41">
        <f t="shared" si="3"/>
        <v>0.88881699630362554</v>
      </c>
      <c r="I41">
        <f t="shared" si="4"/>
        <v>1.7826414122496961</v>
      </c>
      <c r="J41">
        <f t="shared" si="18"/>
        <v>0.58734529727810048</v>
      </c>
      <c r="K41">
        <f t="shared" si="5"/>
        <v>1.744650448397831E-4</v>
      </c>
      <c r="L41">
        <f t="shared" si="6"/>
        <v>5.1411481352029061E-4</v>
      </c>
      <c r="M41">
        <f t="shared" si="6"/>
        <v>8.6427942405907569E-12</v>
      </c>
      <c r="Q41">
        <v>1056</v>
      </c>
      <c r="R41">
        <v>397.33699999999999</v>
      </c>
      <c r="S41">
        <f t="shared" si="7"/>
        <v>670.48699999999997</v>
      </c>
      <c r="T41">
        <v>2.3236400000000001</v>
      </c>
      <c r="U41">
        <f t="shared" si="19"/>
        <v>0.43560762993860436</v>
      </c>
      <c r="V41">
        <f t="shared" si="8"/>
        <v>0.56439237006139564</v>
      </c>
      <c r="W41">
        <f t="shared" si="9"/>
        <v>3.4173813875740255E-4</v>
      </c>
      <c r="X41">
        <f t="shared" si="10"/>
        <v>0.90172392441785099</v>
      </c>
      <c r="Y41">
        <f t="shared" si="11"/>
        <v>1.8714576211250085</v>
      </c>
      <c r="Z41">
        <f t="shared" si="20"/>
        <v>0.59135882719922694</v>
      </c>
      <c r="AA41">
        <f t="shared" si="12"/>
        <v>3.0703314192035802E-4</v>
      </c>
      <c r="AB41">
        <f t="shared" si="13"/>
        <v>7.2718981056649277E-4</v>
      </c>
      <c r="AC41">
        <f t="shared" si="13"/>
        <v>1.2044368054592711E-9</v>
      </c>
      <c r="AG41" s="11">
        <v>704</v>
      </c>
      <c r="AH41">
        <v>403.04399999999998</v>
      </c>
      <c r="AI41">
        <f t="shared" si="14"/>
        <v>676.19399999999996</v>
      </c>
      <c r="AJ41">
        <v>2.72682</v>
      </c>
      <c r="AK41">
        <f t="shared" si="21"/>
        <v>0.4267464188963957</v>
      </c>
      <c r="AL41">
        <f t="shared" si="22"/>
        <v>0.57325358110360436</v>
      </c>
      <c r="AM41">
        <f t="shared" si="23"/>
        <v>4.9796237435033308E-4</v>
      </c>
      <c r="AN41">
        <f t="shared" si="24"/>
        <v>0.90323639420399426</v>
      </c>
      <c r="AO41">
        <f t="shared" si="15"/>
        <v>1.8824795791200988</v>
      </c>
      <c r="AP41">
        <f t="shared" si="26"/>
        <v>0.59182914381428542</v>
      </c>
      <c r="AQ41">
        <f t="shared" si="25"/>
        <v>4.4866504821953394E-4</v>
      </c>
      <c r="AR41">
        <f t="shared" si="16"/>
        <v>3.4505153001844469E-4</v>
      </c>
      <c r="AS41">
        <f t="shared" si="16"/>
        <v>2.4302263636463715E-9</v>
      </c>
    </row>
    <row r="42" spans="1:45" x14ac:dyDescent="0.25">
      <c r="A42">
        <v>2115</v>
      </c>
      <c r="B42">
        <v>392.72699999999998</v>
      </c>
      <c r="C42">
        <f t="shared" si="0"/>
        <v>665.87699999999995</v>
      </c>
      <c r="D42">
        <v>2.69672</v>
      </c>
      <c r="E42">
        <f t="shared" si="17"/>
        <v>0.42699077211494002</v>
      </c>
      <c r="F42">
        <f t="shared" si="1"/>
        <v>0.57300922788506004</v>
      </c>
      <c r="G42">
        <f t="shared" si="2"/>
        <v>1.752825171472305E-4</v>
      </c>
      <c r="H42">
        <f t="shared" si="3"/>
        <v>0.9151865433888331</v>
      </c>
      <c r="I42">
        <f t="shared" si="4"/>
        <v>1.9749268058473259</v>
      </c>
      <c r="J42">
        <f t="shared" si="18"/>
        <v>0.59554515438557032</v>
      </c>
      <c r="K42">
        <f t="shared" si="5"/>
        <v>1.3876273719289178E-4</v>
      </c>
      <c r="L42">
        <f t="shared" si="6"/>
        <v>5.0786798323640165E-4</v>
      </c>
      <c r="M42">
        <f t="shared" si="6"/>
        <v>1.3336943279133195E-9</v>
      </c>
      <c r="Q42">
        <v>1080</v>
      </c>
      <c r="R42">
        <v>405.14600000000002</v>
      </c>
      <c r="S42">
        <f t="shared" si="7"/>
        <v>678.29600000000005</v>
      </c>
      <c r="T42">
        <v>2.27989</v>
      </c>
      <c r="U42">
        <f t="shared" si="19"/>
        <v>0.4274059146084267</v>
      </c>
      <c r="V42">
        <f t="shared" si="8"/>
        <v>0.5725940853915733</v>
      </c>
      <c r="W42">
        <f t="shared" si="9"/>
        <v>3.3400509287466462E-4</v>
      </c>
      <c r="X42">
        <f t="shared" si="10"/>
        <v>0.92542089802061067</v>
      </c>
      <c r="Y42">
        <f t="shared" si="11"/>
        <v>2.0630718913638804</v>
      </c>
      <c r="Z42">
        <f t="shared" si="20"/>
        <v>0.59872762260531553</v>
      </c>
      <c r="AA42">
        <f t="shared" si="12"/>
        <v>2.4262270103268905E-4</v>
      </c>
      <c r="AB42">
        <f t="shared" si="13"/>
        <v>6.8296176730205007E-4</v>
      </c>
      <c r="AC42">
        <f t="shared" si="13"/>
        <v>8.3507415387603634E-9</v>
      </c>
      <c r="AG42">
        <v>720</v>
      </c>
      <c r="AH42">
        <v>410.80399999999997</v>
      </c>
      <c r="AI42">
        <f t="shared" si="14"/>
        <v>683.95399999999995</v>
      </c>
      <c r="AJ42">
        <v>2.67591</v>
      </c>
      <c r="AK42">
        <f t="shared" si="21"/>
        <v>0.41877902090679037</v>
      </c>
      <c r="AL42">
        <f t="shared" si="22"/>
        <v>0.58122097909320969</v>
      </c>
      <c r="AM42">
        <f t="shared" si="23"/>
        <v>4.8730083461270834E-4</v>
      </c>
      <c r="AN42">
        <f t="shared" si="24"/>
        <v>0.92632185817625612</v>
      </c>
      <c r="AO42">
        <f t="shared" si="15"/>
        <v>2.0713024398169635</v>
      </c>
      <c r="AP42">
        <f t="shared" si="26"/>
        <v>0.59900778458579795</v>
      </c>
      <c r="AQ42">
        <f t="shared" si="25"/>
        <v>3.555138866465574E-4</v>
      </c>
      <c r="AR42">
        <f t="shared" si="16"/>
        <v>3.1637044963116808E-4</v>
      </c>
      <c r="AS42">
        <f t="shared" si="16"/>
        <v>1.7367799654232978E-8</v>
      </c>
    </row>
    <row r="43" spans="1:45" x14ac:dyDescent="0.25">
      <c r="A43">
        <v>2162</v>
      </c>
      <c r="B43">
        <v>400.43200000000002</v>
      </c>
      <c r="C43">
        <f t="shared" si="0"/>
        <v>673.58199999999999</v>
      </c>
      <c r="D43">
        <v>2.6446900000000002</v>
      </c>
      <c r="E43">
        <f t="shared" si="17"/>
        <v>0.41875249380902019</v>
      </c>
      <c r="F43">
        <f t="shared" si="1"/>
        <v>0.58124750619097987</v>
      </c>
      <c r="G43">
        <f t="shared" si="2"/>
        <v>1.690164114025875E-4</v>
      </c>
      <c r="H43">
        <f t="shared" si="3"/>
        <v>0.93615985947882996</v>
      </c>
      <c r="I43">
        <f t="shared" si="4"/>
        <v>2.1670972010982323</v>
      </c>
      <c r="J43">
        <f t="shared" si="18"/>
        <v>0.60206700303363625</v>
      </c>
      <c r="K43">
        <f t="shared" si="5"/>
        <v>1.0857860731256602E-4</v>
      </c>
      <c r="L43">
        <f t="shared" si="6"/>
        <v>4.3345144878137904E-4</v>
      </c>
      <c r="M43">
        <f t="shared" si="6"/>
        <v>3.6527281632238179E-9</v>
      </c>
      <c r="Q43">
        <v>1104</v>
      </c>
      <c r="R43">
        <v>412.947</v>
      </c>
      <c r="S43">
        <f t="shared" si="7"/>
        <v>686.09699999999998</v>
      </c>
      <c r="T43">
        <v>2.2371300000000001</v>
      </c>
      <c r="U43">
        <f t="shared" si="19"/>
        <v>0.4193897923794348</v>
      </c>
      <c r="V43">
        <f t="shared" si="8"/>
        <v>0.58061020762056526</v>
      </c>
      <c r="W43">
        <f t="shared" si="9"/>
        <v>3.2666260486478399E-4</v>
      </c>
      <c r="X43">
        <f t="shared" si="10"/>
        <v>0.94414664113043179</v>
      </c>
      <c r="Y43">
        <f t="shared" si="11"/>
        <v>2.2544106582727652</v>
      </c>
      <c r="Z43">
        <f t="shared" si="20"/>
        <v>0.60455056743010005</v>
      </c>
      <c r="AA43">
        <f t="shared" si="12"/>
        <v>1.8906836152963259E-4</v>
      </c>
      <c r="AB43">
        <f t="shared" si="13"/>
        <v>5.7314082780998883E-4</v>
      </c>
      <c r="AC43">
        <f t="shared" si="13"/>
        <v>1.8932175798972854E-8</v>
      </c>
      <c r="AG43">
        <v>736</v>
      </c>
      <c r="AH43">
        <v>418.55599999999998</v>
      </c>
      <c r="AI43">
        <f t="shared" si="14"/>
        <v>691.7059999999999</v>
      </c>
      <c r="AJ43">
        <v>2.62609</v>
      </c>
      <c r="AK43">
        <f t="shared" si="21"/>
        <v>0.41098220755298692</v>
      </c>
      <c r="AL43">
        <f t="shared" si="22"/>
        <v>0.58901779244701302</v>
      </c>
      <c r="AM43">
        <f t="shared" si="23"/>
        <v>4.7605242112808144E-4</v>
      </c>
      <c r="AN43">
        <f t="shared" si="24"/>
        <v>0.9446143528878167</v>
      </c>
      <c r="AO43">
        <f t="shared" si="15"/>
        <v>2.2598415824422067</v>
      </c>
      <c r="AP43">
        <f t="shared" si="26"/>
        <v>0.60469600677214286</v>
      </c>
      <c r="AQ43">
        <f t="shared" si="25"/>
        <v>2.7792286777954419E-4</v>
      </c>
      <c r="AR43">
        <f t="shared" si="16"/>
        <v>2.458064044247064E-4</v>
      </c>
      <c r="AS43">
        <f t="shared" si="16"/>
        <v>3.9255319910090866E-8</v>
      </c>
    </row>
    <row r="44" spans="1:45" x14ac:dyDescent="0.25">
      <c r="A44">
        <v>2209</v>
      </c>
      <c r="B44">
        <v>408.13200000000001</v>
      </c>
      <c r="C44">
        <f t="shared" si="0"/>
        <v>681.28199999999993</v>
      </c>
      <c r="D44">
        <v>2.5945200000000002</v>
      </c>
      <c r="E44">
        <f t="shared" si="17"/>
        <v>0.41080872247309852</v>
      </c>
      <c r="F44">
        <f t="shared" si="1"/>
        <v>0.58919127752690148</v>
      </c>
      <c r="G44">
        <f t="shared" si="2"/>
        <v>1.6315457054469291E-4</v>
      </c>
      <c r="H44">
        <f t="shared" si="3"/>
        <v>0.95257099043405535</v>
      </c>
      <c r="I44">
        <f t="shared" si="4"/>
        <v>2.3587212734718985</v>
      </c>
      <c r="J44">
        <f t="shared" si="18"/>
        <v>0.60717019757732682</v>
      </c>
      <c r="K44">
        <f t="shared" si="5"/>
        <v>8.3880246948485793E-5</v>
      </c>
      <c r="L44">
        <f t="shared" si="6"/>
        <v>3.2324156617958633E-4</v>
      </c>
      <c r="M44">
        <f t="shared" si="6"/>
        <v>6.2844183816361615E-9</v>
      </c>
      <c r="Q44">
        <v>1128</v>
      </c>
      <c r="R44">
        <v>420.74700000000001</v>
      </c>
      <c r="S44">
        <f t="shared" si="7"/>
        <v>693.89699999999993</v>
      </c>
      <c r="T44">
        <v>2.1953100000000001</v>
      </c>
      <c r="U44">
        <f t="shared" si="19"/>
        <v>0.41154988986267987</v>
      </c>
      <c r="V44">
        <f t="shared" si="8"/>
        <v>0.58845011013732007</v>
      </c>
      <c r="W44">
        <f t="shared" si="9"/>
        <v>3.1728921591601494E-4</v>
      </c>
      <c r="X44">
        <f t="shared" si="10"/>
        <v>0.95873903315776177</v>
      </c>
      <c r="Y44">
        <f t="shared" si="11"/>
        <v>2.4455545098862173</v>
      </c>
      <c r="Z44">
        <f t="shared" si="20"/>
        <v>0.60908820810681119</v>
      </c>
      <c r="AA44">
        <f t="shared" si="12"/>
        <v>1.4527076799550993E-4</v>
      </c>
      <c r="AB44">
        <f t="shared" si="13"/>
        <v>4.2593108779831349E-4</v>
      </c>
      <c r="AC44">
        <f t="shared" si="13"/>
        <v>2.9590346424979495E-8</v>
      </c>
      <c r="AG44">
        <v>752</v>
      </c>
      <c r="AH44">
        <v>426.30099999999999</v>
      </c>
      <c r="AI44">
        <f t="shared" si="14"/>
        <v>699.45100000000002</v>
      </c>
      <c r="AJ44">
        <v>2.57742</v>
      </c>
      <c r="AK44">
        <f t="shared" si="21"/>
        <v>0.40336536881493762</v>
      </c>
      <c r="AL44">
        <f t="shared" si="22"/>
        <v>0.59663463118506233</v>
      </c>
      <c r="AM44">
        <f t="shared" si="23"/>
        <v>4.5971776850256552E-4</v>
      </c>
      <c r="AN44">
        <f t="shared" si="24"/>
        <v>0.95891450480883944</v>
      </c>
      <c r="AO44">
        <f t="shared" si="15"/>
        <v>2.4481821799316257</v>
      </c>
      <c r="AP44">
        <f t="shared" si="26"/>
        <v>0.60914277265661554</v>
      </c>
      <c r="AQ44">
        <f t="shared" si="25"/>
        <v>2.1422318393585489E-4</v>
      </c>
      <c r="AR44">
        <f t="shared" si="16"/>
        <v>1.5645360307238939E-4</v>
      </c>
      <c r="AS44">
        <f t="shared" si="16"/>
        <v>6.0267591051581851E-8</v>
      </c>
    </row>
    <row r="45" spans="1:45" x14ac:dyDescent="0.25">
      <c r="A45">
        <v>2256</v>
      </c>
      <c r="B45">
        <v>415.834</v>
      </c>
      <c r="C45">
        <f t="shared" si="0"/>
        <v>688.98399999999992</v>
      </c>
      <c r="D45">
        <v>2.54609</v>
      </c>
      <c r="E45">
        <f t="shared" si="17"/>
        <v>0.4031404576574979</v>
      </c>
      <c r="F45">
        <f t="shared" si="1"/>
        <v>0.59685954234250205</v>
      </c>
      <c r="G45">
        <f t="shared" si="2"/>
        <v>1.5786543827636727E-4</v>
      </c>
      <c r="H45">
        <f t="shared" si="3"/>
        <v>0.96524908376477481</v>
      </c>
      <c r="I45">
        <f t="shared" si="4"/>
        <v>2.5501320556007112</v>
      </c>
      <c r="J45">
        <f t="shared" si="18"/>
        <v>0.61111256918390566</v>
      </c>
      <c r="K45">
        <f t="shared" si="5"/>
        <v>6.3898333706088699E-5</v>
      </c>
      <c r="L45">
        <f t="shared" si="6"/>
        <v>2.0314877414177193E-4</v>
      </c>
      <c r="M45">
        <f t="shared" si="6"/>
        <v>8.8298167413216683E-9</v>
      </c>
      <c r="Q45">
        <v>1152</v>
      </c>
      <c r="R45">
        <v>428.54599999999999</v>
      </c>
      <c r="S45">
        <f t="shared" si="7"/>
        <v>701.69599999999991</v>
      </c>
      <c r="T45">
        <v>2.15469</v>
      </c>
      <c r="U45">
        <f t="shared" si="19"/>
        <v>0.40393494868069552</v>
      </c>
      <c r="V45">
        <f t="shared" si="8"/>
        <v>0.59606505131930443</v>
      </c>
      <c r="W45">
        <f t="shared" si="9"/>
        <v>3.0604114917748743E-4</v>
      </c>
      <c r="X45">
        <f t="shared" si="10"/>
        <v>0.96995110470453683</v>
      </c>
      <c r="Y45">
        <f t="shared" si="11"/>
        <v>2.6366775193321592</v>
      </c>
      <c r="Z45">
        <f t="shared" si="20"/>
        <v>0.61257470653870338</v>
      </c>
      <c r="AA45">
        <f t="shared" si="12"/>
        <v>1.0993871928440369E-4</v>
      </c>
      <c r="AB45">
        <f t="shared" si="13"/>
        <v>2.7256871546342716E-4</v>
      </c>
      <c r="AC45">
        <f t="shared" si="13"/>
        <v>3.8456163009971814E-8</v>
      </c>
      <c r="AG45">
        <v>768</v>
      </c>
      <c r="AH45">
        <v>434.04500000000002</v>
      </c>
      <c r="AI45">
        <f t="shared" si="14"/>
        <v>707.19499999999994</v>
      </c>
      <c r="AJ45">
        <v>2.5304199999999999</v>
      </c>
      <c r="AK45">
        <f t="shared" si="21"/>
        <v>0.39600988451889657</v>
      </c>
      <c r="AL45">
        <f t="shared" si="22"/>
        <v>0.60399011548110337</v>
      </c>
      <c r="AM45">
        <f t="shared" si="23"/>
        <v>4.3917718735670547E-4</v>
      </c>
      <c r="AN45">
        <f t="shared" si="24"/>
        <v>0.96993707412730912</v>
      </c>
      <c r="AO45">
        <f t="shared" si="15"/>
        <v>2.6364024390803422</v>
      </c>
      <c r="AP45">
        <f t="shared" si="26"/>
        <v>0.61257034359958917</v>
      </c>
      <c r="AQ45">
        <f t="shared" si="25"/>
        <v>1.6278191433962113E-4</v>
      </c>
      <c r="AR45">
        <f t="shared" si="16"/>
        <v>7.3620314565254368E-5</v>
      </c>
      <c r="AS45">
        <f t="shared" si="16"/>
        <v>7.6394346946188583E-8</v>
      </c>
    </row>
    <row r="46" spans="1:45" x14ac:dyDescent="0.25">
      <c r="A46">
        <v>2303</v>
      </c>
      <c r="B46">
        <v>423.53899999999999</v>
      </c>
      <c r="C46">
        <f t="shared" si="0"/>
        <v>696.68899999999996</v>
      </c>
      <c r="D46">
        <v>2.4992299999999998</v>
      </c>
      <c r="E46">
        <f t="shared" si="17"/>
        <v>0.39572078205850869</v>
      </c>
      <c r="F46">
        <f t="shared" si="1"/>
        <v>0.60427921794149131</v>
      </c>
      <c r="G46">
        <f t="shared" si="2"/>
        <v>1.4947694187627619E-4</v>
      </c>
      <c r="H46">
        <f t="shared" si="3"/>
        <v>0.97490700762497495</v>
      </c>
      <c r="I46">
        <f t="shared" si="4"/>
        <v>2.7415807688446403</v>
      </c>
      <c r="J46">
        <f t="shared" si="18"/>
        <v>0.61411579086809187</v>
      </c>
      <c r="K46">
        <f t="shared" si="5"/>
        <v>4.7935756709515518E-5</v>
      </c>
      <c r="L46">
        <f t="shared" si="6"/>
        <v>9.6758166940331145E-5</v>
      </c>
      <c r="M46">
        <f t="shared" si="6"/>
        <v>1.0310612285070379E-8</v>
      </c>
      <c r="Q46">
        <v>1176</v>
      </c>
      <c r="R46">
        <v>436.327</v>
      </c>
      <c r="S46">
        <f t="shared" si="7"/>
        <v>709.47699999999998</v>
      </c>
      <c r="T46">
        <v>2.11551</v>
      </c>
      <c r="U46">
        <f t="shared" si="19"/>
        <v>0.39658996110043587</v>
      </c>
      <c r="V46">
        <f t="shared" si="8"/>
        <v>0.60341003889956413</v>
      </c>
      <c r="W46">
        <f t="shared" si="9"/>
        <v>2.9205917732889425E-4</v>
      </c>
      <c r="X46">
        <f t="shared" si="10"/>
        <v>0.97843623081342934</v>
      </c>
      <c r="Y46">
        <f t="shared" si="11"/>
        <v>2.8278623637545204</v>
      </c>
      <c r="Z46">
        <f t="shared" si="20"/>
        <v>0.61521323580152909</v>
      </c>
      <c r="AA46">
        <f t="shared" si="12"/>
        <v>8.1796913640698539E-5</v>
      </c>
      <c r="AB46">
        <f t="shared" si="13"/>
        <v>1.3931545710655529E-4</v>
      </c>
      <c r="AC46">
        <f t="shared" si="13"/>
        <v>4.421021953128434E-8</v>
      </c>
      <c r="AG46">
        <v>784</v>
      </c>
      <c r="AH46">
        <v>441.78699999999998</v>
      </c>
      <c r="AI46">
        <f t="shared" si="14"/>
        <v>714.9369999999999</v>
      </c>
      <c r="AJ46">
        <v>2.4855200000000002</v>
      </c>
      <c r="AK46">
        <f t="shared" si="21"/>
        <v>0.38898304952118934</v>
      </c>
      <c r="AL46">
        <f t="shared" si="22"/>
        <v>0.61101695047881066</v>
      </c>
      <c r="AM46">
        <f t="shared" si="23"/>
        <v>4.1932129224904469E-4</v>
      </c>
      <c r="AN46">
        <f t="shared" si="24"/>
        <v>0.97831280126214126</v>
      </c>
      <c r="AO46">
        <f t="shared" si="15"/>
        <v>2.8246442829251928</v>
      </c>
      <c r="AP46">
        <f t="shared" si="26"/>
        <v>0.61517485422902307</v>
      </c>
      <c r="AQ46">
        <f t="shared" si="25"/>
        <v>1.2182443466519559E-4</v>
      </c>
      <c r="AR46">
        <f t="shared" si="16"/>
        <v>1.7288163596030428E-5</v>
      </c>
      <c r="AS46">
        <f t="shared" si="16"/>
        <v>8.8504380272265001E-8</v>
      </c>
    </row>
    <row r="47" spans="1:45" x14ac:dyDescent="0.25">
      <c r="A47">
        <v>2350</v>
      </c>
      <c r="B47">
        <v>431.245</v>
      </c>
      <c r="C47">
        <f t="shared" si="0"/>
        <v>704.39499999999998</v>
      </c>
      <c r="D47">
        <v>2.45486</v>
      </c>
      <c r="E47">
        <f t="shared" si="17"/>
        <v>0.38869536579032371</v>
      </c>
      <c r="F47">
        <f t="shared" si="1"/>
        <v>0.61130463420967629</v>
      </c>
      <c r="G47">
        <f t="shared" si="2"/>
        <v>1.4149271036294062E-4</v>
      </c>
      <c r="H47">
        <f t="shared" si="3"/>
        <v>0.98215226523389865</v>
      </c>
      <c r="I47">
        <f t="shared" si="4"/>
        <v>2.9331861687274565</v>
      </c>
      <c r="J47">
        <f t="shared" si="18"/>
        <v>0.61636877143343916</v>
      </c>
      <c r="K47">
        <f t="shared" si="5"/>
        <v>3.5379997803513745E-5</v>
      </c>
      <c r="L47">
        <f t="shared" si="6"/>
        <v>2.5645485821100664E-5</v>
      </c>
      <c r="M47">
        <f t="shared" si="6"/>
        <v>1.1259907766719553E-8</v>
      </c>
      <c r="Q47">
        <v>1200</v>
      </c>
      <c r="R47">
        <v>444.11799999999999</v>
      </c>
      <c r="S47">
        <f t="shared" si="7"/>
        <v>717.26800000000003</v>
      </c>
      <c r="T47">
        <v>2.0781200000000002</v>
      </c>
      <c r="U47">
        <f t="shared" si="19"/>
        <v>0.38958054084454241</v>
      </c>
      <c r="V47">
        <f t="shared" si="8"/>
        <v>0.61041945915545759</v>
      </c>
      <c r="W47">
        <f t="shared" si="9"/>
        <v>2.7745231288372568E-4</v>
      </c>
      <c r="X47">
        <f t="shared" si="10"/>
        <v>0.98474935809085429</v>
      </c>
      <c r="Y47">
        <f t="shared" si="11"/>
        <v>3.0188837268663402</v>
      </c>
      <c r="Z47">
        <f t="shared" si="20"/>
        <v>0.61717636172890589</v>
      </c>
      <c r="AA47">
        <f t="shared" si="12"/>
        <v>5.9998959595114656E-5</v>
      </c>
      <c r="AB47">
        <f t="shared" si="13"/>
        <v>4.5655732387072229E-5</v>
      </c>
      <c r="AC47">
        <f t="shared" si="13"/>
        <v>4.7285960856461481E-8</v>
      </c>
      <c r="AG47">
        <v>800</v>
      </c>
      <c r="AH47">
        <v>449.51600000000002</v>
      </c>
      <c r="AI47">
        <f t="shared" si="14"/>
        <v>722.66599999999994</v>
      </c>
      <c r="AJ47">
        <v>2.44265</v>
      </c>
      <c r="AK47">
        <f t="shared" si="21"/>
        <v>0.38227390884520462</v>
      </c>
      <c r="AL47">
        <f t="shared" si="22"/>
        <v>0.61772609115479538</v>
      </c>
      <c r="AM47">
        <f t="shared" si="23"/>
        <v>3.9525946862103284E-4</v>
      </c>
      <c r="AN47">
        <f t="shared" si="24"/>
        <v>0.98458111569529128</v>
      </c>
      <c r="AO47">
        <f t="shared" si="15"/>
        <v>3.0129579114108158</v>
      </c>
      <c r="AP47">
        <f t="shared" si="26"/>
        <v>0.61712404518366615</v>
      </c>
      <c r="AQ47">
        <f t="shared" si="25"/>
        <v>8.9686278793572804E-5</v>
      </c>
      <c r="AR47">
        <f t="shared" si="16"/>
        <v>3.6245935135293534E-7</v>
      </c>
      <c r="AS47">
        <f t="shared" si="16"/>
        <v>9.3374974341328919E-8</v>
      </c>
    </row>
    <row r="48" spans="1:45" x14ac:dyDescent="0.25">
      <c r="A48">
        <v>2397</v>
      </c>
      <c r="B48">
        <v>438.94799999999998</v>
      </c>
      <c r="C48">
        <f t="shared" si="0"/>
        <v>712.09799999999996</v>
      </c>
      <c r="D48">
        <v>2.4128599999999998</v>
      </c>
      <c r="E48">
        <f t="shared" si="17"/>
        <v>0.3820452084032655</v>
      </c>
      <c r="F48">
        <f t="shared" si="1"/>
        <v>0.6179547915967345</v>
      </c>
      <c r="G48">
        <f t="shared" si="2"/>
        <v>1.3340741262791319E-4</v>
      </c>
      <c r="H48">
        <f t="shared" si="3"/>
        <v>0.98749978065632082</v>
      </c>
      <c r="I48">
        <f t="shared" si="4"/>
        <v>3.1249682482372978</v>
      </c>
      <c r="J48">
        <f t="shared" si="18"/>
        <v>0.61803163133020433</v>
      </c>
      <c r="K48">
        <f t="shared" si="5"/>
        <v>2.5675138580110926E-5</v>
      </c>
      <c r="L48">
        <f t="shared" si="6"/>
        <v>5.904344639715379E-9</v>
      </c>
      <c r="M48">
        <f t="shared" si="6"/>
        <v>1.1606242871510769E-8</v>
      </c>
      <c r="Q48">
        <v>1224</v>
      </c>
      <c r="R48">
        <v>451.899</v>
      </c>
      <c r="S48">
        <f t="shared" si="7"/>
        <v>725.04899999999998</v>
      </c>
      <c r="T48">
        <v>2.0426000000000002</v>
      </c>
      <c r="U48">
        <f t="shared" si="19"/>
        <v>0.38292168533533305</v>
      </c>
      <c r="V48">
        <f t="shared" si="8"/>
        <v>0.617078314664667</v>
      </c>
      <c r="W48">
        <f t="shared" si="9"/>
        <v>2.6050210120135792E-4</v>
      </c>
      <c r="X48">
        <f t="shared" si="10"/>
        <v>0.98938010822038658</v>
      </c>
      <c r="Y48">
        <f t="shared" si="11"/>
        <v>3.2101155440681213</v>
      </c>
      <c r="Z48">
        <f t="shared" si="20"/>
        <v>0.61861633675918859</v>
      </c>
      <c r="AA48">
        <f t="shared" si="12"/>
        <v>4.3245062759265013E-5</v>
      </c>
      <c r="AB48">
        <f t="shared" si="13"/>
        <v>2.3655119632365635E-6</v>
      </c>
      <c r="AC48">
        <f t="shared" si="13"/>
        <v>4.7200620752629032E-8</v>
      </c>
      <c r="AG48">
        <v>816</v>
      </c>
      <c r="AH48">
        <v>457.24900000000002</v>
      </c>
      <c r="AI48">
        <f t="shared" si="14"/>
        <v>730.399</v>
      </c>
      <c r="AJ48">
        <v>2.4022399999999999</v>
      </c>
      <c r="AK48">
        <f t="shared" si="21"/>
        <v>0.3759497573472681</v>
      </c>
      <c r="AL48">
        <f t="shared" si="22"/>
        <v>0.6240502426527319</v>
      </c>
      <c r="AM48">
        <f t="shared" si="23"/>
        <v>3.7422982601931915E-4</v>
      </c>
      <c r="AN48">
        <f t="shared" si="24"/>
        <v>0.98919580401592488</v>
      </c>
      <c r="AO48">
        <f t="shared" si="15"/>
        <v>3.2012028941500592</v>
      </c>
      <c r="AP48">
        <f t="shared" si="26"/>
        <v>0.61855902564436327</v>
      </c>
      <c r="AQ48">
        <f t="shared" si="25"/>
        <v>6.5055462400779429E-5</v>
      </c>
      <c r="AR48">
        <f t="shared" si="16"/>
        <v>3.0153464232996948E-5</v>
      </c>
      <c r="AS48">
        <f t="shared" si="16"/>
        <v>9.5588787118929029E-8</v>
      </c>
    </row>
    <row r="49" spans="1:45" x14ac:dyDescent="0.25">
      <c r="A49">
        <v>2444</v>
      </c>
      <c r="B49">
        <v>446.64100000000002</v>
      </c>
      <c r="C49">
        <f t="shared" si="0"/>
        <v>719.79099999999994</v>
      </c>
      <c r="D49">
        <v>2.3732600000000001</v>
      </c>
      <c r="E49">
        <f t="shared" si="17"/>
        <v>0.37577506000975358</v>
      </c>
      <c r="F49">
        <f t="shared" si="1"/>
        <v>0.62422493999024642</v>
      </c>
      <c r="G49">
        <f t="shared" si="2"/>
        <v>1.2441251889770187E-4</v>
      </c>
      <c r="H49">
        <f t="shared" si="3"/>
        <v>0.99138045358039684</v>
      </c>
      <c r="I49">
        <f t="shared" si="4"/>
        <v>3.3168766878126883</v>
      </c>
      <c r="J49">
        <f t="shared" si="18"/>
        <v>0.61923836284346956</v>
      </c>
      <c r="K49">
        <f t="shared" si="5"/>
        <v>1.8311216263715454E-5</v>
      </c>
      <c r="L49">
        <f t="shared" si="6"/>
        <v>2.4865951640757255E-5</v>
      </c>
      <c r="M49">
        <f t="shared" si="6"/>
        <v>1.1257486420628772E-8</v>
      </c>
      <c r="Q49">
        <v>1248</v>
      </c>
      <c r="R49">
        <v>459.68700000000001</v>
      </c>
      <c r="S49">
        <f t="shared" si="7"/>
        <v>732.83699999999999</v>
      </c>
      <c r="T49">
        <v>2.0092500000000002</v>
      </c>
      <c r="U49">
        <f t="shared" si="19"/>
        <v>0.37666963490650046</v>
      </c>
      <c r="V49">
        <f t="shared" si="8"/>
        <v>0.62333036509349959</v>
      </c>
      <c r="W49">
        <f t="shared" si="9"/>
        <v>2.4159910015465746E-4</v>
      </c>
      <c r="X49">
        <f t="shared" si="10"/>
        <v>0.99271778409552669</v>
      </c>
      <c r="Y49">
        <f t="shared" si="11"/>
        <v>3.4013794962669772</v>
      </c>
      <c r="Z49">
        <f t="shared" si="20"/>
        <v>0.61965421826541101</v>
      </c>
      <c r="AA49">
        <f t="shared" si="12"/>
        <v>3.0682790007771327E-5</v>
      </c>
      <c r="AB49">
        <f t="shared" si="13"/>
        <v>1.3514055501665793E-5</v>
      </c>
      <c r="AC49">
        <f t="shared" si="13"/>
        <v>4.448568988597746E-8</v>
      </c>
      <c r="AG49">
        <v>832</v>
      </c>
      <c r="AH49">
        <v>464.96499999999997</v>
      </c>
      <c r="AI49">
        <f t="shared" si="14"/>
        <v>738.11500000000001</v>
      </c>
      <c r="AJ49">
        <v>2.3639800000000002</v>
      </c>
      <c r="AK49">
        <f t="shared" si="21"/>
        <v>0.36996208013095899</v>
      </c>
      <c r="AL49">
        <f t="shared" si="22"/>
        <v>0.63003791986904101</v>
      </c>
      <c r="AM49">
        <f t="shared" si="23"/>
        <v>3.4918987947960695E-4</v>
      </c>
      <c r="AN49">
        <f t="shared" si="24"/>
        <v>0.99254314640288344</v>
      </c>
      <c r="AO49">
        <f t="shared" si="15"/>
        <v>3.3895926329322217</v>
      </c>
      <c r="AP49">
        <f t="shared" si="26"/>
        <v>0.61959991304277573</v>
      </c>
      <c r="AQ49">
        <f t="shared" si="25"/>
        <v>4.6375595657546815E-5</v>
      </c>
      <c r="AR49">
        <f t="shared" si="16"/>
        <v>1.0895198650516054E-4</v>
      </c>
      <c r="AS49">
        <f t="shared" si="16"/>
        <v>9.1696490486667194E-8</v>
      </c>
    </row>
    <row r="50" spans="1:45" x14ac:dyDescent="0.25">
      <c r="A50">
        <v>2491</v>
      </c>
      <c r="B50">
        <v>454.32600000000002</v>
      </c>
      <c r="C50">
        <f t="shared" si="0"/>
        <v>727.476</v>
      </c>
      <c r="D50">
        <v>2.3363299999999998</v>
      </c>
      <c r="E50">
        <f t="shared" si="17"/>
        <v>0.36992767162156165</v>
      </c>
      <c r="F50">
        <f t="shared" si="1"/>
        <v>0.63007232837843841</v>
      </c>
      <c r="G50">
        <f t="shared" si="2"/>
        <v>1.163945986437984E-4</v>
      </c>
      <c r="H50">
        <f t="shared" si="3"/>
        <v>0.99414810528906361</v>
      </c>
      <c r="I50">
        <f t="shared" si="4"/>
        <v>3.5087851463261308</v>
      </c>
      <c r="J50">
        <f t="shared" si="18"/>
        <v>0.62009899000786417</v>
      </c>
      <c r="K50">
        <f t="shared" si="5"/>
        <v>1.2841463917483979E-5</v>
      </c>
      <c r="L50">
        <f t="shared" si="6"/>
        <v>9.9467478253968358E-5</v>
      </c>
      <c r="M50">
        <f t="shared" si="6"/>
        <v>1.0723251711646229E-8</v>
      </c>
      <c r="Q50">
        <v>1272</v>
      </c>
      <c r="R50">
        <v>467.471</v>
      </c>
      <c r="S50">
        <f t="shared" si="7"/>
        <v>740.62099999999998</v>
      </c>
      <c r="T50">
        <v>1.9783200000000001</v>
      </c>
      <c r="U50">
        <f t="shared" si="19"/>
        <v>0.37087125650278863</v>
      </c>
      <c r="V50">
        <f t="shared" si="8"/>
        <v>0.62912874349721137</v>
      </c>
      <c r="W50">
        <f t="shared" si="9"/>
        <v>2.2457077689772473E-4</v>
      </c>
      <c r="X50">
        <f t="shared" si="10"/>
        <v>0.99508589738885256</v>
      </c>
      <c r="Y50">
        <f t="shared" si="11"/>
        <v>3.5928834220936854</v>
      </c>
      <c r="Z50">
        <f t="shared" si="20"/>
        <v>0.62039060522559752</v>
      </c>
      <c r="AA50">
        <f t="shared" si="12"/>
        <v>2.1389068169260921E-5</v>
      </c>
      <c r="AB50">
        <f t="shared" si="13"/>
        <v>7.6355060453842666E-5</v>
      </c>
      <c r="AC50">
        <f t="shared" si="13"/>
        <v>4.1282806761818307E-8</v>
      </c>
      <c r="AG50">
        <v>848</v>
      </c>
      <c r="AH50">
        <v>472.68599999999998</v>
      </c>
      <c r="AI50">
        <f t="shared" si="14"/>
        <v>745.83600000000001</v>
      </c>
      <c r="AJ50">
        <v>2.3282799999999999</v>
      </c>
      <c r="AK50">
        <f t="shared" si="21"/>
        <v>0.36437504205928523</v>
      </c>
      <c r="AL50">
        <f t="shared" si="22"/>
        <v>0.63562495794071472</v>
      </c>
      <c r="AM50">
        <f t="shared" si="23"/>
        <v>3.267908648015086E-4</v>
      </c>
      <c r="AN50">
        <f t="shared" si="24"/>
        <v>0.99492934106411901</v>
      </c>
      <c r="AO50">
        <f t="shared" si="15"/>
        <v>3.5778894528682628</v>
      </c>
      <c r="AP50">
        <f t="shared" si="26"/>
        <v>0.62034192257329646</v>
      </c>
      <c r="AQ50">
        <f t="shared" si="25"/>
        <v>3.2568572186803659E-5</v>
      </c>
      <c r="AR50">
        <f t="shared" si="16"/>
        <v>2.3357117004175747E-4</v>
      </c>
      <c r="AS50">
        <f t="shared" si="16"/>
        <v>8.6566757471453061E-8</v>
      </c>
    </row>
    <row r="51" spans="1:45" x14ac:dyDescent="0.25">
      <c r="A51">
        <v>2538</v>
      </c>
      <c r="B51">
        <v>462.00099999999998</v>
      </c>
      <c r="C51">
        <f t="shared" si="0"/>
        <v>735.15099999999995</v>
      </c>
      <c r="D51">
        <v>2.3017799999999999</v>
      </c>
      <c r="E51">
        <f t="shared" si="17"/>
        <v>0.36445712548530312</v>
      </c>
      <c r="F51">
        <f t="shared" si="1"/>
        <v>0.63554287451469693</v>
      </c>
      <c r="G51">
        <f t="shared" si="2"/>
        <v>1.0797241350314653E-4</v>
      </c>
      <c r="H51">
        <f t="shared" si="3"/>
        <v>0.9960890304051867</v>
      </c>
      <c r="I51">
        <f t="shared" si="4"/>
        <v>3.7006844809461947</v>
      </c>
      <c r="J51">
        <f t="shared" si="18"/>
        <v>0.62070253881198589</v>
      </c>
      <c r="K51">
        <f t="shared" si="5"/>
        <v>8.853264939563567E-6</v>
      </c>
      <c r="L51">
        <f t="shared" si="6"/>
        <v>2.2023556376915993E-4</v>
      </c>
      <c r="M51">
        <f t="shared" si="6"/>
        <v>9.8246056119696313E-9</v>
      </c>
      <c r="Q51">
        <v>1296</v>
      </c>
      <c r="R51">
        <v>475.24400000000003</v>
      </c>
      <c r="S51">
        <f t="shared" si="7"/>
        <v>748.39400000000001</v>
      </c>
      <c r="T51">
        <v>1.94957</v>
      </c>
      <c r="U51">
        <f t="shared" si="19"/>
        <v>0.36548155785724329</v>
      </c>
      <c r="V51">
        <f t="shared" si="8"/>
        <v>0.63451844214275677</v>
      </c>
      <c r="W51">
        <f t="shared" si="9"/>
        <v>2.0519910640358352E-4</v>
      </c>
      <c r="X51">
        <f t="shared" si="10"/>
        <v>0.99673671651744722</v>
      </c>
      <c r="Y51">
        <f t="shared" si="11"/>
        <v>3.784529702107899</v>
      </c>
      <c r="Z51">
        <f t="shared" si="20"/>
        <v>0.62090394286165984</v>
      </c>
      <c r="AA51">
        <f t="shared" si="12"/>
        <v>1.4646948395626415E-5</v>
      </c>
      <c r="AB51">
        <f t="shared" si="13"/>
        <v>1.853545906749887E-4</v>
      </c>
      <c r="AC51">
        <f t="shared" si="13"/>
        <v>3.6310124921489458E-8</v>
      </c>
      <c r="AG51">
        <v>864</v>
      </c>
      <c r="AH51">
        <v>480.41</v>
      </c>
      <c r="AI51">
        <f t="shared" si="14"/>
        <v>753.56</v>
      </c>
      <c r="AJ51">
        <v>2.29487</v>
      </c>
      <c r="AK51">
        <f t="shared" si="21"/>
        <v>0.35914638822246114</v>
      </c>
      <c r="AL51">
        <f t="shared" si="22"/>
        <v>0.64085361177753886</v>
      </c>
      <c r="AM51">
        <f t="shared" si="23"/>
        <v>3.0243560429998179E-4</v>
      </c>
      <c r="AN51">
        <f t="shared" si="24"/>
        <v>0.9966051136762939</v>
      </c>
      <c r="AO51">
        <f t="shared" si="15"/>
        <v>3.7663399890985181</v>
      </c>
      <c r="AP51">
        <f t="shared" si="26"/>
        <v>0.62086301972828528</v>
      </c>
      <c r="AQ51">
        <f t="shared" si="25"/>
        <v>2.2500362451649055E-5</v>
      </c>
      <c r="AR51">
        <f t="shared" si="16"/>
        <v>3.9962377047968027E-4</v>
      </c>
      <c r="AS51">
        <f t="shared" si="16"/>
        <v>7.8363739628684535E-8</v>
      </c>
    </row>
    <row r="52" spans="1:45" x14ac:dyDescent="0.25">
      <c r="A52">
        <v>2585</v>
      </c>
      <c r="B52">
        <v>469.67599999999999</v>
      </c>
      <c r="C52">
        <f t="shared" si="0"/>
        <v>742.82600000000002</v>
      </c>
      <c r="D52">
        <v>2.26973</v>
      </c>
      <c r="E52">
        <f t="shared" si="17"/>
        <v>0.35938242205065518</v>
      </c>
      <c r="F52">
        <f t="shared" si="1"/>
        <v>0.64061757794934482</v>
      </c>
      <c r="G52">
        <f t="shared" si="2"/>
        <v>9.9011208513493613E-5</v>
      </c>
      <c r="H52">
        <f t="shared" si="3"/>
        <v>0.99742715854940056</v>
      </c>
      <c r="I52">
        <f t="shared" si="4"/>
        <v>3.8925392273805044</v>
      </c>
      <c r="J52">
        <f t="shared" si="18"/>
        <v>0.62111864226414537</v>
      </c>
      <c r="K52">
        <f t="shared" si="5"/>
        <v>6.0048745380124883E-6</v>
      </c>
      <c r="L52">
        <f t="shared" si="6"/>
        <v>3.8020849285554445E-4</v>
      </c>
      <c r="M52">
        <f t="shared" si="6"/>
        <v>8.6501781595587348E-9</v>
      </c>
      <c r="Q52">
        <v>1320</v>
      </c>
      <c r="R52">
        <v>483.01900000000001</v>
      </c>
      <c r="S52">
        <f t="shared" si="7"/>
        <v>756.16899999999998</v>
      </c>
      <c r="T52">
        <v>1.9233</v>
      </c>
      <c r="U52">
        <f t="shared" si="19"/>
        <v>0.36055677930355723</v>
      </c>
      <c r="V52">
        <f t="shared" si="8"/>
        <v>0.63944322069644277</v>
      </c>
      <c r="W52">
        <f t="shared" si="9"/>
        <v>1.8692099795347694E-4</v>
      </c>
      <c r="X52">
        <f t="shared" si="10"/>
        <v>0.99786717542270187</v>
      </c>
      <c r="Y52">
        <f t="shared" si="11"/>
        <v>3.9761733565855866</v>
      </c>
      <c r="Z52">
        <f t="shared" si="20"/>
        <v>0.62125546962315492</v>
      </c>
      <c r="AA52">
        <f t="shared" si="12"/>
        <v>9.8668438374585589E-6</v>
      </c>
      <c r="AB52">
        <f t="shared" si="13"/>
        <v>3.3079428910388333E-4</v>
      </c>
      <c r="AC52">
        <f t="shared" si="13"/>
        <v>3.1348173489738783E-8</v>
      </c>
      <c r="AG52">
        <v>880</v>
      </c>
      <c r="AH52">
        <v>488.12400000000002</v>
      </c>
      <c r="AI52">
        <f t="shared" si="14"/>
        <v>761.274</v>
      </c>
      <c r="AJ52">
        <v>2.2639499999999999</v>
      </c>
      <c r="AK52">
        <f t="shared" si="21"/>
        <v>0.35430741855366138</v>
      </c>
      <c r="AL52">
        <f t="shared" si="22"/>
        <v>0.64569258144633856</v>
      </c>
      <c r="AM52">
        <f t="shared" si="23"/>
        <v>2.772000331779309E-4</v>
      </c>
      <c r="AN52">
        <f t="shared" si="24"/>
        <v>0.99776283993288906</v>
      </c>
      <c r="AO52">
        <f t="shared" si="15"/>
        <v>3.955005987209137</v>
      </c>
      <c r="AP52">
        <f t="shared" si="26"/>
        <v>0.62122302552751163</v>
      </c>
      <c r="AQ52">
        <f t="shared" si="25"/>
        <v>1.5272001623163249E-5</v>
      </c>
      <c r="AR52">
        <f t="shared" si="16"/>
        <v>5.9875916686459834E-4</v>
      </c>
      <c r="AS52">
        <f t="shared" si="16"/>
        <v>6.8606293714155371E-8</v>
      </c>
    </row>
    <row r="53" spans="1:45" x14ac:dyDescent="0.25">
      <c r="A53">
        <v>2632</v>
      </c>
      <c r="B53">
        <v>477.34800000000001</v>
      </c>
      <c r="C53">
        <f t="shared" si="0"/>
        <v>750.49800000000005</v>
      </c>
      <c r="D53">
        <v>2.2403400000000002</v>
      </c>
      <c r="E53">
        <f t="shared" si="17"/>
        <v>0.35472889525052098</v>
      </c>
      <c r="F53">
        <f t="shared" si="1"/>
        <v>0.64527110474947902</v>
      </c>
      <c r="G53">
        <f t="shared" si="2"/>
        <v>9.03868909294699E-5</v>
      </c>
      <c r="H53">
        <f t="shared" si="3"/>
        <v>0.99833476627114381</v>
      </c>
      <c r="I53">
        <f t="shared" si="4"/>
        <v>4.0844970711499897</v>
      </c>
      <c r="J53">
        <f t="shared" si="18"/>
        <v>0.62140087136743194</v>
      </c>
      <c r="K53">
        <f t="shared" si="5"/>
        <v>4.0028036559224861E-6</v>
      </c>
      <c r="L53">
        <f t="shared" si="6"/>
        <v>5.6978804171339478E-4</v>
      </c>
      <c r="M53">
        <f t="shared" si="6"/>
        <v>7.4622105340838566E-9</v>
      </c>
      <c r="Q53">
        <v>1344</v>
      </c>
      <c r="R53">
        <v>490.78199999999998</v>
      </c>
      <c r="S53">
        <f t="shared" si="7"/>
        <v>763.93200000000002</v>
      </c>
      <c r="T53">
        <v>1.89937</v>
      </c>
      <c r="U53">
        <f t="shared" si="19"/>
        <v>0.35607067535267378</v>
      </c>
      <c r="V53">
        <f t="shared" si="8"/>
        <v>0.64392932464732622</v>
      </c>
      <c r="W53">
        <f t="shared" si="9"/>
        <v>1.6918967052537612E-4</v>
      </c>
      <c r="X53">
        <f t="shared" si="10"/>
        <v>0.99862870343396626</v>
      </c>
      <c r="Y53">
        <f t="shared" si="11"/>
        <v>4.167964701489697</v>
      </c>
      <c r="Z53">
        <f t="shared" si="20"/>
        <v>0.62149227387525396</v>
      </c>
      <c r="AA53">
        <f t="shared" si="12"/>
        <v>6.5270332866055102E-6</v>
      </c>
      <c r="AB53">
        <f t="shared" si="13"/>
        <v>5.034212473485481E-4</v>
      </c>
      <c r="AC53">
        <f t="shared" si="13"/>
        <v>2.6459133553471886E-8</v>
      </c>
      <c r="AG53">
        <v>896</v>
      </c>
      <c r="AH53">
        <v>495.84100000000001</v>
      </c>
      <c r="AI53">
        <f t="shared" si="14"/>
        <v>768.99099999999999</v>
      </c>
      <c r="AJ53">
        <v>2.2356099999999999</v>
      </c>
      <c r="AK53">
        <f t="shared" si="21"/>
        <v>0.34987221802281454</v>
      </c>
      <c r="AL53">
        <f t="shared" si="22"/>
        <v>0.65012778197718546</v>
      </c>
      <c r="AM53">
        <f t="shared" si="23"/>
        <v>2.5665945203207086E-4</v>
      </c>
      <c r="AN53">
        <f t="shared" si="24"/>
        <v>0.99854864048645342</v>
      </c>
      <c r="AO53">
        <f t="shared" si="15"/>
        <v>4.1437129024420791</v>
      </c>
      <c r="AP53">
        <f t="shared" si="26"/>
        <v>0.62146737755348225</v>
      </c>
      <c r="AQ53">
        <f t="shared" si="25"/>
        <v>1.0199783603754435E-5</v>
      </c>
      <c r="AR53">
        <f t="shared" si="16"/>
        <v>8.2141878173022664E-4</v>
      </c>
      <c r="AS53">
        <f t="shared" si="16"/>
        <v>6.0742368161795668E-8</v>
      </c>
    </row>
    <row r="54" spans="1:45" x14ac:dyDescent="0.25">
      <c r="A54">
        <v>2679</v>
      </c>
      <c r="B54">
        <v>485.029</v>
      </c>
      <c r="C54">
        <f t="shared" si="0"/>
        <v>758.17899999999997</v>
      </c>
      <c r="D54">
        <v>2.2135099999999999</v>
      </c>
      <c r="E54">
        <f t="shared" si="17"/>
        <v>0.3504807113768359</v>
      </c>
      <c r="F54">
        <f t="shared" si="1"/>
        <v>0.6495192886231641</v>
      </c>
      <c r="G54">
        <f t="shared" si="2"/>
        <v>8.1088798534190154E-5</v>
      </c>
      <c r="H54">
        <f t="shared" si="3"/>
        <v>0.99893977066944373</v>
      </c>
      <c r="I54">
        <f t="shared" si="4"/>
        <v>4.2765596522009321</v>
      </c>
      <c r="J54">
        <f t="shared" si="18"/>
        <v>0.62158900313926024</v>
      </c>
      <c r="K54">
        <f t="shared" si="5"/>
        <v>2.6240655172494789E-6</v>
      </c>
      <c r="L54">
        <f t="shared" si="6"/>
        <v>7.8010084721237072E-4</v>
      </c>
      <c r="M54">
        <f t="shared" si="6"/>
        <v>6.1567143274197792E-9</v>
      </c>
      <c r="Q54">
        <v>1368</v>
      </c>
      <c r="R54">
        <v>498.54300000000001</v>
      </c>
      <c r="S54">
        <f t="shared" si="7"/>
        <v>771.69299999999998</v>
      </c>
      <c r="T54">
        <v>1.87771</v>
      </c>
      <c r="U54">
        <f t="shared" si="19"/>
        <v>0.3520101232600647</v>
      </c>
      <c r="V54">
        <f t="shared" si="8"/>
        <v>0.64798987673993524</v>
      </c>
      <c r="W54">
        <f t="shared" si="9"/>
        <v>1.5161456624642836E-4</v>
      </c>
      <c r="X54">
        <f t="shared" si="10"/>
        <v>0.99913246317315807</v>
      </c>
      <c r="Y54">
        <f t="shared" si="11"/>
        <v>4.3597366918389504</v>
      </c>
      <c r="Z54">
        <f t="shared" si="20"/>
        <v>0.62164892267413252</v>
      </c>
      <c r="AA54">
        <f t="shared" si="12"/>
        <v>4.2457020564005667E-6</v>
      </c>
      <c r="AB54">
        <f t="shared" si="13"/>
        <v>6.9384586109672909E-4</v>
      </c>
      <c r="AC54">
        <f t="shared" si="13"/>
        <v>2.1717582132658858E-8</v>
      </c>
      <c r="AG54">
        <v>912</v>
      </c>
      <c r="AH54">
        <v>503.56900000000002</v>
      </c>
      <c r="AI54">
        <f t="shared" si="14"/>
        <v>776.71900000000005</v>
      </c>
      <c r="AJ54">
        <v>2.2093699999999998</v>
      </c>
      <c r="AK54">
        <f t="shared" si="21"/>
        <v>0.34576566679030141</v>
      </c>
      <c r="AL54">
        <f t="shared" si="22"/>
        <v>0.65423433320969859</v>
      </c>
      <c r="AM54">
        <f t="shared" si="23"/>
        <v>7.1736220746677481E-4</v>
      </c>
      <c r="AN54">
        <f t="shared" si="24"/>
        <v>0.99907345680063642</v>
      </c>
      <c r="AO54">
        <f t="shared" si="15"/>
        <v>4.3325896087919613</v>
      </c>
      <c r="AP54">
        <f t="shared" si="26"/>
        <v>0.62163057409114231</v>
      </c>
      <c r="AQ54">
        <f t="shared" si="25"/>
        <v>6.7014930104660951E-6</v>
      </c>
      <c r="AR54">
        <f t="shared" si="16"/>
        <v>1.0630051086608422E-3</v>
      </c>
      <c r="AS54">
        <f t="shared" si="16"/>
        <v>5.0503865107155105E-7</v>
      </c>
    </row>
    <row r="55" spans="1:45" x14ac:dyDescent="0.25">
      <c r="A55">
        <v>2726</v>
      </c>
      <c r="B55">
        <v>492.70100000000002</v>
      </c>
      <c r="C55">
        <f t="shared" si="0"/>
        <v>765.851</v>
      </c>
      <c r="D55">
        <v>2.1894399999999998</v>
      </c>
      <c r="E55">
        <f t="shared" si="17"/>
        <v>0.34666953784572896</v>
      </c>
      <c r="F55">
        <f t="shared" si="1"/>
        <v>0.65333046215427104</v>
      </c>
      <c r="G55">
        <f t="shared" si="2"/>
        <v>7.3475143167039839E-5</v>
      </c>
      <c r="H55">
        <f t="shared" si="3"/>
        <v>0.99933638547142489</v>
      </c>
      <c r="I55">
        <f t="shared" si="4"/>
        <v>4.4689186050272749</v>
      </c>
      <c r="J55">
        <f t="shared" si="18"/>
        <v>0.62171233421857097</v>
      </c>
      <c r="K55">
        <f t="shared" si="5"/>
        <v>1.6878806542538101E-6</v>
      </c>
      <c r="L55">
        <f t="shared" si="6"/>
        <v>9.9970601415829709E-4</v>
      </c>
      <c r="M55">
        <f t="shared" si="6"/>
        <v>5.1534110590796541E-9</v>
      </c>
      <c r="Q55">
        <v>1392</v>
      </c>
      <c r="R55">
        <v>506.315</v>
      </c>
      <c r="S55">
        <f t="shared" si="7"/>
        <v>779.46499999999992</v>
      </c>
      <c r="T55">
        <v>1.8583000000000001</v>
      </c>
      <c r="U55">
        <f t="shared" si="19"/>
        <v>0.34837137367015047</v>
      </c>
      <c r="V55">
        <f t="shared" si="8"/>
        <v>0.65162862632984953</v>
      </c>
      <c r="W55">
        <f t="shared" si="9"/>
        <v>4.6812401316799533E-4</v>
      </c>
      <c r="X55">
        <f t="shared" si="10"/>
        <v>0.99946014861104393</v>
      </c>
      <c r="Y55">
        <f t="shared" si="11"/>
        <v>4.5515824695226099</v>
      </c>
      <c r="Z55">
        <f t="shared" si="20"/>
        <v>0.6217508195234861</v>
      </c>
      <c r="AA55">
        <f t="shared" si="12"/>
        <v>2.7164407657478555E-6</v>
      </c>
      <c r="AB55">
        <f t="shared" si="13"/>
        <v>8.9268333955837677E-4</v>
      </c>
      <c r="AC55">
        <f t="shared" si="13"/>
        <v>2.1660420844935324E-7</v>
      </c>
    </row>
    <row r="56" spans="1:45" x14ac:dyDescent="0.25">
      <c r="A56">
        <v>2773</v>
      </c>
      <c r="B56">
        <v>500.375</v>
      </c>
      <c r="C56">
        <f t="shared" si="0"/>
        <v>773.52499999999998</v>
      </c>
      <c r="D56">
        <v>2.1676299999999999</v>
      </c>
      <c r="E56">
        <f t="shared" si="17"/>
        <v>0.34321620611687809</v>
      </c>
      <c r="F56">
        <f t="shared" si="1"/>
        <v>0.65678379388312191</v>
      </c>
      <c r="G56">
        <f t="shared" si="2"/>
        <v>2.3684954701879622E-4</v>
      </c>
      <c r="H56">
        <f t="shared" si="3"/>
        <v>0.9995915004626682</v>
      </c>
      <c r="I56">
        <f t="shared" si="4"/>
        <v>4.6613494810680409</v>
      </c>
      <c r="J56">
        <f t="shared" si="18"/>
        <v>0.62179166460932089</v>
      </c>
      <c r="K56">
        <f t="shared" si="5"/>
        <v>1.0671191754961423E-6</v>
      </c>
      <c r="L56">
        <f t="shared" si="6"/>
        <v>1.2244491111144023E-3</v>
      </c>
      <c r="M56">
        <f t="shared" si="6"/>
        <v>5.5593353279681005E-8</v>
      </c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7">R87+273.15</f>
        <v>1072.087</v>
      </c>
      <c r="T87">
        <v>1.9611799999999999</v>
      </c>
      <c r="U87">
        <f t="shared" ref="U87:U88" si="28">T87/$T$11</f>
        <v>0.36765805877114871</v>
      </c>
      <c r="V87">
        <f t="shared" ref="V87:V88" si="29">1-U87</f>
        <v>0.63234194122885135</v>
      </c>
      <c r="W87">
        <f t="shared" ref="W87:W88" si="30">(V88-V87)/(Q88-Q87)</f>
        <v>1.2021371326802893E-4</v>
      </c>
      <c r="X87">
        <f t="shared" ref="X87:X88" si="31">1-(2*(($B$3-Z87)/$B$3))</f>
        <v>-1</v>
      </c>
      <c r="Y87">
        <f t="shared" ref="Y87:Y88" si="32">IF(X87&gt;0.999999,3.5,IF(X87&lt;-0.999999,-3.5,SIGN(X87)*SQRT(GAMMAINV(ABS(X87),$B$6,$B$7))))</f>
        <v>-3.5</v>
      </c>
      <c r="Z87">
        <f t="shared" ref="Z87:Z88" si="33">Z86+AA86*(Q87-Q86)</f>
        <v>0</v>
      </c>
      <c r="AA87">
        <f t="shared" ref="AA87:AA88" si="34">$B$1*EXP((-$B$2-($B$4*Y87))/($B$5*S87))*($B$3-Z87)</f>
        <v>14868671193.596916</v>
      </c>
      <c r="AB87">
        <f t="shared" ref="AB87:AC88" si="35">(Z87-V87)^2</f>
        <v>0.3998563306370721</v>
      </c>
      <c r="AC87">
        <f t="shared" si="35"/>
        <v>2.2107738306329516E+20</v>
      </c>
    </row>
    <row r="88" spans="17:29" x14ac:dyDescent="0.25">
      <c r="Q88">
        <v>1536</v>
      </c>
      <c r="R88">
        <v>806.75400000000002</v>
      </c>
      <c r="S88">
        <f t="shared" si="27"/>
        <v>1079.904</v>
      </c>
      <c r="T88">
        <v>1.95092</v>
      </c>
      <c r="U88">
        <f t="shared" si="28"/>
        <v>0.36573463935886019</v>
      </c>
      <c r="V88">
        <f t="shared" si="29"/>
        <v>0.63426536064113981</v>
      </c>
      <c r="W88">
        <f t="shared" si="30"/>
        <v>4.1293317750074206E-4</v>
      </c>
      <c r="X88">
        <f t="shared" si="31"/>
        <v>765047722163.52319</v>
      </c>
      <c r="Y88">
        <f t="shared" si="32"/>
        <v>3.5</v>
      </c>
      <c r="Z88">
        <f t="shared" si="33"/>
        <v>237898739097.55066</v>
      </c>
      <c r="AA88">
        <f t="shared" si="34"/>
        <v>-2.7301507644550556E+16</v>
      </c>
      <c r="AB88">
        <f t="shared" si="35"/>
        <v>5.6595810063902688E+22</v>
      </c>
      <c r="AC88">
        <f t="shared" si="35"/>
        <v>7.4537231966545246E+32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workbookViewId="0">
      <selection activeCell="B1" sqref="B1:B7"/>
    </sheetView>
  </sheetViews>
  <sheetFormatPr defaultRowHeight="15" x14ac:dyDescent="0.25"/>
  <cols>
    <col min="7" max="8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142582493.25333259</v>
      </c>
      <c r="C1" s="2" t="s">
        <v>1</v>
      </c>
      <c r="F1" t="s">
        <v>2</v>
      </c>
      <c r="G1">
        <f>N11+AD11+AT11</f>
        <v>4.0867971276318915E-2</v>
      </c>
    </row>
    <row r="2" spans="1:46" x14ac:dyDescent="0.25">
      <c r="A2" s="3" t="s">
        <v>3</v>
      </c>
      <c r="B2" s="4">
        <v>124051.1105238692</v>
      </c>
      <c r="C2" s="5" t="s">
        <v>4</v>
      </c>
    </row>
    <row r="3" spans="1:46" x14ac:dyDescent="0.25">
      <c r="A3" s="3" t="s">
        <v>5</v>
      </c>
      <c r="B3" s="4">
        <v>0.6383576678012749</v>
      </c>
      <c r="C3" s="5"/>
      <c r="H3">
        <f>B1*EXP(-B2/(B5*423))</f>
        <v>6.8378461190109646E-8</v>
      </c>
    </row>
    <row r="4" spans="1:46" x14ac:dyDescent="0.25">
      <c r="A4" s="3" t="s">
        <v>6</v>
      </c>
      <c r="B4" s="4">
        <v>7705.4277956838214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0.43603683015559103</v>
      </c>
    </row>
    <row r="7" spans="1:46" x14ac:dyDescent="0.25">
      <c r="A7" s="9" t="s">
        <v>9</v>
      </c>
      <c r="B7" s="10">
        <v>3.8977357931732683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150.31700000000001</v>
      </c>
      <c r="C11">
        <f t="shared" ref="C11:C56" si="0">B11+273.15</f>
        <v>423.46699999999998</v>
      </c>
      <c r="D11">
        <v>6.0677300000000001</v>
      </c>
      <c r="E11">
        <f>D11/$D$11</f>
        <v>1</v>
      </c>
      <c r="F11">
        <f t="shared" ref="F11:F56" si="1">1-E11</f>
        <v>0</v>
      </c>
      <c r="G11">
        <f t="shared" ref="G11:G56" si="2">(F12-F11)/(A12-A11)</f>
        <v>4.4322369356047822E-5</v>
      </c>
      <c r="H11">
        <f t="shared" ref="H11:H56" si="3">1-(2*(($B$3-J11)/$B$3))</f>
        <v>-1</v>
      </c>
      <c r="I11">
        <f t="shared" ref="I11:I56" si="4">IF(H11&gt;0.999999,3.5,IF(H11&lt;-0.999999,-3.5,SIGN(H11)*SQRT(GAMMAINV(ABS(H11),$B$6,$B$7))))</f>
        <v>-3.5</v>
      </c>
      <c r="J11">
        <v>0</v>
      </c>
      <c r="K11">
        <f t="shared" ref="K11:K56" si="5">$B$1*EXP((-$B$2-($B$4*I11))/($B$5*C11))*($B$3-J11)</f>
        <v>9.62991430328828E-5</v>
      </c>
      <c r="L11">
        <f t="shared" ref="L11:M56" si="6">(J11-F11)^2</f>
        <v>0</v>
      </c>
      <c r="M11">
        <f t="shared" si="6"/>
        <v>2.7015850018529256E-9</v>
      </c>
      <c r="N11">
        <f>SUM(L11:L62)+1000*SUM(M11:M63)</f>
        <v>1.5660918067218633E-2</v>
      </c>
      <c r="Q11">
        <v>336</v>
      </c>
      <c r="R11">
        <v>160.476</v>
      </c>
      <c r="S11">
        <f t="shared" ref="S11:S55" si="7">R11+273.15</f>
        <v>433.62599999999998</v>
      </c>
      <c r="T11">
        <v>5.10907</v>
      </c>
      <c r="U11">
        <f>T11/$T$11</f>
        <v>1</v>
      </c>
      <c r="V11">
        <f t="shared" ref="V11:V55" si="8">1-U11</f>
        <v>0</v>
      </c>
      <c r="W11">
        <f t="shared" ref="W11:W55" si="9">(V12-V11)/(Q12-Q11)</f>
        <v>8.7833989356185069E-5</v>
      </c>
      <c r="X11">
        <f t="shared" ref="X11:X55" si="10">1-(2*(($B$3-Z11)/$B$3))</f>
        <v>-1</v>
      </c>
      <c r="Y11">
        <f t="shared" ref="Y11:Y55" si="11">IF(X11&gt;0.999999,3.5,IF(X11&lt;-0.999999,-3.5,SIGN(X11)*SQRT(GAMMAINV(ABS(X11),$B$6,$B$7))))</f>
        <v>-3.5</v>
      </c>
      <c r="Z11">
        <v>0</v>
      </c>
      <c r="AA11">
        <f t="shared" ref="AA11:AA55" si="12">$B$1*EXP((-$B$2-($B$4*Y11))/($B$5*S11))*($B$3-Z11)</f>
        <v>1.8373204067935627E-4</v>
      </c>
      <c r="AB11">
        <f t="shared" ref="AB11:AC55" si="13">(Z11-V11)^2</f>
        <v>0</v>
      </c>
      <c r="AC11">
        <f t="shared" si="13"/>
        <v>9.196436247581578E-9</v>
      </c>
      <c r="AD11">
        <f>SUM(AB11:AB62)+1000*SUM(AC11:AC63)</f>
        <v>4.5325385835231014E-3</v>
      </c>
      <c r="AG11">
        <v>224</v>
      </c>
      <c r="AH11">
        <v>167.90100000000001</v>
      </c>
      <c r="AI11">
        <f t="shared" ref="AI11:AI54" si="14">AH11+273.15</f>
        <v>441.05099999999999</v>
      </c>
      <c r="AJ11">
        <v>4.82768</v>
      </c>
      <c r="AK11">
        <f>AJ11/$AJ$11</f>
        <v>1</v>
      </c>
      <c r="AL11">
        <f>1-AK11</f>
        <v>0</v>
      </c>
      <c r="AM11">
        <f>(AL12-AL11)/(AG12-AG11)</f>
        <v>1.3386347065257043E-4</v>
      </c>
      <c r="AN11">
        <f>1-(2*(($B$3-AP11)/$B$3))</f>
        <v>-1</v>
      </c>
      <c r="AO11">
        <f t="shared" ref="AO11:AO54" si="15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2.8911246912417349E-4</v>
      </c>
      <c r="AR11">
        <f t="shared" ref="AR11:AS54" si="16">(AP11-AL11)^2</f>
        <v>0</v>
      </c>
      <c r="AS11">
        <f t="shared" si="16"/>
        <v>2.4102251526435811E-8</v>
      </c>
      <c r="AT11">
        <f>SUM(AR11:AR62)+1000*SUM(AS11:AS63)</f>
        <v>2.0674514625577185E-2</v>
      </c>
    </row>
    <row r="12" spans="1:46" x14ac:dyDescent="0.25">
      <c r="A12">
        <v>705</v>
      </c>
      <c r="B12">
        <v>158.17400000000001</v>
      </c>
      <c r="C12">
        <f t="shared" si="0"/>
        <v>431.32399999999996</v>
      </c>
      <c r="D12">
        <v>6.0550899999999999</v>
      </c>
      <c r="E12">
        <f t="shared" ref="E12:E56" si="17">D12/$D$11</f>
        <v>0.99791684864026575</v>
      </c>
      <c r="F12">
        <f t="shared" si="1"/>
        <v>2.0831513597342477E-3</v>
      </c>
      <c r="G12">
        <f t="shared" si="2"/>
        <v>5.315879109475113E-5</v>
      </c>
      <c r="H12">
        <f t="shared" si="3"/>
        <v>-0.98581967460926778</v>
      </c>
      <c r="I12">
        <f t="shared" si="4"/>
        <v>-3.3126629214113676</v>
      </c>
      <c r="J12">
        <f t="shared" ref="J12:J56" si="18">J11+K11*(A12-A11)</f>
        <v>4.526059722545492E-3</v>
      </c>
      <c r="K12">
        <f t="shared" si="5"/>
        <v>1.0564723204502267E-4</v>
      </c>
      <c r="L12">
        <f t="shared" si="6"/>
        <v>5.9678012690931136E-6</v>
      </c>
      <c r="M12">
        <f t="shared" si="6"/>
        <v>2.7550364333901423E-9</v>
      </c>
      <c r="Q12">
        <v>360</v>
      </c>
      <c r="R12">
        <v>168.46100000000001</v>
      </c>
      <c r="S12">
        <f t="shared" si="7"/>
        <v>441.61099999999999</v>
      </c>
      <c r="T12">
        <v>5.0983000000000001</v>
      </c>
      <c r="U12">
        <f t="shared" ref="U12:U55" si="19">T12/$T$11</f>
        <v>0.99789198425545156</v>
      </c>
      <c r="V12">
        <f t="shared" si="8"/>
        <v>2.1080157445484415E-3</v>
      </c>
      <c r="W12">
        <f t="shared" si="9"/>
        <v>1.1597022550092113E-4</v>
      </c>
      <c r="X12">
        <f t="shared" si="10"/>
        <v>-0.98618464475724843</v>
      </c>
      <c r="Y12">
        <f t="shared" si="11"/>
        <v>-3.3258741921863697</v>
      </c>
      <c r="Z12">
        <f t="shared" ref="Z12:Z55" si="20">Z11+AA11*(Q12-Q11)</f>
        <v>4.4095689763045502E-3</v>
      </c>
      <c r="AA12">
        <f t="shared" si="12"/>
        <v>2.0603006992219919E-4</v>
      </c>
      <c r="AB12">
        <f t="shared" si="13"/>
        <v>5.2971472786069883E-6</v>
      </c>
      <c r="AC12">
        <f t="shared" si="13"/>
        <v>8.1107755771848088E-9</v>
      </c>
      <c r="AG12">
        <v>240</v>
      </c>
      <c r="AH12">
        <v>175.90700000000001</v>
      </c>
      <c r="AI12">
        <f t="shared" si="14"/>
        <v>449.05700000000002</v>
      </c>
      <c r="AJ12">
        <v>4.8173399999999997</v>
      </c>
      <c r="AK12">
        <f t="shared" ref="AK12:AK54" si="21">AJ12/$AJ$11</f>
        <v>0.99785818446955887</v>
      </c>
      <c r="AL12">
        <f t="shared" ref="AL12:AL54" si="22">1-AK12</f>
        <v>2.1418155304411268E-3</v>
      </c>
      <c r="AM12">
        <f t="shared" ref="AM12:AM54" si="23">(AL13-AL12)/(AG13-AG12)</f>
        <v>1.7606800782155735E-4</v>
      </c>
      <c r="AN12">
        <f t="shared" ref="AN12:AN54" si="24">1-(2*(($B$3-AP12)/$B$3))</f>
        <v>-0.98550718589495578</v>
      </c>
      <c r="AO12">
        <f t="shared" si="15"/>
        <v>-3.3015876425766479</v>
      </c>
      <c r="AP12">
        <f>AP11+AQ11*(AG12-AG11)</f>
        <v>4.6257995059867758E-3</v>
      </c>
      <c r="AQ12">
        <f t="shared" ref="AQ12:AQ54" si="25">$B$1*EXP((-$B$2-($B$4*AO12))/($B$5*AI12))*($B$3-AP12)</f>
        <v>3.0553260832838172E-4</v>
      </c>
      <c r="AR12">
        <f t="shared" si="16"/>
        <v>6.1701763907675676E-6</v>
      </c>
      <c r="AS12">
        <f t="shared" si="16"/>
        <v>1.6761082784391628E-8</v>
      </c>
    </row>
    <row r="13" spans="1:46" x14ac:dyDescent="0.25">
      <c r="A13">
        <v>752</v>
      </c>
      <c r="B13">
        <v>166.054</v>
      </c>
      <c r="C13">
        <f t="shared" si="0"/>
        <v>439.20399999999995</v>
      </c>
      <c r="D13">
        <v>6.03993</v>
      </c>
      <c r="E13">
        <f t="shared" si="17"/>
        <v>0.99541838545881245</v>
      </c>
      <c r="F13">
        <f t="shared" si="1"/>
        <v>4.5816145411875508E-3</v>
      </c>
      <c r="G13">
        <f t="shared" si="2"/>
        <v>6.2556255483534707E-5</v>
      </c>
      <c r="H13">
        <f t="shared" si="3"/>
        <v>-0.97026281626300959</v>
      </c>
      <c r="I13">
        <f t="shared" si="4"/>
        <v>-2.9189894476579168</v>
      </c>
      <c r="J13">
        <f t="shared" si="18"/>
        <v>9.4914796286615574E-3</v>
      </c>
      <c r="K13">
        <f t="shared" si="5"/>
        <v>7.4773133589360098E-5</v>
      </c>
      <c r="L13">
        <f t="shared" si="6"/>
        <v>2.4106775177196134E-5</v>
      </c>
      <c r="M13">
        <f t="shared" si="6"/>
        <v>1.4925211065259579E-10</v>
      </c>
      <c r="Q13">
        <v>384</v>
      </c>
      <c r="R13">
        <v>176.43100000000001</v>
      </c>
      <c r="S13">
        <f t="shared" si="7"/>
        <v>449.58100000000002</v>
      </c>
      <c r="T13">
        <v>5.0840800000000002</v>
      </c>
      <c r="U13">
        <f t="shared" si="19"/>
        <v>0.99510869884342945</v>
      </c>
      <c r="V13">
        <f t="shared" si="8"/>
        <v>4.8913011565705489E-3</v>
      </c>
      <c r="W13">
        <f t="shared" si="9"/>
        <v>1.3766367134005844E-4</v>
      </c>
      <c r="X13">
        <f t="shared" si="10"/>
        <v>-0.97069263478370416</v>
      </c>
      <c r="Y13">
        <f t="shared" si="11"/>
        <v>-2.9271052391147245</v>
      </c>
      <c r="Z13">
        <f t="shared" si="20"/>
        <v>9.3542906544373319E-3</v>
      </c>
      <c r="AA13">
        <f t="shared" si="12"/>
        <v>1.445123053057327E-4</v>
      </c>
      <c r="AB13">
        <f t="shared" si="13"/>
        <v>1.9918275258069201E-5</v>
      </c>
      <c r="AC13">
        <f t="shared" si="13"/>
        <v>4.6903787195787069E-11</v>
      </c>
      <c r="AG13">
        <v>256</v>
      </c>
      <c r="AH13">
        <v>183.87</v>
      </c>
      <c r="AI13">
        <f t="shared" si="14"/>
        <v>457.02</v>
      </c>
      <c r="AJ13">
        <v>4.8037400000000003</v>
      </c>
      <c r="AK13">
        <f t="shared" si="21"/>
        <v>0.99504109634441396</v>
      </c>
      <c r="AL13">
        <f t="shared" si="22"/>
        <v>4.9589036555860444E-3</v>
      </c>
      <c r="AM13">
        <f t="shared" si="23"/>
        <v>2.0649152387896413E-4</v>
      </c>
      <c r="AN13">
        <f t="shared" si="24"/>
        <v>-0.97019125258724781</v>
      </c>
      <c r="AO13">
        <f t="shared" si="15"/>
        <v>-2.9176480023523625</v>
      </c>
      <c r="AP13">
        <f t="shared" ref="AP13:AP54" si="26">AP12+AQ12*(AG13-AG12)</f>
        <v>9.5143212392408832E-3</v>
      </c>
      <c r="AQ13">
        <f t="shared" si="25"/>
        <v>2.2050529756092779E-4</v>
      </c>
      <c r="AR13">
        <f t="shared" si="16"/>
        <v>2.0751829361471689E-5</v>
      </c>
      <c r="AS13">
        <f t="shared" si="16"/>
        <v>1.9638585280929727E-10</v>
      </c>
    </row>
    <row r="14" spans="1:46" x14ac:dyDescent="0.25">
      <c r="A14">
        <v>799</v>
      </c>
      <c r="B14">
        <v>173.934</v>
      </c>
      <c r="C14">
        <f t="shared" si="0"/>
        <v>447.08399999999995</v>
      </c>
      <c r="D14">
        <v>6.0220900000000004</v>
      </c>
      <c r="E14">
        <f t="shared" si="17"/>
        <v>0.99247824145108632</v>
      </c>
      <c r="F14">
        <f t="shared" si="1"/>
        <v>7.5217585489136818E-3</v>
      </c>
      <c r="G14">
        <f t="shared" si="2"/>
        <v>6.8657594303116515E-5</v>
      </c>
      <c r="H14">
        <f t="shared" si="3"/>
        <v>-0.95925225758732391</v>
      </c>
      <c r="I14">
        <f t="shared" si="4"/>
        <v>-2.7391840562866352</v>
      </c>
      <c r="J14">
        <f t="shared" si="18"/>
        <v>1.3005816907361481E-2</v>
      </c>
      <c r="K14">
        <f t="shared" si="5"/>
        <v>8.3623648817989077E-5</v>
      </c>
      <c r="L14">
        <f t="shared" si="6"/>
        <v>3.0074896078861171E-5</v>
      </c>
      <c r="M14">
        <f t="shared" si="6"/>
        <v>2.2398278774213737E-10</v>
      </c>
      <c r="Q14">
        <v>408</v>
      </c>
      <c r="R14">
        <v>184.40600000000001</v>
      </c>
      <c r="S14">
        <f t="shared" si="7"/>
        <v>457.55599999999998</v>
      </c>
      <c r="T14">
        <v>5.0671999999999997</v>
      </c>
      <c r="U14">
        <f t="shared" si="19"/>
        <v>0.99180477073126805</v>
      </c>
      <c r="V14">
        <f t="shared" si="8"/>
        <v>8.1952292687319517E-3</v>
      </c>
      <c r="W14">
        <f t="shared" si="9"/>
        <v>1.4818417702895195E-4</v>
      </c>
      <c r="X14">
        <f t="shared" si="10"/>
        <v>-0.9598263273755594</v>
      </c>
      <c r="Y14">
        <f t="shared" si="11"/>
        <v>-2.7474637646138986</v>
      </c>
      <c r="Z14">
        <f t="shared" si="20"/>
        <v>1.2822585981774916E-2</v>
      </c>
      <c r="AA14">
        <f t="shared" si="12"/>
        <v>1.6033167435647509E-4</v>
      </c>
      <c r="AB14">
        <f t="shared" si="13"/>
        <v>2.1412430149743784E-5</v>
      </c>
      <c r="AC14">
        <f t="shared" si="13"/>
        <v>1.4756169132218171E-10</v>
      </c>
      <c r="AG14">
        <v>272</v>
      </c>
      <c r="AH14">
        <v>191.791</v>
      </c>
      <c r="AI14">
        <f t="shared" si="14"/>
        <v>464.94099999999997</v>
      </c>
      <c r="AJ14">
        <v>4.7877900000000002</v>
      </c>
      <c r="AK14">
        <f t="shared" si="21"/>
        <v>0.99173723196235053</v>
      </c>
      <c r="AL14">
        <f t="shared" si="22"/>
        <v>8.2627680376494705E-3</v>
      </c>
      <c r="AM14">
        <f t="shared" si="23"/>
        <v>2.3808019587048118E-4</v>
      </c>
      <c r="AN14">
        <f t="shared" si="24"/>
        <v>-0.95913762250201096</v>
      </c>
      <c r="AO14">
        <f t="shared" si="15"/>
        <v>-2.7375425617716176</v>
      </c>
      <c r="AP14">
        <f t="shared" si="26"/>
        <v>1.3042406000215728E-2</v>
      </c>
      <c r="AQ14">
        <f t="shared" si="25"/>
        <v>2.4145544549006867E-4</v>
      </c>
      <c r="AR14">
        <f t="shared" si="16"/>
        <v>2.2844939053204523E-5</v>
      </c>
      <c r="AS14">
        <f t="shared" si="16"/>
        <v>1.1392309994525515E-11</v>
      </c>
    </row>
    <row r="15" spans="1:46" x14ac:dyDescent="0.25">
      <c r="A15">
        <v>846</v>
      </c>
      <c r="B15">
        <v>181.816</v>
      </c>
      <c r="C15">
        <f t="shared" si="0"/>
        <v>454.96600000000001</v>
      </c>
      <c r="D15">
        <v>6.00251</v>
      </c>
      <c r="E15">
        <f t="shared" si="17"/>
        <v>0.98925133451883984</v>
      </c>
      <c r="F15">
        <f t="shared" si="1"/>
        <v>1.0748665481160158E-2</v>
      </c>
      <c r="G15">
        <f t="shared" si="2"/>
        <v>8.5173287314745135E-5</v>
      </c>
      <c r="H15">
        <f t="shared" si="3"/>
        <v>-0.94693843512480758</v>
      </c>
      <c r="I15">
        <f t="shared" si="4"/>
        <v>-2.5817235494680104</v>
      </c>
      <c r="J15">
        <f t="shared" si="18"/>
        <v>1.6936128401806968E-2</v>
      </c>
      <c r="K15">
        <f t="shared" si="5"/>
        <v>9.7423127210915215E-5</v>
      </c>
      <c r="L15">
        <f t="shared" si="6"/>
        <v>3.8284697394379151E-5</v>
      </c>
      <c r="M15">
        <f t="shared" si="6"/>
        <v>1.5005857748180018E-10</v>
      </c>
      <c r="Q15">
        <v>432</v>
      </c>
      <c r="R15">
        <v>192.369</v>
      </c>
      <c r="S15">
        <f t="shared" si="7"/>
        <v>465.51900000000001</v>
      </c>
      <c r="T15">
        <v>5.0490300000000001</v>
      </c>
      <c r="U15">
        <f t="shared" si="19"/>
        <v>0.9882483504825732</v>
      </c>
      <c r="V15">
        <f t="shared" si="8"/>
        <v>1.1751649517426799E-2</v>
      </c>
      <c r="W15">
        <f t="shared" si="9"/>
        <v>1.7273202363639792E-4</v>
      </c>
      <c r="X15">
        <f t="shared" si="10"/>
        <v>-0.94777051484710917</v>
      </c>
      <c r="Y15">
        <f t="shared" si="11"/>
        <v>-2.5913359253474866</v>
      </c>
      <c r="Z15">
        <f t="shared" si="20"/>
        <v>1.6670546166330319E-2</v>
      </c>
      <c r="AA15">
        <f t="shared" si="12"/>
        <v>1.8546267322356588E-4</v>
      </c>
      <c r="AB15">
        <f t="shared" si="13"/>
        <v>2.4195544242594281E-5</v>
      </c>
      <c r="AC15">
        <f t="shared" si="13"/>
        <v>1.6206943891125974E-10</v>
      </c>
      <c r="AG15">
        <v>288</v>
      </c>
      <c r="AH15">
        <v>199.697</v>
      </c>
      <c r="AI15">
        <f t="shared" si="14"/>
        <v>472.84699999999998</v>
      </c>
      <c r="AJ15">
        <v>4.7694000000000001</v>
      </c>
      <c r="AK15">
        <f t="shared" si="21"/>
        <v>0.98792794882842283</v>
      </c>
      <c r="AL15">
        <f t="shared" si="22"/>
        <v>1.2072051171577169E-2</v>
      </c>
      <c r="AM15">
        <f t="shared" si="23"/>
        <v>2.5581645842309014E-4</v>
      </c>
      <c r="AN15">
        <f t="shared" si="24"/>
        <v>-0.94703379004975119</v>
      </c>
      <c r="AO15">
        <f t="shared" si="15"/>
        <v>-2.5828186829980506</v>
      </c>
      <c r="AP15">
        <f t="shared" si="26"/>
        <v>1.6905693128056828E-2</v>
      </c>
      <c r="AQ15">
        <f t="shared" si="25"/>
        <v>2.7659515364629781E-4</v>
      </c>
      <c r="AR15">
        <f t="shared" si="16"/>
        <v>2.3364094563440505E-5</v>
      </c>
      <c r="AS15">
        <f t="shared" si="16"/>
        <v>4.317541751789531E-10</v>
      </c>
    </row>
    <row r="16" spans="1:46" x14ac:dyDescent="0.25">
      <c r="A16">
        <v>893</v>
      </c>
      <c r="B16">
        <v>189.68899999999999</v>
      </c>
      <c r="C16">
        <f t="shared" si="0"/>
        <v>462.83899999999994</v>
      </c>
      <c r="D16">
        <v>5.9782200000000003</v>
      </c>
      <c r="E16">
        <f t="shared" si="17"/>
        <v>0.98524819001504682</v>
      </c>
      <c r="F16">
        <f t="shared" si="1"/>
        <v>1.4751809984953179E-2</v>
      </c>
      <c r="G16">
        <f t="shared" si="2"/>
        <v>1.0603706086446568E-4</v>
      </c>
      <c r="H16">
        <f t="shared" si="3"/>
        <v>-0.9325925998356841</v>
      </c>
      <c r="I16">
        <f t="shared" si="4"/>
        <v>-2.4330512261950008</v>
      </c>
      <c r="J16">
        <f t="shared" si="18"/>
        <v>2.1515015380719982E-2</v>
      </c>
      <c r="K16">
        <f t="shared" si="5"/>
        <v>1.1470441065425523E-4</v>
      </c>
      <c r="L16">
        <f t="shared" si="6"/>
        <v>4.5740947225329192E-5</v>
      </c>
      <c r="M16">
        <f t="shared" si="6"/>
        <v>7.5122952378565094E-11</v>
      </c>
      <c r="Q16">
        <v>456</v>
      </c>
      <c r="R16">
        <v>200.31100000000001</v>
      </c>
      <c r="S16">
        <f t="shared" si="7"/>
        <v>473.46100000000001</v>
      </c>
      <c r="T16">
        <v>5.0278499999999999</v>
      </c>
      <c r="U16">
        <f t="shared" si="19"/>
        <v>0.98410278191529965</v>
      </c>
      <c r="V16">
        <f t="shared" si="8"/>
        <v>1.5897218084700349E-2</v>
      </c>
      <c r="W16">
        <f t="shared" si="9"/>
        <v>2.0413043208776979E-4</v>
      </c>
      <c r="X16">
        <f t="shared" si="10"/>
        <v>-0.93382502822768232</v>
      </c>
      <c r="Y16">
        <f t="shared" si="11"/>
        <v>-2.4447325660643027</v>
      </c>
      <c r="Z16">
        <f t="shared" si="20"/>
        <v>2.1121650323695902E-2</v>
      </c>
      <c r="AA16">
        <f t="shared" si="12"/>
        <v>2.1697894018808379E-4</v>
      </c>
      <c r="AB16">
        <f t="shared" si="13"/>
        <v>2.7294692219856092E-5</v>
      </c>
      <c r="AC16">
        <f t="shared" si="13"/>
        <v>1.6508416040383455E-10</v>
      </c>
      <c r="AG16">
        <v>304</v>
      </c>
      <c r="AH16">
        <v>207.61199999999999</v>
      </c>
      <c r="AI16">
        <f t="shared" si="14"/>
        <v>480.76199999999994</v>
      </c>
      <c r="AJ16">
        <v>4.7496400000000003</v>
      </c>
      <c r="AK16">
        <f t="shared" si="21"/>
        <v>0.98383488549365339</v>
      </c>
      <c r="AL16">
        <f t="shared" si="22"/>
        <v>1.6165114506346612E-2</v>
      </c>
      <c r="AM16">
        <f t="shared" si="23"/>
        <v>3.0591816358997714E-4</v>
      </c>
      <c r="AN16">
        <f t="shared" si="24"/>
        <v>-0.93316845191232778</v>
      </c>
      <c r="AO16">
        <f t="shared" si="15"/>
        <v>-2.438487195419623</v>
      </c>
      <c r="AP16">
        <f t="shared" si="26"/>
        <v>2.1331215586397594E-2</v>
      </c>
      <c r="AQ16">
        <f t="shared" si="25"/>
        <v>3.21607024265108E-4</v>
      </c>
      <c r="AR16">
        <f t="shared" si="16"/>
        <v>2.668860036930393E-5</v>
      </c>
      <c r="AS16">
        <f t="shared" si="16"/>
        <v>2.4614034928366748E-10</v>
      </c>
    </row>
    <row r="17" spans="1:45" x14ac:dyDescent="0.25">
      <c r="A17">
        <v>940</v>
      </c>
      <c r="B17">
        <v>197.53800000000001</v>
      </c>
      <c r="C17">
        <f t="shared" si="0"/>
        <v>470.68799999999999</v>
      </c>
      <c r="D17">
        <v>5.9479800000000003</v>
      </c>
      <c r="E17">
        <f t="shared" si="17"/>
        <v>0.98026444815441693</v>
      </c>
      <c r="F17">
        <f t="shared" si="1"/>
        <v>1.9735551845583066E-2</v>
      </c>
      <c r="G17">
        <f t="shared" si="2"/>
        <v>1.2132547307905302E-4</v>
      </c>
      <c r="H17">
        <f t="shared" si="3"/>
        <v>-0.91570204592624704</v>
      </c>
      <c r="I17">
        <f t="shared" si="4"/>
        <v>-2.2883928775494242</v>
      </c>
      <c r="J17">
        <f t="shared" si="18"/>
        <v>2.6906122681469979E-2</v>
      </c>
      <c r="K17">
        <f t="shared" si="5"/>
        <v>1.3497338890513472E-4</v>
      </c>
      <c r="L17">
        <f t="shared" si="6"/>
        <v>5.1417086112471943E-5</v>
      </c>
      <c r="M17">
        <f t="shared" si="6"/>
        <v>1.8626560639581148E-10</v>
      </c>
      <c r="Q17">
        <v>480</v>
      </c>
      <c r="R17">
        <v>208.273</v>
      </c>
      <c r="S17">
        <f t="shared" si="7"/>
        <v>481.423</v>
      </c>
      <c r="T17">
        <v>5.0028199999999998</v>
      </c>
      <c r="U17">
        <f t="shared" si="19"/>
        <v>0.97920365154519318</v>
      </c>
      <c r="V17">
        <f t="shared" si="8"/>
        <v>2.0796348454806823E-2</v>
      </c>
      <c r="W17">
        <f t="shared" si="9"/>
        <v>2.4327649976740398E-4</v>
      </c>
      <c r="X17">
        <f t="shared" si="10"/>
        <v>-0.91750974033445343</v>
      </c>
      <c r="Y17">
        <f t="shared" si="11"/>
        <v>-2.302677407694953</v>
      </c>
      <c r="Z17">
        <f t="shared" si="20"/>
        <v>2.6329144888209914E-2</v>
      </c>
      <c r="AA17">
        <f t="shared" si="12"/>
        <v>2.5465353841602761E-4</v>
      </c>
      <c r="AB17">
        <f t="shared" si="13"/>
        <v>3.0611836373477964E-5</v>
      </c>
      <c r="AC17">
        <f t="shared" si="13"/>
        <v>1.2943700841227584E-10</v>
      </c>
      <c r="AG17">
        <v>320</v>
      </c>
      <c r="AH17">
        <v>215.501</v>
      </c>
      <c r="AI17">
        <f t="shared" si="14"/>
        <v>488.65099999999995</v>
      </c>
      <c r="AJ17">
        <v>4.7260099999999996</v>
      </c>
      <c r="AK17">
        <f t="shared" si="21"/>
        <v>0.97894019487621375</v>
      </c>
      <c r="AL17">
        <f t="shared" si="22"/>
        <v>2.1059805123786246E-2</v>
      </c>
      <c r="AM17">
        <f t="shared" si="23"/>
        <v>3.8035868160275071E-4</v>
      </c>
      <c r="AN17">
        <f t="shared" si="24"/>
        <v>-0.91704673003824011</v>
      </c>
      <c r="AO17">
        <f t="shared" si="15"/>
        <v>-2.2989946082084711</v>
      </c>
      <c r="AP17">
        <f t="shared" si="26"/>
        <v>2.6476927974639321E-2</v>
      </c>
      <c r="AQ17">
        <f t="shared" si="25"/>
        <v>3.7448324588254967E-4</v>
      </c>
      <c r="AR17">
        <f t="shared" si="16"/>
        <v>2.934521998123455E-5</v>
      </c>
      <c r="AS17">
        <f t="shared" si="16"/>
        <v>3.4520744902214351E-11</v>
      </c>
    </row>
    <row r="18" spans="1:45" x14ac:dyDescent="0.25">
      <c r="A18">
        <v>987</v>
      </c>
      <c r="B18">
        <v>205.416</v>
      </c>
      <c r="C18">
        <f t="shared" si="0"/>
        <v>478.56599999999997</v>
      </c>
      <c r="D18">
        <v>5.9133800000000001</v>
      </c>
      <c r="E18">
        <f t="shared" si="17"/>
        <v>0.97456215091970144</v>
      </c>
      <c r="F18">
        <f t="shared" si="1"/>
        <v>2.5437849080298558E-2</v>
      </c>
      <c r="G18">
        <f t="shared" si="2"/>
        <v>1.3780610092505E-4</v>
      </c>
      <c r="H18">
        <f t="shared" si="3"/>
        <v>-0.89582682675517833</v>
      </c>
      <c r="I18">
        <f t="shared" si="4"/>
        <v>-2.145727038417121</v>
      </c>
      <c r="J18">
        <f t="shared" si="18"/>
        <v>3.3249871960011307E-2</v>
      </c>
      <c r="K18">
        <f t="shared" si="5"/>
        <v>1.5854155175069762E-4</v>
      </c>
      <c r="L18">
        <f t="shared" si="6"/>
        <v>6.1027701473155472E-5</v>
      </c>
      <c r="M18">
        <f t="shared" si="6"/>
        <v>4.2995892094285043E-10</v>
      </c>
      <c r="Q18">
        <v>504</v>
      </c>
      <c r="R18">
        <v>216.21799999999999</v>
      </c>
      <c r="S18">
        <f t="shared" si="7"/>
        <v>489.36799999999994</v>
      </c>
      <c r="T18">
        <v>4.9729900000000002</v>
      </c>
      <c r="U18">
        <f t="shared" si="19"/>
        <v>0.97336501555077548</v>
      </c>
      <c r="V18">
        <f t="shared" si="8"/>
        <v>2.6634984449224519E-2</v>
      </c>
      <c r="W18">
        <f t="shared" si="9"/>
        <v>2.8968090082930981E-4</v>
      </c>
      <c r="X18">
        <f t="shared" si="10"/>
        <v>-0.898361588035961</v>
      </c>
      <c r="Y18">
        <f t="shared" si="11"/>
        <v>-2.1626339019166521</v>
      </c>
      <c r="Z18">
        <f t="shared" si="20"/>
        <v>3.2440829810194576E-2</v>
      </c>
      <c r="AA18">
        <f t="shared" si="12"/>
        <v>2.9763014651548432E-4</v>
      </c>
      <c r="AB18">
        <f t="shared" si="13"/>
        <v>3.3707840355497524E-5</v>
      </c>
      <c r="AC18">
        <f t="shared" si="13"/>
        <v>6.3190506979164179E-11</v>
      </c>
      <c r="AG18">
        <v>336</v>
      </c>
      <c r="AH18">
        <v>223.387</v>
      </c>
      <c r="AI18">
        <f t="shared" si="14"/>
        <v>496.53699999999998</v>
      </c>
      <c r="AJ18">
        <v>4.6966299999999999</v>
      </c>
      <c r="AK18">
        <f t="shared" si="21"/>
        <v>0.97285445597056974</v>
      </c>
      <c r="AL18">
        <f t="shared" si="22"/>
        <v>2.7145544029430257E-2</v>
      </c>
      <c r="AM18">
        <f t="shared" si="23"/>
        <v>4.8897710701620994E-4</v>
      </c>
      <c r="AN18">
        <f t="shared" si="24"/>
        <v>-0.89827439522863894</v>
      </c>
      <c r="AO18">
        <f t="shared" si="15"/>
        <v>-2.162046756426022</v>
      </c>
      <c r="AP18">
        <f t="shared" si="26"/>
        <v>3.246865990876012E-2</v>
      </c>
      <c r="AQ18">
        <f t="shared" si="25"/>
        <v>4.3519202477213908E-4</v>
      </c>
      <c r="AR18">
        <f t="shared" si="16"/>
        <v>2.8335562664773734E-5</v>
      </c>
      <c r="AS18">
        <f t="shared" si="16"/>
        <v>2.8928350720014668E-9</v>
      </c>
    </row>
    <row r="19" spans="1:45" x14ac:dyDescent="0.25">
      <c r="A19">
        <v>1034</v>
      </c>
      <c r="B19">
        <v>213.26499999999999</v>
      </c>
      <c r="C19">
        <f t="shared" si="0"/>
        <v>486.41499999999996</v>
      </c>
      <c r="D19">
        <v>5.8740800000000002</v>
      </c>
      <c r="E19">
        <f t="shared" si="17"/>
        <v>0.96808526417622409</v>
      </c>
      <c r="F19">
        <f t="shared" si="1"/>
        <v>3.1914735823775908E-2</v>
      </c>
      <c r="G19">
        <f t="shared" si="2"/>
        <v>1.6641927607895441E-4</v>
      </c>
      <c r="H19">
        <f t="shared" si="3"/>
        <v>-0.87248112791537835</v>
      </c>
      <c r="I19">
        <f t="shared" si="4"/>
        <v>-2.0036553882110439</v>
      </c>
      <c r="J19">
        <f t="shared" si="18"/>
        <v>4.0701324892294097E-2</v>
      </c>
      <c r="K19">
        <f t="shared" si="5"/>
        <v>1.8474462975545173E-4</v>
      </c>
      <c r="L19">
        <f t="shared" si="6"/>
        <v>7.7204147459003329E-5</v>
      </c>
      <c r="M19">
        <f t="shared" si="6"/>
        <v>3.3581858736871387E-10</v>
      </c>
      <c r="Q19">
        <v>528</v>
      </c>
      <c r="R19">
        <v>224.17699999999999</v>
      </c>
      <c r="S19">
        <f t="shared" si="7"/>
        <v>497.327</v>
      </c>
      <c r="T19">
        <v>4.9374700000000002</v>
      </c>
      <c r="U19">
        <f t="shared" si="19"/>
        <v>0.96641267393087205</v>
      </c>
      <c r="V19">
        <f t="shared" si="8"/>
        <v>3.3587326069127954E-2</v>
      </c>
      <c r="W19">
        <f t="shared" si="9"/>
        <v>3.639768751129609E-4</v>
      </c>
      <c r="X19">
        <f t="shared" si="10"/>
        <v>-0.87598189753745093</v>
      </c>
      <c r="Y19">
        <f t="shared" si="11"/>
        <v>-2.0235741923485331</v>
      </c>
      <c r="Z19">
        <f t="shared" si="20"/>
        <v>3.9583953326566196E-2</v>
      </c>
      <c r="AA19">
        <f t="shared" si="12"/>
        <v>3.4627899075722972E-4</v>
      </c>
      <c r="AB19">
        <f t="shared" si="13"/>
        <v>3.5959538464651291E-5</v>
      </c>
      <c r="AC19">
        <f t="shared" si="13"/>
        <v>3.1321511066883422E-10</v>
      </c>
      <c r="AG19">
        <v>352</v>
      </c>
      <c r="AH19">
        <v>231.24799999999999</v>
      </c>
      <c r="AI19">
        <f t="shared" si="14"/>
        <v>504.39799999999997</v>
      </c>
      <c r="AJ19">
        <v>4.6588599999999998</v>
      </c>
      <c r="AK19">
        <f t="shared" si="21"/>
        <v>0.96503082225831038</v>
      </c>
      <c r="AL19">
        <f t="shared" si="22"/>
        <v>3.4969177741689617E-2</v>
      </c>
      <c r="AM19">
        <f t="shared" si="23"/>
        <v>6.2258165412786698E-4</v>
      </c>
      <c r="AN19">
        <f t="shared" si="24"/>
        <v>-0.87645881206085963</v>
      </c>
      <c r="AO19">
        <f t="shared" si="15"/>
        <v>-2.026321814181097</v>
      </c>
      <c r="AP19">
        <f t="shared" si="26"/>
        <v>3.9431732305114348E-2</v>
      </c>
      <c r="AQ19">
        <f t="shared" si="25"/>
        <v>5.0283868701924566E-4</v>
      </c>
      <c r="AR19">
        <f t="shared" si="16"/>
        <v>1.9914393231542891E-5</v>
      </c>
      <c r="AS19">
        <f t="shared" si="16"/>
        <v>1.4338378171976365E-8</v>
      </c>
    </row>
    <row r="20" spans="1:45" x14ac:dyDescent="0.25">
      <c r="A20">
        <v>1081</v>
      </c>
      <c r="B20">
        <v>221.11099999999999</v>
      </c>
      <c r="C20">
        <f t="shared" si="0"/>
        <v>494.26099999999997</v>
      </c>
      <c r="D20">
        <v>5.8266200000000001</v>
      </c>
      <c r="E20">
        <f t="shared" si="17"/>
        <v>0.96026355820051323</v>
      </c>
      <c r="F20">
        <f t="shared" si="1"/>
        <v>3.9736441799486766E-2</v>
      </c>
      <c r="G20">
        <f t="shared" si="2"/>
        <v>2.0649876039379817E-4</v>
      </c>
      <c r="H20">
        <f t="shared" si="3"/>
        <v>-0.84527695058196128</v>
      </c>
      <c r="I20">
        <f t="shared" si="4"/>
        <v>-1.8618555518393765</v>
      </c>
      <c r="J20">
        <f t="shared" si="18"/>
        <v>4.9384322490800325E-2</v>
      </c>
      <c r="K20">
        <f t="shared" si="5"/>
        <v>2.1374508368747182E-4</v>
      </c>
      <c r="L20">
        <f t="shared" si="6"/>
        <v>9.3081601833821005E-5</v>
      </c>
      <c r="M20">
        <f t="shared" si="6"/>
        <v>5.2509201276437427E-11</v>
      </c>
      <c r="Q20">
        <v>552</v>
      </c>
      <c r="R20">
        <v>232.12799999999999</v>
      </c>
      <c r="S20">
        <f t="shared" si="7"/>
        <v>505.27799999999996</v>
      </c>
      <c r="T20">
        <v>4.8928399999999996</v>
      </c>
      <c r="U20">
        <f t="shared" si="19"/>
        <v>0.95767722892816098</v>
      </c>
      <c r="V20">
        <f t="shared" si="8"/>
        <v>4.2322771071839016E-2</v>
      </c>
      <c r="W20">
        <f t="shared" si="9"/>
        <v>4.615973813890395E-4</v>
      </c>
      <c r="X20">
        <f t="shared" si="10"/>
        <v>-0.84994415663649647</v>
      </c>
      <c r="Y20">
        <f t="shared" si="11"/>
        <v>-1.8847311093939021</v>
      </c>
      <c r="Z20">
        <f t="shared" si="20"/>
        <v>4.7894649104739707E-2</v>
      </c>
      <c r="AA20">
        <f t="shared" si="12"/>
        <v>3.9995891297449213E-4</v>
      </c>
      <c r="AB20">
        <f t="shared" si="13"/>
        <v>3.104582481352128E-5</v>
      </c>
      <c r="AC20">
        <f t="shared" si="13"/>
        <v>3.799300788491153E-9</v>
      </c>
      <c r="AG20">
        <v>368</v>
      </c>
      <c r="AH20">
        <v>239.102</v>
      </c>
      <c r="AI20">
        <f t="shared" si="14"/>
        <v>512.25199999999995</v>
      </c>
      <c r="AJ20">
        <v>4.6107699999999996</v>
      </c>
      <c r="AK20">
        <f t="shared" si="21"/>
        <v>0.95506951579226451</v>
      </c>
      <c r="AL20">
        <f t="shared" si="22"/>
        <v>4.4930484207735488E-2</v>
      </c>
      <c r="AM20">
        <f t="shared" si="23"/>
        <v>7.4828903324163087E-4</v>
      </c>
      <c r="AN20">
        <f t="shared" si="24"/>
        <v>-0.85125219389640905</v>
      </c>
      <c r="AO20">
        <f t="shared" si="15"/>
        <v>-1.8912403658177595</v>
      </c>
      <c r="AP20">
        <f t="shared" si="26"/>
        <v>4.7477151297422276E-2</v>
      </c>
      <c r="AQ20">
        <f t="shared" si="25"/>
        <v>5.7755868215334449E-4</v>
      </c>
      <c r="AR20">
        <f t="shared" si="16"/>
        <v>6.485513265693776E-6</v>
      </c>
      <c r="AS20">
        <f t="shared" si="16"/>
        <v>2.9148852782729532E-8</v>
      </c>
    </row>
    <row r="21" spans="1:45" x14ac:dyDescent="0.25">
      <c r="A21">
        <v>1128</v>
      </c>
      <c r="B21">
        <v>228.96799999999999</v>
      </c>
      <c r="C21">
        <f t="shared" si="0"/>
        <v>502.11799999999994</v>
      </c>
      <c r="D21">
        <v>5.7677300000000002</v>
      </c>
      <c r="E21">
        <f t="shared" si="17"/>
        <v>0.95055811646200472</v>
      </c>
      <c r="F21">
        <f t="shared" si="1"/>
        <v>4.9441883537995279E-2</v>
      </c>
      <c r="G21">
        <f t="shared" si="2"/>
        <v>2.4352757529884982E-4</v>
      </c>
      <c r="H21">
        <f t="shared" si="3"/>
        <v>-0.81380237311534076</v>
      </c>
      <c r="I21">
        <f t="shared" si="4"/>
        <v>-1.7199624502202056</v>
      </c>
      <c r="J21">
        <f t="shared" si="18"/>
        <v>5.9430341424111501E-2</v>
      </c>
      <c r="K21">
        <f t="shared" si="5"/>
        <v>2.4553015413410765E-4</v>
      </c>
      <c r="L21">
        <f t="shared" si="6"/>
        <v>9.9769290942717333E-5</v>
      </c>
      <c r="M21">
        <f t="shared" si="6"/>
        <v>4.010321991422596E-12</v>
      </c>
      <c r="Q21">
        <v>576</v>
      </c>
      <c r="R21">
        <v>240.06700000000001</v>
      </c>
      <c r="S21">
        <f t="shared" si="7"/>
        <v>513.21699999999998</v>
      </c>
      <c r="T21">
        <v>4.8362400000000001</v>
      </c>
      <c r="U21">
        <f t="shared" si="19"/>
        <v>0.94659889177482404</v>
      </c>
      <c r="V21">
        <f t="shared" si="8"/>
        <v>5.3401108225175964E-2</v>
      </c>
      <c r="W21">
        <f t="shared" si="9"/>
        <v>5.2904279382875541E-4</v>
      </c>
      <c r="X21">
        <f t="shared" si="10"/>
        <v>-0.81987006370846749</v>
      </c>
      <c r="Y21">
        <f t="shared" si="11"/>
        <v>-1.745820457471231</v>
      </c>
      <c r="Z21">
        <f t="shared" si="20"/>
        <v>5.7493663016127516E-2</v>
      </c>
      <c r="AA21">
        <f t="shared" si="12"/>
        <v>4.5826095143569742E-4</v>
      </c>
      <c r="AB21">
        <f t="shared" si="13"/>
        <v>1.6749004716940507E-5</v>
      </c>
      <c r="AC21">
        <f t="shared" si="13"/>
        <v>5.0100692125557013E-9</v>
      </c>
      <c r="AG21">
        <v>384</v>
      </c>
      <c r="AH21">
        <v>246.96100000000001</v>
      </c>
      <c r="AI21">
        <f t="shared" si="14"/>
        <v>520.11099999999999</v>
      </c>
      <c r="AJ21">
        <v>4.5529700000000002</v>
      </c>
      <c r="AK21">
        <f t="shared" si="21"/>
        <v>0.94309689126039842</v>
      </c>
      <c r="AL21">
        <f t="shared" si="22"/>
        <v>5.6903108739601582E-2</v>
      </c>
      <c r="AM21">
        <f t="shared" si="23"/>
        <v>8.0240405329268238E-4</v>
      </c>
      <c r="AN21">
        <f t="shared" si="24"/>
        <v>-0.82229996419645879</v>
      </c>
      <c r="AO21">
        <f t="shared" si="15"/>
        <v>-1.7563597071032486</v>
      </c>
      <c r="AP21">
        <f t="shared" si="26"/>
        <v>5.6718090211875787E-2</v>
      </c>
      <c r="AQ21">
        <f t="shared" si="25"/>
        <v>6.5926320731817423E-4</v>
      </c>
      <c r="AR21">
        <f t="shared" si="16"/>
        <v>3.4231855601821027E-8</v>
      </c>
      <c r="AS21">
        <f t="shared" si="16"/>
        <v>2.0489301786297868E-8</v>
      </c>
    </row>
    <row r="22" spans="1:45" x14ac:dyDescent="0.25">
      <c r="A22">
        <v>1175</v>
      </c>
      <c r="B22">
        <v>236.80799999999999</v>
      </c>
      <c r="C22">
        <f t="shared" si="0"/>
        <v>509.95799999999997</v>
      </c>
      <c r="D22">
        <v>5.6982799999999996</v>
      </c>
      <c r="E22">
        <f t="shared" si="17"/>
        <v>0.93911232042295878</v>
      </c>
      <c r="F22">
        <f t="shared" si="1"/>
        <v>6.088767957704122E-2</v>
      </c>
      <c r="G22">
        <f t="shared" si="2"/>
        <v>2.6169133109507815E-4</v>
      </c>
      <c r="H22">
        <f t="shared" si="3"/>
        <v>-0.77764735273609009</v>
      </c>
      <c r="I22">
        <f t="shared" si="4"/>
        <v>-1.5776762166783342</v>
      </c>
      <c r="J22">
        <f t="shared" si="18"/>
        <v>7.0970258668414554E-2</v>
      </c>
      <c r="K22">
        <f t="shared" si="5"/>
        <v>2.7942352255755571E-4</v>
      </c>
      <c r="L22">
        <f t="shared" si="6"/>
        <v>1.0165840113379873E-4</v>
      </c>
      <c r="M22">
        <f t="shared" si="6"/>
        <v>3.1443061406196201E-10</v>
      </c>
      <c r="Q22">
        <v>600</v>
      </c>
      <c r="R22">
        <v>248.001</v>
      </c>
      <c r="S22">
        <f t="shared" si="7"/>
        <v>521.15099999999995</v>
      </c>
      <c r="T22">
        <v>4.7713700000000001</v>
      </c>
      <c r="U22">
        <f t="shared" si="19"/>
        <v>0.93390186472293391</v>
      </c>
      <c r="V22">
        <f t="shared" si="8"/>
        <v>6.6098135277066095E-2</v>
      </c>
      <c r="W22">
        <f t="shared" si="9"/>
        <v>5.5375374905151931E-4</v>
      </c>
      <c r="X22">
        <f t="shared" si="10"/>
        <v>-0.78541206817020237</v>
      </c>
      <c r="Y22">
        <f t="shared" si="11"/>
        <v>-1.606707437526715</v>
      </c>
      <c r="Z22">
        <f t="shared" si="20"/>
        <v>6.8491925850584251E-2</v>
      </c>
      <c r="AA22">
        <f t="shared" si="12"/>
        <v>5.208894717380582E-4</v>
      </c>
      <c r="AB22">
        <f t="shared" si="13"/>
        <v>5.7302333098643838E-6</v>
      </c>
      <c r="AC22">
        <f t="shared" si="13"/>
        <v>1.0800607233360746E-9</v>
      </c>
      <c r="AG22">
        <v>400</v>
      </c>
      <c r="AH22">
        <v>254.81899999999999</v>
      </c>
      <c r="AI22">
        <f t="shared" si="14"/>
        <v>527.96899999999994</v>
      </c>
      <c r="AJ22">
        <v>4.49099</v>
      </c>
      <c r="AK22">
        <f t="shared" si="21"/>
        <v>0.9302584264077155</v>
      </c>
      <c r="AL22">
        <f t="shared" si="22"/>
        <v>6.97415735922845E-2</v>
      </c>
      <c r="AM22">
        <f t="shared" si="23"/>
        <v>8.3528734298875945E-4</v>
      </c>
      <c r="AN22">
        <f t="shared" si="24"/>
        <v>-0.78925199798835322</v>
      </c>
      <c r="AO22">
        <f t="shared" si="15"/>
        <v>-1.6213502608935102</v>
      </c>
      <c r="AP22">
        <f t="shared" si="26"/>
        <v>6.7266301528966579E-2</v>
      </c>
      <c r="AQ22">
        <f t="shared" si="25"/>
        <v>7.4711134951129584E-4</v>
      </c>
      <c r="AR22">
        <f t="shared" si="16"/>
        <v>6.1269717874421573E-6</v>
      </c>
      <c r="AS22">
        <f t="shared" si="16"/>
        <v>7.7750058257377052E-9</v>
      </c>
    </row>
    <row r="23" spans="1:45" x14ac:dyDescent="0.25">
      <c r="A23">
        <v>1222</v>
      </c>
      <c r="B23">
        <v>244.631</v>
      </c>
      <c r="C23">
        <f t="shared" si="0"/>
        <v>517.78099999999995</v>
      </c>
      <c r="D23">
        <v>5.6236499999999996</v>
      </c>
      <c r="E23">
        <f t="shared" si="17"/>
        <v>0.92681282786149011</v>
      </c>
      <c r="F23">
        <f t="shared" si="1"/>
        <v>7.3187172138509893E-2</v>
      </c>
      <c r="G23">
        <f t="shared" si="2"/>
        <v>2.7985508689130174E-4</v>
      </c>
      <c r="H23">
        <f t="shared" si="3"/>
        <v>-0.73650143651191624</v>
      </c>
      <c r="I23">
        <f t="shared" si="4"/>
        <v>-1.4350318069399566</v>
      </c>
      <c r="J23">
        <f t="shared" si="18"/>
        <v>8.4103164228619673E-2</v>
      </c>
      <c r="K23">
        <f t="shared" si="5"/>
        <v>3.1504813852339258E-4</v>
      </c>
      <c r="L23">
        <f t="shared" si="6"/>
        <v>1.1915888331133929E-4</v>
      </c>
      <c r="M23">
        <f t="shared" si="6"/>
        <v>1.2385508831790119E-9</v>
      </c>
      <c r="Q23">
        <v>624</v>
      </c>
      <c r="R23">
        <v>255.93</v>
      </c>
      <c r="S23">
        <f t="shared" si="7"/>
        <v>529.07999999999993</v>
      </c>
      <c r="T23">
        <v>4.7034700000000003</v>
      </c>
      <c r="U23">
        <f t="shared" si="19"/>
        <v>0.92061177474569744</v>
      </c>
      <c r="V23">
        <f t="shared" si="8"/>
        <v>7.9388225254302558E-2</v>
      </c>
      <c r="W23">
        <f t="shared" si="9"/>
        <v>5.8792500396354086E-4</v>
      </c>
      <c r="X23">
        <f t="shared" si="10"/>
        <v>-0.7462448490631699</v>
      </c>
      <c r="Y23">
        <f t="shared" si="11"/>
        <v>-1.4672776141364405</v>
      </c>
      <c r="Z23">
        <f t="shared" si="20"/>
        <v>8.0993273172297653E-2</v>
      </c>
      <c r="AA23">
        <f t="shared" si="12"/>
        <v>5.8719614948577771E-4</v>
      </c>
      <c r="AB23">
        <f t="shared" si="13"/>
        <v>2.5761788190603891E-6</v>
      </c>
      <c r="AC23">
        <f t="shared" si="13"/>
        <v>5.312288497553896E-13</v>
      </c>
      <c r="AG23">
        <v>416</v>
      </c>
      <c r="AH23">
        <v>262.67500000000001</v>
      </c>
      <c r="AI23">
        <f t="shared" si="14"/>
        <v>535.82500000000005</v>
      </c>
      <c r="AJ23">
        <v>4.4264700000000001</v>
      </c>
      <c r="AK23">
        <f t="shared" si="21"/>
        <v>0.91689382891989535</v>
      </c>
      <c r="AL23">
        <f t="shared" si="22"/>
        <v>8.3106171080104652E-2</v>
      </c>
      <c r="AM23">
        <f t="shared" si="23"/>
        <v>8.8849613064660715E-4</v>
      </c>
      <c r="AN23">
        <f t="shared" si="24"/>
        <v>-0.75180032412234143</v>
      </c>
      <c r="AO23">
        <f t="shared" si="15"/>
        <v>-1.4860611833272281</v>
      </c>
      <c r="AP23">
        <f t="shared" si="26"/>
        <v>7.9220083121147311E-2</v>
      </c>
      <c r="AQ23">
        <f t="shared" si="25"/>
        <v>8.4022520375621687E-4</v>
      </c>
      <c r="AR23">
        <f t="shared" si="16"/>
        <v>1.5101679624753229E-5</v>
      </c>
      <c r="AS23">
        <f t="shared" si="16"/>
        <v>2.3300823828574037E-9</v>
      </c>
    </row>
    <row r="24" spans="1:45" x14ac:dyDescent="0.25">
      <c r="A24">
        <v>1269</v>
      </c>
      <c r="B24">
        <v>252.46600000000001</v>
      </c>
      <c r="C24">
        <f t="shared" si="0"/>
        <v>525.61599999999999</v>
      </c>
      <c r="D24">
        <v>5.5438400000000003</v>
      </c>
      <c r="E24">
        <f t="shared" si="17"/>
        <v>0.91365963877759893</v>
      </c>
      <c r="F24">
        <f t="shared" si="1"/>
        <v>8.6340361222401074E-2</v>
      </c>
      <c r="G24">
        <f t="shared" si="2"/>
        <v>3.1744494444643366E-4</v>
      </c>
      <c r="H24">
        <f t="shared" si="3"/>
        <v>-0.69010969326991578</v>
      </c>
      <c r="I24">
        <f t="shared" si="4"/>
        <v>-1.2920746584587803</v>
      </c>
      <c r="J24">
        <f t="shared" si="18"/>
        <v>9.8910426739219126E-2</v>
      </c>
      <c r="K24">
        <f t="shared" si="5"/>
        <v>3.5242475370061678E-4</v>
      </c>
      <c r="L24">
        <f t="shared" si="6"/>
        <v>1.5800654709709829E-4</v>
      </c>
      <c r="M24">
        <f t="shared" si="6"/>
        <v>1.2235870554590351E-9</v>
      </c>
      <c r="Q24">
        <v>648</v>
      </c>
      <c r="R24">
        <v>263.83499999999998</v>
      </c>
      <c r="S24">
        <f t="shared" si="7"/>
        <v>536.9849999999999</v>
      </c>
      <c r="T24">
        <v>4.6313800000000001</v>
      </c>
      <c r="U24">
        <f t="shared" si="19"/>
        <v>0.90650157465057246</v>
      </c>
      <c r="V24">
        <f t="shared" si="8"/>
        <v>9.3498425349427539E-2</v>
      </c>
      <c r="W24">
        <f t="shared" si="9"/>
        <v>6.573277197872337E-4</v>
      </c>
      <c r="X24">
        <f t="shared" si="10"/>
        <v>-0.70209183485657678</v>
      </c>
      <c r="Y24">
        <f t="shared" si="11"/>
        <v>-1.3274834917741236</v>
      </c>
      <c r="Z24">
        <f t="shared" si="20"/>
        <v>9.5085980759956321E-2</v>
      </c>
      <c r="AA24">
        <f t="shared" si="12"/>
        <v>6.5575700900803919E-4</v>
      </c>
      <c r="AB24">
        <f t="shared" si="13"/>
        <v>2.5203321814992094E-6</v>
      </c>
      <c r="AC24">
        <f t="shared" si="13"/>
        <v>2.4671323518778179E-12</v>
      </c>
      <c r="AG24">
        <v>432</v>
      </c>
      <c r="AH24">
        <v>270.52199999999999</v>
      </c>
      <c r="AI24">
        <f t="shared" si="14"/>
        <v>543.67200000000003</v>
      </c>
      <c r="AJ24">
        <v>4.3578400000000004</v>
      </c>
      <c r="AK24">
        <f t="shared" si="21"/>
        <v>0.90267789082954963</v>
      </c>
      <c r="AL24">
        <f t="shared" si="22"/>
        <v>9.7322109170450366E-2</v>
      </c>
      <c r="AM24">
        <f t="shared" si="23"/>
        <v>9.9038254399629044E-4</v>
      </c>
      <c r="AN24">
        <f t="shared" si="24"/>
        <v>-0.70968097962882593</v>
      </c>
      <c r="AO24">
        <f t="shared" si="15"/>
        <v>-1.35042416173649</v>
      </c>
      <c r="AP24">
        <f t="shared" si="26"/>
        <v>9.2663686381246779E-2</v>
      </c>
      <c r="AQ24">
        <f t="shared" si="25"/>
        <v>9.3722843027299759E-4</v>
      </c>
      <c r="AR24">
        <f t="shared" si="16"/>
        <v>2.1700902882971325E-5</v>
      </c>
      <c r="AS24">
        <f t="shared" si="16"/>
        <v>2.8253598057087496E-9</v>
      </c>
    </row>
    <row r="25" spans="1:45" x14ac:dyDescent="0.25">
      <c r="A25">
        <v>1316</v>
      </c>
      <c r="B25">
        <v>260.27600000000001</v>
      </c>
      <c r="C25">
        <f t="shared" si="0"/>
        <v>533.42599999999993</v>
      </c>
      <c r="D25">
        <v>5.4533100000000001</v>
      </c>
      <c r="E25">
        <f t="shared" si="17"/>
        <v>0.89873972638861654</v>
      </c>
      <c r="F25">
        <f t="shared" si="1"/>
        <v>0.10126027361138346</v>
      </c>
      <c r="G25">
        <f t="shared" si="2"/>
        <v>3.6927125924725567E-4</v>
      </c>
      <c r="H25">
        <f t="shared" si="3"/>
        <v>-0.63821413609432498</v>
      </c>
      <c r="I25">
        <f t="shared" si="4"/>
        <v>-1.1486780000806431</v>
      </c>
      <c r="J25">
        <f t="shared" si="18"/>
        <v>0.11547439016314812</v>
      </c>
      <c r="K25">
        <f t="shared" si="5"/>
        <v>3.9024371346819281E-4</v>
      </c>
      <c r="L25">
        <f t="shared" si="6"/>
        <v>2.0204110934715009E-4</v>
      </c>
      <c r="M25">
        <f t="shared" si="6"/>
        <v>4.3984383604930391E-10</v>
      </c>
      <c r="Q25">
        <v>672</v>
      </c>
      <c r="R25">
        <v>271.74700000000001</v>
      </c>
      <c r="S25">
        <f t="shared" si="7"/>
        <v>544.89699999999993</v>
      </c>
      <c r="T25">
        <v>4.5507799999999996</v>
      </c>
      <c r="U25">
        <f t="shared" si="19"/>
        <v>0.89072570937567885</v>
      </c>
      <c r="V25">
        <f t="shared" si="8"/>
        <v>0.10927429062432115</v>
      </c>
      <c r="W25">
        <f t="shared" si="9"/>
        <v>7.399422334527922E-4</v>
      </c>
      <c r="X25">
        <f t="shared" si="10"/>
        <v>-0.65278352695953035</v>
      </c>
      <c r="Y25">
        <f t="shared" si="11"/>
        <v>-1.1874512643628219</v>
      </c>
      <c r="Z25">
        <f t="shared" si="20"/>
        <v>0.11082414897614926</v>
      </c>
      <c r="AA25">
        <f t="shared" si="12"/>
        <v>7.2662306157638204E-4</v>
      </c>
      <c r="AB25">
        <f t="shared" si="13"/>
        <v>2.402060910731344E-6</v>
      </c>
      <c r="AC25">
        <f t="shared" si="13"/>
        <v>1.7740033947335527E-10</v>
      </c>
      <c r="AG25">
        <v>448</v>
      </c>
      <c r="AH25">
        <v>278.36700000000002</v>
      </c>
      <c r="AI25">
        <f t="shared" si="14"/>
        <v>551.51700000000005</v>
      </c>
      <c r="AJ25">
        <v>4.2813400000000001</v>
      </c>
      <c r="AK25">
        <f t="shared" si="21"/>
        <v>0.88683177012560899</v>
      </c>
      <c r="AL25">
        <f t="shared" si="22"/>
        <v>0.11316822987439101</v>
      </c>
      <c r="AM25">
        <f t="shared" si="23"/>
        <v>1.0905859543300297E-3</v>
      </c>
      <c r="AN25">
        <f t="shared" si="24"/>
        <v>-0.66269899557584755</v>
      </c>
      <c r="AO25">
        <f t="shared" si="15"/>
        <v>-1.2144678949975498</v>
      </c>
      <c r="AP25">
        <f t="shared" si="26"/>
        <v>0.10765934126561474</v>
      </c>
      <c r="AQ25">
        <f t="shared" si="25"/>
        <v>1.0371460183072503E-3</v>
      </c>
      <c r="AR25">
        <f t="shared" si="16"/>
        <v>3.0347853703904938E-5</v>
      </c>
      <c r="AS25">
        <f t="shared" si="16"/>
        <v>2.8558267621187583E-9</v>
      </c>
    </row>
    <row r="26" spans="1:45" x14ac:dyDescent="0.25">
      <c r="A26">
        <v>1363</v>
      </c>
      <c r="B26">
        <v>268.08699999999999</v>
      </c>
      <c r="C26">
        <f t="shared" si="0"/>
        <v>541.23699999999997</v>
      </c>
      <c r="D26">
        <v>5.3479999999999999</v>
      </c>
      <c r="E26">
        <f t="shared" si="17"/>
        <v>0.88138397720399553</v>
      </c>
      <c r="F26">
        <f t="shared" si="1"/>
        <v>0.11861602279600447</v>
      </c>
      <c r="G26">
        <f t="shared" si="2"/>
        <v>4.2015081457607065E-4</v>
      </c>
      <c r="H26">
        <f t="shared" si="3"/>
        <v>-0.58074962847376366</v>
      </c>
      <c r="I26">
        <f t="shared" si="4"/>
        <v>-1.0050793955383588</v>
      </c>
      <c r="J26">
        <f t="shared" si="18"/>
        <v>0.13381584469615318</v>
      </c>
      <c r="K26">
        <f t="shared" si="5"/>
        <v>4.2839473962131582E-4</v>
      </c>
      <c r="L26">
        <f t="shared" si="6"/>
        <v>2.3103458579624026E-4</v>
      </c>
      <c r="M26">
        <f t="shared" si="6"/>
        <v>6.79623001516205E-11</v>
      </c>
      <c r="Q26">
        <v>696</v>
      </c>
      <c r="R26">
        <v>279.66199999999998</v>
      </c>
      <c r="S26">
        <f t="shared" si="7"/>
        <v>552.8119999999999</v>
      </c>
      <c r="T26">
        <v>4.4600499999999998</v>
      </c>
      <c r="U26">
        <f t="shared" si="19"/>
        <v>0.87296709577281184</v>
      </c>
      <c r="V26">
        <f t="shared" si="8"/>
        <v>0.12703290422718816</v>
      </c>
      <c r="W26">
        <f t="shared" si="9"/>
        <v>8.1701105419707909E-4</v>
      </c>
      <c r="X26">
        <f t="shared" si="10"/>
        <v>-0.59814659109284296</v>
      </c>
      <c r="Y26">
        <f t="shared" si="11"/>
        <v>-1.0471190104597934</v>
      </c>
      <c r="Z26">
        <f t="shared" si="20"/>
        <v>0.12826310245398242</v>
      </c>
      <c r="AA26">
        <f t="shared" si="12"/>
        <v>7.9844120043291614E-4</v>
      </c>
      <c r="AB26">
        <f t="shared" si="13"/>
        <v>1.5133876772077557E-6</v>
      </c>
      <c r="AC26">
        <f t="shared" si="13"/>
        <v>3.4483946882239708E-10</v>
      </c>
      <c r="AG26">
        <v>464</v>
      </c>
      <c r="AH26">
        <v>286.20299999999997</v>
      </c>
      <c r="AI26">
        <f t="shared" si="14"/>
        <v>559.35299999999995</v>
      </c>
      <c r="AJ26">
        <v>4.1970999999999998</v>
      </c>
      <c r="AK26">
        <f t="shared" si="21"/>
        <v>0.86938239485632851</v>
      </c>
      <c r="AL26">
        <f t="shared" si="22"/>
        <v>0.13061760514367149</v>
      </c>
      <c r="AM26">
        <f t="shared" si="23"/>
        <v>1.1800440377158355E-3</v>
      </c>
      <c r="AN26">
        <f t="shared" si="24"/>
        <v>-0.61070827899192159</v>
      </c>
      <c r="AO26">
        <f t="shared" si="15"/>
        <v>-1.0782139357000671</v>
      </c>
      <c r="AP26">
        <f t="shared" si="26"/>
        <v>0.12425367755853076</v>
      </c>
      <c r="AQ26">
        <f t="shared" si="25"/>
        <v>1.1380922108745097E-3</v>
      </c>
      <c r="AR26">
        <f t="shared" si="16"/>
        <v>4.0499574308915162E-5</v>
      </c>
      <c r="AS26">
        <f t="shared" si="16"/>
        <v>1.7599557753245839E-9</v>
      </c>
    </row>
    <row r="27" spans="1:45" x14ac:dyDescent="0.25">
      <c r="A27">
        <v>1410</v>
      </c>
      <c r="B27">
        <v>275.899</v>
      </c>
      <c r="C27">
        <f t="shared" si="0"/>
        <v>549.04899999999998</v>
      </c>
      <c r="D27">
        <v>5.22818</v>
      </c>
      <c r="E27">
        <f t="shared" si="17"/>
        <v>0.86163688891892021</v>
      </c>
      <c r="F27">
        <f t="shared" si="1"/>
        <v>0.13836311108107979</v>
      </c>
      <c r="G27">
        <f t="shared" si="2"/>
        <v>4.6321083796944555E-4</v>
      </c>
      <c r="H27">
        <f t="shared" si="3"/>
        <v>-0.51766727267923773</v>
      </c>
      <c r="I27">
        <f t="shared" si="4"/>
        <v>-0.86135180711755832</v>
      </c>
      <c r="J27">
        <f t="shared" si="18"/>
        <v>0.15395039745835504</v>
      </c>
      <c r="K27">
        <f t="shared" si="5"/>
        <v>4.6612820401693779E-4</v>
      </c>
      <c r="L27">
        <f t="shared" si="6"/>
        <v>2.4296349660719041E-4</v>
      </c>
      <c r="M27">
        <f t="shared" si="6"/>
        <v>8.511024655060515E-12</v>
      </c>
      <c r="Q27">
        <v>720</v>
      </c>
      <c r="R27">
        <v>287.57299999999998</v>
      </c>
      <c r="S27">
        <f t="shared" si="7"/>
        <v>560.72299999999996</v>
      </c>
      <c r="T27">
        <v>4.3598699999999999</v>
      </c>
      <c r="U27">
        <f t="shared" si="19"/>
        <v>0.85335883047208194</v>
      </c>
      <c r="V27">
        <f t="shared" si="8"/>
        <v>0.14664116952791806</v>
      </c>
      <c r="W27">
        <f t="shared" si="9"/>
        <v>8.8094963140714544E-4</v>
      </c>
      <c r="X27">
        <f t="shared" si="10"/>
        <v>-0.53810943707417924</v>
      </c>
      <c r="Y27">
        <f t="shared" si="11"/>
        <v>-0.90655578843376594</v>
      </c>
      <c r="Z27">
        <f t="shared" si="20"/>
        <v>0.14742569126437241</v>
      </c>
      <c r="AA27">
        <f t="shared" si="12"/>
        <v>8.696316310437903E-4</v>
      </c>
      <c r="AB27">
        <f t="shared" si="13"/>
        <v>6.1547435496935203E-7</v>
      </c>
      <c r="AC27">
        <f t="shared" si="13"/>
        <v>1.280971322249071E-10</v>
      </c>
      <c r="AG27" s="11">
        <v>480</v>
      </c>
      <c r="AH27">
        <v>294.036</v>
      </c>
      <c r="AI27">
        <f t="shared" si="14"/>
        <v>567.18599999999992</v>
      </c>
      <c r="AJ27">
        <v>4.10595</v>
      </c>
      <c r="AK27">
        <f t="shared" si="21"/>
        <v>0.85050169025287514</v>
      </c>
      <c r="AL27">
        <f t="shared" si="22"/>
        <v>0.14949830974712486</v>
      </c>
      <c r="AM27">
        <f t="shared" si="23"/>
        <v>1.2548729410400139E-3</v>
      </c>
      <c r="AN27">
        <f t="shared" si="24"/>
        <v>-0.55365726733348297</v>
      </c>
      <c r="AO27">
        <f t="shared" si="15"/>
        <v>-0.94178424784989068</v>
      </c>
      <c r="AP27">
        <f t="shared" si="26"/>
        <v>0.1424631529325229</v>
      </c>
      <c r="AQ27">
        <f t="shared" si="25"/>
        <v>1.2387186811473477E-3</v>
      </c>
      <c r="AR27">
        <f t="shared" si="16"/>
        <v>4.9493431406040342E-5</v>
      </c>
      <c r="AS27">
        <f t="shared" si="16"/>
        <v>2.6096011267980356E-10</v>
      </c>
    </row>
    <row r="28" spans="1:45" x14ac:dyDescent="0.25">
      <c r="A28">
        <v>1457</v>
      </c>
      <c r="B28">
        <v>283.71199999999999</v>
      </c>
      <c r="C28">
        <f t="shared" si="0"/>
        <v>556.86199999999997</v>
      </c>
      <c r="D28">
        <v>5.0960799999999997</v>
      </c>
      <c r="E28">
        <f t="shared" si="17"/>
        <v>0.83986597953435627</v>
      </c>
      <c r="F28">
        <f t="shared" si="1"/>
        <v>0.16013402046564373</v>
      </c>
      <c r="G28">
        <f t="shared" si="2"/>
        <v>4.9999419671508522E-4</v>
      </c>
      <c r="H28">
        <f t="shared" si="3"/>
        <v>-0.44902855587881163</v>
      </c>
      <c r="I28">
        <f t="shared" si="4"/>
        <v>-0.7176939626510046</v>
      </c>
      <c r="J28">
        <f t="shared" si="18"/>
        <v>0.1758584230471511</v>
      </c>
      <c r="K28">
        <f t="shared" si="5"/>
        <v>5.026886216647281E-4</v>
      </c>
      <c r="L28">
        <f t="shared" si="6"/>
        <v>2.4725683654531561E-4</v>
      </c>
      <c r="M28">
        <f t="shared" si="6"/>
        <v>7.2599258092580503E-12</v>
      </c>
      <c r="Q28">
        <v>744</v>
      </c>
      <c r="R28">
        <v>295.47300000000001</v>
      </c>
      <c r="S28">
        <f t="shared" si="7"/>
        <v>568.62300000000005</v>
      </c>
      <c r="T28">
        <v>4.2518500000000001</v>
      </c>
      <c r="U28">
        <f t="shared" si="19"/>
        <v>0.83221603931831045</v>
      </c>
      <c r="V28">
        <f t="shared" si="8"/>
        <v>0.16778396068168955</v>
      </c>
      <c r="W28">
        <f t="shared" si="9"/>
        <v>9.400765044649354E-4</v>
      </c>
      <c r="X28">
        <f t="shared" si="10"/>
        <v>-0.47271926414200971</v>
      </c>
      <c r="Y28">
        <f t="shared" si="11"/>
        <v>-0.7659713564071009</v>
      </c>
      <c r="Z28">
        <f t="shared" si="20"/>
        <v>0.16829685040942338</v>
      </c>
      <c r="AA28">
        <f t="shared" si="12"/>
        <v>9.385773372651493E-4</v>
      </c>
      <c r="AB28">
        <f t="shared" si="13"/>
        <v>2.6305587281488639E-7</v>
      </c>
      <c r="AC28">
        <f t="shared" si="13"/>
        <v>2.2475022929144989E-12</v>
      </c>
      <c r="AG28">
        <v>496</v>
      </c>
      <c r="AH28">
        <v>301.86</v>
      </c>
      <c r="AI28">
        <f t="shared" si="14"/>
        <v>575.01</v>
      </c>
      <c r="AJ28">
        <v>4.0090199999999996</v>
      </c>
      <c r="AK28">
        <f t="shared" si="21"/>
        <v>0.83042372319623492</v>
      </c>
      <c r="AL28">
        <f t="shared" si="22"/>
        <v>0.16957627680376508</v>
      </c>
      <c r="AM28">
        <f t="shared" si="23"/>
        <v>1.3473086451463168E-3</v>
      </c>
      <c r="AN28">
        <f t="shared" si="24"/>
        <v>-0.4915619878434665</v>
      </c>
      <c r="AO28">
        <f t="shared" si="15"/>
        <v>-0.80532230281240302</v>
      </c>
      <c r="AP28">
        <f t="shared" si="26"/>
        <v>0.16228265183088048</v>
      </c>
      <c r="AQ28">
        <f t="shared" si="25"/>
        <v>1.3368921908575827E-3</v>
      </c>
      <c r="AR28">
        <f t="shared" si="16"/>
        <v>5.3196965245085951E-5</v>
      </c>
      <c r="AS28">
        <f t="shared" si="16"/>
        <v>1.0850251994928679E-10</v>
      </c>
    </row>
    <row r="29" spans="1:45" x14ac:dyDescent="0.25">
      <c r="A29">
        <v>1504</v>
      </c>
      <c r="B29">
        <v>291.50700000000001</v>
      </c>
      <c r="C29">
        <f t="shared" si="0"/>
        <v>564.65699999999993</v>
      </c>
      <c r="D29">
        <v>4.9534900000000004</v>
      </c>
      <c r="E29">
        <f t="shared" si="17"/>
        <v>0.81636625228874726</v>
      </c>
      <c r="F29">
        <f t="shared" si="1"/>
        <v>0.18363374771125274</v>
      </c>
      <c r="G29">
        <f t="shared" si="2"/>
        <v>5.3621651281065869E-4</v>
      </c>
      <c r="H29">
        <f t="shared" si="3"/>
        <v>-0.3750062125751914</v>
      </c>
      <c r="I29">
        <f t="shared" si="4"/>
        <v>-0.57446975625235652</v>
      </c>
      <c r="J29">
        <f t="shared" si="18"/>
        <v>0.19948478826539331</v>
      </c>
      <c r="K29">
        <f t="shared" si="5"/>
        <v>5.369238725984937E-4</v>
      </c>
      <c r="L29">
        <f t="shared" si="6"/>
        <v>2.5125548664900921E-4</v>
      </c>
      <c r="M29">
        <f t="shared" si="6"/>
        <v>5.0035786944599674E-13</v>
      </c>
      <c r="Q29">
        <v>768</v>
      </c>
      <c r="R29">
        <v>303.392</v>
      </c>
      <c r="S29">
        <f t="shared" si="7"/>
        <v>576.54199999999992</v>
      </c>
      <c r="T29">
        <v>4.1365800000000004</v>
      </c>
      <c r="U29">
        <f t="shared" si="19"/>
        <v>0.809654203211152</v>
      </c>
      <c r="V29">
        <f t="shared" si="8"/>
        <v>0.190345796788848</v>
      </c>
      <c r="W29">
        <f t="shared" si="9"/>
        <v>1.0068694824433195E-3</v>
      </c>
      <c r="X29">
        <f t="shared" si="10"/>
        <v>-0.4021448597584909</v>
      </c>
      <c r="Y29">
        <f t="shared" si="11"/>
        <v>-0.6257296578762922</v>
      </c>
      <c r="Z29">
        <f t="shared" si="20"/>
        <v>0.19082270650378697</v>
      </c>
      <c r="AA29">
        <f t="shared" si="12"/>
        <v>1.0053450160314834E-3</v>
      </c>
      <c r="AB29">
        <f t="shared" si="13"/>
        <v>2.274428762031665E-7</v>
      </c>
      <c r="AC29">
        <f t="shared" si="13"/>
        <v>2.3239978408166248E-12</v>
      </c>
      <c r="AG29">
        <v>512</v>
      </c>
      <c r="AH29">
        <v>309.66500000000002</v>
      </c>
      <c r="AI29">
        <f t="shared" si="14"/>
        <v>582.81500000000005</v>
      </c>
      <c r="AJ29">
        <v>3.9049499999999999</v>
      </c>
      <c r="AK29">
        <f t="shared" si="21"/>
        <v>0.80886678487389385</v>
      </c>
      <c r="AL29">
        <f t="shared" si="22"/>
        <v>0.19113321512610615</v>
      </c>
      <c r="AM29">
        <f t="shared" si="23"/>
        <v>1.4453112053822922E-3</v>
      </c>
      <c r="AN29">
        <f t="shared" si="24"/>
        <v>-0.42454540409223873</v>
      </c>
      <c r="AO29">
        <f t="shared" si="15"/>
        <v>-0.66910519583303307</v>
      </c>
      <c r="AP29">
        <f t="shared" si="26"/>
        <v>0.18367292688460179</v>
      </c>
      <c r="AQ29">
        <f t="shared" si="25"/>
        <v>1.4302955553630397E-3</v>
      </c>
      <c r="AR29">
        <f t="shared" si="16"/>
        <v>5.5655900646328121E-5</v>
      </c>
      <c r="AS29">
        <f t="shared" si="16"/>
        <v>2.254697455006796E-10</v>
      </c>
    </row>
    <row r="30" spans="1:45" x14ac:dyDescent="0.25">
      <c r="A30">
        <v>1551</v>
      </c>
      <c r="B30">
        <v>299.30099999999999</v>
      </c>
      <c r="C30">
        <f t="shared" si="0"/>
        <v>572.45100000000002</v>
      </c>
      <c r="D30">
        <v>4.8005699999999996</v>
      </c>
      <c r="E30">
        <f t="shared" si="17"/>
        <v>0.7911640761866463</v>
      </c>
      <c r="F30">
        <f t="shared" si="1"/>
        <v>0.2088359238133537</v>
      </c>
      <c r="G30">
        <f t="shared" si="2"/>
        <v>5.7924147103839967E-4</v>
      </c>
      <c r="H30">
        <f t="shared" si="3"/>
        <v>-0.29594263024508871</v>
      </c>
      <c r="I30">
        <f t="shared" si="4"/>
        <v>-0.43242159952864356</v>
      </c>
      <c r="J30">
        <f t="shared" si="18"/>
        <v>0.22472021027752251</v>
      </c>
      <c r="K30">
        <f t="shared" si="5"/>
        <v>5.6883722299586525E-4</v>
      </c>
      <c r="L30">
        <f t="shared" si="6"/>
        <v>2.5231055647577654E-4</v>
      </c>
      <c r="M30">
        <f t="shared" si="6"/>
        <v>1.082483773305813E-10</v>
      </c>
      <c r="Q30">
        <v>792</v>
      </c>
      <c r="R30">
        <v>311.28199999999998</v>
      </c>
      <c r="S30">
        <f t="shared" si="7"/>
        <v>584.43200000000002</v>
      </c>
      <c r="T30">
        <v>4.0131199999999998</v>
      </c>
      <c r="U30">
        <f t="shared" si="19"/>
        <v>0.78548933563251233</v>
      </c>
      <c r="V30">
        <f t="shared" si="8"/>
        <v>0.21451066436748767</v>
      </c>
      <c r="W30">
        <f t="shared" si="9"/>
        <v>1.0739886776523582E-3</v>
      </c>
      <c r="X30">
        <f t="shared" si="10"/>
        <v>-0.32654999624612246</v>
      </c>
      <c r="Y30">
        <f t="shared" si="11"/>
        <v>-0.48619007239998979</v>
      </c>
      <c r="Z30">
        <f t="shared" si="20"/>
        <v>0.21495098688854256</v>
      </c>
      <c r="AA30">
        <f t="shared" si="12"/>
        <v>1.0665502466049924E-3</v>
      </c>
      <c r="AB30">
        <f t="shared" si="13"/>
        <v>1.9388392254813111E-7</v>
      </c>
      <c r="AC30">
        <f t="shared" si="13"/>
        <v>5.5330256446415305E-11</v>
      </c>
      <c r="AG30">
        <v>528</v>
      </c>
      <c r="AH30">
        <v>317.46499999999997</v>
      </c>
      <c r="AI30">
        <f t="shared" si="14"/>
        <v>590.61500000000001</v>
      </c>
      <c r="AJ30">
        <v>3.79331</v>
      </c>
      <c r="AK30">
        <f t="shared" si="21"/>
        <v>0.78574180558777718</v>
      </c>
      <c r="AL30">
        <f t="shared" si="22"/>
        <v>0.21425819441222282</v>
      </c>
      <c r="AM30">
        <f t="shared" si="23"/>
        <v>1.552893936632084E-3</v>
      </c>
      <c r="AN30">
        <f t="shared" si="24"/>
        <v>-0.35284663695866114</v>
      </c>
      <c r="AO30">
        <f t="shared" si="15"/>
        <v>-0.53360109818453427</v>
      </c>
      <c r="AP30">
        <f t="shared" si="26"/>
        <v>0.20655765577041044</v>
      </c>
      <c r="AQ30">
        <f t="shared" si="25"/>
        <v>1.5183984016241003E-3</v>
      </c>
      <c r="AR30">
        <f t="shared" si="16"/>
        <v>5.9298295374045773E-5</v>
      </c>
      <c r="AS30">
        <f t="shared" si="16"/>
        <v>1.1899419354870303E-9</v>
      </c>
    </row>
    <row r="31" spans="1:45" x14ac:dyDescent="0.25">
      <c r="A31">
        <v>1598</v>
      </c>
      <c r="B31">
        <v>307.07100000000003</v>
      </c>
      <c r="C31">
        <f t="shared" si="0"/>
        <v>580.221</v>
      </c>
      <c r="D31">
        <v>4.6353799999999996</v>
      </c>
      <c r="E31">
        <f t="shared" si="17"/>
        <v>0.76393972704784152</v>
      </c>
      <c r="F31">
        <f t="shared" si="1"/>
        <v>0.23606027295215848</v>
      </c>
      <c r="G31">
        <f t="shared" si="2"/>
        <v>6.2689503112927378E-4</v>
      </c>
      <c r="H31">
        <f t="shared" si="3"/>
        <v>-0.21217971541117908</v>
      </c>
      <c r="I31">
        <f t="shared" si="4"/>
        <v>-0.29262612934745763</v>
      </c>
      <c r="J31">
        <f t="shared" si="18"/>
        <v>0.25145555975832817</v>
      </c>
      <c r="K31">
        <f t="shared" si="5"/>
        <v>5.9773400923070837E-4</v>
      </c>
      <c r="L31">
        <f t="shared" si="6"/>
        <v>2.3701485584422269E-4</v>
      </c>
      <c r="M31">
        <f t="shared" si="6"/>
        <v>8.5036519816861163E-10</v>
      </c>
      <c r="Q31">
        <v>816</v>
      </c>
      <c r="R31">
        <v>319.15600000000001</v>
      </c>
      <c r="S31">
        <f t="shared" si="7"/>
        <v>592.30600000000004</v>
      </c>
      <c r="T31">
        <v>3.8814299999999999</v>
      </c>
      <c r="U31">
        <f t="shared" si="19"/>
        <v>0.75971360736885574</v>
      </c>
      <c r="V31">
        <f t="shared" si="8"/>
        <v>0.24028639263114426</v>
      </c>
      <c r="W31">
        <f t="shared" si="9"/>
        <v>1.1297718240958394E-3</v>
      </c>
      <c r="X31">
        <f t="shared" si="10"/>
        <v>-0.24635293052688234</v>
      </c>
      <c r="Y31">
        <f t="shared" si="11"/>
        <v>-0.34838270395582915</v>
      </c>
      <c r="Z31">
        <f t="shared" si="20"/>
        <v>0.24054819280706238</v>
      </c>
      <c r="AA31">
        <f t="shared" si="12"/>
        <v>1.1225279663013145E-3</v>
      </c>
      <c r="AB31">
        <f t="shared" si="13"/>
        <v>6.853933211075852E-8</v>
      </c>
      <c r="AC31">
        <f t="shared" si="13"/>
        <v>5.2473475747299978E-11</v>
      </c>
      <c r="AG31">
        <v>544</v>
      </c>
      <c r="AH31">
        <v>325.26299999999998</v>
      </c>
      <c r="AI31">
        <f t="shared" si="14"/>
        <v>598.41300000000001</v>
      </c>
      <c r="AJ31">
        <v>3.6733600000000002</v>
      </c>
      <c r="AK31">
        <f t="shared" si="21"/>
        <v>0.76089550260166383</v>
      </c>
      <c r="AL31">
        <f t="shared" si="22"/>
        <v>0.23910449739833617</v>
      </c>
      <c r="AM31">
        <f t="shared" si="23"/>
        <v>1.6450707171975013E-3</v>
      </c>
      <c r="AN31">
        <f t="shared" si="24"/>
        <v>-0.27673139419933501</v>
      </c>
      <c r="AO31">
        <f t="shared" si="15"/>
        <v>-0.39942093518407995</v>
      </c>
      <c r="AP31">
        <f t="shared" si="26"/>
        <v>0.23085203019639605</v>
      </c>
      <c r="AQ31">
        <f t="shared" si="25"/>
        <v>1.6003618315806607E-3</v>
      </c>
      <c r="AR31">
        <f t="shared" si="16"/>
        <v>6.8103214919097339E-5</v>
      </c>
      <c r="AS31">
        <f t="shared" si="16"/>
        <v>1.9988844530997338E-9</v>
      </c>
    </row>
    <row r="32" spans="1:45" x14ac:dyDescent="0.25">
      <c r="A32">
        <v>1645</v>
      </c>
      <c r="B32">
        <v>314.86</v>
      </c>
      <c r="C32">
        <f t="shared" si="0"/>
        <v>588.01</v>
      </c>
      <c r="D32">
        <v>4.4565999999999999</v>
      </c>
      <c r="E32">
        <f t="shared" si="17"/>
        <v>0.73447566058476565</v>
      </c>
      <c r="F32">
        <f t="shared" si="1"/>
        <v>0.26552433941523435</v>
      </c>
      <c r="G32">
        <f t="shared" si="2"/>
        <v>6.8138629851796108E-4</v>
      </c>
      <c r="H32">
        <f t="shared" si="3"/>
        <v>-0.12416166581021781</v>
      </c>
      <c r="I32">
        <f t="shared" si="4"/>
        <v>-0.15743751691334867</v>
      </c>
      <c r="J32">
        <f t="shared" si="18"/>
        <v>0.27954905819217146</v>
      </c>
      <c r="K32">
        <f t="shared" si="5"/>
        <v>6.2586255742423137E-4</v>
      </c>
      <c r="L32">
        <f t="shared" si="6"/>
        <v>1.9669273677217256E-4</v>
      </c>
      <c r="M32">
        <f t="shared" si="6"/>
        <v>3.0828858250435289E-9</v>
      </c>
      <c r="Q32">
        <v>840</v>
      </c>
      <c r="R32">
        <v>327.02600000000001</v>
      </c>
      <c r="S32">
        <f t="shared" si="7"/>
        <v>600.17599999999993</v>
      </c>
      <c r="T32">
        <v>3.7429000000000001</v>
      </c>
      <c r="U32">
        <f t="shared" si="19"/>
        <v>0.73259908359055559</v>
      </c>
      <c r="V32">
        <f t="shared" si="8"/>
        <v>0.26740091640944441</v>
      </c>
      <c r="W32">
        <f t="shared" si="9"/>
        <v>1.1619857756238704E-3</v>
      </c>
      <c r="X32">
        <f t="shared" si="10"/>
        <v>-0.16194673459592557</v>
      </c>
      <c r="Y32">
        <f t="shared" si="11"/>
        <v>-0.21390965041148316</v>
      </c>
      <c r="Z32">
        <f t="shared" si="20"/>
        <v>0.26748886399829391</v>
      </c>
      <c r="AA32">
        <f t="shared" si="12"/>
        <v>1.1746605287704542E-3</v>
      </c>
      <c r="AB32">
        <f t="shared" si="13"/>
        <v>7.7347783844410172E-9</v>
      </c>
      <c r="AC32">
        <f t="shared" si="13"/>
        <v>1.6064936732683567E-10</v>
      </c>
      <c r="AG32">
        <v>560</v>
      </c>
      <c r="AH32">
        <v>333.03800000000001</v>
      </c>
      <c r="AI32">
        <f t="shared" si="14"/>
        <v>606.18799999999999</v>
      </c>
      <c r="AJ32">
        <v>3.5462899999999999</v>
      </c>
      <c r="AK32">
        <f t="shared" si="21"/>
        <v>0.73457437112650381</v>
      </c>
      <c r="AL32">
        <f t="shared" si="22"/>
        <v>0.26542562887349619</v>
      </c>
      <c r="AM32">
        <f t="shared" si="23"/>
        <v>1.7034579756736168E-3</v>
      </c>
      <c r="AN32">
        <f t="shared" si="24"/>
        <v>-0.19650743638745261</v>
      </c>
      <c r="AO32">
        <f t="shared" si="15"/>
        <v>-0.26764546174481851</v>
      </c>
      <c r="AP32">
        <f t="shared" si="26"/>
        <v>0.25645781950168661</v>
      </c>
      <c r="AQ32">
        <f t="shared" si="25"/>
        <v>1.6748615384120961E-3</v>
      </c>
      <c r="AR32">
        <f t="shared" si="16"/>
        <v>8.0421604929115665E-5</v>
      </c>
      <c r="AS32">
        <f t="shared" si="16"/>
        <v>8.177562240520896E-10</v>
      </c>
    </row>
    <row r="33" spans="1:45" x14ac:dyDescent="0.25">
      <c r="A33">
        <v>1692</v>
      </c>
      <c r="B33">
        <v>322.62799999999999</v>
      </c>
      <c r="C33">
        <f t="shared" si="0"/>
        <v>595.77800000000002</v>
      </c>
      <c r="D33">
        <v>4.2622799999999996</v>
      </c>
      <c r="E33">
        <f t="shared" si="17"/>
        <v>0.70245050455442148</v>
      </c>
      <c r="F33">
        <f t="shared" si="1"/>
        <v>0.29754949544557852</v>
      </c>
      <c r="G33">
        <f t="shared" si="2"/>
        <v>7.4678283241750513E-4</v>
      </c>
      <c r="H33">
        <f t="shared" si="3"/>
        <v>-3.2001606700232665E-2</v>
      </c>
      <c r="I33">
        <f t="shared" si="4"/>
        <v>-3.3189435054346808E-2</v>
      </c>
      <c r="J33">
        <f t="shared" si="18"/>
        <v>0.30896459839111035</v>
      </c>
      <c r="K33">
        <f t="shared" si="5"/>
        <v>6.5715860188892718E-4</v>
      </c>
      <c r="L33">
        <f t="shared" si="6"/>
        <v>1.3030457525708945E-4</v>
      </c>
      <c r="M33">
        <f t="shared" si="6"/>
        <v>8.032502697839684E-9</v>
      </c>
      <c r="Q33">
        <v>864</v>
      </c>
      <c r="R33" s="14">
        <v>334.87</v>
      </c>
      <c r="S33">
        <f t="shared" si="7"/>
        <v>608.02</v>
      </c>
      <c r="T33" s="14">
        <v>3.6004200000000002</v>
      </c>
      <c r="U33">
        <f t="shared" si="19"/>
        <v>0.7047114249755827</v>
      </c>
      <c r="V33">
        <f t="shared" si="8"/>
        <v>0.2952885750244173</v>
      </c>
      <c r="W33">
        <f t="shared" si="9"/>
        <v>1.2173611505290293E-3</v>
      </c>
      <c r="X33">
        <f t="shared" si="10"/>
        <v>-7.3620537191284363E-2</v>
      </c>
      <c r="Y33">
        <f t="shared" si="11"/>
        <v>-8.6327779021171946E-2</v>
      </c>
      <c r="Z33">
        <f t="shared" si="20"/>
        <v>0.29568071668878482</v>
      </c>
      <c r="AA33">
        <f t="shared" si="12"/>
        <v>1.2261870510981306E-3</v>
      </c>
      <c r="AB33">
        <f t="shared" si="13"/>
        <v>1.5377508493292712E-7</v>
      </c>
      <c r="AC33">
        <f t="shared" si="13"/>
        <v>7.7896520855663444E-11</v>
      </c>
      <c r="AG33">
        <v>576</v>
      </c>
      <c r="AH33" s="14">
        <v>340.82600000000002</v>
      </c>
      <c r="AI33">
        <f t="shared" si="14"/>
        <v>613.976</v>
      </c>
      <c r="AJ33" s="14">
        <v>3.4147099999999999</v>
      </c>
      <c r="AK33">
        <f t="shared" si="21"/>
        <v>0.70731904351572594</v>
      </c>
      <c r="AL33">
        <f t="shared" si="22"/>
        <v>0.29268095648427406</v>
      </c>
      <c r="AM33">
        <f t="shared" si="23"/>
        <v>1.8035319242368994E-3</v>
      </c>
      <c r="AN33">
        <f t="shared" si="24"/>
        <v>-0.11254890979249721</v>
      </c>
      <c r="AO33">
        <f t="shared" si="15"/>
        <v>-0.14060859080576391</v>
      </c>
      <c r="AP33">
        <f t="shared" si="26"/>
        <v>0.28325560411628015</v>
      </c>
      <c r="AQ33">
        <f t="shared" si="25"/>
        <v>1.7475968153678409E-3</v>
      </c>
      <c r="AR33">
        <f t="shared" si="16"/>
        <v>8.8837267260848425E-5</v>
      </c>
      <c r="AS33">
        <f t="shared" si="16"/>
        <v>3.1287364041934299E-9</v>
      </c>
    </row>
    <row r="34" spans="1:45" x14ac:dyDescent="0.25">
      <c r="A34">
        <v>1739</v>
      </c>
      <c r="B34" s="14">
        <v>330.39</v>
      </c>
      <c r="C34">
        <f t="shared" si="0"/>
        <v>603.54</v>
      </c>
      <c r="D34" s="14">
        <v>4.0493100000000002</v>
      </c>
      <c r="E34">
        <f t="shared" si="17"/>
        <v>0.66735171143079874</v>
      </c>
      <c r="F34">
        <f t="shared" si="1"/>
        <v>0.33264828856920126</v>
      </c>
      <c r="G34">
        <f t="shared" si="2"/>
        <v>8.2729245270349251E-4</v>
      </c>
      <c r="H34">
        <f t="shared" si="3"/>
        <v>6.4766884842018868E-2</v>
      </c>
      <c r="I34">
        <f t="shared" si="4"/>
        <v>7.4519188564198549E-2</v>
      </c>
      <c r="J34">
        <f t="shared" si="18"/>
        <v>0.33985105267988991</v>
      </c>
      <c r="K34">
        <f t="shared" si="5"/>
        <v>6.9609822455632821E-4</v>
      </c>
      <c r="L34">
        <f t="shared" si="6"/>
        <v>5.1879810834224506E-5</v>
      </c>
      <c r="M34">
        <f t="shared" si="6"/>
        <v>1.72119254991302E-8</v>
      </c>
      <c r="Q34">
        <v>888</v>
      </c>
      <c r="R34">
        <v>342.71699999999998</v>
      </c>
      <c r="S34">
        <f t="shared" si="7"/>
        <v>615.86699999999996</v>
      </c>
      <c r="T34">
        <v>3.4511500000000002</v>
      </c>
      <c r="U34">
        <f t="shared" si="19"/>
        <v>0.675494757362886</v>
      </c>
      <c r="V34">
        <f t="shared" si="8"/>
        <v>0.324505242637114</v>
      </c>
      <c r="W34">
        <f t="shared" si="9"/>
        <v>1.3628540354050089E-3</v>
      </c>
      <c r="X34">
        <f t="shared" si="10"/>
        <v>1.8580091737375959E-2</v>
      </c>
      <c r="Y34">
        <f t="shared" si="11"/>
        <v>1.779131120159012E-2</v>
      </c>
      <c r="Z34">
        <f t="shared" si="20"/>
        <v>0.32510920591513998</v>
      </c>
      <c r="AA34">
        <f t="shared" si="12"/>
        <v>1.3079063503120766E-3</v>
      </c>
      <c r="AB34">
        <f t="shared" si="13"/>
        <v>3.6477164120388271E-7</v>
      </c>
      <c r="AC34">
        <f t="shared" si="13"/>
        <v>3.019248097072057E-9</v>
      </c>
      <c r="AG34">
        <v>592</v>
      </c>
      <c r="AH34">
        <v>348.589</v>
      </c>
      <c r="AI34">
        <f t="shared" si="14"/>
        <v>621.73900000000003</v>
      </c>
      <c r="AJ34">
        <v>3.2753999999999999</v>
      </c>
      <c r="AK34">
        <f t="shared" si="21"/>
        <v>0.67846253272793555</v>
      </c>
      <c r="AL34">
        <f t="shared" si="22"/>
        <v>0.32153746727206445</v>
      </c>
      <c r="AM34">
        <f t="shared" si="23"/>
        <v>1.9884033324495398E-3</v>
      </c>
      <c r="AN34">
        <f t="shared" si="24"/>
        <v>-2.4944262879757151E-2</v>
      </c>
      <c r="AO34">
        <f t="shared" si="15"/>
        <v>-2.494065755946628E-2</v>
      </c>
      <c r="AP34">
        <f t="shared" si="26"/>
        <v>0.31121715316216558</v>
      </c>
      <c r="AQ34">
        <f t="shared" si="25"/>
        <v>1.8304941490181414E-3</v>
      </c>
      <c r="AR34">
        <f t="shared" si="16"/>
        <v>1.0650888332697759E-4</v>
      </c>
      <c r="AS34">
        <f t="shared" si="16"/>
        <v>2.4935310211971045E-8</v>
      </c>
    </row>
    <row r="35" spans="1:45" x14ac:dyDescent="0.25">
      <c r="A35">
        <v>1786</v>
      </c>
      <c r="B35">
        <v>338.14499999999998</v>
      </c>
      <c r="C35">
        <f t="shared" si="0"/>
        <v>611.29499999999996</v>
      </c>
      <c r="D35">
        <v>3.81338</v>
      </c>
      <c r="E35">
        <f t="shared" si="17"/>
        <v>0.6284689661537346</v>
      </c>
      <c r="F35">
        <f t="shared" si="1"/>
        <v>0.3715310338462654</v>
      </c>
      <c r="G35">
        <f t="shared" si="2"/>
        <v>9.0923974478029673E-4</v>
      </c>
      <c r="H35">
        <f t="shared" si="3"/>
        <v>0.16726934765987711</v>
      </c>
      <c r="I35">
        <f t="shared" si="4"/>
        <v>0.22206090255833877</v>
      </c>
      <c r="J35">
        <f t="shared" si="18"/>
        <v>0.37256766923403734</v>
      </c>
      <c r="K35">
        <f t="shared" si="5"/>
        <v>6.7911690622032665E-4</v>
      </c>
      <c r="L35">
        <f t="shared" si="6"/>
        <v>1.0746129271810673E-6</v>
      </c>
      <c r="M35">
        <f t="shared" si="6"/>
        <v>5.2956520826898056E-8</v>
      </c>
      <c r="Q35">
        <v>912</v>
      </c>
      <c r="R35">
        <v>350.56099999999998</v>
      </c>
      <c r="S35">
        <f t="shared" si="7"/>
        <v>623.71100000000001</v>
      </c>
      <c r="T35">
        <v>3.2840400000000001</v>
      </c>
      <c r="U35">
        <f t="shared" si="19"/>
        <v>0.64278626051316579</v>
      </c>
      <c r="V35">
        <f t="shared" si="8"/>
        <v>0.35721373948683421</v>
      </c>
      <c r="W35">
        <f t="shared" si="9"/>
        <v>1.6128179884010209E-3</v>
      </c>
      <c r="X35">
        <f t="shared" si="10"/>
        <v>0.11692543633269348</v>
      </c>
      <c r="Y35">
        <f t="shared" si="11"/>
        <v>0.1469197588661364</v>
      </c>
      <c r="Z35">
        <f t="shared" si="20"/>
        <v>0.35649895832262979</v>
      </c>
      <c r="AA35">
        <f t="shared" si="12"/>
        <v>1.317828547098126E-3</v>
      </c>
      <c r="AB35">
        <f t="shared" si="13"/>
        <v>5.1091211270143386E-7</v>
      </c>
      <c r="AC35">
        <f t="shared" si="13"/>
        <v>8.7018770480194075E-8</v>
      </c>
      <c r="AG35">
        <v>608</v>
      </c>
      <c r="AH35" s="14">
        <v>356.37400000000002</v>
      </c>
      <c r="AI35">
        <f t="shared" si="14"/>
        <v>629.524</v>
      </c>
      <c r="AJ35" s="14">
        <v>3.12181</v>
      </c>
      <c r="AK35">
        <f t="shared" si="21"/>
        <v>0.64664807940874292</v>
      </c>
      <c r="AL35">
        <f t="shared" si="22"/>
        <v>0.35335192059125708</v>
      </c>
      <c r="AM35">
        <f t="shared" si="23"/>
        <v>2.1585160988300753E-3</v>
      </c>
      <c r="AN35">
        <f t="shared" si="24"/>
        <v>6.681591440508039E-2</v>
      </c>
      <c r="AO35">
        <f t="shared" si="15"/>
        <v>7.7231643621141224E-2</v>
      </c>
      <c r="AP35">
        <f t="shared" si="26"/>
        <v>0.34050505954645582</v>
      </c>
      <c r="AQ35">
        <f t="shared" si="25"/>
        <v>1.9283997532752804E-3</v>
      </c>
      <c r="AR35">
        <f t="shared" si="16"/>
        <v>1.6504183870443215E-4</v>
      </c>
      <c r="AS35">
        <f t="shared" si="16"/>
        <v>5.2953532491493768E-8</v>
      </c>
    </row>
    <row r="36" spans="1:45" x14ac:dyDescent="0.25">
      <c r="A36">
        <v>1833</v>
      </c>
      <c r="B36" s="14">
        <v>345.91199999999998</v>
      </c>
      <c r="C36">
        <f t="shared" si="0"/>
        <v>619.0619999999999</v>
      </c>
      <c r="D36" s="14">
        <v>3.5540799999999999</v>
      </c>
      <c r="E36">
        <f t="shared" si="17"/>
        <v>0.58573469814906065</v>
      </c>
      <c r="F36">
        <f t="shared" si="1"/>
        <v>0.41426530185093935</v>
      </c>
      <c r="G36">
        <f t="shared" si="2"/>
        <v>9.1474497578417134E-4</v>
      </c>
      <c r="H36">
        <f t="shared" si="3"/>
        <v>0.26727126258100187</v>
      </c>
      <c r="I36">
        <f t="shared" si="4"/>
        <v>0.38337778537834982</v>
      </c>
      <c r="J36">
        <f t="shared" si="18"/>
        <v>0.40448616382639269</v>
      </c>
      <c r="K36">
        <f t="shared" si="5"/>
        <v>6.402201183074714E-4</v>
      </c>
      <c r="L36">
        <f t="shared" si="6"/>
        <v>9.5631540503134417E-5</v>
      </c>
      <c r="M36">
        <f t="shared" si="6"/>
        <v>7.5363897372602418E-8</v>
      </c>
      <c r="Q36">
        <v>936</v>
      </c>
      <c r="R36" s="14">
        <v>358.37900000000002</v>
      </c>
      <c r="S36">
        <f t="shared" si="7"/>
        <v>631.529</v>
      </c>
      <c r="T36" s="14">
        <v>3.0862799999999999</v>
      </c>
      <c r="U36">
        <f t="shared" si="19"/>
        <v>0.60407862879154128</v>
      </c>
      <c r="V36">
        <f t="shared" si="8"/>
        <v>0.39592137120845872</v>
      </c>
      <c r="W36">
        <f t="shared" si="9"/>
        <v>1.7092151800621226E-3</v>
      </c>
      <c r="X36">
        <f t="shared" si="10"/>
        <v>0.2160168602339444</v>
      </c>
      <c r="Y36">
        <f t="shared" si="11"/>
        <v>0.29879920743432303</v>
      </c>
      <c r="Z36">
        <f t="shared" si="20"/>
        <v>0.38812684345298482</v>
      </c>
      <c r="AA36">
        <f t="shared" si="12"/>
        <v>1.2622848202729028E-3</v>
      </c>
      <c r="AB36">
        <f t="shared" si="13"/>
        <v>6.0754662930853009E-5</v>
      </c>
      <c r="AC36">
        <f t="shared" si="13"/>
        <v>1.9974674650132145E-7</v>
      </c>
      <c r="AG36">
        <v>624</v>
      </c>
      <c r="AH36" s="14">
        <v>364.13600000000002</v>
      </c>
      <c r="AI36">
        <f t="shared" si="14"/>
        <v>637.28600000000006</v>
      </c>
      <c r="AJ36" s="14">
        <v>2.9550800000000002</v>
      </c>
      <c r="AK36">
        <f t="shared" si="21"/>
        <v>0.61211182182746171</v>
      </c>
      <c r="AL36">
        <f t="shared" si="22"/>
        <v>0.38788817817253829</v>
      </c>
      <c r="AM36">
        <f t="shared" si="23"/>
        <v>2.0454959732210953E-3</v>
      </c>
      <c r="AN36">
        <f t="shared" si="24"/>
        <v>0.16348396621583949</v>
      </c>
      <c r="AO36">
        <f t="shared" si="15"/>
        <v>0.21625905262719827</v>
      </c>
      <c r="AP36">
        <f t="shared" si="26"/>
        <v>0.3713594555988603</v>
      </c>
      <c r="AQ36">
        <f t="shared" si="25"/>
        <v>1.887422981294554E-3</v>
      </c>
      <c r="AR36">
        <f t="shared" si="16"/>
        <v>2.7319866991761237E-4</v>
      </c>
      <c r="AS36">
        <f t="shared" si="16"/>
        <v>2.4987070776608398E-8</v>
      </c>
    </row>
    <row r="37" spans="1:45" x14ac:dyDescent="0.25">
      <c r="A37">
        <v>1880</v>
      </c>
      <c r="B37">
        <v>353.65800000000002</v>
      </c>
      <c r="C37">
        <f t="shared" si="0"/>
        <v>626.80799999999999</v>
      </c>
      <c r="D37">
        <v>3.2932100000000002</v>
      </c>
      <c r="E37">
        <f t="shared" si="17"/>
        <v>0.5427416842872046</v>
      </c>
      <c r="F37">
        <f t="shared" si="1"/>
        <v>0.4572583157127954</v>
      </c>
      <c r="G37">
        <f t="shared" si="2"/>
        <v>7.4390748883586418E-4</v>
      </c>
      <c r="H37">
        <f t="shared" si="3"/>
        <v>0.36154551376715183</v>
      </c>
      <c r="I37">
        <f t="shared" si="4"/>
        <v>0.54954192004606506</v>
      </c>
      <c r="J37">
        <f t="shared" si="18"/>
        <v>0.43457650938684383</v>
      </c>
      <c r="K37">
        <f t="shared" si="5"/>
        <v>5.919012932300708E-4</v>
      </c>
      <c r="L37">
        <f t="shared" si="6"/>
        <v>5.1446433820797667E-4</v>
      </c>
      <c r="M37">
        <f t="shared" si="6"/>
        <v>2.310588350254672E-8</v>
      </c>
      <c r="Q37">
        <v>960</v>
      </c>
      <c r="R37">
        <v>366.21300000000002</v>
      </c>
      <c r="S37">
        <f t="shared" si="7"/>
        <v>639.36300000000006</v>
      </c>
      <c r="T37">
        <v>2.8767</v>
      </c>
      <c r="U37">
        <f t="shared" si="19"/>
        <v>0.56305746447005034</v>
      </c>
      <c r="V37">
        <f t="shared" si="8"/>
        <v>0.43694253552994966</v>
      </c>
      <c r="W37">
        <f t="shared" si="9"/>
        <v>1.3253390538786926E-3</v>
      </c>
      <c r="X37">
        <f t="shared" si="10"/>
        <v>0.31093178713032088</v>
      </c>
      <c r="Y37">
        <f t="shared" si="11"/>
        <v>0.45856753339065148</v>
      </c>
      <c r="Z37">
        <f t="shared" si="20"/>
        <v>0.41842167913953449</v>
      </c>
      <c r="AA37">
        <f t="shared" si="12"/>
        <v>1.1819239565298522E-3</v>
      </c>
      <c r="AB37">
        <f t="shared" si="13"/>
        <v>3.4302212143438263E-4</v>
      </c>
      <c r="AC37">
        <f t="shared" si="13"/>
        <v>2.0567890147577366E-8</v>
      </c>
      <c r="AG37">
        <v>640</v>
      </c>
      <c r="AH37">
        <v>371.92099999999999</v>
      </c>
      <c r="AI37">
        <f t="shared" si="14"/>
        <v>645.07099999999991</v>
      </c>
      <c r="AJ37">
        <v>2.7970799999999998</v>
      </c>
      <c r="AK37">
        <f t="shared" si="21"/>
        <v>0.57938388625592419</v>
      </c>
      <c r="AL37">
        <f t="shared" si="22"/>
        <v>0.42061611374407581</v>
      </c>
      <c r="AM37">
        <f t="shared" si="23"/>
        <v>1.5073233934312161E-3</v>
      </c>
      <c r="AN37">
        <f t="shared" si="24"/>
        <v>0.25809790828605184</v>
      </c>
      <c r="AO37">
        <f t="shared" si="15"/>
        <v>0.36795027216508269</v>
      </c>
      <c r="AP37">
        <f t="shared" si="26"/>
        <v>0.40155822329957314</v>
      </c>
      <c r="AQ37">
        <f t="shared" si="25"/>
        <v>1.7924726640072689E-3</v>
      </c>
      <c r="AR37">
        <f t="shared" si="16"/>
        <v>3.6320318819466649E-4</v>
      </c>
      <c r="AS37">
        <f t="shared" si="16"/>
        <v>8.131010651005499E-8</v>
      </c>
    </row>
    <row r="38" spans="1:45" x14ac:dyDescent="0.25">
      <c r="A38">
        <v>1927</v>
      </c>
      <c r="B38">
        <v>361.41199999999998</v>
      </c>
      <c r="C38">
        <f t="shared" si="0"/>
        <v>634.5619999999999</v>
      </c>
      <c r="D38">
        <v>3.0810599999999999</v>
      </c>
      <c r="E38">
        <f t="shared" si="17"/>
        <v>0.50777803231191898</v>
      </c>
      <c r="F38">
        <f t="shared" si="1"/>
        <v>0.49222196768808102</v>
      </c>
      <c r="G38">
        <f t="shared" si="2"/>
        <v>4.9526039935506884E-4</v>
      </c>
      <c r="H38">
        <f t="shared" si="3"/>
        <v>0.44870467918497436</v>
      </c>
      <c r="I38">
        <f t="shared" si="4"/>
        <v>0.71704277543212025</v>
      </c>
      <c r="J38">
        <f t="shared" si="18"/>
        <v>0.46239587016865719</v>
      </c>
      <c r="K38">
        <f t="shared" si="5"/>
        <v>5.4062389059514424E-4</v>
      </c>
      <c r="L38">
        <f t="shared" si="6"/>
        <v>8.8959609323818051E-4</v>
      </c>
      <c r="M38">
        <f t="shared" si="6"/>
        <v>2.0578463374883973E-9</v>
      </c>
      <c r="Q38">
        <v>984</v>
      </c>
      <c r="R38">
        <v>374.03500000000003</v>
      </c>
      <c r="S38">
        <f t="shared" si="7"/>
        <v>647.18499999999995</v>
      </c>
      <c r="T38">
        <v>2.7141899999999999</v>
      </c>
      <c r="U38">
        <f t="shared" si="19"/>
        <v>0.53124932717696172</v>
      </c>
      <c r="V38">
        <f t="shared" si="8"/>
        <v>0.46875067282303828</v>
      </c>
      <c r="W38">
        <f t="shared" si="9"/>
        <v>8.528949495700775E-4</v>
      </c>
      <c r="X38">
        <f t="shared" si="10"/>
        <v>0.39980414313857371</v>
      </c>
      <c r="Y38">
        <f t="shared" si="11"/>
        <v>0.6212539937745285</v>
      </c>
      <c r="Z38">
        <f t="shared" si="20"/>
        <v>0.44678785409625094</v>
      </c>
      <c r="AA38">
        <f t="shared" si="12"/>
        <v>1.0899941151291141E-3</v>
      </c>
      <c r="AB38">
        <f t="shared" si="13"/>
        <v>4.8236540642572099E-4</v>
      </c>
      <c r="AC38">
        <f t="shared" si="13"/>
        <v>5.6216014308791442E-8</v>
      </c>
      <c r="AG38">
        <v>656</v>
      </c>
      <c r="AH38">
        <v>379.70499999999998</v>
      </c>
      <c r="AI38">
        <f t="shared" si="14"/>
        <v>652.85500000000002</v>
      </c>
      <c r="AJ38">
        <v>2.68065</v>
      </c>
      <c r="AK38">
        <f t="shared" si="21"/>
        <v>0.55526671196102473</v>
      </c>
      <c r="AL38">
        <f t="shared" si="22"/>
        <v>0.44473328803897527</v>
      </c>
      <c r="AM38">
        <f t="shared" si="23"/>
        <v>1.0310335399197901E-3</v>
      </c>
      <c r="AN38">
        <f t="shared" si="24"/>
        <v>0.34795212033898648</v>
      </c>
      <c r="AO38">
        <f t="shared" si="15"/>
        <v>0.52468888114450085</v>
      </c>
      <c r="AP38">
        <f t="shared" si="26"/>
        <v>0.43023778592368944</v>
      </c>
      <c r="AQ38">
        <f t="shared" si="25"/>
        <v>1.6720923836085336E-3</v>
      </c>
      <c r="AR38">
        <f t="shared" si="16"/>
        <v>2.1011958157425597E-4</v>
      </c>
      <c r="AS38">
        <f t="shared" si="16"/>
        <v>4.1095644107154895E-7</v>
      </c>
    </row>
    <row r="39" spans="1:45" x14ac:dyDescent="0.25">
      <c r="A39">
        <v>1974</v>
      </c>
      <c r="B39">
        <v>369.16899999999998</v>
      </c>
      <c r="C39">
        <f t="shared" si="0"/>
        <v>642.31899999999996</v>
      </c>
      <c r="D39">
        <v>2.9398200000000001</v>
      </c>
      <c r="E39">
        <f t="shared" si="17"/>
        <v>0.4845007935422308</v>
      </c>
      <c r="F39">
        <f t="shared" si="1"/>
        <v>0.51549920645776925</v>
      </c>
      <c r="G39">
        <f t="shared" si="2"/>
        <v>3.4283212436239722E-4</v>
      </c>
      <c r="H39">
        <f t="shared" si="3"/>
        <v>0.52831309979184282</v>
      </c>
      <c r="I39">
        <f t="shared" si="4"/>
        <v>0.88474040795691478</v>
      </c>
      <c r="J39">
        <f t="shared" si="18"/>
        <v>0.48780519302662895</v>
      </c>
      <c r="K39">
        <f t="shared" si="5"/>
        <v>4.8853289866168735E-4</v>
      </c>
      <c r="L39">
        <f t="shared" si="6"/>
        <v>7.6695837992417977E-4</v>
      </c>
      <c r="M39">
        <f t="shared" si="6"/>
        <v>2.122871563141268E-8</v>
      </c>
      <c r="Q39">
        <v>1008</v>
      </c>
      <c r="R39">
        <v>381.88900000000001</v>
      </c>
      <c r="S39">
        <f t="shared" si="7"/>
        <v>655.03899999999999</v>
      </c>
      <c r="T39">
        <v>2.60961</v>
      </c>
      <c r="U39">
        <f t="shared" si="19"/>
        <v>0.51077984838727986</v>
      </c>
      <c r="V39">
        <f t="shared" si="8"/>
        <v>0.48922015161272014</v>
      </c>
      <c r="W39">
        <f t="shared" si="9"/>
        <v>6.1834476072292199E-4</v>
      </c>
      <c r="X39">
        <f t="shared" si="10"/>
        <v>0.4817640226312172</v>
      </c>
      <c r="Y39">
        <f t="shared" si="11"/>
        <v>0.78475101201182884</v>
      </c>
      <c r="Z39">
        <f t="shared" si="20"/>
        <v>0.47294771285934967</v>
      </c>
      <c r="AA39">
        <f t="shared" si="12"/>
        <v>9.9512792505978827E-4</v>
      </c>
      <c r="AB39">
        <f t="shared" si="13"/>
        <v>2.6479226298219334E-4</v>
      </c>
      <c r="AC39">
        <f t="shared" si="13"/>
        <v>1.4196555292770199E-7</v>
      </c>
      <c r="AG39">
        <v>672</v>
      </c>
      <c r="AH39">
        <v>387.49299999999999</v>
      </c>
      <c r="AI39">
        <f t="shared" si="14"/>
        <v>660.64300000000003</v>
      </c>
      <c r="AJ39">
        <v>2.60101</v>
      </c>
      <c r="AK39">
        <f t="shared" si="21"/>
        <v>0.53877017532230809</v>
      </c>
      <c r="AL39">
        <f t="shared" si="22"/>
        <v>0.46122982467769191</v>
      </c>
      <c r="AM39">
        <f t="shared" si="23"/>
        <v>8.1068960660193173E-4</v>
      </c>
      <c r="AN39">
        <f t="shared" si="24"/>
        <v>0.43177183297715316</v>
      </c>
      <c r="AO39">
        <f t="shared" si="15"/>
        <v>0.68331460828474233</v>
      </c>
      <c r="AP39">
        <f t="shared" si="26"/>
        <v>0.45699126406142598</v>
      </c>
      <c r="AQ39">
        <f t="shared" si="25"/>
        <v>1.5405676930245764E-3</v>
      </c>
      <c r="AR39">
        <f t="shared" si="16"/>
        <v>1.7965396097760617E-5</v>
      </c>
      <c r="AS39">
        <f t="shared" si="16"/>
        <v>5.3272202103998148E-7</v>
      </c>
    </row>
    <row r="40" spans="1:45" x14ac:dyDescent="0.25">
      <c r="A40">
        <v>2021</v>
      </c>
      <c r="B40">
        <v>376.89499999999998</v>
      </c>
      <c r="C40">
        <f t="shared" si="0"/>
        <v>650.04499999999996</v>
      </c>
      <c r="D40">
        <v>2.84205</v>
      </c>
      <c r="E40">
        <f t="shared" si="17"/>
        <v>0.46838768369719813</v>
      </c>
      <c r="F40">
        <f t="shared" si="1"/>
        <v>0.53161231630280192</v>
      </c>
      <c r="G40">
        <f t="shared" si="2"/>
        <v>2.8655253352659072E-4</v>
      </c>
      <c r="H40">
        <f t="shared" si="3"/>
        <v>0.60025097222685275</v>
      </c>
      <c r="I40">
        <f t="shared" si="4"/>
        <v>1.0522835677730644</v>
      </c>
      <c r="J40">
        <f t="shared" si="18"/>
        <v>0.51076623926372822</v>
      </c>
      <c r="K40">
        <f t="shared" si="5"/>
        <v>4.3629416331578141E-4</v>
      </c>
      <c r="L40">
        <f t="shared" si="6"/>
        <v>4.3455892791899602E-4</v>
      </c>
      <c r="M40">
        <f t="shared" si="6"/>
        <v>2.2422555691923042E-8</v>
      </c>
      <c r="Q40">
        <v>1032</v>
      </c>
      <c r="R40">
        <v>389.72399999999999</v>
      </c>
      <c r="S40">
        <f t="shared" si="7"/>
        <v>662.87400000000002</v>
      </c>
      <c r="T40">
        <v>2.5337900000000002</v>
      </c>
      <c r="U40">
        <f t="shared" si="19"/>
        <v>0.49593957412992973</v>
      </c>
      <c r="V40">
        <f t="shared" si="8"/>
        <v>0.50406042587007027</v>
      </c>
      <c r="W40">
        <f t="shared" si="9"/>
        <v>5.4519054674660261E-4</v>
      </c>
      <c r="X40">
        <f t="shared" si="10"/>
        <v>0.55659063287213906</v>
      </c>
      <c r="Y40">
        <f t="shared" si="11"/>
        <v>0.94851722949006867</v>
      </c>
      <c r="Z40">
        <f t="shared" si="20"/>
        <v>0.4968307830607846</v>
      </c>
      <c r="AA40">
        <f t="shared" si="12"/>
        <v>8.9813646834252026E-4</v>
      </c>
      <c r="AB40">
        <f t="shared" si="13"/>
        <v>5.2267735149856063E-5</v>
      </c>
      <c r="AC40">
        <f t="shared" si="13"/>
        <v>1.2457082357119164E-7</v>
      </c>
      <c r="AG40">
        <v>688</v>
      </c>
      <c r="AH40">
        <v>395.24099999999999</v>
      </c>
      <c r="AI40">
        <f t="shared" si="14"/>
        <v>668.39099999999996</v>
      </c>
      <c r="AJ40">
        <v>2.5383900000000001</v>
      </c>
      <c r="AK40">
        <f t="shared" si="21"/>
        <v>0.52579914161667718</v>
      </c>
      <c r="AL40">
        <f t="shared" si="22"/>
        <v>0.47420085838332282</v>
      </c>
      <c r="AM40">
        <f t="shared" si="23"/>
        <v>7.4272217711198601E-4</v>
      </c>
      <c r="AN40">
        <f t="shared" si="24"/>
        <v>0.50899839210439968</v>
      </c>
      <c r="AO40">
        <f t="shared" si="15"/>
        <v>0.84254247184036701</v>
      </c>
      <c r="AP40">
        <f t="shared" si="26"/>
        <v>0.48164034714981918</v>
      </c>
      <c r="AQ40">
        <f t="shared" si="25"/>
        <v>1.402431623151327E-3</v>
      </c>
      <c r="AR40">
        <f t="shared" si="16"/>
        <v>5.5345993106825541E-5</v>
      </c>
      <c r="AS40">
        <f t="shared" si="16"/>
        <v>4.352165531935341E-7</v>
      </c>
    </row>
    <row r="41" spans="1:45" x14ac:dyDescent="0.25">
      <c r="A41">
        <v>2068</v>
      </c>
      <c r="B41">
        <v>384.62799999999999</v>
      </c>
      <c r="C41">
        <f t="shared" si="0"/>
        <v>657.77800000000002</v>
      </c>
      <c r="D41">
        <v>2.7603300000000002</v>
      </c>
      <c r="E41">
        <f t="shared" si="17"/>
        <v>0.45491971462144826</v>
      </c>
      <c r="F41">
        <f t="shared" si="1"/>
        <v>0.54508028537855169</v>
      </c>
      <c r="G41">
        <f t="shared" si="2"/>
        <v>2.7143944714015682E-4</v>
      </c>
      <c r="H41">
        <f t="shared" si="3"/>
        <v>0.66449654084818954</v>
      </c>
      <c r="I41">
        <f t="shared" si="4"/>
        <v>1.2194228575297759</v>
      </c>
      <c r="J41">
        <f t="shared" si="18"/>
        <v>0.53127206493956991</v>
      </c>
      <c r="K41">
        <f t="shared" si="5"/>
        <v>3.8571489902112594E-4</v>
      </c>
      <c r="L41">
        <f t="shared" si="6"/>
        <v>1.9066695169151412E-4</v>
      </c>
      <c r="M41">
        <f t="shared" si="6"/>
        <v>1.3058878902599687E-8</v>
      </c>
      <c r="Q41">
        <v>1056</v>
      </c>
      <c r="R41">
        <v>397.55</v>
      </c>
      <c r="S41">
        <f t="shared" si="7"/>
        <v>670.7</v>
      </c>
      <c r="T41">
        <v>2.4669400000000001</v>
      </c>
      <c r="U41">
        <f t="shared" si="19"/>
        <v>0.48285500100801126</v>
      </c>
      <c r="V41">
        <f t="shared" si="8"/>
        <v>0.51714499899198874</v>
      </c>
      <c r="W41">
        <f t="shared" si="9"/>
        <v>5.3279429198138661E-4</v>
      </c>
      <c r="X41">
        <f t="shared" si="10"/>
        <v>0.62412416877988264</v>
      </c>
      <c r="Y41">
        <f t="shared" si="11"/>
        <v>1.1121572256065231</v>
      </c>
      <c r="Z41">
        <f t="shared" si="20"/>
        <v>0.51838605830100504</v>
      </c>
      <c r="AA41">
        <f t="shared" si="12"/>
        <v>8.0197979115347224E-4</v>
      </c>
      <c r="AB41">
        <f t="shared" si="13"/>
        <v>1.5402282084960195E-6</v>
      </c>
      <c r="AC41">
        <f t="shared" si="13"/>
        <v>7.2460832964524916E-8</v>
      </c>
      <c r="AG41" s="11">
        <v>704</v>
      </c>
      <c r="AH41">
        <v>403.03199999999998</v>
      </c>
      <c r="AI41">
        <f t="shared" si="14"/>
        <v>676.18200000000002</v>
      </c>
      <c r="AJ41">
        <v>2.48102</v>
      </c>
      <c r="AK41">
        <f t="shared" si="21"/>
        <v>0.5139155867828854</v>
      </c>
      <c r="AL41">
        <f t="shared" si="22"/>
        <v>0.4860844132171146</v>
      </c>
      <c r="AM41">
        <f t="shared" si="23"/>
        <v>7.2731622642760452E-4</v>
      </c>
      <c r="AN41">
        <f t="shared" si="24"/>
        <v>0.57930037828624847</v>
      </c>
      <c r="AO41">
        <f t="shared" si="15"/>
        <v>1.0016284269975717</v>
      </c>
      <c r="AP41">
        <f t="shared" si="26"/>
        <v>0.50407925312024038</v>
      </c>
      <c r="AQ41">
        <f t="shared" si="25"/>
        <v>1.2665566563113398E-3</v>
      </c>
      <c r="AR41">
        <f t="shared" si="16"/>
        <v>3.2381426313912785E-4</v>
      </c>
      <c r="AS41">
        <f t="shared" si="16"/>
        <v>2.907802412211956E-7</v>
      </c>
    </row>
    <row r="42" spans="1:45" x14ac:dyDescent="0.25">
      <c r="A42">
        <v>2115</v>
      </c>
      <c r="B42">
        <v>392.34699999999998</v>
      </c>
      <c r="C42">
        <f t="shared" si="0"/>
        <v>665.49699999999996</v>
      </c>
      <c r="D42">
        <v>2.6829200000000002</v>
      </c>
      <c r="E42">
        <f t="shared" si="17"/>
        <v>0.44216206060586088</v>
      </c>
      <c r="F42">
        <f t="shared" si="1"/>
        <v>0.55783793939413906</v>
      </c>
      <c r="G42">
        <f t="shared" si="2"/>
        <v>2.6579395547376511E-4</v>
      </c>
      <c r="H42">
        <f t="shared" si="3"/>
        <v>0.72129416753428877</v>
      </c>
      <c r="I42">
        <f t="shared" si="4"/>
        <v>1.3863535133322404</v>
      </c>
      <c r="J42">
        <f t="shared" si="18"/>
        <v>0.54940066519356279</v>
      </c>
      <c r="K42">
        <f t="shared" si="5"/>
        <v>3.3703260898126518E-4</v>
      </c>
      <c r="L42">
        <f t="shared" si="6"/>
        <v>7.1187595935709981E-5</v>
      </c>
      <c r="M42">
        <f t="shared" si="6"/>
        <v>5.0749457535616511E-9</v>
      </c>
      <c r="Q42">
        <v>1080</v>
      </c>
      <c r="R42">
        <v>405.38</v>
      </c>
      <c r="S42">
        <f t="shared" si="7"/>
        <v>678.53</v>
      </c>
      <c r="T42">
        <v>2.4016099999999998</v>
      </c>
      <c r="U42">
        <f t="shared" si="19"/>
        <v>0.47006793800045799</v>
      </c>
      <c r="V42">
        <f t="shared" si="8"/>
        <v>0.52993206199954201</v>
      </c>
      <c r="W42">
        <f t="shared" si="9"/>
        <v>5.3214185752005949E-4</v>
      </c>
      <c r="X42">
        <f t="shared" si="10"/>
        <v>0.68442739989474788</v>
      </c>
      <c r="Y42">
        <f t="shared" si="11"/>
        <v>1.2756120982362287</v>
      </c>
      <c r="Z42">
        <f t="shared" si="20"/>
        <v>0.53763357328868833</v>
      </c>
      <c r="AA42">
        <f t="shared" si="12"/>
        <v>7.0867896037350199E-4</v>
      </c>
      <c r="AB42">
        <f t="shared" si="13"/>
        <v>5.9313276136848094E-5</v>
      </c>
      <c r="AC42">
        <f t="shared" si="13"/>
        <v>3.1165348683886937E-8</v>
      </c>
      <c r="AG42">
        <v>720</v>
      </c>
      <c r="AH42">
        <v>410.79399999999998</v>
      </c>
      <c r="AI42">
        <f t="shared" si="14"/>
        <v>683.94399999999996</v>
      </c>
      <c r="AJ42">
        <v>2.4248400000000001</v>
      </c>
      <c r="AK42">
        <f t="shared" si="21"/>
        <v>0.50227852716004373</v>
      </c>
      <c r="AL42">
        <f t="shared" si="22"/>
        <v>0.49772147283995627</v>
      </c>
      <c r="AM42">
        <f t="shared" si="23"/>
        <v>7.2420914393662994E-4</v>
      </c>
      <c r="AN42">
        <f t="shared" si="24"/>
        <v>0.64279113753656281</v>
      </c>
      <c r="AO42">
        <f t="shared" si="15"/>
        <v>1.1607444439797132</v>
      </c>
      <c r="AP42">
        <f t="shared" si="26"/>
        <v>0.52434415962122183</v>
      </c>
      <c r="AQ42">
        <f t="shared" si="25"/>
        <v>1.1309917446728508E-3</v>
      </c>
      <c r="AR42">
        <f t="shared" si="16"/>
        <v>7.0876745145337188E-4</v>
      </c>
      <c r="AS42">
        <f t="shared" si="16"/>
        <v>1.6547208426172363E-7</v>
      </c>
    </row>
    <row r="43" spans="1:45" x14ac:dyDescent="0.25">
      <c r="A43">
        <v>2162</v>
      </c>
      <c r="B43">
        <v>400.05399999999997</v>
      </c>
      <c r="C43">
        <f t="shared" si="0"/>
        <v>673.20399999999995</v>
      </c>
      <c r="D43">
        <v>2.6071200000000001</v>
      </c>
      <c r="E43">
        <f t="shared" si="17"/>
        <v>0.42966974469859404</v>
      </c>
      <c r="F43">
        <f t="shared" si="1"/>
        <v>0.57033025530140602</v>
      </c>
      <c r="G43">
        <f t="shared" si="2"/>
        <v>2.6393550169538264E-4</v>
      </c>
      <c r="H43">
        <f t="shared" si="3"/>
        <v>0.7709231871924368</v>
      </c>
      <c r="I43">
        <f t="shared" si="4"/>
        <v>1.5531284563118446</v>
      </c>
      <c r="J43">
        <f t="shared" si="18"/>
        <v>0.56524119781568227</v>
      </c>
      <c r="K43">
        <f t="shared" si="5"/>
        <v>2.9098119348378563E-4</v>
      </c>
      <c r="L43">
        <f t="shared" si="6"/>
        <v>2.5898506093000903E-5</v>
      </c>
      <c r="M43">
        <f t="shared" si="6"/>
        <v>7.314694443132891E-10</v>
      </c>
      <c r="Q43">
        <v>1104</v>
      </c>
      <c r="R43">
        <v>413.18799999999999</v>
      </c>
      <c r="S43">
        <f t="shared" si="7"/>
        <v>686.33799999999997</v>
      </c>
      <c r="T43">
        <v>2.33636</v>
      </c>
      <c r="U43">
        <f t="shared" si="19"/>
        <v>0.45729653341997661</v>
      </c>
      <c r="V43">
        <f t="shared" si="8"/>
        <v>0.54270346658002344</v>
      </c>
      <c r="W43">
        <f t="shared" si="9"/>
        <v>5.349962582883635E-4</v>
      </c>
      <c r="X43">
        <f t="shared" si="10"/>
        <v>0.73771506574999335</v>
      </c>
      <c r="Y43">
        <f t="shared" si="11"/>
        <v>1.4390015190770404</v>
      </c>
      <c r="Z43">
        <f t="shared" si="20"/>
        <v>0.55464186833765239</v>
      </c>
      <c r="AA43">
        <f t="shared" si="12"/>
        <v>6.1880854595941146E-4</v>
      </c>
      <c r="AB43">
        <f t="shared" si="13"/>
        <v>1.4252543652655794E-4</v>
      </c>
      <c r="AC43">
        <f t="shared" si="13"/>
        <v>7.0244995646544973E-9</v>
      </c>
      <c r="AG43">
        <v>736</v>
      </c>
      <c r="AH43">
        <v>418.55200000000002</v>
      </c>
      <c r="AI43">
        <f t="shared" si="14"/>
        <v>691.702</v>
      </c>
      <c r="AJ43">
        <v>2.3689</v>
      </c>
      <c r="AK43">
        <f t="shared" si="21"/>
        <v>0.49069118085705765</v>
      </c>
      <c r="AL43">
        <f t="shared" si="22"/>
        <v>0.50930881914294235</v>
      </c>
      <c r="AM43">
        <f t="shared" si="23"/>
        <v>7.2628053226394401E-4</v>
      </c>
      <c r="AN43">
        <f t="shared" si="24"/>
        <v>0.69948621250008292</v>
      </c>
      <c r="AO43">
        <f t="shared" si="15"/>
        <v>1.3197008365516989</v>
      </c>
      <c r="AP43">
        <f t="shared" si="26"/>
        <v>0.54244002753598741</v>
      </c>
      <c r="AQ43">
        <f t="shared" si="25"/>
        <v>9.9960732912953115E-4</v>
      </c>
      <c r="AR43">
        <f t="shared" si="16"/>
        <v>1.0976769695833796E-3</v>
      </c>
      <c r="AS43">
        <f t="shared" si="16"/>
        <v>7.4707537884801932E-8</v>
      </c>
    </row>
    <row r="44" spans="1:45" x14ac:dyDescent="0.25">
      <c r="A44">
        <v>2209</v>
      </c>
      <c r="B44">
        <v>407.762</v>
      </c>
      <c r="C44">
        <f t="shared" si="0"/>
        <v>680.91200000000003</v>
      </c>
      <c r="D44">
        <v>2.5318499999999999</v>
      </c>
      <c r="E44">
        <f t="shared" si="17"/>
        <v>0.417264776118911</v>
      </c>
      <c r="F44">
        <f t="shared" si="1"/>
        <v>0.582735223881089</v>
      </c>
      <c r="G44">
        <f t="shared" si="2"/>
        <v>2.5843027069150803E-4</v>
      </c>
      <c r="H44">
        <f t="shared" si="3"/>
        <v>0.81377100365508936</v>
      </c>
      <c r="I44">
        <f t="shared" si="4"/>
        <v>1.7198304220540583</v>
      </c>
      <c r="J44">
        <f t="shared" si="18"/>
        <v>0.57891731390942025</v>
      </c>
      <c r="K44">
        <f t="shared" si="5"/>
        <v>2.4823564148931016E-4</v>
      </c>
      <c r="L44">
        <f t="shared" si="6"/>
        <v>1.4576436551767704E-5</v>
      </c>
      <c r="M44">
        <f t="shared" si="6"/>
        <v>1.039304645703057E-10</v>
      </c>
      <c r="Q44">
        <v>1128</v>
      </c>
      <c r="R44">
        <v>421.00799999999998</v>
      </c>
      <c r="S44">
        <f t="shared" si="7"/>
        <v>694.1579999999999</v>
      </c>
      <c r="T44">
        <v>2.2707600000000001</v>
      </c>
      <c r="U44">
        <f t="shared" si="19"/>
        <v>0.44445662322105589</v>
      </c>
      <c r="V44">
        <f t="shared" si="8"/>
        <v>0.55554337677894416</v>
      </c>
      <c r="W44">
        <f t="shared" si="9"/>
        <v>5.2447575259946067E-4</v>
      </c>
      <c r="X44">
        <f t="shared" si="10"/>
        <v>0.78424510949233361</v>
      </c>
      <c r="Y44">
        <f t="shared" si="11"/>
        <v>1.6022956689044965</v>
      </c>
      <c r="Z44">
        <f t="shared" si="20"/>
        <v>0.56949327344067824</v>
      </c>
      <c r="AA44">
        <f t="shared" si="12"/>
        <v>5.3447430490194295E-4</v>
      </c>
      <c r="AB44">
        <f t="shared" si="13"/>
        <v>1.9459961687305944E-4</v>
      </c>
      <c r="AC44">
        <f t="shared" si="13"/>
        <v>9.997104814547371E-11</v>
      </c>
      <c r="AG44">
        <v>752</v>
      </c>
      <c r="AH44">
        <v>426.29500000000002</v>
      </c>
      <c r="AI44">
        <f t="shared" si="14"/>
        <v>699.44499999999994</v>
      </c>
      <c r="AJ44">
        <v>2.3128000000000002</v>
      </c>
      <c r="AK44">
        <f t="shared" si="21"/>
        <v>0.47907069234083455</v>
      </c>
      <c r="AL44">
        <f t="shared" si="22"/>
        <v>0.52092930765916545</v>
      </c>
      <c r="AM44">
        <f t="shared" si="23"/>
        <v>7.1566466708647414E-4</v>
      </c>
      <c r="AN44">
        <f t="shared" si="24"/>
        <v>0.74959516574931817</v>
      </c>
      <c r="AO44">
        <f t="shared" si="15"/>
        <v>1.4785696351661801</v>
      </c>
      <c r="AP44">
        <f t="shared" si="26"/>
        <v>0.55843374480205987</v>
      </c>
      <c r="AQ44">
        <f t="shared" si="25"/>
        <v>8.7376312037757429E-4</v>
      </c>
      <c r="AR44">
        <f t="shared" si="16"/>
        <v>1.4065828054053186E-3</v>
      </c>
      <c r="AS44">
        <f t="shared" si="16"/>
        <v>2.4995120933038176E-8</v>
      </c>
    </row>
    <row r="45" spans="1:45" x14ac:dyDescent="0.25">
      <c r="A45">
        <v>2256</v>
      </c>
      <c r="B45">
        <v>415.47</v>
      </c>
      <c r="C45">
        <f t="shared" si="0"/>
        <v>688.62</v>
      </c>
      <c r="D45">
        <v>2.4581499999999998</v>
      </c>
      <c r="E45">
        <f t="shared" si="17"/>
        <v>0.40511855339641017</v>
      </c>
      <c r="F45">
        <f t="shared" si="1"/>
        <v>0.59488144660358988</v>
      </c>
      <c r="G45">
        <f t="shared" si="2"/>
        <v>2.4794578616820027E-4</v>
      </c>
      <c r="H45">
        <f t="shared" si="3"/>
        <v>0.8503244148177781</v>
      </c>
      <c r="I45">
        <f t="shared" si="4"/>
        <v>1.8866188860673254</v>
      </c>
      <c r="J45">
        <f t="shared" si="18"/>
        <v>0.59058438905941779</v>
      </c>
      <c r="K45">
        <f t="shared" si="5"/>
        <v>2.0911330316018215E-4</v>
      </c>
      <c r="L45">
        <f t="shared" si="6"/>
        <v>1.8464703537926269E-5</v>
      </c>
      <c r="M45">
        <f t="shared" si="6"/>
        <v>1.5079617365680156E-9</v>
      </c>
      <c r="Q45">
        <v>1152</v>
      </c>
      <c r="R45">
        <v>428.8</v>
      </c>
      <c r="S45">
        <f t="shared" si="7"/>
        <v>701.95</v>
      </c>
      <c r="T45">
        <v>2.2064499999999998</v>
      </c>
      <c r="U45">
        <f t="shared" si="19"/>
        <v>0.43186920515866878</v>
      </c>
      <c r="V45">
        <f t="shared" si="8"/>
        <v>0.56813079484133122</v>
      </c>
      <c r="W45">
        <f t="shared" si="9"/>
        <v>5.0433183860597774E-4</v>
      </c>
      <c r="X45">
        <f t="shared" si="10"/>
        <v>0.82443381236114577</v>
      </c>
      <c r="Y45">
        <f t="shared" si="11"/>
        <v>1.7657049402236886</v>
      </c>
      <c r="Z45">
        <f t="shared" si="20"/>
        <v>0.58232065675832489</v>
      </c>
      <c r="AA45">
        <f t="shared" si="12"/>
        <v>4.5566294796410035E-4</v>
      </c>
      <c r="AB45">
        <f t="shared" si="13"/>
        <v>2.0135218122334738E-4</v>
      </c>
      <c r="AC45">
        <f t="shared" si="13"/>
        <v>2.3686609163110205E-9</v>
      </c>
      <c r="AG45">
        <v>768</v>
      </c>
      <c r="AH45">
        <v>434.04300000000001</v>
      </c>
      <c r="AI45">
        <f t="shared" si="14"/>
        <v>707.19299999999998</v>
      </c>
      <c r="AJ45">
        <v>2.25752</v>
      </c>
      <c r="AK45">
        <f t="shared" si="21"/>
        <v>0.46762005766745102</v>
      </c>
      <c r="AL45">
        <f t="shared" si="22"/>
        <v>0.53237994233254904</v>
      </c>
      <c r="AM45">
        <f t="shared" si="23"/>
        <v>6.9262047194511289E-4</v>
      </c>
      <c r="AN45">
        <f t="shared" si="24"/>
        <v>0.79339572030110694</v>
      </c>
      <c r="AO45">
        <f t="shared" si="15"/>
        <v>1.6373737964260238</v>
      </c>
      <c r="AP45">
        <f t="shared" si="26"/>
        <v>0.57241395472810108</v>
      </c>
      <c r="AQ45">
        <f t="shared" si="25"/>
        <v>7.5566494821732266E-4</v>
      </c>
      <c r="AR45">
        <f t="shared" si="16"/>
        <v>1.6027221484872147E-3</v>
      </c>
      <c r="AS45">
        <f t="shared" si="16"/>
        <v>3.9746059884372204E-9</v>
      </c>
    </row>
    <row r="46" spans="1:45" x14ac:dyDescent="0.25">
      <c r="A46">
        <v>2303</v>
      </c>
      <c r="B46">
        <v>423.17899999999997</v>
      </c>
      <c r="C46">
        <f t="shared" si="0"/>
        <v>696.32899999999995</v>
      </c>
      <c r="D46">
        <v>2.3874399999999998</v>
      </c>
      <c r="E46">
        <f t="shared" si="17"/>
        <v>0.39346510144650465</v>
      </c>
      <c r="F46">
        <f t="shared" si="1"/>
        <v>0.60653489855349529</v>
      </c>
      <c r="G46">
        <f t="shared" si="2"/>
        <v>2.3356906825999072E-4</v>
      </c>
      <c r="H46">
        <f t="shared" si="3"/>
        <v>0.88111694929889672</v>
      </c>
      <c r="I46">
        <f t="shared" si="4"/>
        <v>2.0536072248385424</v>
      </c>
      <c r="J46">
        <f t="shared" si="18"/>
        <v>0.6004127143079464</v>
      </c>
      <c r="K46">
        <f t="shared" si="5"/>
        <v>1.7386497110328928E-4</v>
      </c>
      <c r="L46">
        <f t="shared" si="6"/>
        <v>3.7481139936447029E-5</v>
      </c>
      <c r="M46">
        <f t="shared" si="6"/>
        <v>3.5645792172968444E-9</v>
      </c>
      <c r="Q46">
        <v>1176</v>
      </c>
      <c r="R46">
        <v>436.60399999999998</v>
      </c>
      <c r="S46">
        <f t="shared" si="7"/>
        <v>709.75399999999991</v>
      </c>
      <c r="T46">
        <v>2.1446100000000001</v>
      </c>
      <c r="U46">
        <f t="shared" si="19"/>
        <v>0.41976524103212526</v>
      </c>
      <c r="V46">
        <f t="shared" si="8"/>
        <v>0.58023475896787469</v>
      </c>
      <c r="W46">
        <f t="shared" si="9"/>
        <v>4.7652181969190982E-4</v>
      </c>
      <c r="X46">
        <f t="shared" si="10"/>
        <v>0.85869645633879388</v>
      </c>
      <c r="Y46">
        <f t="shared" si="11"/>
        <v>1.9291514733016972</v>
      </c>
      <c r="Z46">
        <f t="shared" si="20"/>
        <v>0.59325656750946332</v>
      </c>
      <c r="AA46">
        <f t="shared" si="12"/>
        <v>3.8397233357008296E-4</v>
      </c>
      <c r="AB46">
        <f t="shared" si="13"/>
        <v>1.6956749769379064E-4</v>
      </c>
      <c r="AC46">
        <f t="shared" si="13"/>
        <v>8.5654073814142228E-9</v>
      </c>
      <c r="AG46">
        <v>784</v>
      </c>
      <c r="AH46">
        <v>441.79599999999999</v>
      </c>
      <c r="AI46">
        <f t="shared" si="14"/>
        <v>714.94599999999991</v>
      </c>
      <c r="AJ46">
        <v>2.2040199999999999</v>
      </c>
      <c r="AK46">
        <f t="shared" si="21"/>
        <v>0.45653813011632915</v>
      </c>
      <c r="AL46">
        <f t="shared" si="22"/>
        <v>0.54346186988367085</v>
      </c>
      <c r="AM46">
        <f t="shared" si="23"/>
        <v>6.5585332913531413E-4</v>
      </c>
      <c r="AN46">
        <f t="shared" si="24"/>
        <v>0.8312761744143049</v>
      </c>
      <c r="AO46">
        <f t="shared" si="15"/>
        <v>1.7962629457664598</v>
      </c>
      <c r="AP46">
        <f t="shared" si="26"/>
        <v>0.58450459389957821</v>
      </c>
      <c r="AQ46">
        <f t="shared" si="25"/>
        <v>6.4622677619378596E-4</v>
      </c>
      <c r="AR46">
        <f t="shared" si="16"/>
        <v>1.6845051946459389E-3</v>
      </c>
      <c r="AS46">
        <f t="shared" si="16"/>
        <v>9.2670521536044636E-11</v>
      </c>
    </row>
    <row r="47" spans="1:45" x14ac:dyDescent="0.25">
      <c r="A47">
        <v>2350</v>
      </c>
      <c r="B47">
        <v>430.87799999999999</v>
      </c>
      <c r="C47">
        <f t="shared" si="0"/>
        <v>704.02800000000002</v>
      </c>
      <c r="D47">
        <v>2.3208299999999999</v>
      </c>
      <c r="E47">
        <f t="shared" si="17"/>
        <v>0.38248735523828514</v>
      </c>
      <c r="F47">
        <f t="shared" si="1"/>
        <v>0.61751264476171486</v>
      </c>
      <c r="G47">
        <f t="shared" si="2"/>
        <v>2.176494830640669E-4</v>
      </c>
      <c r="H47">
        <f t="shared" si="3"/>
        <v>0.90671906564849925</v>
      </c>
      <c r="I47">
        <f t="shared" si="4"/>
        <v>2.2208854727788117</v>
      </c>
      <c r="J47">
        <f t="shared" si="18"/>
        <v>0.60858436794980098</v>
      </c>
      <c r="K47">
        <f t="shared" si="5"/>
        <v>1.4255978346222988E-4</v>
      </c>
      <c r="L47">
        <f t="shared" si="6"/>
        <v>7.9714126830159117E-5</v>
      </c>
      <c r="M47">
        <f t="shared" si="6"/>
        <v>5.6384629862941228E-9</v>
      </c>
      <c r="Q47">
        <v>1200</v>
      </c>
      <c r="R47">
        <v>444.41199999999998</v>
      </c>
      <c r="S47">
        <f t="shared" si="7"/>
        <v>717.5619999999999</v>
      </c>
      <c r="T47">
        <v>2.0861800000000001</v>
      </c>
      <c r="U47">
        <f t="shared" si="19"/>
        <v>0.40832871735951948</v>
      </c>
      <c r="V47">
        <f t="shared" si="8"/>
        <v>0.59167128264048052</v>
      </c>
      <c r="W47">
        <f t="shared" si="9"/>
        <v>4.4610206293252408E-4</v>
      </c>
      <c r="X47">
        <f t="shared" si="10"/>
        <v>0.88756847110575943</v>
      </c>
      <c r="Y47">
        <f t="shared" si="11"/>
        <v>2.0928271427277654</v>
      </c>
      <c r="Z47">
        <f t="shared" si="20"/>
        <v>0.60247190351514535</v>
      </c>
      <c r="AA47">
        <f t="shared" si="12"/>
        <v>3.1950199843944389E-4</v>
      </c>
      <c r="AB47">
        <f t="shared" si="13"/>
        <v>1.1665341127824553E-4</v>
      </c>
      <c r="AC47">
        <f t="shared" si="13"/>
        <v>1.6027576329652064E-8</v>
      </c>
      <c r="AG47">
        <v>800</v>
      </c>
      <c r="AH47">
        <v>449.53100000000001</v>
      </c>
      <c r="AI47">
        <f t="shared" si="14"/>
        <v>722.68100000000004</v>
      </c>
      <c r="AJ47">
        <v>2.1533600000000002</v>
      </c>
      <c r="AK47">
        <f t="shared" si="21"/>
        <v>0.44604447685016407</v>
      </c>
      <c r="AL47">
        <f t="shared" si="22"/>
        <v>0.55395552314983587</v>
      </c>
      <c r="AM47">
        <f t="shared" si="23"/>
        <v>6.1067117124582321E-4</v>
      </c>
      <c r="AN47">
        <f t="shared" si="24"/>
        <v>0.86367064209482569</v>
      </c>
      <c r="AO47">
        <f t="shared" si="15"/>
        <v>1.9553550159876707</v>
      </c>
      <c r="AP47">
        <f t="shared" si="26"/>
        <v>0.59484422231867873</v>
      </c>
      <c r="AQ47">
        <f t="shared" si="25"/>
        <v>5.4578741079326556E-4</v>
      </c>
      <c r="AR47">
        <f t="shared" si="16"/>
        <v>1.6718857197201306E-3</v>
      </c>
      <c r="AS47">
        <f t="shared" si="16"/>
        <v>4.2099023704648839E-9</v>
      </c>
    </row>
    <row r="48" spans="1:45" x14ac:dyDescent="0.25">
      <c r="A48">
        <v>2397</v>
      </c>
      <c r="B48">
        <v>438.56900000000002</v>
      </c>
      <c r="C48">
        <f t="shared" si="0"/>
        <v>711.71900000000005</v>
      </c>
      <c r="D48">
        <v>2.2587600000000001</v>
      </c>
      <c r="E48">
        <f t="shared" si="17"/>
        <v>0.37225782953427394</v>
      </c>
      <c r="F48">
        <f t="shared" si="1"/>
        <v>0.627742170465726</v>
      </c>
      <c r="G48">
        <f t="shared" si="2"/>
        <v>2.0306237416208164E-4</v>
      </c>
      <c r="H48">
        <f t="shared" si="3"/>
        <v>0.92771140320685597</v>
      </c>
      <c r="I48">
        <f t="shared" si="4"/>
        <v>2.3884479964064966</v>
      </c>
      <c r="J48">
        <f t="shared" si="18"/>
        <v>0.61528467777252582</v>
      </c>
      <c r="K48">
        <f t="shared" si="5"/>
        <v>1.1526412305457894E-4</v>
      </c>
      <c r="L48">
        <f t="shared" si="6"/>
        <v>1.5518912420113583E-4</v>
      </c>
      <c r="M48">
        <f t="shared" si="6"/>
        <v>7.7085328975360984E-9</v>
      </c>
      <c r="Q48">
        <v>1224</v>
      </c>
      <c r="R48">
        <v>452.197</v>
      </c>
      <c r="S48">
        <f t="shared" si="7"/>
        <v>725.34699999999998</v>
      </c>
      <c r="T48">
        <v>2.0314800000000002</v>
      </c>
      <c r="U48">
        <f t="shared" si="19"/>
        <v>0.3976222678491389</v>
      </c>
      <c r="V48">
        <f t="shared" si="8"/>
        <v>0.6023777321508611</v>
      </c>
      <c r="W48">
        <f t="shared" si="9"/>
        <v>4.1535608894247472E-4</v>
      </c>
      <c r="X48">
        <f t="shared" si="10"/>
        <v>0.91159277080269263</v>
      </c>
      <c r="Y48">
        <f t="shared" si="11"/>
        <v>2.2568236080488031</v>
      </c>
      <c r="Z48">
        <f t="shared" si="20"/>
        <v>0.61013995147769196</v>
      </c>
      <c r="AA48">
        <f t="shared" si="12"/>
        <v>2.6217565345236038E-4</v>
      </c>
      <c r="AB48">
        <f t="shared" si="13"/>
        <v>6.0252048877826447E-5</v>
      </c>
      <c r="AC48">
        <f t="shared" si="13"/>
        <v>2.3464245816941082E-8</v>
      </c>
      <c r="AG48">
        <v>816</v>
      </c>
      <c r="AH48">
        <v>457.25900000000001</v>
      </c>
      <c r="AI48">
        <f t="shared" si="14"/>
        <v>730.40899999999999</v>
      </c>
      <c r="AJ48">
        <v>2.1061899999999998</v>
      </c>
      <c r="AK48">
        <f t="shared" si="21"/>
        <v>0.43627373811023096</v>
      </c>
      <c r="AL48">
        <f t="shared" si="22"/>
        <v>0.56372626188976904</v>
      </c>
      <c r="AM48">
        <f t="shared" si="23"/>
        <v>5.7027909886322309E-4</v>
      </c>
      <c r="AN48">
        <f t="shared" si="24"/>
        <v>0.89103022125605169</v>
      </c>
      <c r="AO48">
        <f t="shared" si="15"/>
        <v>2.1146123898279843</v>
      </c>
      <c r="AP48">
        <f t="shared" si="26"/>
        <v>0.60357682089137099</v>
      </c>
      <c r="AQ48">
        <f t="shared" si="25"/>
        <v>4.5537722655576403E-4</v>
      </c>
      <c r="AR48">
        <f t="shared" si="16"/>
        <v>1.588067052740158E-3</v>
      </c>
      <c r="AS48">
        <f t="shared" si="16"/>
        <v>1.3202440259759626E-8</v>
      </c>
    </row>
    <row r="49" spans="1:45" x14ac:dyDescent="0.25">
      <c r="A49">
        <v>2444</v>
      </c>
      <c r="B49">
        <v>446.25900000000001</v>
      </c>
      <c r="C49">
        <f t="shared" si="0"/>
        <v>719.40899999999999</v>
      </c>
      <c r="D49">
        <v>2.20085</v>
      </c>
      <c r="E49">
        <f t="shared" si="17"/>
        <v>0.36271389794865622</v>
      </c>
      <c r="F49">
        <f t="shared" si="1"/>
        <v>0.63728610205134384</v>
      </c>
      <c r="G49">
        <f t="shared" si="2"/>
        <v>1.9110515268232062E-4</v>
      </c>
      <c r="H49">
        <f t="shared" si="3"/>
        <v>0.9446843763747812</v>
      </c>
      <c r="I49">
        <f t="shared" si="4"/>
        <v>2.5563034248285921</v>
      </c>
      <c r="J49">
        <f t="shared" si="18"/>
        <v>0.62070209155609102</v>
      </c>
      <c r="K49">
        <f t="shared" si="5"/>
        <v>9.1900981176838776E-5</v>
      </c>
      <c r="L49">
        <f t="shared" si="6"/>
        <v>2.7502940410665573E-4</v>
      </c>
      <c r="M49">
        <f t="shared" si="6"/>
        <v>9.8414676440890563E-9</v>
      </c>
      <c r="Q49">
        <v>1248</v>
      </c>
      <c r="R49">
        <v>459.99299999999999</v>
      </c>
      <c r="S49">
        <f t="shared" si="7"/>
        <v>733.14300000000003</v>
      </c>
      <c r="T49">
        <v>1.98055</v>
      </c>
      <c r="U49">
        <f t="shared" si="19"/>
        <v>0.38765372171451951</v>
      </c>
      <c r="V49">
        <f t="shared" si="8"/>
        <v>0.61234627828548049</v>
      </c>
      <c r="W49">
        <f t="shared" si="9"/>
        <v>3.9170533971936522E-4</v>
      </c>
      <c r="X49">
        <f t="shared" si="10"/>
        <v>0.93130653316581813</v>
      </c>
      <c r="Y49">
        <f t="shared" si="11"/>
        <v>2.4210478538948657</v>
      </c>
      <c r="Z49">
        <f t="shared" si="20"/>
        <v>0.61643216716054861</v>
      </c>
      <c r="AA49">
        <f t="shared" si="12"/>
        <v>2.1240920459524964E-4</v>
      </c>
      <c r="AB49">
        <f t="shared" si="13"/>
        <v>1.6694487899405355E-5</v>
      </c>
      <c r="AC49">
        <f t="shared" si="13"/>
        <v>3.2147104070445113E-8</v>
      </c>
      <c r="AG49">
        <v>832</v>
      </c>
      <c r="AH49">
        <v>464.99</v>
      </c>
      <c r="AI49">
        <f t="shared" si="14"/>
        <v>738.14</v>
      </c>
      <c r="AJ49">
        <v>2.0621399999999999</v>
      </c>
      <c r="AK49">
        <f t="shared" si="21"/>
        <v>0.42714927252841944</v>
      </c>
      <c r="AL49">
        <f t="shared" si="22"/>
        <v>0.57285072747158061</v>
      </c>
      <c r="AM49">
        <f t="shared" si="23"/>
        <v>5.3092272064428347E-4</v>
      </c>
      <c r="AN49">
        <f t="shared" si="24"/>
        <v>0.9138576610829684</v>
      </c>
      <c r="AO49">
        <f t="shared" si="15"/>
        <v>2.2740725903057628</v>
      </c>
      <c r="AP49">
        <f t="shared" si="26"/>
        <v>0.61086285651626326</v>
      </c>
      <c r="AQ49">
        <f t="shared" si="25"/>
        <v>3.7536433831759035E-4</v>
      </c>
      <c r="AR49">
        <f t="shared" si="16"/>
        <v>1.4449219545096064E-3</v>
      </c>
      <c r="AS49">
        <f t="shared" si="16"/>
        <v>2.4198410312097632E-8</v>
      </c>
    </row>
    <row r="50" spans="1:45" x14ac:dyDescent="0.25">
      <c r="A50">
        <v>2491</v>
      </c>
      <c r="B50">
        <v>453.94799999999998</v>
      </c>
      <c r="C50">
        <f t="shared" si="0"/>
        <v>727.09799999999996</v>
      </c>
      <c r="D50">
        <v>2.14635</v>
      </c>
      <c r="E50">
        <f t="shared" si="17"/>
        <v>0.35373195577258709</v>
      </c>
      <c r="F50">
        <f t="shared" si="1"/>
        <v>0.64626804422741291</v>
      </c>
      <c r="G50">
        <f t="shared" si="2"/>
        <v>1.7655310894595992E-4</v>
      </c>
      <c r="H50">
        <f t="shared" si="3"/>
        <v>0.95821705980032446</v>
      </c>
      <c r="I50">
        <f t="shared" si="4"/>
        <v>2.724500475222599</v>
      </c>
      <c r="J50">
        <f t="shared" si="18"/>
        <v>0.62502143767140239</v>
      </c>
      <c r="K50">
        <f t="shared" si="5"/>
        <v>7.2233446385253262E-5</v>
      </c>
      <c r="L50">
        <f t="shared" si="6"/>
        <v>4.5141829014590907E-4</v>
      </c>
      <c r="M50">
        <f t="shared" si="6"/>
        <v>1.0882591996779703E-8</v>
      </c>
      <c r="Q50">
        <v>1272</v>
      </c>
      <c r="R50">
        <v>467.76299999999998</v>
      </c>
      <c r="S50">
        <f t="shared" si="7"/>
        <v>740.91300000000001</v>
      </c>
      <c r="T50">
        <v>1.93252</v>
      </c>
      <c r="U50">
        <f t="shared" si="19"/>
        <v>0.3782527935612548</v>
      </c>
      <c r="V50">
        <f t="shared" si="8"/>
        <v>0.62174720643874526</v>
      </c>
      <c r="W50">
        <f t="shared" si="9"/>
        <v>3.5786030203800723E-4</v>
      </c>
      <c r="X50">
        <f t="shared" si="10"/>
        <v>0.94727820913187843</v>
      </c>
      <c r="Y50">
        <f t="shared" si="11"/>
        <v>2.5856333452700127</v>
      </c>
      <c r="Z50">
        <f t="shared" si="20"/>
        <v>0.62152998807083459</v>
      </c>
      <c r="AA50">
        <f t="shared" si="12"/>
        <v>1.696160424888267E-4</v>
      </c>
      <c r="AB50">
        <f t="shared" si="13"/>
        <v>4.718381935777319E-8</v>
      </c>
      <c r="AC50">
        <f t="shared" si="13"/>
        <v>3.5435901253219241E-8</v>
      </c>
      <c r="AG50">
        <v>848</v>
      </c>
      <c r="AH50">
        <v>472.72300000000001</v>
      </c>
      <c r="AI50">
        <f t="shared" si="14"/>
        <v>745.87300000000005</v>
      </c>
      <c r="AJ50">
        <v>2.0211299999999999</v>
      </c>
      <c r="AK50">
        <f t="shared" si="21"/>
        <v>0.41865450899811085</v>
      </c>
      <c r="AL50">
        <f t="shared" si="22"/>
        <v>0.58134549100188915</v>
      </c>
      <c r="AM50">
        <f t="shared" si="23"/>
        <v>4.9091903357306038E-4</v>
      </c>
      <c r="AN50">
        <f t="shared" si="24"/>
        <v>0.93267416385567781</v>
      </c>
      <c r="AO50">
        <f t="shared" si="15"/>
        <v>2.4338188450995606</v>
      </c>
      <c r="AP50">
        <f t="shared" si="26"/>
        <v>0.61686868592934474</v>
      </c>
      <c r="AQ50">
        <f t="shared" si="25"/>
        <v>3.0555189292435451E-4</v>
      </c>
      <c r="AR50">
        <f t="shared" si="16"/>
        <v>1.2618973778540067E-3</v>
      </c>
      <c r="AS50">
        <f t="shared" si="16"/>
        <v>3.4360976832277109E-8</v>
      </c>
    </row>
    <row r="51" spans="1:45" x14ac:dyDescent="0.25">
      <c r="A51">
        <v>2538</v>
      </c>
      <c r="B51">
        <v>461.63299999999998</v>
      </c>
      <c r="C51">
        <f t="shared" si="0"/>
        <v>734.7829999999999</v>
      </c>
      <c r="D51">
        <v>2.0960000000000001</v>
      </c>
      <c r="E51">
        <f t="shared" si="17"/>
        <v>0.34543395965212692</v>
      </c>
      <c r="F51">
        <f t="shared" si="1"/>
        <v>0.65456604034787302</v>
      </c>
      <c r="G51">
        <f t="shared" si="2"/>
        <v>1.5547894440246372E-4</v>
      </c>
      <c r="H51">
        <f t="shared" si="3"/>
        <v>0.96885364224101267</v>
      </c>
      <c r="I51">
        <f t="shared" si="4"/>
        <v>2.8930707524326982</v>
      </c>
      <c r="J51">
        <f t="shared" si="18"/>
        <v>0.62841640965150924</v>
      </c>
      <c r="K51">
        <f t="shared" si="5"/>
        <v>5.5948848774263452E-5</v>
      </c>
      <c r="L51">
        <f t="shared" si="6"/>
        <v>6.8380318555621078E-4</v>
      </c>
      <c r="M51">
        <f t="shared" si="6"/>
        <v>9.9062399357586902E-9</v>
      </c>
      <c r="Q51">
        <v>1296</v>
      </c>
      <c r="R51">
        <v>475.54599999999999</v>
      </c>
      <c r="S51">
        <f t="shared" si="7"/>
        <v>748.69599999999991</v>
      </c>
      <c r="T51">
        <v>1.8886400000000001</v>
      </c>
      <c r="U51">
        <f t="shared" si="19"/>
        <v>0.36966414631234257</v>
      </c>
      <c r="V51">
        <f t="shared" si="8"/>
        <v>0.63033585368765743</v>
      </c>
      <c r="W51">
        <f t="shared" si="9"/>
        <v>3.1325009574475576E-4</v>
      </c>
      <c r="X51">
        <f t="shared" si="10"/>
        <v>0.96003214074439591</v>
      </c>
      <c r="Y51">
        <f t="shared" si="11"/>
        <v>2.7504566418408092</v>
      </c>
      <c r="Z51">
        <f t="shared" si="20"/>
        <v>0.62560077309056639</v>
      </c>
      <c r="AA51">
        <f t="shared" si="12"/>
        <v>1.3368948265443222E-4</v>
      </c>
      <c r="AB51">
        <f t="shared" si="13"/>
        <v>2.2420988260948094E-5</v>
      </c>
      <c r="AC51">
        <f t="shared" si="13"/>
        <v>3.224201377337287E-8</v>
      </c>
      <c r="AG51">
        <v>864</v>
      </c>
      <c r="AH51">
        <v>480.45499999999998</v>
      </c>
      <c r="AI51">
        <f t="shared" si="14"/>
        <v>753.60500000000002</v>
      </c>
      <c r="AJ51">
        <v>1.9832099999999999</v>
      </c>
      <c r="AK51">
        <f t="shared" si="21"/>
        <v>0.41079980446094189</v>
      </c>
      <c r="AL51">
        <f t="shared" si="22"/>
        <v>0.58920019553905811</v>
      </c>
      <c r="AM51">
        <f t="shared" si="23"/>
        <v>4.3693347529247945E-4</v>
      </c>
      <c r="AN51">
        <f t="shared" si="24"/>
        <v>0.94799106387390264</v>
      </c>
      <c r="AO51">
        <f t="shared" si="15"/>
        <v>2.5939052481080318</v>
      </c>
      <c r="AP51">
        <f t="shared" si="26"/>
        <v>0.6217575162161344</v>
      </c>
      <c r="AQ51">
        <f t="shared" si="25"/>
        <v>2.4552208907732985E-4</v>
      </c>
      <c r="AR51">
        <f t="shared" si="16"/>
        <v>1.0599791296699789E-3</v>
      </c>
      <c r="AS51">
        <f t="shared" si="16"/>
        <v>3.6638318772805163E-8</v>
      </c>
    </row>
    <row r="52" spans="1:45" x14ac:dyDescent="0.25">
      <c r="A52">
        <v>2585</v>
      </c>
      <c r="B52">
        <v>469.30799999999999</v>
      </c>
      <c r="C52">
        <f t="shared" si="0"/>
        <v>742.45799999999997</v>
      </c>
      <c r="D52">
        <v>2.05166</v>
      </c>
      <c r="E52">
        <f t="shared" si="17"/>
        <v>0.33812644926521124</v>
      </c>
      <c r="F52">
        <f t="shared" si="1"/>
        <v>0.66187355073478882</v>
      </c>
      <c r="G52">
        <f t="shared" si="2"/>
        <v>1.326164564118436E-4</v>
      </c>
      <c r="H52">
        <f t="shared" si="3"/>
        <v>0.97709227091276551</v>
      </c>
      <c r="I52">
        <f t="shared" si="4"/>
        <v>3.0620144203008319</v>
      </c>
      <c r="J52">
        <f t="shared" si="18"/>
        <v>0.63104600554389967</v>
      </c>
      <c r="K52">
        <f t="shared" si="5"/>
        <v>4.2689746974782563E-5</v>
      </c>
      <c r="L52">
        <f t="shared" si="6"/>
        <v>9.5033754249631273E-4</v>
      </c>
      <c r="M52">
        <f t="shared" si="6"/>
        <v>8.0868130701776026E-9</v>
      </c>
      <c r="Q52">
        <v>1320</v>
      </c>
      <c r="R52">
        <v>483.32799999999997</v>
      </c>
      <c r="S52">
        <f t="shared" si="7"/>
        <v>756.47799999999995</v>
      </c>
      <c r="T52">
        <v>1.85023</v>
      </c>
      <c r="U52">
        <f t="shared" si="19"/>
        <v>0.36214614401446837</v>
      </c>
      <c r="V52">
        <f t="shared" si="8"/>
        <v>0.63785385598553157</v>
      </c>
      <c r="W52">
        <f t="shared" si="9"/>
        <v>2.6382818529921875E-4</v>
      </c>
      <c r="X52">
        <f t="shared" si="10"/>
        <v>0.97008464812558781</v>
      </c>
      <c r="Y52">
        <f t="shared" si="11"/>
        <v>2.9156548527282777</v>
      </c>
      <c r="Z52">
        <f t="shared" si="20"/>
        <v>0.62880932067427275</v>
      </c>
      <c r="AA52">
        <f t="shared" si="12"/>
        <v>1.0390327817898557E-4</v>
      </c>
      <c r="AB52">
        <f t="shared" si="13"/>
        <v>8.1803618996607622E-5</v>
      </c>
      <c r="AC52">
        <f t="shared" si="13"/>
        <v>2.557597591741521E-8</v>
      </c>
      <c r="AG52">
        <v>880</v>
      </c>
      <c r="AH52">
        <v>488.17500000000001</v>
      </c>
      <c r="AI52">
        <f t="shared" si="14"/>
        <v>761.32500000000005</v>
      </c>
      <c r="AJ52">
        <v>1.94946</v>
      </c>
      <c r="AK52">
        <f t="shared" si="21"/>
        <v>0.40380886885626222</v>
      </c>
      <c r="AL52">
        <f t="shared" si="22"/>
        <v>0.59619113114373778</v>
      </c>
      <c r="AM52">
        <f t="shared" si="23"/>
        <v>3.7543913432538933E-4</v>
      </c>
      <c r="AN52">
        <f t="shared" si="24"/>
        <v>0.9602987516275967</v>
      </c>
      <c r="AO52">
        <f t="shared" si="15"/>
        <v>2.7543531365311629</v>
      </c>
      <c r="AP52">
        <f t="shared" si="26"/>
        <v>0.62568586964137163</v>
      </c>
      <c r="AQ52">
        <f t="shared" si="25"/>
        <v>1.946392414575052E-4</v>
      </c>
      <c r="AR52">
        <f t="shared" si="16"/>
        <v>8.6993959904380395E-4</v>
      </c>
      <c r="AS52">
        <f t="shared" si="16"/>
        <v>3.268860126103838E-8</v>
      </c>
    </row>
    <row r="53" spans="1:45" x14ac:dyDescent="0.25">
      <c r="A53">
        <v>2632</v>
      </c>
      <c r="B53">
        <v>476.98700000000002</v>
      </c>
      <c r="C53">
        <f t="shared" si="0"/>
        <v>750.13699999999994</v>
      </c>
      <c r="D53">
        <v>2.0138400000000001</v>
      </c>
      <c r="E53">
        <f t="shared" si="17"/>
        <v>0.33189347581385459</v>
      </c>
      <c r="F53">
        <f t="shared" si="1"/>
        <v>0.66810652418614547</v>
      </c>
      <c r="G53">
        <f t="shared" si="2"/>
        <v>1.1532932975635668E-4</v>
      </c>
      <c r="H53">
        <f t="shared" si="3"/>
        <v>0.98337845876330254</v>
      </c>
      <c r="I53">
        <f t="shared" si="4"/>
        <v>3.2312901944731696</v>
      </c>
      <c r="J53">
        <f t="shared" si="18"/>
        <v>0.63305242365171444</v>
      </c>
      <c r="K53">
        <f t="shared" si="5"/>
        <v>3.2101184293004275E-5</v>
      </c>
      <c r="L53">
        <f t="shared" si="6"/>
        <v>1.228789964277998E-3</v>
      </c>
      <c r="M53">
        <f t="shared" si="6"/>
        <v>6.9269241972689478E-9</v>
      </c>
      <c r="Q53">
        <v>1344</v>
      </c>
      <c r="R53">
        <v>491.09199999999998</v>
      </c>
      <c r="S53">
        <f t="shared" si="7"/>
        <v>764.24199999999996</v>
      </c>
      <c r="T53">
        <v>1.8178799999999999</v>
      </c>
      <c r="U53">
        <f t="shared" si="19"/>
        <v>0.35581426756728718</v>
      </c>
      <c r="V53">
        <f t="shared" si="8"/>
        <v>0.64418573243271282</v>
      </c>
      <c r="W53">
        <f t="shared" si="9"/>
        <v>2.287598330028747E-4</v>
      </c>
      <c r="X53">
        <f t="shared" si="10"/>
        <v>0.97789744274552171</v>
      </c>
      <c r="Y53">
        <f t="shared" si="11"/>
        <v>3.0812417992792676</v>
      </c>
      <c r="Z53">
        <f t="shared" si="20"/>
        <v>0.63130299935056844</v>
      </c>
      <c r="AA53">
        <f t="shared" si="12"/>
        <v>7.9570272869129932E-5</v>
      </c>
      <c r="AB53">
        <f t="shared" si="13"/>
        <v>1.6596481166577729E-4</v>
      </c>
      <c r="AC53">
        <f t="shared" si="13"/>
        <v>2.2257524852900246E-8</v>
      </c>
      <c r="AG53">
        <v>896</v>
      </c>
      <c r="AH53">
        <v>495.89499999999998</v>
      </c>
      <c r="AI53">
        <f t="shared" si="14"/>
        <v>769.04499999999996</v>
      </c>
      <c r="AJ53">
        <v>1.9204600000000001</v>
      </c>
      <c r="AK53">
        <f t="shared" si="21"/>
        <v>0.39780184270705599</v>
      </c>
      <c r="AL53">
        <f t="shared" si="22"/>
        <v>0.60219815729294401</v>
      </c>
      <c r="AM53">
        <f t="shared" si="23"/>
        <v>3.2313657906074544E-4</v>
      </c>
      <c r="AN53">
        <f t="shared" si="24"/>
        <v>0.97005575156791712</v>
      </c>
      <c r="AO53">
        <f t="shared" si="15"/>
        <v>2.9151156353977767</v>
      </c>
      <c r="AP53">
        <f t="shared" si="26"/>
        <v>0.62880009750469168</v>
      </c>
      <c r="AQ53">
        <f t="shared" si="25"/>
        <v>1.5228569217987938E-4</v>
      </c>
      <c r="AR53">
        <f t="shared" si="16"/>
        <v>7.0766322302939744E-4</v>
      </c>
      <c r="AS53">
        <f t="shared" si="16"/>
        <v>2.9190025547978492E-8</v>
      </c>
    </row>
    <row r="54" spans="1:45" x14ac:dyDescent="0.25">
      <c r="A54">
        <v>2679</v>
      </c>
      <c r="B54">
        <v>484.65600000000001</v>
      </c>
      <c r="C54">
        <f t="shared" si="0"/>
        <v>757.80600000000004</v>
      </c>
      <c r="D54">
        <v>1.98095</v>
      </c>
      <c r="E54">
        <f t="shared" si="17"/>
        <v>0.32647299731530571</v>
      </c>
      <c r="F54">
        <f t="shared" si="1"/>
        <v>0.67352700268469423</v>
      </c>
      <c r="G54">
        <f t="shared" si="2"/>
        <v>1.0228508814208094E-4</v>
      </c>
      <c r="H54">
        <f t="shared" si="3"/>
        <v>0.98810545034771602</v>
      </c>
      <c r="I54">
        <f t="shared" si="4"/>
        <v>3.4009529258596065</v>
      </c>
      <c r="J54">
        <f t="shared" si="18"/>
        <v>0.63456117931348566</v>
      </c>
      <c r="K54">
        <f t="shared" si="5"/>
        <v>2.3771111802473095E-5</v>
      </c>
      <c r="L54">
        <f t="shared" si="6"/>
        <v>1.5183353909962243E-3</v>
      </c>
      <c r="M54">
        <f t="shared" si="6"/>
        <v>6.1644444806565005E-9</v>
      </c>
      <c r="Q54">
        <v>1368</v>
      </c>
      <c r="R54">
        <v>498.86500000000001</v>
      </c>
      <c r="S54">
        <f t="shared" si="7"/>
        <v>772.01499999999999</v>
      </c>
      <c r="T54">
        <v>1.78983</v>
      </c>
      <c r="U54">
        <f t="shared" si="19"/>
        <v>0.35032403157521819</v>
      </c>
      <c r="V54">
        <f t="shared" si="8"/>
        <v>0.64967596842478181</v>
      </c>
      <c r="W54">
        <f t="shared" si="9"/>
        <v>1.9809541332049355E-4</v>
      </c>
      <c r="X54">
        <f t="shared" si="10"/>
        <v>0.98388056676888236</v>
      </c>
      <c r="Y54">
        <f t="shared" si="11"/>
        <v>3.2471252570295261</v>
      </c>
      <c r="Z54">
        <f t="shared" si="20"/>
        <v>0.63321268589942759</v>
      </c>
      <c r="AA54">
        <f t="shared" si="12"/>
        <v>6.0100908660946918E-5</v>
      </c>
      <c r="AB54">
        <f t="shared" si="13"/>
        <v>2.7103967150963391E-4</v>
      </c>
      <c r="AC54">
        <f t="shared" si="13"/>
        <v>1.9042483316233637E-8</v>
      </c>
      <c r="AG54">
        <v>912</v>
      </c>
      <c r="AH54">
        <v>503.61</v>
      </c>
      <c r="AI54">
        <f t="shared" si="14"/>
        <v>776.76</v>
      </c>
      <c r="AJ54">
        <v>1.8955</v>
      </c>
      <c r="AK54">
        <f t="shared" si="21"/>
        <v>0.392631657442084</v>
      </c>
      <c r="AL54">
        <f t="shared" si="22"/>
        <v>0.60736834255791594</v>
      </c>
      <c r="AM54">
        <f t="shared" si="23"/>
        <v>6.6597405982227621E-4</v>
      </c>
      <c r="AN54">
        <f t="shared" si="24"/>
        <v>0.97768962579792495</v>
      </c>
      <c r="AO54">
        <f t="shared" si="15"/>
        <v>3.0762215879505348</v>
      </c>
      <c r="AP54">
        <f t="shared" si="26"/>
        <v>0.63123666857956973</v>
      </c>
      <c r="AQ54">
        <f t="shared" si="25"/>
        <v>1.1754755927126486E-4</v>
      </c>
      <c r="AR54">
        <f t="shared" si="16"/>
        <v>5.6969698707595522E-4</v>
      </c>
      <c r="AS54">
        <f t="shared" si="16"/>
        <v>3.0077162650662839E-7</v>
      </c>
    </row>
    <row r="55" spans="1:45" x14ac:dyDescent="0.25">
      <c r="A55">
        <v>2726</v>
      </c>
      <c r="B55">
        <v>492.32900000000001</v>
      </c>
      <c r="C55">
        <f t="shared" si="0"/>
        <v>765.47900000000004</v>
      </c>
      <c r="D55">
        <v>1.9517800000000001</v>
      </c>
      <c r="E55">
        <f t="shared" si="17"/>
        <v>0.32166559817262802</v>
      </c>
      <c r="F55">
        <f t="shared" si="1"/>
        <v>0.67833440182737204</v>
      </c>
      <c r="G55">
        <f t="shared" si="2"/>
        <v>8.5874590627340152E-5</v>
      </c>
      <c r="H55">
        <f t="shared" si="3"/>
        <v>0.99160581483323829</v>
      </c>
      <c r="I55">
        <f t="shared" si="4"/>
        <v>3.5709497673595072</v>
      </c>
      <c r="J55">
        <f t="shared" si="18"/>
        <v>0.63567842156820187</v>
      </c>
      <c r="K55">
        <f t="shared" si="5"/>
        <v>1.7342533438983318E-5</v>
      </c>
      <c r="L55">
        <f t="shared" si="6"/>
        <v>1.819532651870715E-3</v>
      </c>
      <c r="M55">
        <f t="shared" si="6"/>
        <v>4.6966428624682118E-9</v>
      </c>
      <c r="Q55">
        <v>1392</v>
      </c>
      <c r="R55">
        <v>506.64299999999997</v>
      </c>
      <c r="S55">
        <f t="shared" si="7"/>
        <v>779.79299999999989</v>
      </c>
      <c r="T55">
        <v>1.7655400000000001</v>
      </c>
      <c r="U55">
        <f t="shared" si="19"/>
        <v>0.3455697416555264</v>
      </c>
      <c r="V55">
        <f t="shared" si="8"/>
        <v>0.65443025834447366</v>
      </c>
      <c r="W55">
        <f t="shared" si="9"/>
        <v>4.7013667984516786E-4</v>
      </c>
      <c r="X55">
        <f t="shared" si="10"/>
        <v>0.98839973174681983</v>
      </c>
      <c r="Y55">
        <f t="shared" si="11"/>
        <v>3.4133918974622124</v>
      </c>
      <c r="Z55">
        <f t="shared" si="20"/>
        <v>0.63465510770729028</v>
      </c>
      <c r="AA55">
        <f t="shared" si="12"/>
        <v>4.4749228735631674E-5</v>
      </c>
      <c r="AB55">
        <f t="shared" si="13"/>
        <v>3.9105658272329429E-4</v>
      </c>
      <c r="AC55">
        <f t="shared" si="13"/>
        <v>1.8095448356146802E-7</v>
      </c>
    </row>
    <row r="56" spans="1:45" x14ac:dyDescent="0.25">
      <c r="A56">
        <v>2773</v>
      </c>
      <c r="B56">
        <v>499.98899999999998</v>
      </c>
      <c r="C56">
        <f t="shared" si="0"/>
        <v>773.1389999999999</v>
      </c>
      <c r="D56">
        <v>1.9272899999999999</v>
      </c>
      <c r="E56">
        <f t="shared" si="17"/>
        <v>0.31762949241314298</v>
      </c>
      <c r="F56">
        <f t="shared" si="1"/>
        <v>0.68237050758685702</v>
      </c>
      <c r="G56">
        <f t="shared" si="2"/>
        <v>2.4607663454268193E-4</v>
      </c>
      <c r="H56">
        <f t="shared" si="3"/>
        <v>0.99415955269132572</v>
      </c>
      <c r="I56">
        <f t="shared" si="4"/>
        <v>3.7413267899464082</v>
      </c>
      <c r="J56">
        <f t="shared" si="18"/>
        <v>0.63649352063983411</v>
      </c>
      <c r="K56">
        <f t="shared" si="5"/>
        <v>1.2455310070138624E-5</v>
      </c>
      <c r="L56">
        <f t="shared" si="6"/>
        <v>2.1046979313373106E-3</v>
      </c>
      <c r="M56">
        <f t="shared" si="6"/>
        <v>5.457892324830536E-8</v>
      </c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7">R87+273.15</f>
        <v>1072.087</v>
      </c>
      <c r="T87">
        <v>1.9611799999999999</v>
      </c>
      <c r="U87">
        <f t="shared" ref="U87:U88" si="28">T87/$T$11</f>
        <v>0.38386242505974666</v>
      </c>
      <c r="V87">
        <f t="shared" ref="V87:V88" si="29">1-U87</f>
        <v>0.61613757494025334</v>
      </c>
      <c r="W87">
        <f t="shared" ref="W87:W88" si="30">(V88-V87)/(Q88-Q87)</f>
        <v>1.2551207949783316E-4</v>
      </c>
      <c r="X87">
        <f t="shared" ref="X87:X88" si="31">1-(2*(($B$3-Z87)/$B$3))</f>
        <v>-1</v>
      </c>
      <c r="Y87">
        <f t="shared" ref="Y87:Y88" si="32">IF(X87&gt;0.999999,3.5,IF(X87&lt;-0.999999,-3.5,SIGN(X87)*SQRT(GAMMAINV(ABS(X87),$B$6,$B$7))))</f>
        <v>-3.5</v>
      </c>
      <c r="Z87">
        <f t="shared" ref="Z87:Z88" si="33">Z86+AA86*(Q87-Q86)</f>
        <v>0</v>
      </c>
      <c r="AA87">
        <f t="shared" ref="AA87:AA88" si="34">$B$1*EXP((-$B$2-($B$4*Y87))/($B$5*S87))*($B$3-Z87)</f>
        <v>1693.8968007841413</v>
      </c>
      <c r="AB87">
        <f t="shared" ref="AB87:AC88" si="35">(Z87-V87)^2</f>
        <v>0.37962551125325628</v>
      </c>
      <c r="AC87">
        <f t="shared" si="35"/>
        <v>2869285.9464977449</v>
      </c>
    </row>
    <row r="88" spans="17:29" x14ac:dyDescent="0.25">
      <c r="Q88">
        <v>1536</v>
      </c>
      <c r="R88">
        <v>806.75400000000002</v>
      </c>
      <c r="S88">
        <f t="shared" si="27"/>
        <v>1079.904</v>
      </c>
      <c r="T88">
        <v>1.95092</v>
      </c>
      <c r="U88">
        <f t="shared" si="28"/>
        <v>0.38185423178778133</v>
      </c>
      <c r="V88">
        <f t="shared" si="29"/>
        <v>0.61814576821221867</v>
      </c>
      <c r="W88">
        <f t="shared" si="30"/>
        <v>4.0243865117982986E-4</v>
      </c>
      <c r="X88">
        <f t="shared" si="31"/>
        <v>84911.738358406961</v>
      </c>
      <c r="Y88">
        <f t="shared" si="32"/>
        <v>3.5</v>
      </c>
      <c r="Z88">
        <f t="shared" si="33"/>
        <v>27102.348812546261</v>
      </c>
      <c r="AA88">
        <f t="shared" si="34"/>
        <v>-191425.91008010064</v>
      </c>
      <c r="AB88">
        <f t="shared" si="35"/>
        <v>734503805.13457787</v>
      </c>
      <c r="AC88">
        <f t="shared" si="35"/>
        <v>36643879204.069153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workbookViewId="0">
      <selection activeCell="H3" sqref="H3"/>
    </sheetView>
  </sheetViews>
  <sheetFormatPr defaultRowHeight="15" x14ac:dyDescent="0.25"/>
  <cols>
    <col min="7" max="8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2.6309132666648228E+18</v>
      </c>
      <c r="C1" s="2" t="s">
        <v>1</v>
      </c>
      <c r="F1" t="s">
        <v>2</v>
      </c>
      <c r="G1">
        <f>N11+AD11+AT11</f>
        <v>1.5981257056981002E-2</v>
      </c>
    </row>
    <row r="2" spans="1:46" x14ac:dyDescent="0.25">
      <c r="A2" s="3" t="s">
        <v>3</v>
      </c>
      <c r="B2" s="4">
        <v>244412.55095892053</v>
      </c>
      <c r="C2" s="5" t="s">
        <v>4</v>
      </c>
    </row>
    <row r="3" spans="1:46" x14ac:dyDescent="0.25">
      <c r="A3" s="3" t="s">
        <v>5</v>
      </c>
      <c r="B3" s="4">
        <v>0.64902953909266636</v>
      </c>
      <c r="C3" s="5"/>
      <c r="H3">
        <f>B1*EXP(-B2/(B5*423))</f>
        <v>1.7276364764154273E-12</v>
      </c>
    </row>
    <row r="4" spans="1:46" x14ac:dyDescent="0.25">
      <c r="A4" s="3" t="s">
        <v>6</v>
      </c>
      <c r="B4" s="4">
        <v>17886.24116615576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0.41507985755098936</v>
      </c>
    </row>
    <row r="7" spans="1:46" x14ac:dyDescent="0.25">
      <c r="A7" s="9" t="s">
        <v>9</v>
      </c>
      <c r="B7" s="10">
        <v>3.9270490116761474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150.43299999999999</v>
      </c>
      <c r="C11">
        <f t="shared" ref="C11:C56" si="0">B11+273.15</f>
        <v>423.58299999999997</v>
      </c>
      <c r="D11">
        <v>5.0569800000000003</v>
      </c>
      <c r="E11">
        <f>D11/$D$11</f>
        <v>1</v>
      </c>
      <c r="F11">
        <f t="shared" ref="F11:F56" si="1">1-E11</f>
        <v>0</v>
      </c>
      <c r="G11">
        <f t="shared" ref="G11:G56" si="2">(F12-F11)/(A12-A11)</f>
        <v>2.604363229824373E-5</v>
      </c>
      <c r="H11">
        <f t="shared" ref="H11:H56" si="3">1-(2*(($B$3-J11)/$B$3))</f>
        <v>-1</v>
      </c>
      <c r="I11">
        <f t="shared" ref="I11:I56" si="4">IF(H11&gt;0.999999,3.5,IF(H11&lt;-0.999999,-3.5,SIGN(H11)*SQRT(GAMMAINV(ABS(H11),$B$6,$B$7))))</f>
        <v>-3.5</v>
      </c>
      <c r="J11">
        <v>0</v>
      </c>
      <c r="K11">
        <f t="shared" ref="K11:K56" si="5">$B$1*EXP((-$B$2-($B$4*I11))/($B$5*C11))*($B$3-J11)</f>
        <v>6.4767673741645195E-5</v>
      </c>
      <c r="L11">
        <f t="shared" ref="L11:M56" si="6">(J11-F11)^2</f>
        <v>0</v>
      </c>
      <c r="M11">
        <f t="shared" si="6"/>
        <v>1.4995513857102741E-9</v>
      </c>
      <c r="N11">
        <f>SUM(L11:L62)+1000*SUM(M11:M63)</f>
        <v>5.385609452728821E-3</v>
      </c>
      <c r="Q11">
        <v>336</v>
      </c>
      <c r="R11">
        <v>160.76900000000001</v>
      </c>
      <c r="S11">
        <f t="shared" ref="S11:S55" si="7">R11+273.15</f>
        <v>433.91899999999998</v>
      </c>
      <c r="T11">
        <v>4.9908700000000001</v>
      </c>
      <c r="U11">
        <f>T11/$T$11</f>
        <v>1</v>
      </c>
      <c r="V11">
        <f t="shared" ref="V11:V55" si="8">1-U11</f>
        <v>0</v>
      </c>
      <c r="W11">
        <f t="shared" ref="W11:W55" si="9">(V12-V11)/(Q12-Q11)</f>
        <v>6.278130533020343E-5</v>
      </c>
      <c r="X11">
        <f t="shared" ref="X11:X55" si="10">1-(2*(($B$3-Z11)/$B$3))</f>
        <v>-1</v>
      </c>
      <c r="Y11">
        <f t="shared" ref="Y11:Y55" si="11">IF(X11&gt;0.999999,3.5,IF(X11&lt;-0.999999,-3.5,SIGN(X11)*SQRT(GAMMAINV(ABS(X11),$B$6,$B$7))))</f>
        <v>-3.5</v>
      </c>
      <c r="Z11">
        <v>0</v>
      </c>
      <c r="AA11">
        <f t="shared" ref="AA11:AA55" si="12">$B$1*EXP((-$B$2-($B$4*Y11))/($B$5*S11))*($B$3-Z11)</f>
        <v>2.2152838162572101E-4</v>
      </c>
      <c r="AB11">
        <f t="shared" ref="AB11:AC55" si="13">(Z11-V11)^2</f>
        <v>0</v>
      </c>
      <c r="AC11">
        <f t="shared" si="13"/>
        <v>2.5200634232374881E-8</v>
      </c>
      <c r="AD11">
        <f>SUM(AB11:AB62)+1000*SUM(AC11:AC63)</f>
        <v>4.9747806614161812E-3</v>
      </c>
      <c r="AG11">
        <v>224</v>
      </c>
      <c r="AH11">
        <v>168.36500000000001</v>
      </c>
      <c r="AI11">
        <f t="shared" ref="AI11:AI54" si="14">AH11+273.15</f>
        <v>441.51499999999999</v>
      </c>
      <c r="AJ11">
        <v>6.31229</v>
      </c>
      <c r="AK11">
        <f>AJ11/$AJ$11</f>
        <v>1</v>
      </c>
      <c r="AL11">
        <f>1-AK11</f>
        <v>0</v>
      </c>
      <c r="AM11">
        <f>(AL12-AL11)/(AG12-AG11)</f>
        <v>1.0485497339317307E-4</v>
      </c>
      <c r="AN11">
        <f>1-(2*(($B$3-AP11)/$B$3))</f>
        <v>-1</v>
      </c>
      <c r="AO11">
        <f t="shared" ref="AO11:AO54" si="15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5.2720684483268667E-4</v>
      </c>
      <c r="AR11">
        <f t="shared" ref="AR11:AS54" si="16">(AP11-AL11)^2</f>
        <v>0</v>
      </c>
      <c r="AS11">
        <f t="shared" si="16"/>
        <v>1.7838110330845943E-7</v>
      </c>
      <c r="AT11">
        <f>SUM(AR11:AR62)+1000*SUM(AS11:AS63)</f>
        <v>5.6208669428359989E-3</v>
      </c>
    </row>
    <row r="12" spans="1:46" x14ac:dyDescent="0.25">
      <c r="A12">
        <v>705</v>
      </c>
      <c r="B12">
        <v>158.352</v>
      </c>
      <c r="C12">
        <f t="shared" si="0"/>
        <v>431.50199999999995</v>
      </c>
      <c r="D12">
        <v>5.0507900000000001</v>
      </c>
      <c r="E12">
        <f t="shared" ref="E12:E56" si="17">D12/$D$11</f>
        <v>0.99877594928198254</v>
      </c>
      <c r="F12">
        <f t="shared" si="1"/>
        <v>1.2240507180174554E-3</v>
      </c>
      <c r="G12">
        <f t="shared" si="2"/>
        <v>3.1765658134370079E-5</v>
      </c>
      <c r="H12">
        <f t="shared" si="3"/>
        <v>-0.99061959284591894</v>
      </c>
      <c r="I12">
        <f t="shared" si="4"/>
        <v>-3.4923056080956156</v>
      </c>
      <c r="J12">
        <f t="shared" ref="J12:J56" si="18">J11+K11*(A12-A11)</f>
        <v>3.0440806658573244E-3</v>
      </c>
      <c r="K12">
        <f t="shared" si="5"/>
        <v>1.6000388818395675E-4</v>
      </c>
      <c r="L12">
        <f t="shared" si="6"/>
        <v>3.3125090110339963E-6</v>
      </c>
      <c r="M12">
        <f t="shared" si="6"/>
        <v>1.6445043646250712E-8</v>
      </c>
      <c r="Q12">
        <v>360</v>
      </c>
      <c r="R12">
        <v>168.738</v>
      </c>
      <c r="S12">
        <f t="shared" si="7"/>
        <v>441.88799999999998</v>
      </c>
      <c r="T12">
        <v>4.9833499999999997</v>
      </c>
      <c r="U12">
        <f t="shared" ref="U12:U55" si="19">T12/$T$11</f>
        <v>0.99849324867207512</v>
      </c>
      <c r="V12">
        <f t="shared" si="8"/>
        <v>1.5067513279248823E-3</v>
      </c>
      <c r="W12">
        <f t="shared" si="9"/>
        <v>7.2382169842126934E-5</v>
      </c>
      <c r="X12">
        <f t="shared" si="10"/>
        <v>-0.98361652023897106</v>
      </c>
      <c r="Y12">
        <f t="shared" si="11"/>
        <v>-3.2114763579500814</v>
      </c>
      <c r="Z12">
        <f t="shared" ref="Z12:Z55" si="20">Z11+AA11*(Q12-Q11)</f>
        <v>5.3166811590173047E-3</v>
      </c>
      <c r="AA12">
        <f t="shared" si="12"/>
        <v>1.3381962639798047E-4</v>
      </c>
      <c r="AB12">
        <f t="shared" si="13"/>
        <v>1.4515565317847934E-5</v>
      </c>
      <c r="AC12">
        <f t="shared" si="13"/>
        <v>3.7745610680523903E-9</v>
      </c>
      <c r="AG12">
        <v>240</v>
      </c>
      <c r="AH12">
        <v>176.3</v>
      </c>
      <c r="AI12">
        <f>AH12+273.15</f>
        <v>449.45</v>
      </c>
      <c r="AJ12">
        <v>6.3017000000000003</v>
      </c>
      <c r="AK12">
        <f t="shared" ref="AK12:AK54" si="21">AJ12/$AJ$11</f>
        <v>0.99832232042570923</v>
      </c>
      <c r="AL12">
        <f t="shared" ref="AL12:AL54" si="22">1-AK12</f>
        <v>1.6776795742907691E-3</v>
      </c>
      <c r="AM12">
        <f t="shared" ref="AM12:AM54" si="23">(AL13-AL12)/(AG13-AG12)</f>
        <v>1.142612269081425E-4</v>
      </c>
      <c r="AN12">
        <f t="shared" ref="AN12:AN54" si="24">1-(2*(($B$3-AP12)/$B$3))</f>
        <v>-0.9740063925931155</v>
      </c>
      <c r="AO12">
        <f t="shared" si="15"/>
        <v>-2.9642442336561383</v>
      </c>
      <c r="AP12">
        <f>AP11+AQ11*(AG12-AG11)</f>
        <v>8.4353095173229867E-3</v>
      </c>
      <c r="AQ12">
        <f t="shared" ref="AQ12:AQ54" si="25">$B$1*EXP((-$B$2-($B$4*AO12))/($B$5*AI12))*($B$3-AP12)</f>
        <v>9.60144038518967E-5</v>
      </c>
      <c r="AR12">
        <f t="shared" si="16"/>
        <v>4.5665562446965613E-5</v>
      </c>
      <c r="AS12">
        <f t="shared" si="16"/>
        <v>3.3294655164594328E-10</v>
      </c>
    </row>
    <row r="13" spans="1:46" x14ac:dyDescent="0.25">
      <c r="A13">
        <v>752</v>
      </c>
      <c r="B13">
        <v>166.24600000000001</v>
      </c>
      <c r="C13">
        <f t="shared" si="0"/>
        <v>439.39599999999996</v>
      </c>
      <c r="D13">
        <v>5.0432399999999999</v>
      </c>
      <c r="E13">
        <f t="shared" si="17"/>
        <v>0.99728296334966715</v>
      </c>
      <c r="F13">
        <f t="shared" si="1"/>
        <v>2.7170366503328491E-3</v>
      </c>
      <c r="G13">
        <f t="shared" si="2"/>
        <v>3.8413305796926341E-5</v>
      </c>
      <c r="H13">
        <f t="shared" si="3"/>
        <v>-0.96744597040907565</v>
      </c>
      <c r="I13">
        <f t="shared" si="4"/>
        <v>-2.8380913630826967</v>
      </c>
      <c r="J13">
        <f t="shared" si="18"/>
        <v>1.0564263410503292E-2</v>
      </c>
      <c r="K13">
        <f t="shared" si="5"/>
        <v>1.598312778514973E-5</v>
      </c>
      <c r="L13">
        <f t="shared" si="6"/>
        <v>6.1578967825535099E-5</v>
      </c>
      <c r="M13">
        <f t="shared" si="6"/>
        <v>5.0311288563998702E-10</v>
      </c>
      <c r="Q13">
        <v>384</v>
      </c>
      <c r="R13">
        <v>176.703</v>
      </c>
      <c r="S13">
        <f t="shared" si="7"/>
        <v>449.85299999999995</v>
      </c>
      <c r="T13">
        <v>4.9746800000000002</v>
      </c>
      <c r="U13">
        <f t="shared" si="19"/>
        <v>0.99675607659586407</v>
      </c>
      <c r="V13">
        <f t="shared" si="8"/>
        <v>3.2439234041359288E-3</v>
      </c>
      <c r="W13">
        <f t="shared" si="9"/>
        <v>8.3235321029532613E-5</v>
      </c>
      <c r="X13">
        <f t="shared" si="10"/>
        <v>-0.97371967937086068</v>
      </c>
      <c r="Y13">
        <f t="shared" si="11"/>
        <v>-2.9581853718305515</v>
      </c>
      <c r="Z13">
        <f t="shared" si="20"/>
        <v>8.5283521925688353E-3</v>
      </c>
      <c r="AA13">
        <f t="shared" si="12"/>
        <v>9.763758127490954E-5</v>
      </c>
      <c r="AB13">
        <f t="shared" si="13"/>
        <v>2.7925187620018477E-5</v>
      </c>
      <c r="AC13">
        <f t="shared" si="13"/>
        <v>2.0742510017556466E-10</v>
      </c>
      <c r="AG13">
        <v>256</v>
      </c>
      <c r="AH13">
        <v>184.19499999999999</v>
      </c>
      <c r="AI13">
        <f t="shared" si="14"/>
        <v>457.34499999999997</v>
      </c>
      <c r="AJ13">
        <v>6.2901600000000002</v>
      </c>
      <c r="AK13">
        <f t="shared" si="21"/>
        <v>0.99649414079517895</v>
      </c>
      <c r="AL13">
        <f t="shared" si="22"/>
        <v>3.5058592048210491E-3</v>
      </c>
      <c r="AM13">
        <f t="shared" si="23"/>
        <v>1.2911320614230476E-4</v>
      </c>
      <c r="AN13">
        <f t="shared" si="24"/>
        <v>-0.96927246179613546</v>
      </c>
      <c r="AO13">
        <f t="shared" si="15"/>
        <v>-2.8708376240650217</v>
      </c>
      <c r="AP13">
        <f t="shared" ref="AP13:AP54" si="26">AP12+AQ12*(AG13-AG12)</f>
        <v>9.9715399789533331E-3</v>
      </c>
      <c r="AQ13">
        <f t="shared" si="25"/>
        <v>1.4944087037200763E-4</v>
      </c>
      <c r="AR13">
        <f t="shared" si="16"/>
        <v>4.1805027872983852E-5</v>
      </c>
      <c r="AS13">
        <f t="shared" si="16"/>
        <v>4.1321393303554145E-10</v>
      </c>
    </row>
    <row r="14" spans="1:46" x14ac:dyDescent="0.25">
      <c r="A14">
        <v>799</v>
      </c>
      <c r="B14">
        <v>174.11199999999999</v>
      </c>
      <c r="C14">
        <f t="shared" si="0"/>
        <v>447.26199999999994</v>
      </c>
      <c r="D14">
        <v>5.0341100000000001</v>
      </c>
      <c r="E14">
        <f t="shared" si="17"/>
        <v>0.99547753797721161</v>
      </c>
      <c r="F14">
        <f t="shared" si="1"/>
        <v>4.5224620227883872E-3</v>
      </c>
      <c r="G14">
        <f t="shared" si="2"/>
        <v>4.5439616933928839E-5</v>
      </c>
      <c r="H14">
        <f t="shared" si="3"/>
        <v>-0.96513110810881053</v>
      </c>
      <c r="I14">
        <f t="shared" si="4"/>
        <v>-2.798780272169056</v>
      </c>
      <c r="J14">
        <f t="shared" si="18"/>
        <v>1.131547041640533E-2</v>
      </c>
      <c r="K14">
        <f t="shared" si="5"/>
        <v>3.3566934687020013E-5</v>
      </c>
      <c r="L14">
        <f t="shared" si="6"/>
        <v>4.6144963035750237E-5</v>
      </c>
      <c r="M14">
        <f t="shared" si="6"/>
        <v>1.4096058373606404E-10</v>
      </c>
      <c r="Q14">
        <v>408</v>
      </c>
      <c r="R14">
        <v>184.64099999999999</v>
      </c>
      <c r="S14">
        <f t="shared" si="7"/>
        <v>457.79099999999994</v>
      </c>
      <c r="T14">
        <v>4.9647100000000002</v>
      </c>
      <c r="U14">
        <f t="shared" si="19"/>
        <v>0.99475842889115529</v>
      </c>
      <c r="V14">
        <f t="shared" si="8"/>
        <v>5.2415711088447114E-3</v>
      </c>
      <c r="W14">
        <f t="shared" si="9"/>
        <v>9.9431562032274254E-5</v>
      </c>
      <c r="X14">
        <f t="shared" si="10"/>
        <v>-0.96649873853703139</v>
      </c>
      <c r="Y14">
        <f t="shared" si="11"/>
        <v>-2.8217249892749026</v>
      </c>
      <c r="Z14">
        <f t="shared" si="20"/>
        <v>1.0871654143166664E-2</v>
      </c>
      <c r="AA14">
        <f t="shared" si="12"/>
        <v>1.2448169184416517E-4</v>
      </c>
      <c r="AB14">
        <f t="shared" si="13"/>
        <v>3.1697834973359881E-5</v>
      </c>
      <c r="AC14">
        <f t="shared" si="13"/>
        <v>6.2750900359258605E-10</v>
      </c>
      <c r="AG14">
        <v>272</v>
      </c>
      <c r="AH14">
        <v>192.06700000000001</v>
      </c>
      <c r="AI14">
        <f t="shared" si="14"/>
        <v>465.21699999999998</v>
      </c>
      <c r="AJ14">
        <v>6.27712</v>
      </c>
      <c r="AK14">
        <f t="shared" si="21"/>
        <v>0.99442832949690207</v>
      </c>
      <c r="AL14">
        <f t="shared" si="22"/>
        <v>5.5716705030979252E-3</v>
      </c>
      <c r="AM14">
        <f t="shared" si="23"/>
        <v>1.5149018818843424E-4</v>
      </c>
      <c r="AN14">
        <f t="shared" si="24"/>
        <v>-0.96190437211166624</v>
      </c>
      <c r="AO14">
        <f t="shared" si="15"/>
        <v>-2.7475492224174016</v>
      </c>
      <c r="AP14">
        <f t="shared" si="26"/>
        <v>1.2362593904905454E-2</v>
      </c>
      <c r="AQ14">
        <f t="shared" si="25"/>
        <v>1.9877741312885756E-4</v>
      </c>
      <c r="AR14">
        <f t="shared" si="16"/>
        <v>4.6116640649217145E-5</v>
      </c>
      <c r="AS14">
        <f t="shared" si="16"/>
        <v>2.2360816425661937E-9</v>
      </c>
    </row>
    <row r="15" spans="1:46" x14ac:dyDescent="0.25">
      <c r="A15">
        <v>846</v>
      </c>
      <c r="B15">
        <v>182.02199999999999</v>
      </c>
      <c r="C15">
        <f t="shared" si="0"/>
        <v>455.17199999999997</v>
      </c>
      <c r="D15">
        <v>5.0233100000000004</v>
      </c>
      <c r="E15">
        <f t="shared" si="17"/>
        <v>0.99334187598131696</v>
      </c>
      <c r="F15">
        <f t="shared" si="1"/>
        <v>6.6581240186830426E-3</v>
      </c>
      <c r="G15">
        <f t="shared" si="2"/>
        <v>5.5579383305300665E-5</v>
      </c>
      <c r="H15">
        <f t="shared" si="3"/>
        <v>-0.96026955455765628</v>
      </c>
      <c r="I15">
        <f t="shared" si="4"/>
        <v>-2.722990732619782</v>
      </c>
      <c r="J15">
        <f t="shared" si="18"/>
        <v>1.2893116346695269E-2</v>
      </c>
      <c r="K15">
        <f t="shared" si="5"/>
        <v>5.8039899865506462E-5</v>
      </c>
      <c r="L15">
        <f t="shared" si="6"/>
        <v>3.8875129330371326E-5</v>
      </c>
      <c r="M15">
        <f t="shared" si="6"/>
        <v>6.0541417430469687E-12</v>
      </c>
      <c r="Q15">
        <v>432</v>
      </c>
      <c r="R15">
        <v>192.596</v>
      </c>
      <c r="S15">
        <f t="shared" si="7"/>
        <v>465.74599999999998</v>
      </c>
      <c r="T15">
        <v>4.9527999999999999</v>
      </c>
      <c r="U15">
        <f t="shared" si="19"/>
        <v>0.99237207140238071</v>
      </c>
      <c r="V15">
        <f t="shared" si="8"/>
        <v>7.6279285976192934E-3</v>
      </c>
      <c r="W15">
        <f t="shared" si="9"/>
        <v>1.2205620796908641E-4</v>
      </c>
      <c r="X15">
        <f t="shared" si="10"/>
        <v>-0.95729249930041238</v>
      </c>
      <c r="Y15">
        <f t="shared" si="11"/>
        <v>-2.6803932147601865</v>
      </c>
      <c r="Z15">
        <f t="shared" si="20"/>
        <v>1.3859214747426629E-2</v>
      </c>
      <c r="AA15">
        <f t="shared" si="12"/>
        <v>1.5400303302959652E-4</v>
      </c>
      <c r="AB15">
        <f t="shared" si="13"/>
        <v>3.882892708078073E-5</v>
      </c>
      <c r="AC15">
        <f t="shared" si="13"/>
        <v>1.0205996314468371E-9</v>
      </c>
      <c r="AG15">
        <v>288</v>
      </c>
      <c r="AH15">
        <v>199.91800000000001</v>
      </c>
      <c r="AI15">
        <f t="shared" si="14"/>
        <v>473.06799999999998</v>
      </c>
      <c r="AJ15">
        <v>6.2618200000000002</v>
      </c>
      <c r="AK15">
        <f t="shared" si="21"/>
        <v>0.99200448648588713</v>
      </c>
      <c r="AL15">
        <f t="shared" si="22"/>
        <v>7.995513514112873E-3</v>
      </c>
      <c r="AM15">
        <f t="shared" si="23"/>
        <v>1.8248131819039587E-4</v>
      </c>
      <c r="AN15">
        <f t="shared" si="24"/>
        <v>-0.95210377470123753</v>
      </c>
      <c r="AO15">
        <f t="shared" si="15"/>
        <v>-2.6118170291235612</v>
      </c>
      <c r="AP15">
        <f t="shared" si="26"/>
        <v>1.5543032514967175E-2</v>
      </c>
      <c r="AQ15">
        <f t="shared" si="25"/>
        <v>2.4660153501587556E-4</v>
      </c>
      <c r="AR15">
        <f t="shared" si="16"/>
        <v>5.6965043068256719E-5</v>
      </c>
      <c r="AS15">
        <f t="shared" si="16"/>
        <v>4.1114022057465291E-9</v>
      </c>
    </row>
    <row r="16" spans="1:46" x14ac:dyDescent="0.25">
      <c r="A16">
        <v>893</v>
      </c>
      <c r="B16">
        <v>189.89599999999999</v>
      </c>
      <c r="C16">
        <f t="shared" si="0"/>
        <v>463.04599999999994</v>
      </c>
      <c r="D16">
        <v>5.0101000000000004</v>
      </c>
      <c r="E16">
        <f t="shared" si="17"/>
        <v>0.99072964496596783</v>
      </c>
      <c r="F16">
        <f t="shared" si="1"/>
        <v>9.2703550340321739E-3</v>
      </c>
      <c r="G16">
        <f t="shared" si="2"/>
        <v>6.9211268385480966E-5</v>
      </c>
      <c r="H16">
        <f t="shared" si="3"/>
        <v>-0.95186354179745947</v>
      </c>
      <c r="I16">
        <f t="shared" si="4"/>
        <v>-2.6087966691603373</v>
      </c>
      <c r="J16">
        <f t="shared" si="18"/>
        <v>1.5620991640374074E-2</v>
      </c>
      <c r="K16">
        <f t="shared" si="5"/>
        <v>8.1916358588072816E-5</v>
      </c>
      <c r="L16">
        <f t="shared" si="6"/>
        <v>4.0330585305809769E-5</v>
      </c>
      <c r="M16">
        <f t="shared" si="6"/>
        <v>1.6141931705599543E-10</v>
      </c>
      <c r="Q16">
        <v>456</v>
      </c>
      <c r="R16">
        <v>200.54</v>
      </c>
      <c r="S16">
        <f t="shared" si="7"/>
        <v>473.68999999999994</v>
      </c>
      <c r="T16">
        <v>4.93818</v>
      </c>
      <c r="U16">
        <f t="shared" si="19"/>
        <v>0.98944272241112263</v>
      </c>
      <c r="V16">
        <f t="shared" si="8"/>
        <v>1.0557277588877367E-2</v>
      </c>
      <c r="W16">
        <f t="shared" si="9"/>
        <v>1.4877165704576625E-4</v>
      </c>
      <c r="X16">
        <f t="shared" si="10"/>
        <v>-0.94590296286150877</v>
      </c>
      <c r="Y16">
        <f t="shared" si="11"/>
        <v>-2.5376316436607551</v>
      </c>
      <c r="Z16">
        <f t="shared" si="20"/>
        <v>1.7555287540136945E-2</v>
      </c>
      <c r="AA16">
        <f t="shared" si="12"/>
        <v>1.8747961914615294E-4</v>
      </c>
      <c r="AB16">
        <f t="shared" si="13"/>
        <v>4.8972143277928074E-5</v>
      </c>
      <c r="AC16">
        <f t="shared" si="13"/>
        <v>1.498306329964972E-9</v>
      </c>
      <c r="AG16">
        <v>304</v>
      </c>
      <c r="AH16">
        <v>207.79300000000001</v>
      </c>
      <c r="AI16">
        <f t="shared" si="14"/>
        <v>480.94299999999998</v>
      </c>
      <c r="AJ16">
        <v>6.2433899999999998</v>
      </c>
      <c r="AK16">
        <f t="shared" si="21"/>
        <v>0.98908478539484079</v>
      </c>
      <c r="AL16">
        <f t="shared" si="22"/>
        <v>1.0915214605159207E-2</v>
      </c>
      <c r="AM16">
        <f t="shared" si="23"/>
        <v>2.2307672809708523E-4</v>
      </c>
      <c r="AN16">
        <f t="shared" si="24"/>
        <v>-0.93994523854040279</v>
      </c>
      <c r="AO16">
        <f t="shared" si="15"/>
        <v>-2.47278066859168</v>
      </c>
      <c r="AP16">
        <f t="shared" si="26"/>
        <v>1.9488657075221183E-2</v>
      </c>
      <c r="AQ16">
        <f t="shared" si="25"/>
        <v>2.9965659568176962E-4</v>
      </c>
      <c r="AR16">
        <f t="shared" si="16"/>
        <v>7.3503915787462401E-5</v>
      </c>
      <c r="AS16">
        <f t="shared" si="16"/>
        <v>5.8644761192877955E-9</v>
      </c>
    </row>
    <row r="17" spans="1:45" x14ac:dyDescent="0.25">
      <c r="A17">
        <v>940</v>
      </c>
      <c r="B17">
        <v>197.73500000000001</v>
      </c>
      <c r="C17">
        <f t="shared" si="0"/>
        <v>470.88499999999999</v>
      </c>
      <c r="D17">
        <v>4.9936499999999997</v>
      </c>
      <c r="E17">
        <f t="shared" si="17"/>
        <v>0.98747671535185022</v>
      </c>
      <c r="F17">
        <f t="shared" si="1"/>
        <v>1.2523284648149779E-2</v>
      </c>
      <c r="G17">
        <f t="shared" si="2"/>
        <v>8.4778544557289812E-5</v>
      </c>
      <c r="H17">
        <f t="shared" si="3"/>
        <v>-0.93999946282496261</v>
      </c>
      <c r="I17">
        <f t="shared" si="4"/>
        <v>-2.4733462328603033</v>
      </c>
      <c r="J17">
        <f t="shared" si="18"/>
        <v>1.9471060494013495E-2</v>
      </c>
      <c r="K17">
        <f t="shared" si="5"/>
        <v>1.0312002201070909E-4</v>
      </c>
      <c r="L17">
        <f t="shared" si="6"/>
        <v>4.8271589204367268E-5</v>
      </c>
      <c r="M17">
        <f t="shared" si="6"/>
        <v>3.3640979517428788E-10</v>
      </c>
      <c r="Q17">
        <v>480</v>
      </c>
      <c r="R17">
        <v>208.48500000000001</v>
      </c>
      <c r="S17">
        <f t="shared" si="7"/>
        <v>481.63499999999999</v>
      </c>
      <c r="T17">
        <v>4.9203599999999996</v>
      </c>
      <c r="U17">
        <f t="shared" si="19"/>
        <v>0.98587220264202424</v>
      </c>
      <c r="V17">
        <f t="shared" si="8"/>
        <v>1.4127797357975758E-2</v>
      </c>
      <c r="W17">
        <f t="shared" si="9"/>
        <v>1.8158156794306304E-4</v>
      </c>
      <c r="X17">
        <f t="shared" si="10"/>
        <v>-0.93203761286280762</v>
      </c>
      <c r="Y17">
        <f t="shared" si="11"/>
        <v>-2.3945059424914064</v>
      </c>
      <c r="Z17">
        <f t="shared" si="20"/>
        <v>2.2054798399644616E-2</v>
      </c>
      <c r="AA17">
        <f t="shared" si="12"/>
        <v>2.2607120396355289E-4</v>
      </c>
      <c r="AB17">
        <f t="shared" si="13"/>
        <v>6.2837345514619175E-5</v>
      </c>
      <c r="AC17">
        <f t="shared" si="13"/>
        <v>1.9793277132356671E-9</v>
      </c>
      <c r="AG17">
        <v>320</v>
      </c>
      <c r="AH17">
        <v>215.65700000000001</v>
      </c>
      <c r="AI17">
        <f t="shared" si="14"/>
        <v>488.80700000000002</v>
      </c>
      <c r="AJ17">
        <v>6.2208600000000001</v>
      </c>
      <c r="AK17">
        <f t="shared" si="21"/>
        <v>0.98551555774528743</v>
      </c>
      <c r="AL17">
        <f t="shared" si="22"/>
        <v>1.4484442254712571E-2</v>
      </c>
      <c r="AM17">
        <f t="shared" si="23"/>
        <v>2.7822707765327859E-4</v>
      </c>
      <c r="AN17">
        <f t="shared" si="24"/>
        <v>-0.92517085542800714</v>
      </c>
      <c r="AO17">
        <f t="shared" si="15"/>
        <v>-2.332419933234295</v>
      </c>
      <c r="AP17">
        <f t="shared" si="26"/>
        <v>2.4283162606129498E-2</v>
      </c>
      <c r="AQ17">
        <f t="shared" si="25"/>
        <v>3.587667032089764E-4</v>
      </c>
      <c r="AR17">
        <f t="shared" si="16"/>
        <v>9.6014920525272265E-5</v>
      </c>
      <c r="AS17">
        <f t="shared" si="16"/>
        <v>6.4866312846520124E-9</v>
      </c>
    </row>
    <row r="18" spans="1:45" x14ac:dyDescent="0.25">
      <c r="A18">
        <v>987</v>
      </c>
      <c r="B18">
        <v>205.57900000000001</v>
      </c>
      <c r="C18">
        <f t="shared" si="0"/>
        <v>478.72899999999998</v>
      </c>
      <c r="D18">
        <v>4.9734999999999996</v>
      </c>
      <c r="E18">
        <f t="shared" si="17"/>
        <v>0.9834921237576576</v>
      </c>
      <c r="F18">
        <f t="shared" si="1"/>
        <v>1.6507876242342401E-2</v>
      </c>
      <c r="G18">
        <f t="shared" si="2"/>
        <v>1.1086425057491672E-4</v>
      </c>
      <c r="H18">
        <f t="shared" si="3"/>
        <v>-0.92506442291513369</v>
      </c>
      <c r="I18">
        <f t="shared" si="4"/>
        <v>-2.3314951354664073</v>
      </c>
      <c r="J18">
        <f t="shared" si="18"/>
        <v>2.4317701528516825E-2</v>
      </c>
      <c r="K18">
        <f t="shared" si="5"/>
        <v>1.2502160748571026E-4</v>
      </c>
      <c r="L18">
        <f t="shared" si="6"/>
        <v>6.0993371000569421E-5</v>
      </c>
      <c r="M18">
        <f t="shared" si="6"/>
        <v>2.0043075469959367E-10</v>
      </c>
      <c r="Q18">
        <v>504</v>
      </c>
      <c r="R18">
        <v>216.41</v>
      </c>
      <c r="S18">
        <f t="shared" si="7"/>
        <v>489.55999999999995</v>
      </c>
      <c r="T18">
        <v>4.8986099999999997</v>
      </c>
      <c r="U18">
        <f t="shared" si="19"/>
        <v>0.98151424501139073</v>
      </c>
      <c r="V18">
        <f t="shared" si="8"/>
        <v>1.8485754988609271E-2</v>
      </c>
      <c r="W18">
        <f t="shared" si="9"/>
        <v>2.383518972310141E-4</v>
      </c>
      <c r="X18">
        <f t="shared" si="10"/>
        <v>-0.91531816153333412</v>
      </c>
      <c r="Y18">
        <f t="shared" si="11"/>
        <v>-2.2510347662419861</v>
      </c>
      <c r="Z18">
        <f t="shared" si="20"/>
        <v>2.7480507294769887E-2</v>
      </c>
      <c r="AA18">
        <f t="shared" si="12"/>
        <v>2.6951255348152539E-4</v>
      </c>
      <c r="AB18">
        <f t="shared" si="13"/>
        <v>8.0905569049181716E-5</v>
      </c>
      <c r="AC18">
        <f t="shared" si="13"/>
        <v>9.709864979625279E-10</v>
      </c>
      <c r="AG18">
        <v>336</v>
      </c>
      <c r="AH18">
        <v>223.51599999999999</v>
      </c>
      <c r="AI18">
        <f t="shared" si="14"/>
        <v>496.66599999999994</v>
      </c>
      <c r="AJ18">
        <v>6.1927599999999998</v>
      </c>
      <c r="AK18">
        <f t="shared" si="21"/>
        <v>0.98106392450283497</v>
      </c>
      <c r="AL18">
        <f t="shared" si="22"/>
        <v>1.8936075497165028E-2</v>
      </c>
      <c r="AM18">
        <f t="shared" si="23"/>
        <v>3.8318106424134468E-4</v>
      </c>
      <c r="AN18">
        <f t="shared" si="24"/>
        <v>-0.90748208502360184</v>
      </c>
      <c r="AO18">
        <f t="shared" si="15"/>
        <v>-2.1916436199167206</v>
      </c>
      <c r="AP18">
        <f t="shared" si="26"/>
        <v>3.0023429857473121E-2</v>
      </c>
      <c r="AQ18">
        <f t="shared" si="25"/>
        <v>4.2533550807207149E-4</v>
      </c>
      <c r="AR18">
        <f t="shared" si="16"/>
        <v>1.2292942671104289E-4</v>
      </c>
      <c r="AS18">
        <f t="shared" si="16"/>
        <v>1.7769971346779018E-9</v>
      </c>
    </row>
    <row r="19" spans="1:45" x14ac:dyDescent="0.25">
      <c r="A19">
        <v>1034</v>
      </c>
      <c r="B19">
        <v>213.422</v>
      </c>
      <c r="C19">
        <f t="shared" si="0"/>
        <v>486.572</v>
      </c>
      <c r="D19">
        <v>4.9471499999999997</v>
      </c>
      <c r="E19">
        <f t="shared" si="17"/>
        <v>0.97828150398063651</v>
      </c>
      <c r="F19">
        <f t="shared" si="1"/>
        <v>2.1718496019363487E-2</v>
      </c>
      <c r="G19">
        <f t="shared" si="2"/>
        <v>1.5647216238637827E-4</v>
      </c>
      <c r="H19">
        <f t="shared" si="3"/>
        <v>-0.90695734088603852</v>
      </c>
      <c r="I19">
        <f t="shared" si="4"/>
        <v>-2.1878139994139159</v>
      </c>
      <c r="J19">
        <f t="shared" si="18"/>
        <v>3.0193717080345208E-2</v>
      </c>
      <c r="K19">
        <f t="shared" si="5"/>
        <v>1.4911279140298795E-4</v>
      </c>
      <c r="L19">
        <f t="shared" si="6"/>
        <v>7.1829372032508132E-5</v>
      </c>
      <c r="M19">
        <f t="shared" si="6"/>
        <v>5.4160341271167466E-11</v>
      </c>
      <c r="Q19">
        <v>528</v>
      </c>
      <c r="R19">
        <v>224.37799999999999</v>
      </c>
      <c r="S19">
        <f t="shared" si="7"/>
        <v>497.52799999999996</v>
      </c>
      <c r="T19">
        <v>4.8700599999999996</v>
      </c>
      <c r="U19">
        <f t="shared" si="19"/>
        <v>0.97579379947784639</v>
      </c>
      <c r="V19">
        <f t="shared" si="8"/>
        <v>2.4206200522153609E-2</v>
      </c>
      <c r="W19">
        <f t="shared" si="9"/>
        <v>3.437944353055315E-4</v>
      </c>
      <c r="X19">
        <f t="shared" si="10"/>
        <v>-0.89538593689961665</v>
      </c>
      <c r="Y19">
        <f t="shared" si="11"/>
        <v>-2.1074848018142331</v>
      </c>
      <c r="Z19">
        <f t="shared" si="20"/>
        <v>3.3948808578326495E-2</v>
      </c>
      <c r="AA19">
        <f t="shared" si="12"/>
        <v>3.2012518253409156E-4</v>
      </c>
      <c r="AB19">
        <f t="shared" si="13"/>
        <v>9.4918411736204811E-5</v>
      </c>
      <c r="AC19">
        <f t="shared" si="13"/>
        <v>5.6023352675831707E-10</v>
      </c>
      <c r="AG19">
        <v>352</v>
      </c>
      <c r="AH19">
        <v>231.37799999999999</v>
      </c>
      <c r="AI19">
        <f t="shared" si="14"/>
        <v>504.52799999999996</v>
      </c>
      <c r="AJ19">
        <v>6.1540600000000003</v>
      </c>
      <c r="AK19">
        <f t="shared" si="21"/>
        <v>0.97493302747497346</v>
      </c>
      <c r="AL19">
        <f t="shared" si="22"/>
        <v>2.5066972525026543E-2</v>
      </c>
      <c r="AM19">
        <f t="shared" si="23"/>
        <v>5.4477059830902036E-4</v>
      </c>
      <c r="AN19">
        <f t="shared" si="24"/>
        <v>-0.8865111808682471</v>
      </c>
      <c r="AO19">
        <f t="shared" si="15"/>
        <v>-2.0505694916897141</v>
      </c>
      <c r="AP19">
        <f t="shared" si="26"/>
        <v>3.6828797986626263E-2</v>
      </c>
      <c r="AQ19">
        <f t="shared" si="25"/>
        <v>5.0004313528095423E-4</v>
      </c>
      <c r="AR19">
        <f t="shared" si="16"/>
        <v>1.3834053818913546E-4</v>
      </c>
      <c r="AS19">
        <f t="shared" si="16"/>
        <v>2.0005459489270227E-9</v>
      </c>
    </row>
    <row r="20" spans="1:45" x14ac:dyDescent="0.25">
      <c r="A20">
        <v>1081</v>
      </c>
      <c r="B20">
        <v>221.25399999999999</v>
      </c>
      <c r="C20">
        <f t="shared" si="0"/>
        <v>494.404</v>
      </c>
      <c r="D20">
        <v>4.9099599999999999</v>
      </c>
      <c r="E20">
        <f t="shared" si="17"/>
        <v>0.97092731234847673</v>
      </c>
      <c r="F20">
        <f t="shared" si="1"/>
        <v>2.9072687651523266E-2</v>
      </c>
      <c r="G20">
        <f t="shared" si="2"/>
        <v>2.1634306506877724E-4</v>
      </c>
      <c r="H20">
        <f t="shared" si="3"/>
        <v>-0.88536109364669735</v>
      </c>
      <c r="I20">
        <f t="shared" si="4"/>
        <v>-2.0434557432886198</v>
      </c>
      <c r="J20">
        <f t="shared" si="18"/>
        <v>3.7202018276285644E-2</v>
      </c>
      <c r="K20">
        <f t="shared" si="5"/>
        <v>1.7574223586978193E-4</v>
      </c>
      <c r="L20">
        <f t="shared" si="6"/>
        <v>6.6086016406699476E-5</v>
      </c>
      <c r="M20">
        <f t="shared" si="6"/>
        <v>1.6484273316459903E-9</v>
      </c>
      <c r="Q20">
        <v>552</v>
      </c>
      <c r="R20">
        <v>232.334</v>
      </c>
      <c r="S20">
        <f t="shared" si="7"/>
        <v>505.48399999999998</v>
      </c>
      <c r="T20">
        <v>4.8288799999999998</v>
      </c>
      <c r="U20">
        <f t="shared" si="19"/>
        <v>0.96754273303051364</v>
      </c>
      <c r="V20">
        <f t="shared" si="8"/>
        <v>3.2457266969486365E-2</v>
      </c>
      <c r="W20">
        <f t="shared" si="9"/>
        <v>4.6501578549097239E-4</v>
      </c>
      <c r="X20">
        <f t="shared" si="10"/>
        <v>-0.8717105757086332</v>
      </c>
      <c r="Y20">
        <f t="shared" si="11"/>
        <v>-1.9630593040820776</v>
      </c>
      <c r="Z20">
        <f t="shared" si="20"/>
        <v>4.1631812959144691E-2</v>
      </c>
      <c r="AA20">
        <f t="shared" si="12"/>
        <v>3.7541689173463101E-4</v>
      </c>
      <c r="AB20">
        <f t="shared" si="13"/>
        <v>8.417229411635568E-5</v>
      </c>
      <c r="AC20">
        <f t="shared" si="13"/>
        <v>8.027961762360149E-9</v>
      </c>
      <c r="AG20">
        <v>368</v>
      </c>
      <c r="AH20">
        <v>239.23</v>
      </c>
      <c r="AI20">
        <f t="shared" si="14"/>
        <v>512.38</v>
      </c>
      <c r="AJ20">
        <v>6.0990399999999996</v>
      </c>
      <c r="AK20">
        <f t="shared" si="21"/>
        <v>0.96621669790202913</v>
      </c>
      <c r="AL20">
        <f t="shared" si="22"/>
        <v>3.3783302097970869E-2</v>
      </c>
      <c r="AM20">
        <f t="shared" si="23"/>
        <v>6.9715190525149878E-4</v>
      </c>
      <c r="AN20">
        <f t="shared" si="24"/>
        <v>-0.8618568633600483</v>
      </c>
      <c r="AO20">
        <f t="shared" si="15"/>
        <v>-1.9091131698289934</v>
      </c>
      <c r="AP20">
        <f t="shared" si="26"/>
        <v>4.4829488151121533E-2</v>
      </c>
      <c r="AQ20">
        <f t="shared" si="25"/>
        <v>5.8203900999206665E-4</v>
      </c>
      <c r="AR20">
        <f t="shared" si="16"/>
        <v>1.2201822632082025E-4</v>
      </c>
      <c r="AS20">
        <f t="shared" si="16"/>
        <v>1.3250978655008992E-8</v>
      </c>
    </row>
    <row r="21" spans="1:45" x14ac:dyDescent="0.25">
      <c r="A21">
        <v>1128</v>
      </c>
      <c r="B21">
        <v>229.19900000000001</v>
      </c>
      <c r="C21">
        <f t="shared" si="0"/>
        <v>502.34899999999999</v>
      </c>
      <c r="D21">
        <v>4.8585399999999996</v>
      </c>
      <c r="E21">
        <f t="shared" si="17"/>
        <v>0.9607591882902442</v>
      </c>
      <c r="F21">
        <f t="shared" si="1"/>
        <v>3.9240811709755796E-2</v>
      </c>
      <c r="G21">
        <f t="shared" si="2"/>
        <v>2.5757531006437648E-4</v>
      </c>
      <c r="H21">
        <f t="shared" si="3"/>
        <v>-0.85990806080807825</v>
      </c>
      <c r="I21">
        <f t="shared" si="4"/>
        <v>-1.8988025454219239</v>
      </c>
      <c r="J21">
        <f t="shared" si="18"/>
        <v>4.5461903362165393E-2</v>
      </c>
      <c r="K21">
        <f t="shared" si="5"/>
        <v>2.0762317366798861E-4</v>
      </c>
      <c r="L21">
        <f t="shared" si="6"/>
        <v>3.8701981347680365E-5</v>
      </c>
      <c r="M21">
        <f t="shared" si="6"/>
        <v>2.4952159305633371E-9</v>
      </c>
      <c r="Q21">
        <v>576</v>
      </c>
      <c r="R21">
        <v>240.26</v>
      </c>
      <c r="S21">
        <f t="shared" si="7"/>
        <v>513.41</v>
      </c>
      <c r="T21">
        <v>4.77318</v>
      </c>
      <c r="U21">
        <f t="shared" si="19"/>
        <v>0.9563823541787303</v>
      </c>
      <c r="V21">
        <f t="shared" si="8"/>
        <v>4.3617645821269702E-2</v>
      </c>
      <c r="W21">
        <f t="shared" si="9"/>
        <v>5.3030166417210778E-4</v>
      </c>
      <c r="X21">
        <f t="shared" si="10"/>
        <v>-0.84394602923135875</v>
      </c>
      <c r="Y21">
        <f t="shared" si="11"/>
        <v>-1.8182909988105043</v>
      </c>
      <c r="Z21">
        <f t="shared" si="20"/>
        <v>5.0641818360775838E-2</v>
      </c>
      <c r="AA21">
        <f t="shared" si="12"/>
        <v>4.3498994230255737E-4</v>
      </c>
      <c r="AB21">
        <f t="shared" si="13"/>
        <v>4.9338999864752084E-5</v>
      </c>
      <c r="AC21">
        <f t="shared" si="13"/>
        <v>9.0843243257385334E-9</v>
      </c>
      <c r="AG21">
        <v>384</v>
      </c>
      <c r="AH21">
        <v>247.084</v>
      </c>
      <c r="AI21">
        <f t="shared" si="14"/>
        <v>520.23399999999992</v>
      </c>
      <c r="AJ21">
        <v>6.0286299999999997</v>
      </c>
      <c r="AK21">
        <f t="shared" si="21"/>
        <v>0.95506226741800515</v>
      </c>
      <c r="AL21">
        <f t="shared" si="22"/>
        <v>4.4937732581994849E-2</v>
      </c>
      <c r="AM21">
        <f t="shared" si="23"/>
        <v>7.7824371187001917E-4</v>
      </c>
      <c r="AN21">
        <f t="shared" si="24"/>
        <v>-0.83315978996369111</v>
      </c>
      <c r="AO21">
        <f t="shared" si="15"/>
        <v>-1.7674160201073863</v>
      </c>
      <c r="AP21">
        <f t="shared" si="26"/>
        <v>5.4142112310994597E-2</v>
      </c>
      <c r="AQ21">
        <f t="shared" si="25"/>
        <v>6.7197075594413447E-4</v>
      </c>
      <c r="AR21">
        <f t="shared" si="16"/>
        <v>8.472060619562148E-5</v>
      </c>
      <c r="AS21">
        <f t="shared" si="16"/>
        <v>1.1293941161225033E-8</v>
      </c>
    </row>
    <row r="22" spans="1:45" x14ac:dyDescent="0.25">
      <c r="A22">
        <v>1175</v>
      </c>
      <c r="B22">
        <v>237.066</v>
      </c>
      <c r="C22">
        <f t="shared" si="0"/>
        <v>510.21600000000001</v>
      </c>
      <c r="D22">
        <v>4.79732</v>
      </c>
      <c r="E22">
        <f t="shared" si="17"/>
        <v>0.94865314871721851</v>
      </c>
      <c r="F22">
        <f t="shared" si="1"/>
        <v>5.1346851282781492E-2</v>
      </c>
      <c r="G22">
        <f t="shared" si="2"/>
        <v>2.7655055750623456E-4</v>
      </c>
      <c r="H22">
        <f t="shared" si="3"/>
        <v>-0.8298376600801316</v>
      </c>
      <c r="I22">
        <f t="shared" si="4"/>
        <v>-1.7522549059738528</v>
      </c>
      <c r="J22">
        <f t="shared" si="18"/>
        <v>5.5220192524560854E-2</v>
      </c>
      <c r="K22">
        <f t="shared" si="5"/>
        <v>2.3947400547234539E-4</v>
      </c>
      <c r="L22">
        <f t="shared" si="6"/>
        <v>1.5002772375268896E-5</v>
      </c>
      <c r="M22">
        <f t="shared" si="6"/>
        <v>1.3746707107216917E-9</v>
      </c>
      <c r="Q22">
        <v>600</v>
      </c>
      <c r="R22">
        <v>248.18799999999999</v>
      </c>
      <c r="S22">
        <f t="shared" si="7"/>
        <v>521.33799999999997</v>
      </c>
      <c r="T22">
        <v>4.7096600000000004</v>
      </c>
      <c r="U22">
        <f t="shared" si="19"/>
        <v>0.94365511423859971</v>
      </c>
      <c r="V22">
        <f t="shared" si="8"/>
        <v>5.6344885761400287E-2</v>
      </c>
      <c r="W22">
        <f t="shared" si="9"/>
        <v>5.636124897396011E-4</v>
      </c>
      <c r="X22">
        <f t="shared" si="10"/>
        <v>-0.81177566413563129</v>
      </c>
      <c r="Y22">
        <f t="shared" si="11"/>
        <v>-1.6735487921289069</v>
      </c>
      <c r="Z22">
        <f t="shared" si="20"/>
        <v>6.1081576976037215E-2</v>
      </c>
      <c r="AA22">
        <f t="shared" si="12"/>
        <v>5.0035497827177918E-4</v>
      </c>
      <c r="AB22">
        <f t="shared" si="13"/>
        <v>2.2436243662818651E-5</v>
      </c>
      <c r="AC22">
        <f t="shared" si="13"/>
        <v>4.0015127571016221E-9</v>
      </c>
      <c r="AG22">
        <v>400</v>
      </c>
      <c r="AH22">
        <v>254.93899999999999</v>
      </c>
      <c r="AI22">
        <f t="shared" si="14"/>
        <v>528.08899999999994</v>
      </c>
      <c r="AJ22">
        <v>5.9500299999999999</v>
      </c>
      <c r="AK22">
        <f t="shared" si="21"/>
        <v>0.94261036802808484</v>
      </c>
      <c r="AL22">
        <f t="shared" si="22"/>
        <v>5.7389631971915156E-2</v>
      </c>
      <c r="AM22">
        <f t="shared" si="23"/>
        <v>8.3022563918958014E-4</v>
      </c>
      <c r="AN22">
        <f t="shared" si="24"/>
        <v>-0.80002868745597877</v>
      </c>
      <c r="AO22">
        <f t="shared" si="15"/>
        <v>-1.6253727192132446</v>
      </c>
      <c r="AP22">
        <f t="shared" si="26"/>
        <v>6.4893644406100751E-2</v>
      </c>
      <c r="AQ22">
        <f t="shared" si="25"/>
        <v>7.6903292934519759E-4</v>
      </c>
      <c r="AR22">
        <f t="shared" si="16"/>
        <v>5.6310202612412011E-5</v>
      </c>
      <c r="AS22">
        <f t="shared" si="16"/>
        <v>3.7445477380987937E-9</v>
      </c>
    </row>
    <row r="23" spans="1:45" x14ac:dyDescent="0.25">
      <c r="A23">
        <v>1222</v>
      </c>
      <c r="B23">
        <v>244.881</v>
      </c>
      <c r="C23">
        <f t="shared" si="0"/>
        <v>518.03099999999995</v>
      </c>
      <c r="D23">
        <v>4.7315899999999997</v>
      </c>
      <c r="E23">
        <f t="shared" si="17"/>
        <v>0.93565527251442548</v>
      </c>
      <c r="F23">
        <f t="shared" si="1"/>
        <v>6.4344727485574515E-2</v>
      </c>
      <c r="G23">
        <f t="shared" si="2"/>
        <v>3.0377225394720723E-4</v>
      </c>
      <c r="H23">
        <f t="shared" si="3"/>
        <v>-0.79515425176273857</v>
      </c>
      <c r="I23">
        <f t="shared" si="4"/>
        <v>-1.6060029595450982</v>
      </c>
      <c r="J23">
        <f t="shared" si="18"/>
        <v>6.6475470781761081E-2</v>
      </c>
      <c r="K23">
        <f t="shared" si="5"/>
        <v>2.7306244444289218E-4</v>
      </c>
      <c r="L23">
        <f t="shared" si="6"/>
        <v>4.5400669942439915E-6</v>
      </c>
      <c r="M23">
        <f t="shared" si="6"/>
        <v>9.4309239979131933E-10</v>
      </c>
      <c r="Q23">
        <v>624</v>
      </c>
      <c r="R23">
        <v>256.09800000000001</v>
      </c>
      <c r="S23">
        <f t="shared" si="7"/>
        <v>529.24800000000005</v>
      </c>
      <c r="T23">
        <v>4.64215</v>
      </c>
      <c r="U23">
        <f t="shared" si="19"/>
        <v>0.93012841448484929</v>
      </c>
      <c r="V23">
        <f t="shared" si="8"/>
        <v>6.9871585515150714E-2</v>
      </c>
      <c r="W23">
        <f t="shared" si="9"/>
        <v>6.1428835720692132E-4</v>
      </c>
      <c r="X23">
        <f t="shared" si="10"/>
        <v>-0.77477112503465184</v>
      </c>
      <c r="Y23">
        <f t="shared" si="11"/>
        <v>-1.5285312049663058</v>
      </c>
      <c r="Z23">
        <f t="shared" si="20"/>
        <v>7.3090096454559911E-2</v>
      </c>
      <c r="AA23">
        <f t="shared" si="12"/>
        <v>5.6950000072647001E-4</v>
      </c>
      <c r="AB23">
        <f t="shared" si="13"/>
        <v>1.0358812667096672E-5</v>
      </c>
      <c r="AC23">
        <f t="shared" si="13"/>
        <v>2.0059968762199848E-9</v>
      </c>
      <c r="AG23">
        <v>416</v>
      </c>
      <c r="AH23">
        <v>262.791</v>
      </c>
      <c r="AI23">
        <f t="shared" si="14"/>
        <v>535.94100000000003</v>
      </c>
      <c r="AJ23">
        <v>5.8661799999999999</v>
      </c>
      <c r="AK23">
        <f t="shared" si="21"/>
        <v>0.92932675780105156</v>
      </c>
      <c r="AL23">
        <f t="shared" si="22"/>
        <v>7.0673242198948438E-2</v>
      </c>
      <c r="AM23">
        <f t="shared" si="23"/>
        <v>9.0824803676636812E-4</v>
      </c>
      <c r="AN23">
        <f t="shared" si="24"/>
        <v>-0.76211199452171074</v>
      </c>
      <c r="AO23">
        <f t="shared" si="15"/>
        <v>-1.4829853953870122</v>
      </c>
      <c r="AP23">
        <f t="shared" si="26"/>
        <v>7.7198171275623909E-2</v>
      </c>
      <c r="AQ23">
        <f t="shared" si="25"/>
        <v>8.7205948760281696E-4</v>
      </c>
      <c r="AR23">
        <f t="shared" si="16"/>
        <v>4.2574699455645004E-5</v>
      </c>
      <c r="AS23">
        <f t="shared" si="16"/>
        <v>1.309611090562759E-9</v>
      </c>
    </row>
    <row r="24" spans="1:45" x14ac:dyDescent="0.25">
      <c r="A24">
        <v>1269</v>
      </c>
      <c r="B24">
        <v>252.67500000000001</v>
      </c>
      <c r="C24">
        <f t="shared" si="0"/>
        <v>525.82500000000005</v>
      </c>
      <c r="D24">
        <v>4.6593900000000001</v>
      </c>
      <c r="E24">
        <f t="shared" si="17"/>
        <v>0.92137797657890674</v>
      </c>
      <c r="F24">
        <f t="shared" si="1"/>
        <v>7.8622023421093257E-2</v>
      </c>
      <c r="G24">
        <f t="shared" si="2"/>
        <v>3.402080949331219E-4</v>
      </c>
      <c r="H24">
        <f t="shared" si="3"/>
        <v>-0.75560617539395714</v>
      </c>
      <c r="I24">
        <f t="shared" si="4"/>
        <v>-1.4602644753865761</v>
      </c>
      <c r="J24">
        <f t="shared" si="18"/>
        <v>7.930940567057701E-2</v>
      </c>
      <c r="K24">
        <f t="shared" si="5"/>
        <v>3.0903423198215448E-4</v>
      </c>
      <c r="L24">
        <f t="shared" si="6"/>
        <v>4.7249435690534496E-7</v>
      </c>
      <c r="M24">
        <f t="shared" si="6"/>
        <v>9.7180973128569904E-10</v>
      </c>
      <c r="Q24">
        <v>648</v>
      </c>
      <c r="R24">
        <v>263.983</v>
      </c>
      <c r="S24">
        <f t="shared" si="7"/>
        <v>537.13300000000004</v>
      </c>
      <c r="T24">
        <v>4.5685700000000002</v>
      </c>
      <c r="U24">
        <f t="shared" si="19"/>
        <v>0.91538549391188317</v>
      </c>
      <c r="V24">
        <f t="shared" si="8"/>
        <v>8.4614506088116825E-2</v>
      </c>
      <c r="W24">
        <f t="shared" si="9"/>
        <v>6.9059435863220075E-4</v>
      </c>
      <c r="X24">
        <f t="shared" si="10"/>
        <v>-0.73265285708480477</v>
      </c>
      <c r="Y24">
        <f t="shared" si="11"/>
        <v>-1.3834438559142415</v>
      </c>
      <c r="Z24">
        <f t="shared" si="20"/>
        <v>8.6758096471995186E-2</v>
      </c>
      <c r="AA24">
        <f t="shared" si="12"/>
        <v>6.4151282950601965E-4</v>
      </c>
      <c r="AB24">
        <f t="shared" si="13"/>
        <v>4.594979733855777E-6</v>
      </c>
      <c r="AC24">
        <f t="shared" si="13"/>
        <v>2.4089965013641639E-9</v>
      </c>
      <c r="AG24">
        <v>432</v>
      </c>
      <c r="AH24">
        <v>270.61200000000002</v>
      </c>
      <c r="AI24">
        <f t="shared" si="14"/>
        <v>543.76199999999994</v>
      </c>
      <c r="AJ24">
        <v>5.7744499999999999</v>
      </c>
      <c r="AK24">
        <f t="shared" si="21"/>
        <v>0.91479478921278967</v>
      </c>
      <c r="AL24">
        <f t="shared" si="22"/>
        <v>8.5205210787210328E-2</v>
      </c>
      <c r="AM24">
        <f t="shared" si="23"/>
        <v>1.0212220921408874E-3</v>
      </c>
      <c r="AN24">
        <f t="shared" si="24"/>
        <v>-0.71911564085450741</v>
      </c>
      <c r="AO24">
        <f t="shared" si="15"/>
        <v>-1.3403370913891717</v>
      </c>
      <c r="AP24">
        <f t="shared" si="26"/>
        <v>9.1151123077268983E-2</v>
      </c>
      <c r="AQ24">
        <f t="shared" si="25"/>
        <v>9.776093888069499E-4</v>
      </c>
      <c r="AR24">
        <f t="shared" si="16"/>
        <v>3.5353872961070562E-5</v>
      </c>
      <c r="AS24">
        <f t="shared" si="16"/>
        <v>1.9020678920940414E-9</v>
      </c>
    </row>
    <row r="25" spans="1:45" x14ac:dyDescent="0.25">
      <c r="A25">
        <v>1316</v>
      </c>
      <c r="B25">
        <v>260.464</v>
      </c>
      <c r="C25">
        <f t="shared" si="0"/>
        <v>533.61400000000003</v>
      </c>
      <c r="D25">
        <v>4.5785299999999998</v>
      </c>
      <c r="E25">
        <f t="shared" si="17"/>
        <v>0.90538819611705001</v>
      </c>
      <c r="F25">
        <f t="shared" si="1"/>
        <v>9.4611803882949985E-2</v>
      </c>
      <c r="G25">
        <f t="shared" si="2"/>
        <v>3.8190315084194083E-4</v>
      </c>
      <c r="H25">
        <f t="shared" si="3"/>
        <v>-0.71084824673799329</v>
      </c>
      <c r="I25">
        <f t="shared" si="4"/>
        <v>-1.3147342668480499</v>
      </c>
      <c r="J25">
        <f t="shared" si="18"/>
        <v>9.3834014573738272E-2</v>
      </c>
      <c r="K25">
        <f t="shared" si="5"/>
        <v>3.4715204262801016E-4</v>
      </c>
      <c r="L25">
        <f t="shared" si="6"/>
        <v>6.0495620952403334E-7</v>
      </c>
      <c r="M25">
        <f t="shared" si="6"/>
        <v>1.20763952209632E-9</v>
      </c>
      <c r="Q25">
        <v>672</v>
      </c>
      <c r="R25">
        <v>271.88</v>
      </c>
      <c r="S25">
        <f t="shared" si="7"/>
        <v>545.03</v>
      </c>
      <c r="T25">
        <v>4.4858500000000001</v>
      </c>
      <c r="U25">
        <f t="shared" si="19"/>
        <v>0.89881122930471036</v>
      </c>
      <c r="V25">
        <f t="shared" si="8"/>
        <v>0.10118877069528964</v>
      </c>
      <c r="W25">
        <f t="shared" si="9"/>
        <v>7.7483150900210329E-4</v>
      </c>
      <c r="X25">
        <f t="shared" si="10"/>
        <v>-0.68520876716042833</v>
      </c>
      <c r="Y25">
        <f t="shared" si="11"/>
        <v>-1.2384812541031582</v>
      </c>
      <c r="Z25">
        <f t="shared" si="20"/>
        <v>0.10215440438013966</v>
      </c>
      <c r="AA25">
        <f t="shared" si="12"/>
        <v>7.1808308567651601E-4</v>
      </c>
      <c r="AB25">
        <f t="shared" si="13"/>
        <v>9.3244841331702276E-7</v>
      </c>
      <c r="AC25">
        <f t="shared" si="13"/>
        <v>3.2203835499400582E-9</v>
      </c>
      <c r="AG25">
        <v>448</v>
      </c>
      <c r="AH25">
        <v>278.45600000000002</v>
      </c>
      <c r="AI25">
        <f t="shared" si="14"/>
        <v>551.60599999999999</v>
      </c>
      <c r="AJ25">
        <v>5.6713100000000001</v>
      </c>
      <c r="AK25">
        <f t="shared" si="21"/>
        <v>0.89845523573853547</v>
      </c>
      <c r="AL25">
        <f t="shared" si="22"/>
        <v>0.10154476426146453</v>
      </c>
      <c r="AM25">
        <f t="shared" si="23"/>
        <v>1.1462757572925225E-3</v>
      </c>
      <c r="AN25">
        <f t="shared" si="24"/>
        <v>-0.67091521459107994</v>
      </c>
      <c r="AO25">
        <f t="shared" si="15"/>
        <v>-1.1978441311175427</v>
      </c>
      <c r="AP25">
        <f t="shared" si="26"/>
        <v>0.10679287329818019</v>
      </c>
      <c r="AQ25">
        <f t="shared" si="25"/>
        <v>1.0904221205152809E-3</v>
      </c>
      <c r="AR25">
        <f t="shared" si="16"/>
        <v>2.7542648461256563E-5</v>
      </c>
      <c r="AS25">
        <f t="shared" si="16"/>
        <v>3.1196287412440392E-9</v>
      </c>
    </row>
    <row r="26" spans="1:45" x14ac:dyDescent="0.25">
      <c r="A26">
        <v>1363</v>
      </c>
      <c r="B26">
        <v>268.26600000000002</v>
      </c>
      <c r="C26">
        <f t="shared" si="0"/>
        <v>541.41599999999994</v>
      </c>
      <c r="D26">
        <v>4.4877599999999997</v>
      </c>
      <c r="E26">
        <f t="shared" si="17"/>
        <v>0.8874387480274788</v>
      </c>
      <c r="F26">
        <f t="shared" si="1"/>
        <v>0.1125612519725212</v>
      </c>
      <c r="G26">
        <f t="shared" si="2"/>
        <v>4.2321954327631116E-4</v>
      </c>
      <c r="H26">
        <f t="shared" si="3"/>
        <v>-0.66056965379035582</v>
      </c>
      <c r="I26">
        <f t="shared" si="4"/>
        <v>-1.1691885446273886</v>
      </c>
      <c r="J26">
        <f t="shared" si="18"/>
        <v>0.11015016057725475</v>
      </c>
      <c r="K26">
        <f t="shared" si="5"/>
        <v>3.8726561665854131E-4</v>
      </c>
      <c r="L26">
        <f t="shared" si="6"/>
        <v>5.8133617163279099E-6</v>
      </c>
      <c r="M26">
        <f t="shared" si="6"/>
        <v>1.2926848392359789E-9</v>
      </c>
      <c r="Q26">
        <v>696</v>
      </c>
      <c r="R26">
        <v>279.77600000000001</v>
      </c>
      <c r="S26">
        <f t="shared" si="7"/>
        <v>552.92599999999993</v>
      </c>
      <c r="T26">
        <v>4.3930400000000001</v>
      </c>
      <c r="U26">
        <f t="shared" si="19"/>
        <v>0.88021527308865988</v>
      </c>
      <c r="V26">
        <f t="shared" si="8"/>
        <v>0.11978472691134012</v>
      </c>
      <c r="W26">
        <f t="shared" si="9"/>
        <v>8.5372556955667922E-4</v>
      </c>
      <c r="X26">
        <f t="shared" si="10"/>
        <v>-0.63210180355341228</v>
      </c>
      <c r="Y26">
        <f t="shared" si="11"/>
        <v>-1.0933157395071627</v>
      </c>
      <c r="Z26">
        <f t="shared" si="20"/>
        <v>0.11938839843637605</v>
      </c>
      <c r="AA26">
        <f t="shared" si="12"/>
        <v>7.9647277706811678E-4</v>
      </c>
      <c r="AB26">
        <f t="shared" si="13"/>
        <v>1.5707626006734501E-7</v>
      </c>
      <c r="AC26">
        <f t="shared" si="13"/>
        <v>3.2778822477383924E-9</v>
      </c>
      <c r="AG26">
        <v>464</v>
      </c>
      <c r="AH26">
        <v>286.27600000000001</v>
      </c>
      <c r="AI26">
        <f t="shared" si="14"/>
        <v>559.42599999999993</v>
      </c>
      <c r="AJ26">
        <v>5.5555399999999997</v>
      </c>
      <c r="AK26">
        <f t="shared" si="21"/>
        <v>0.88011482362185511</v>
      </c>
      <c r="AL26">
        <f t="shared" si="22"/>
        <v>0.11988517637814489</v>
      </c>
      <c r="AM26">
        <f t="shared" si="23"/>
        <v>1.2625172480985533E-3</v>
      </c>
      <c r="AN26">
        <f t="shared" si="24"/>
        <v>-0.61715262636548163</v>
      </c>
      <c r="AO26">
        <f t="shared" si="15"/>
        <v>-1.0550662216911812</v>
      </c>
      <c r="AP26">
        <f t="shared" si="26"/>
        <v>0.12423962722642468</v>
      </c>
      <c r="AQ26">
        <f t="shared" si="25"/>
        <v>1.2025843227140814E-3</v>
      </c>
      <c r="AR26">
        <f t="shared" si="16"/>
        <v>1.8961242190084577E-5</v>
      </c>
      <c r="AS26">
        <f t="shared" si="16"/>
        <v>3.5919555451406778E-9</v>
      </c>
    </row>
    <row r="27" spans="1:45" x14ac:dyDescent="0.25">
      <c r="A27">
        <v>1410</v>
      </c>
      <c r="B27">
        <v>276.05099999999999</v>
      </c>
      <c r="C27">
        <f t="shared" si="0"/>
        <v>549.20100000000002</v>
      </c>
      <c r="D27">
        <v>4.3871700000000002</v>
      </c>
      <c r="E27">
        <f t="shared" si="17"/>
        <v>0.86754742949349217</v>
      </c>
      <c r="F27">
        <f t="shared" si="1"/>
        <v>0.13245257050650783</v>
      </c>
      <c r="G27">
        <f t="shared" si="2"/>
        <v>4.5250285196706664E-4</v>
      </c>
      <c r="H27">
        <f t="shared" si="3"/>
        <v>-0.60448134690559718</v>
      </c>
      <c r="I27">
        <f t="shared" si="4"/>
        <v>-1.0234271581451815</v>
      </c>
      <c r="J27">
        <f t="shared" si="18"/>
        <v>0.1283516445602062</v>
      </c>
      <c r="K27">
        <f t="shared" si="5"/>
        <v>4.2734663046239442E-4</v>
      </c>
      <c r="L27">
        <f t="shared" si="6"/>
        <v>1.6817593617049882E-5</v>
      </c>
      <c r="M27">
        <f t="shared" si="6"/>
        <v>6.3283548039213292E-10</v>
      </c>
      <c r="Q27">
        <v>720</v>
      </c>
      <c r="R27">
        <v>287.65899999999999</v>
      </c>
      <c r="S27">
        <f t="shared" si="7"/>
        <v>560.80899999999997</v>
      </c>
      <c r="T27">
        <v>4.2907799999999998</v>
      </c>
      <c r="U27">
        <f t="shared" si="19"/>
        <v>0.85972585941929958</v>
      </c>
      <c r="V27">
        <f t="shared" si="8"/>
        <v>0.14027414058070042</v>
      </c>
      <c r="W27">
        <f t="shared" si="9"/>
        <v>9.1600596021668146E-4</v>
      </c>
      <c r="X27">
        <f t="shared" si="10"/>
        <v>-0.57319740707137301</v>
      </c>
      <c r="Y27">
        <f t="shared" si="11"/>
        <v>-0.94811886483241059</v>
      </c>
      <c r="Z27">
        <f t="shared" si="20"/>
        <v>0.13850374508601085</v>
      </c>
      <c r="AA27">
        <f t="shared" si="12"/>
        <v>8.7479773412943494E-4</v>
      </c>
      <c r="AB27">
        <f t="shared" si="13"/>
        <v>3.134300207617145E-6</v>
      </c>
      <c r="AC27">
        <f t="shared" si="13"/>
        <v>1.6981178972576242E-9</v>
      </c>
      <c r="AG27" s="11">
        <v>480</v>
      </c>
      <c r="AH27">
        <v>294.09500000000003</v>
      </c>
      <c r="AI27">
        <f t="shared" si="14"/>
        <v>567.245</v>
      </c>
      <c r="AJ27">
        <v>5.4280299999999997</v>
      </c>
      <c r="AK27">
        <f t="shared" si="21"/>
        <v>0.85991454765227826</v>
      </c>
      <c r="AL27">
        <f t="shared" si="22"/>
        <v>0.14008545234772174</v>
      </c>
      <c r="AM27">
        <f t="shared" si="23"/>
        <v>1.3579659679767569E-3</v>
      </c>
      <c r="AN27">
        <f t="shared" si="24"/>
        <v>-0.55785995013282696</v>
      </c>
      <c r="AO27">
        <f t="shared" si="15"/>
        <v>-0.91253402172368048</v>
      </c>
      <c r="AP27">
        <f t="shared" si="26"/>
        <v>0.14348097638984997</v>
      </c>
      <c r="AQ27">
        <f t="shared" si="25"/>
        <v>1.3165001642882574E-3</v>
      </c>
      <c r="AR27">
        <f t="shared" si="16"/>
        <v>1.1529583520670823E-5</v>
      </c>
      <c r="AS27">
        <f t="shared" si="16"/>
        <v>1.7194128755331796E-9</v>
      </c>
    </row>
    <row r="28" spans="1:45" x14ac:dyDescent="0.25">
      <c r="A28">
        <v>1457</v>
      </c>
      <c r="B28">
        <v>283.84899999999999</v>
      </c>
      <c r="C28">
        <f t="shared" si="0"/>
        <v>556.99900000000002</v>
      </c>
      <c r="D28">
        <v>4.2796200000000004</v>
      </c>
      <c r="E28">
        <f t="shared" si="17"/>
        <v>0.84627979545104004</v>
      </c>
      <c r="F28">
        <f t="shared" si="1"/>
        <v>0.15372020454895996</v>
      </c>
      <c r="G28">
        <f t="shared" si="2"/>
        <v>4.7909344261729643E-4</v>
      </c>
      <c r="H28">
        <f t="shared" si="3"/>
        <v>-0.54258804183411624</v>
      </c>
      <c r="I28">
        <f t="shared" si="4"/>
        <v>-0.87790185404314225</v>
      </c>
      <c r="J28">
        <f t="shared" si="18"/>
        <v>0.14843693619193873</v>
      </c>
      <c r="K28">
        <f t="shared" si="5"/>
        <v>4.6846073900063518E-4</v>
      </c>
      <c r="L28">
        <f t="shared" si="6"/>
        <v>2.7912924532301763E-5</v>
      </c>
      <c r="M28">
        <f t="shared" si="6"/>
        <v>1.130543861997612E-10</v>
      </c>
      <c r="Q28">
        <v>744</v>
      </c>
      <c r="R28">
        <v>295.53100000000001</v>
      </c>
      <c r="S28">
        <f t="shared" si="7"/>
        <v>568.68100000000004</v>
      </c>
      <c r="T28">
        <v>4.1810600000000004</v>
      </c>
      <c r="U28">
        <f t="shared" si="19"/>
        <v>0.83774171637409922</v>
      </c>
      <c r="V28">
        <f t="shared" si="8"/>
        <v>0.16225828362590078</v>
      </c>
      <c r="W28">
        <f t="shared" si="9"/>
        <v>9.7144051705080425E-4</v>
      </c>
      <c r="X28">
        <f t="shared" si="10"/>
        <v>-0.50850036524348519</v>
      </c>
      <c r="Y28">
        <f t="shared" si="11"/>
        <v>-0.80325030834619193</v>
      </c>
      <c r="Z28">
        <f t="shared" si="20"/>
        <v>0.1594988907051173</v>
      </c>
      <c r="AA28">
        <f t="shared" si="12"/>
        <v>9.5264112387384375E-4</v>
      </c>
      <c r="AB28">
        <f t="shared" si="13"/>
        <v>7.6142492912699664E-6</v>
      </c>
      <c r="AC28">
        <f t="shared" si="13"/>
        <v>3.5341718382194925E-10</v>
      </c>
      <c r="AG28">
        <v>496</v>
      </c>
      <c r="AH28">
        <v>301.91000000000003</v>
      </c>
      <c r="AI28">
        <f t="shared" si="14"/>
        <v>575.05999999999995</v>
      </c>
      <c r="AJ28">
        <v>5.2908799999999996</v>
      </c>
      <c r="AK28">
        <f t="shared" si="21"/>
        <v>0.83818709216465015</v>
      </c>
      <c r="AL28">
        <f t="shared" si="22"/>
        <v>0.16181290783534985</v>
      </c>
      <c r="AM28">
        <f t="shared" si="23"/>
        <v>1.4438104079501982E-3</v>
      </c>
      <c r="AN28">
        <f t="shared" si="24"/>
        <v>-0.49295072378833926</v>
      </c>
      <c r="AO28">
        <f t="shared" si="15"/>
        <v>-0.77031869933885588</v>
      </c>
      <c r="AP28">
        <f t="shared" si="26"/>
        <v>0.1645449790184621</v>
      </c>
      <c r="AQ28">
        <f t="shared" si="25"/>
        <v>1.4299638848537923E-3</v>
      </c>
      <c r="AR28">
        <f t="shared" si="16"/>
        <v>7.4642129495923707E-6</v>
      </c>
      <c r="AS28">
        <f t="shared" si="16"/>
        <v>1.9172620185930209E-10</v>
      </c>
    </row>
    <row r="29" spans="1:45" x14ac:dyDescent="0.25">
      <c r="A29">
        <v>1504</v>
      </c>
      <c r="B29">
        <v>291.63600000000002</v>
      </c>
      <c r="C29">
        <f t="shared" si="0"/>
        <v>564.78600000000006</v>
      </c>
      <c r="D29">
        <v>4.1657500000000001</v>
      </c>
      <c r="E29">
        <f t="shared" si="17"/>
        <v>0.82376240364802711</v>
      </c>
      <c r="F29">
        <f t="shared" si="1"/>
        <v>0.17623759635197289</v>
      </c>
      <c r="G29">
        <f t="shared" si="2"/>
        <v>5.0909200453756829E-4</v>
      </c>
      <c r="H29">
        <f t="shared" si="3"/>
        <v>-0.47474011379124104</v>
      </c>
      <c r="I29">
        <f t="shared" si="4"/>
        <v>-0.73257755550835357</v>
      </c>
      <c r="J29">
        <f t="shared" si="18"/>
        <v>0.17045459092496859</v>
      </c>
      <c r="K29">
        <f t="shared" si="5"/>
        <v>5.0869663078254512E-4</v>
      </c>
      <c r="L29">
        <f t="shared" si="6"/>
        <v>3.3443151768761192E-5</v>
      </c>
      <c r="M29">
        <f t="shared" si="6"/>
        <v>1.5632040616112364E-13</v>
      </c>
      <c r="Q29">
        <v>768</v>
      </c>
      <c r="R29">
        <v>303.42200000000003</v>
      </c>
      <c r="S29">
        <f t="shared" si="7"/>
        <v>576.572</v>
      </c>
      <c r="T29">
        <v>4.0647000000000002</v>
      </c>
      <c r="U29">
        <f t="shared" si="19"/>
        <v>0.81442714396487992</v>
      </c>
      <c r="V29">
        <f t="shared" si="8"/>
        <v>0.18557285603512008</v>
      </c>
      <c r="W29">
        <f t="shared" si="9"/>
        <v>1.0299640476844109E-3</v>
      </c>
      <c r="X29">
        <f t="shared" si="10"/>
        <v>-0.43804629313781529</v>
      </c>
      <c r="Y29">
        <f t="shared" si="11"/>
        <v>-0.65904340371987491</v>
      </c>
      <c r="Z29">
        <f t="shared" si="20"/>
        <v>0.18236227767808955</v>
      </c>
      <c r="AA29">
        <f t="shared" si="12"/>
        <v>1.0319865168203323E-3</v>
      </c>
      <c r="AB29">
        <f t="shared" si="13"/>
        <v>1.0307813386632894E-5</v>
      </c>
      <c r="AC29">
        <f t="shared" si="13"/>
        <v>4.0903814057549696E-12</v>
      </c>
      <c r="AG29">
        <v>512</v>
      </c>
      <c r="AH29">
        <v>309.72000000000003</v>
      </c>
      <c r="AI29">
        <f t="shared" si="14"/>
        <v>582.87</v>
      </c>
      <c r="AJ29">
        <v>5.14506</v>
      </c>
      <c r="AK29">
        <f t="shared" si="21"/>
        <v>0.81508612563744698</v>
      </c>
      <c r="AL29">
        <f t="shared" si="22"/>
        <v>0.18491387436255302</v>
      </c>
      <c r="AM29">
        <f t="shared" si="23"/>
        <v>1.540942352141618E-3</v>
      </c>
      <c r="AN29">
        <f t="shared" si="24"/>
        <v>-0.42244723887871327</v>
      </c>
      <c r="AO29">
        <f t="shared" si="15"/>
        <v>-0.62873264661665795</v>
      </c>
      <c r="AP29">
        <f t="shared" si="26"/>
        <v>0.18742440117612277</v>
      </c>
      <c r="AQ29">
        <f t="shared" si="25"/>
        <v>1.5419627210487032E-3</v>
      </c>
      <c r="AR29">
        <f t="shared" si="16"/>
        <v>6.3027448816526934E-6</v>
      </c>
      <c r="AS29">
        <f t="shared" si="16"/>
        <v>1.0411527065463114E-12</v>
      </c>
    </row>
    <row r="30" spans="1:45" x14ac:dyDescent="0.25">
      <c r="A30">
        <v>1551</v>
      </c>
      <c r="B30">
        <v>299.55399999999997</v>
      </c>
      <c r="C30">
        <f t="shared" si="0"/>
        <v>572.70399999999995</v>
      </c>
      <c r="D30">
        <v>4.0447499999999996</v>
      </c>
      <c r="E30">
        <f t="shared" si="17"/>
        <v>0.7998350794347614</v>
      </c>
      <c r="F30">
        <f t="shared" si="1"/>
        <v>0.2001649205652386</v>
      </c>
      <c r="G30">
        <f t="shared" si="2"/>
        <v>5.530590412930836E-4</v>
      </c>
      <c r="H30">
        <f t="shared" si="3"/>
        <v>-0.40106475633307759</v>
      </c>
      <c r="I30">
        <f t="shared" si="4"/>
        <v>-0.58804592135971434</v>
      </c>
      <c r="J30">
        <f t="shared" si="18"/>
        <v>0.1943633325717482</v>
      </c>
      <c r="K30">
        <f t="shared" si="5"/>
        <v>5.548702077581096E-4</v>
      </c>
      <c r="L30">
        <f t="shared" si="6"/>
        <v>3.3658423246211945E-5</v>
      </c>
      <c r="M30">
        <f t="shared" si="6"/>
        <v>3.2803239640348075E-12</v>
      </c>
      <c r="Q30">
        <v>792</v>
      </c>
      <c r="R30">
        <v>311.29000000000002</v>
      </c>
      <c r="S30">
        <f t="shared" si="7"/>
        <v>584.44000000000005</v>
      </c>
      <c r="T30">
        <v>3.9413299999999998</v>
      </c>
      <c r="U30">
        <f t="shared" si="19"/>
        <v>0.78970800682045406</v>
      </c>
      <c r="V30">
        <f t="shared" si="8"/>
        <v>0.21029199317954594</v>
      </c>
      <c r="W30">
        <f t="shared" si="9"/>
        <v>1.1057691344394844E-3</v>
      </c>
      <c r="X30">
        <f t="shared" si="10"/>
        <v>-0.36172410774602914</v>
      </c>
      <c r="Y30">
        <f t="shared" si="11"/>
        <v>-0.51564287472066794</v>
      </c>
      <c r="Z30">
        <f t="shared" si="20"/>
        <v>0.20712995408177753</v>
      </c>
      <c r="AA30">
        <f t="shared" si="12"/>
        <v>1.1078227059136258E-3</v>
      </c>
      <c r="AB30">
        <f t="shared" si="13"/>
        <v>9.9984912558160589E-6</v>
      </c>
      <c r="AC30">
        <f t="shared" si="13"/>
        <v>4.2171557994070914E-12</v>
      </c>
      <c r="AG30">
        <v>528</v>
      </c>
      <c r="AH30">
        <v>317.50599999999997</v>
      </c>
      <c r="AI30">
        <f t="shared" si="14"/>
        <v>590.65599999999995</v>
      </c>
      <c r="AJ30">
        <v>4.9894299999999996</v>
      </c>
      <c r="AK30">
        <f t="shared" si="21"/>
        <v>0.79043104800318109</v>
      </c>
      <c r="AL30">
        <f t="shared" si="22"/>
        <v>0.20956895199681891</v>
      </c>
      <c r="AM30">
        <f t="shared" si="23"/>
        <v>1.6511440380590908E-3</v>
      </c>
      <c r="AN30">
        <f t="shared" si="24"/>
        <v>-0.34642172062181076</v>
      </c>
      <c r="AO30">
        <f t="shared" si="15"/>
        <v>-0.48829614110594843</v>
      </c>
      <c r="AP30">
        <f t="shared" si="26"/>
        <v>0.21209580471290201</v>
      </c>
      <c r="AQ30">
        <f t="shared" si="25"/>
        <v>1.650162750598943E-3</v>
      </c>
      <c r="AR30">
        <f t="shared" si="16"/>
        <v>6.3849846487765675E-6</v>
      </c>
      <c r="AS30">
        <f t="shared" si="16"/>
        <v>9.6292507944343432E-13</v>
      </c>
    </row>
    <row r="31" spans="1:45" x14ac:dyDescent="0.25">
      <c r="A31">
        <v>1598</v>
      </c>
      <c r="B31">
        <v>307.404</v>
      </c>
      <c r="C31">
        <f t="shared" si="0"/>
        <v>580.55399999999997</v>
      </c>
      <c r="D31">
        <v>3.9133</v>
      </c>
      <c r="E31">
        <f t="shared" si="17"/>
        <v>0.77384130449398647</v>
      </c>
      <c r="F31">
        <f t="shared" si="1"/>
        <v>0.22615869550601353</v>
      </c>
      <c r="G31">
        <f t="shared" si="2"/>
        <v>5.9997123840542835E-4</v>
      </c>
      <c r="H31">
        <f t="shared" si="3"/>
        <v>-0.32070200489008771</v>
      </c>
      <c r="I31">
        <f t="shared" si="4"/>
        <v>-0.44331704344777134</v>
      </c>
      <c r="J31">
        <f t="shared" si="18"/>
        <v>0.22044223233637936</v>
      </c>
      <c r="K31">
        <f t="shared" si="5"/>
        <v>5.9440478615170405E-4</v>
      </c>
      <c r="L31">
        <f t="shared" si="6"/>
        <v>3.2677951169783974E-5</v>
      </c>
      <c r="M31">
        <f t="shared" si="6"/>
        <v>3.0985390692992397E-11</v>
      </c>
      <c r="Q31">
        <v>816</v>
      </c>
      <c r="R31">
        <v>319.166</v>
      </c>
      <c r="S31">
        <f t="shared" si="7"/>
        <v>592.31600000000003</v>
      </c>
      <c r="T31">
        <v>3.8088799999999998</v>
      </c>
      <c r="U31">
        <f t="shared" si="19"/>
        <v>0.76316954759390643</v>
      </c>
      <c r="V31">
        <f t="shared" si="8"/>
        <v>0.23683045240609357</v>
      </c>
      <c r="W31">
        <f t="shared" si="9"/>
        <v>1.1829099936484001E-3</v>
      </c>
      <c r="X31">
        <f t="shared" si="10"/>
        <v>-0.27979333775643433</v>
      </c>
      <c r="Y31">
        <f t="shared" si="11"/>
        <v>-0.37423640389000296</v>
      </c>
      <c r="Z31">
        <f t="shared" si="20"/>
        <v>0.23371769902370454</v>
      </c>
      <c r="AA31">
        <f t="shared" si="12"/>
        <v>1.1857201209637925E-3</v>
      </c>
      <c r="AB31">
        <f t="shared" si="13"/>
        <v>9.6892336195743658E-6</v>
      </c>
      <c r="AC31">
        <f t="shared" si="13"/>
        <v>7.89681552871447E-12</v>
      </c>
      <c r="AG31">
        <v>544</v>
      </c>
      <c r="AH31">
        <v>325.29599999999999</v>
      </c>
      <c r="AI31">
        <f t="shared" si="14"/>
        <v>598.44599999999991</v>
      </c>
      <c r="AJ31">
        <v>4.8226699999999996</v>
      </c>
      <c r="AK31">
        <f t="shared" si="21"/>
        <v>0.76401274339423564</v>
      </c>
      <c r="AL31">
        <f t="shared" si="22"/>
        <v>0.23598725660576436</v>
      </c>
      <c r="AM31">
        <f t="shared" si="23"/>
        <v>1.7612467107816568E-3</v>
      </c>
      <c r="AN31">
        <f t="shared" si="24"/>
        <v>-0.26506146682968446</v>
      </c>
      <c r="AO31">
        <f t="shared" si="15"/>
        <v>-0.35008412015182971</v>
      </c>
      <c r="AP31">
        <f t="shared" si="26"/>
        <v>0.23849840872248509</v>
      </c>
      <c r="AQ31">
        <f t="shared" si="25"/>
        <v>1.7619356815972362E-3</v>
      </c>
      <c r="AR31">
        <f t="shared" si="16"/>
        <v>6.3058849533110178E-6</v>
      </c>
      <c r="AS31">
        <f t="shared" si="16"/>
        <v>4.7468078472013364E-13</v>
      </c>
    </row>
    <row r="32" spans="1:45" x14ac:dyDescent="0.25">
      <c r="A32">
        <v>1645</v>
      </c>
      <c r="B32">
        <v>315.19200000000001</v>
      </c>
      <c r="C32">
        <f t="shared" si="0"/>
        <v>588.34199999999998</v>
      </c>
      <c r="D32">
        <v>3.7707000000000002</v>
      </c>
      <c r="E32">
        <f t="shared" si="17"/>
        <v>0.74564265628893134</v>
      </c>
      <c r="F32">
        <f t="shared" si="1"/>
        <v>0.25435734371106866</v>
      </c>
      <c r="G32">
        <f t="shared" si="2"/>
        <v>6.3632293195257429E-4</v>
      </c>
      <c r="H32">
        <f t="shared" si="3"/>
        <v>-0.23461339638642653</v>
      </c>
      <c r="I32">
        <f t="shared" si="4"/>
        <v>-0.30137458063283801</v>
      </c>
      <c r="J32">
        <f t="shared" si="18"/>
        <v>0.24837925728550944</v>
      </c>
      <c r="K32">
        <f t="shared" si="5"/>
        <v>6.3249778964125829E-4</v>
      </c>
      <c r="L32">
        <f t="shared" si="6"/>
        <v>3.5737517311455419E-5</v>
      </c>
      <c r="M32">
        <f t="shared" si="6"/>
        <v>1.4631713701819877E-11</v>
      </c>
      <c r="Q32">
        <v>840</v>
      </c>
      <c r="R32">
        <v>327.02</v>
      </c>
      <c r="S32">
        <f t="shared" si="7"/>
        <v>600.16999999999996</v>
      </c>
      <c r="T32">
        <v>3.6671900000000002</v>
      </c>
      <c r="U32">
        <f t="shared" si="19"/>
        <v>0.73477970774634482</v>
      </c>
      <c r="V32">
        <f t="shared" si="8"/>
        <v>0.26522029225365518</v>
      </c>
      <c r="W32">
        <f t="shared" si="9"/>
        <v>1.2470270714324365E-3</v>
      </c>
      <c r="X32">
        <f t="shared" si="10"/>
        <v>-0.19210154196262841</v>
      </c>
      <c r="Y32">
        <f t="shared" si="11"/>
        <v>-0.23613434997527213</v>
      </c>
      <c r="Z32">
        <f t="shared" si="20"/>
        <v>0.26217498192683558</v>
      </c>
      <c r="AA32">
        <f t="shared" si="12"/>
        <v>1.2662302094917542E-3</v>
      </c>
      <c r="AB32">
        <f t="shared" si="13"/>
        <v>9.2739149866340662E-6</v>
      </c>
      <c r="AC32">
        <f t="shared" si="13"/>
        <v>3.6876051132521362E-10</v>
      </c>
      <c r="AG32">
        <v>560</v>
      </c>
      <c r="AH32">
        <v>333.07400000000001</v>
      </c>
      <c r="AI32">
        <f t="shared" si="14"/>
        <v>606.22399999999993</v>
      </c>
      <c r="AJ32">
        <v>4.6447900000000004</v>
      </c>
      <c r="AK32">
        <f t="shared" si="21"/>
        <v>0.73583279602172913</v>
      </c>
      <c r="AL32">
        <f t="shared" si="22"/>
        <v>0.26416720397827087</v>
      </c>
      <c r="AM32">
        <f t="shared" si="23"/>
        <v>1.86105201123523E-3</v>
      </c>
      <c r="AN32">
        <f t="shared" si="24"/>
        <v>-0.17819031780627848</v>
      </c>
      <c r="AO32">
        <f t="shared" si="15"/>
        <v>-0.2155116386055492</v>
      </c>
      <c r="AP32">
        <f t="shared" si="26"/>
        <v>0.26668937962804085</v>
      </c>
      <c r="AQ32">
        <f t="shared" si="25"/>
        <v>1.8810412627216374E-3</v>
      </c>
      <c r="AR32">
        <f t="shared" si="16"/>
        <v>6.3613700082925976E-6</v>
      </c>
      <c r="AS32">
        <f t="shared" si="16"/>
        <v>3.9957017498684142E-10</v>
      </c>
    </row>
    <row r="33" spans="1:45" x14ac:dyDescent="0.25">
      <c r="A33">
        <v>1692</v>
      </c>
      <c r="B33">
        <v>322.96199999999999</v>
      </c>
      <c r="C33">
        <f t="shared" si="0"/>
        <v>596.11199999999997</v>
      </c>
      <c r="D33">
        <v>3.6194600000000001</v>
      </c>
      <c r="E33">
        <f t="shared" si="17"/>
        <v>0.71573547848716035</v>
      </c>
      <c r="F33">
        <f t="shared" si="1"/>
        <v>0.28426452151283965</v>
      </c>
      <c r="G33">
        <f t="shared" si="2"/>
        <v>6.918181678191109E-4</v>
      </c>
      <c r="H33">
        <f t="shared" si="3"/>
        <v>-0.14300771645174248</v>
      </c>
      <c r="I33">
        <f t="shared" si="4"/>
        <v>-0.16506492684344359</v>
      </c>
      <c r="J33">
        <f t="shared" si="18"/>
        <v>0.2781066533986486</v>
      </c>
      <c r="K33">
        <f t="shared" si="5"/>
        <v>6.7693572153463676E-4</v>
      </c>
      <c r="L33">
        <f t="shared" si="6"/>
        <v>3.7919339711770915E-5</v>
      </c>
      <c r="M33">
        <f t="shared" si="6"/>
        <v>2.2148720741025801E-10</v>
      </c>
      <c r="Q33">
        <v>864</v>
      </c>
      <c r="R33" s="14">
        <v>334.86700000000002</v>
      </c>
      <c r="S33">
        <f t="shared" si="7"/>
        <v>608.01700000000005</v>
      </c>
      <c r="T33" s="14">
        <v>3.5178199999999999</v>
      </c>
      <c r="U33">
        <f t="shared" si="19"/>
        <v>0.70485105803196635</v>
      </c>
      <c r="V33">
        <f t="shared" si="8"/>
        <v>0.29514894196803365</v>
      </c>
      <c r="W33">
        <f t="shared" si="9"/>
        <v>1.3447889178974149E-3</v>
      </c>
      <c r="X33">
        <f t="shared" si="10"/>
        <v>-9.8455495989786534E-2</v>
      </c>
      <c r="Y33">
        <f t="shared" si="11"/>
        <v>-0.10513221108296215</v>
      </c>
      <c r="Z33">
        <f t="shared" si="20"/>
        <v>0.2925645069546377</v>
      </c>
      <c r="AA33">
        <f t="shared" si="12"/>
        <v>1.3660784576848925E-3</v>
      </c>
      <c r="AB33">
        <f t="shared" si="13"/>
        <v>6.6793043384669091E-6</v>
      </c>
      <c r="AC33">
        <f t="shared" si="13"/>
        <v>4.5324450436259146E-10</v>
      </c>
      <c r="AG33">
        <v>576</v>
      </c>
      <c r="AH33" s="14">
        <v>340.84699999999998</v>
      </c>
      <c r="AI33">
        <f t="shared" si="14"/>
        <v>613.99699999999996</v>
      </c>
      <c r="AJ33" s="14">
        <v>4.4568300000000001</v>
      </c>
      <c r="AK33">
        <f t="shared" si="21"/>
        <v>0.70605596384196545</v>
      </c>
      <c r="AL33">
        <f t="shared" si="22"/>
        <v>0.29394403615803455</v>
      </c>
      <c r="AM33">
        <f t="shared" si="23"/>
        <v>2.0280872710220915E-3</v>
      </c>
      <c r="AN33">
        <f t="shared" si="24"/>
        <v>-8.5446741772371437E-2</v>
      </c>
      <c r="AO33">
        <f t="shared" si="15"/>
        <v>-8.8608443837465606E-2</v>
      </c>
      <c r="AP33">
        <f t="shared" si="26"/>
        <v>0.29678603983158702</v>
      </c>
      <c r="AQ33">
        <f t="shared" si="25"/>
        <v>2.0328031019515749E-3</v>
      </c>
      <c r="AR33">
        <f t="shared" si="16"/>
        <v>8.0769848804857532E-6</v>
      </c>
      <c r="AS33">
        <f t="shared" si="16"/>
        <v>2.2239061355472208E-11</v>
      </c>
    </row>
    <row r="34" spans="1:45" x14ac:dyDescent="0.25">
      <c r="A34">
        <v>1739</v>
      </c>
      <c r="B34" s="14">
        <v>330.74799999999999</v>
      </c>
      <c r="C34">
        <f t="shared" si="0"/>
        <v>603.89799999999991</v>
      </c>
      <c r="D34" s="14">
        <v>3.4550299999999998</v>
      </c>
      <c r="E34">
        <f t="shared" si="17"/>
        <v>0.68322002459966213</v>
      </c>
      <c r="F34">
        <f t="shared" si="1"/>
        <v>0.31677997540033787</v>
      </c>
      <c r="G34">
        <f t="shared" si="2"/>
        <v>7.8597915179886592E-4</v>
      </c>
      <c r="H34">
        <f t="shared" si="3"/>
        <v>-4.4966018822367504E-2</v>
      </c>
      <c r="I34">
        <f t="shared" si="4"/>
        <v>-4.0867807007814581E-2</v>
      </c>
      <c r="J34">
        <f t="shared" si="18"/>
        <v>0.30992263231077655</v>
      </c>
      <c r="K34">
        <f t="shared" si="5"/>
        <v>7.4515907835972172E-4</v>
      </c>
      <c r="L34">
        <f t="shared" si="6"/>
        <v>4.7023154247954369E-5</v>
      </c>
      <c r="M34">
        <f t="shared" si="6"/>
        <v>1.6662783955771261E-9</v>
      </c>
      <c r="Q34">
        <v>888</v>
      </c>
      <c r="R34">
        <v>342.697</v>
      </c>
      <c r="S34">
        <f t="shared" si="7"/>
        <v>615.84699999999998</v>
      </c>
      <c r="T34">
        <v>3.3567399999999998</v>
      </c>
      <c r="U34">
        <f t="shared" si="19"/>
        <v>0.67257612400242839</v>
      </c>
      <c r="V34">
        <f t="shared" si="8"/>
        <v>0.32742387599757161</v>
      </c>
      <c r="W34">
        <f t="shared" si="9"/>
        <v>1.5401456392706385E-3</v>
      </c>
      <c r="X34">
        <f t="shared" si="10"/>
        <v>2.5749841645423821E-3</v>
      </c>
      <c r="Y34">
        <f t="shared" si="11"/>
        <v>1.3034252654761202E-3</v>
      </c>
      <c r="Z34">
        <f t="shared" si="20"/>
        <v>0.32535038993907511</v>
      </c>
      <c r="AA34">
        <f t="shared" si="12"/>
        <v>1.5740510603555013E-3</v>
      </c>
      <c r="AB34">
        <f t="shared" si="13"/>
        <v>4.2993444347793454E-6</v>
      </c>
      <c r="AC34">
        <f t="shared" si="13"/>
        <v>1.1495775789418599E-9</v>
      </c>
      <c r="AG34">
        <v>592</v>
      </c>
      <c r="AH34" s="14">
        <v>348.62299999999999</v>
      </c>
      <c r="AI34">
        <f t="shared" si="14"/>
        <v>621.77299999999991</v>
      </c>
      <c r="AJ34" s="14">
        <v>4.2519999999999998</v>
      </c>
      <c r="AK34">
        <f t="shared" si="21"/>
        <v>0.67360656750561199</v>
      </c>
      <c r="AL34">
        <f t="shared" si="22"/>
        <v>0.32639343249438801</v>
      </c>
      <c r="AM34">
        <f t="shared" si="23"/>
        <v>2.3336419904662134E-3</v>
      </c>
      <c r="AN34">
        <f t="shared" si="24"/>
        <v>1.4779357880024824E-2</v>
      </c>
      <c r="AO34">
        <f t="shared" si="15"/>
        <v>1.0696189660530793E-2</v>
      </c>
      <c r="AP34">
        <f t="shared" si="26"/>
        <v>0.32931088946281223</v>
      </c>
      <c r="AQ34">
        <f t="shared" si="25"/>
        <v>2.3722590261287756E-3</v>
      </c>
      <c r="AR34">
        <f t="shared" si="16"/>
        <v>8.5115551626070089E-6</v>
      </c>
      <c r="AS34">
        <f t="shared" si="16"/>
        <v>1.4912754433636022E-9</v>
      </c>
    </row>
    <row r="35" spans="1:45" x14ac:dyDescent="0.25">
      <c r="A35">
        <v>1786</v>
      </c>
      <c r="B35">
        <v>338.51600000000002</v>
      </c>
      <c r="C35">
        <f t="shared" si="0"/>
        <v>611.66599999999994</v>
      </c>
      <c r="D35">
        <v>3.2682199999999999</v>
      </c>
      <c r="E35">
        <f t="shared" si="17"/>
        <v>0.64627900446511544</v>
      </c>
      <c r="F35">
        <f t="shared" si="1"/>
        <v>0.35372099553488456</v>
      </c>
      <c r="G35">
        <f t="shared" si="2"/>
        <v>8.9966234157246028E-4</v>
      </c>
      <c r="H35">
        <f t="shared" si="3"/>
        <v>6.2956578142534414E-2</v>
      </c>
      <c r="I35">
        <f t="shared" si="4"/>
        <v>6.1308604795822889E-2</v>
      </c>
      <c r="J35">
        <f t="shared" si="18"/>
        <v>0.34494510899368347</v>
      </c>
      <c r="K35">
        <f t="shared" si="5"/>
        <v>8.640133962964521E-4</v>
      </c>
      <c r="L35">
        <f t="shared" si="6"/>
        <v>7.7016184584034509E-5</v>
      </c>
      <c r="M35">
        <f t="shared" si="6"/>
        <v>1.2708472992918258E-9</v>
      </c>
      <c r="Q35">
        <v>912</v>
      </c>
      <c r="R35">
        <v>350.54199999999997</v>
      </c>
      <c r="S35">
        <f t="shared" si="7"/>
        <v>623.69200000000001</v>
      </c>
      <c r="T35">
        <v>3.1722600000000001</v>
      </c>
      <c r="U35">
        <f t="shared" si="19"/>
        <v>0.63561262865993307</v>
      </c>
      <c r="V35">
        <f t="shared" si="8"/>
        <v>0.36438737134006693</v>
      </c>
      <c r="W35">
        <f t="shared" si="9"/>
        <v>1.8022074975572084E-3</v>
      </c>
      <c r="X35">
        <f t="shared" si="10"/>
        <v>0.11898640513420744</v>
      </c>
      <c r="Y35">
        <f t="shared" si="11"/>
        <v>0.13215155138458337</v>
      </c>
      <c r="Z35">
        <f t="shared" si="20"/>
        <v>0.36312761538760713</v>
      </c>
      <c r="AA35">
        <f t="shared" si="12"/>
        <v>1.6139663434516012E-3</v>
      </c>
      <c r="AB35">
        <f t="shared" si="13"/>
        <v>1.5869850597579148E-6</v>
      </c>
      <c r="AC35">
        <f t="shared" si="13"/>
        <v>3.5434732099010958E-8</v>
      </c>
      <c r="AG35">
        <v>608</v>
      </c>
      <c r="AH35" s="18">
        <v>356.36500000000001</v>
      </c>
      <c r="AI35">
        <f t="shared" si="14"/>
        <v>629.51499999999999</v>
      </c>
      <c r="AJ35" s="14">
        <v>4.0163099999999998</v>
      </c>
      <c r="AK35">
        <f t="shared" si="21"/>
        <v>0.63626829565815257</v>
      </c>
      <c r="AL35">
        <f t="shared" si="22"/>
        <v>0.36373170434184743</v>
      </c>
      <c r="AM35">
        <f t="shared" si="23"/>
        <v>2.6635539558543739E-3</v>
      </c>
      <c r="AN35">
        <f t="shared" si="24"/>
        <v>0.13174212192038737</v>
      </c>
      <c r="AO35">
        <f t="shared" si="15"/>
        <v>0.14946453878782134</v>
      </c>
      <c r="AP35">
        <f t="shared" si="26"/>
        <v>0.36726703388087262</v>
      </c>
      <c r="AQ35">
        <f t="shared" si="25"/>
        <v>2.3283458080520744E-3</v>
      </c>
      <c r="AR35">
        <f t="shared" si="16"/>
        <v>1.2498554949504057E-5</v>
      </c>
      <c r="AS35">
        <f t="shared" si="16"/>
        <v>1.1236450235304828E-7</v>
      </c>
    </row>
    <row r="36" spans="1:45" x14ac:dyDescent="0.25">
      <c r="A36">
        <v>1833</v>
      </c>
      <c r="B36" s="14">
        <v>346.25099999999998</v>
      </c>
      <c r="C36">
        <f t="shared" si="0"/>
        <v>619.40099999999995</v>
      </c>
      <c r="D36" s="14">
        <v>3.0543900000000002</v>
      </c>
      <c r="E36">
        <f t="shared" si="17"/>
        <v>0.6039948744112098</v>
      </c>
      <c r="F36">
        <f t="shared" si="1"/>
        <v>0.3960051255887902</v>
      </c>
      <c r="G36">
        <f t="shared" si="2"/>
        <v>9.0765634825528297E-4</v>
      </c>
      <c r="H36">
        <f t="shared" si="3"/>
        <v>0.18809303859610182</v>
      </c>
      <c r="I36">
        <f t="shared" si="4"/>
        <v>0.23015418666196719</v>
      </c>
      <c r="J36">
        <f t="shared" si="18"/>
        <v>0.38555373861961673</v>
      </c>
      <c r="K36">
        <f t="shared" si="5"/>
        <v>7.6103635660555551E-4</v>
      </c>
      <c r="L36">
        <f t="shared" si="6"/>
        <v>1.0923148957940902E-4</v>
      </c>
      <c r="M36">
        <f t="shared" si="6"/>
        <v>2.149742195136615E-8</v>
      </c>
      <c r="Q36">
        <v>936</v>
      </c>
      <c r="R36" s="14">
        <v>358.39100000000002</v>
      </c>
      <c r="S36">
        <f t="shared" si="7"/>
        <v>631.54099999999994</v>
      </c>
      <c r="T36" s="14">
        <v>2.9563899999999999</v>
      </c>
      <c r="U36">
        <f t="shared" si="19"/>
        <v>0.59235964871856006</v>
      </c>
      <c r="V36">
        <f t="shared" si="8"/>
        <v>0.40764035128143994</v>
      </c>
      <c r="W36">
        <f t="shared" si="9"/>
        <v>1.8069661869239879E-3</v>
      </c>
      <c r="X36">
        <f t="shared" si="10"/>
        <v>0.2383498236220305</v>
      </c>
      <c r="Y36">
        <f t="shared" si="11"/>
        <v>0.30726396876454193</v>
      </c>
      <c r="Z36">
        <f t="shared" si="20"/>
        <v>0.40186280763044557</v>
      </c>
      <c r="AA36">
        <f t="shared" si="12"/>
        <v>1.388278048089394E-3</v>
      </c>
      <c r="AB36">
        <f t="shared" si="13"/>
        <v>3.3380010639145302E-5</v>
      </c>
      <c r="AC36">
        <f t="shared" si="13"/>
        <v>1.7529975760077623E-7</v>
      </c>
      <c r="AG36">
        <v>624</v>
      </c>
      <c r="AH36" s="18">
        <v>364.11399999999998</v>
      </c>
      <c r="AI36">
        <f t="shared" si="14"/>
        <v>637.2639999999999</v>
      </c>
      <c r="AJ36" s="14">
        <v>3.7473000000000001</v>
      </c>
      <c r="AK36">
        <f t="shared" si="21"/>
        <v>0.59365143236448259</v>
      </c>
      <c r="AL36">
        <f t="shared" si="22"/>
        <v>0.40634856763551741</v>
      </c>
      <c r="AM36">
        <f t="shared" si="23"/>
        <v>2.6076115007390294E-3</v>
      </c>
      <c r="AN36">
        <f t="shared" si="24"/>
        <v>0.24653977190381682</v>
      </c>
      <c r="AO36">
        <f t="shared" si="15"/>
        <v>0.32025937972112339</v>
      </c>
      <c r="AP36">
        <f t="shared" si="26"/>
        <v>0.40452056680970583</v>
      </c>
      <c r="AQ36">
        <f t="shared" si="25"/>
        <v>2.0154051351474276E-3</v>
      </c>
      <c r="AR36">
        <f t="shared" si="16"/>
        <v>3.341587019167826E-6</v>
      </c>
      <c r="AS36">
        <f t="shared" si="16"/>
        <v>3.5070837944721391E-7</v>
      </c>
    </row>
    <row r="37" spans="1:45" x14ac:dyDescent="0.25">
      <c r="A37">
        <v>1880</v>
      </c>
      <c r="B37">
        <v>353.96600000000001</v>
      </c>
      <c r="C37">
        <f t="shared" si="0"/>
        <v>627.11599999999999</v>
      </c>
      <c r="D37">
        <v>2.83866</v>
      </c>
      <c r="E37">
        <f t="shared" si="17"/>
        <v>0.5613350260432115</v>
      </c>
      <c r="F37">
        <f t="shared" si="1"/>
        <v>0.4386649739567885</v>
      </c>
      <c r="G37">
        <f t="shared" si="2"/>
        <v>6.5988421480720578E-4</v>
      </c>
      <c r="H37">
        <f t="shared" si="3"/>
        <v>0.29831516750094411</v>
      </c>
      <c r="I37">
        <f t="shared" si="4"/>
        <v>0.40514453237416603</v>
      </c>
      <c r="J37">
        <f t="shared" si="18"/>
        <v>0.42132244738007785</v>
      </c>
      <c r="K37">
        <f t="shared" si="5"/>
        <v>6.5340200842581883E-4</v>
      </c>
      <c r="L37">
        <f t="shared" si="6"/>
        <v>3.0076322806391514E-4</v>
      </c>
      <c r="M37">
        <f t="shared" si="6"/>
        <v>4.2018999570893729E-11</v>
      </c>
      <c r="Q37">
        <v>960</v>
      </c>
      <c r="R37">
        <v>366.21499999999997</v>
      </c>
      <c r="S37">
        <f t="shared" si="7"/>
        <v>639.36500000000001</v>
      </c>
      <c r="T37">
        <v>2.7399499999999999</v>
      </c>
      <c r="U37">
        <f t="shared" si="19"/>
        <v>0.54899246023238435</v>
      </c>
      <c r="V37">
        <f t="shared" si="8"/>
        <v>0.45100753976761565</v>
      </c>
      <c r="W37">
        <f t="shared" si="9"/>
        <v>1.2985377966834115E-3</v>
      </c>
      <c r="X37">
        <f t="shared" si="10"/>
        <v>0.34102210938802024</v>
      </c>
      <c r="Y37">
        <f t="shared" si="11"/>
        <v>0.47875186405180742</v>
      </c>
      <c r="Z37">
        <f t="shared" si="20"/>
        <v>0.43518148078459101</v>
      </c>
      <c r="AA37">
        <f t="shared" si="12"/>
        <v>1.2076548650338042E-3</v>
      </c>
      <c r="AB37">
        <f t="shared" si="13"/>
        <v>2.5046414293417485E-4</v>
      </c>
      <c r="AC37">
        <f t="shared" si="13"/>
        <v>8.259707265227195E-9</v>
      </c>
      <c r="AG37">
        <v>640</v>
      </c>
      <c r="AH37">
        <v>371.87900000000002</v>
      </c>
      <c r="AI37">
        <f t="shared" si="14"/>
        <v>645.029</v>
      </c>
      <c r="AJ37">
        <v>3.48394</v>
      </c>
      <c r="AK37">
        <f t="shared" si="21"/>
        <v>0.55192964835265812</v>
      </c>
      <c r="AL37">
        <f t="shared" si="22"/>
        <v>0.44807035164734188</v>
      </c>
      <c r="AM37">
        <f t="shared" si="23"/>
        <v>1.9766994228718957E-3</v>
      </c>
      <c r="AN37">
        <f t="shared" si="24"/>
        <v>0.34590807556358216</v>
      </c>
      <c r="AO37">
        <f t="shared" si="15"/>
        <v>0.48738588421209839</v>
      </c>
      <c r="AP37">
        <f t="shared" si="26"/>
        <v>0.43676704897206464</v>
      </c>
      <c r="AQ37">
        <f t="shared" si="25"/>
        <v>1.7688565237604069E-3</v>
      </c>
      <c r="AR37">
        <f t="shared" si="16"/>
        <v>1.2776465136892957E-4</v>
      </c>
      <c r="AS37">
        <f t="shared" si="16"/>
        <v>4.3198670711068505E-8</v>
      </c>
    </row>
    <row r="38" spans="1:45" x14ac:dyDescent="0.25">
      <c r="A38">
        <v>1927</v>
      </c>
      <c r="B38">
        <v>361.66899999999998</v>
      </c>
      <c r="C38">
        <f t="shared" si="0"/>
        <v>634.81899999999996</v>
      </c>
      <c r="D38">
        <v>2.6818200000000001</v>
      </c>
      <c r="E38">
        <f t="shared" si="17"/>
        <v>0.53032046794727283</v>
      </c>
      <c r="F38">
        <f t="shared" si="1"/>
        <v>0.46967953205272717</v>
      </c>
      <c r="G38">
        <f t="shared" si="2"/>
        <v>3.9688139494238519E-4</v>
      </c>
      <c r="H38">
        <f t="shared" si="3"/>
        <v>0.39294843932073042</v>
      </c>
      <c r="I38">
        <f t="shared" si="4"/>
        <v>0.57285373957302543</v>
      </c>
      <c r="J38">
        <f t="shared" si="18"/>
        <v>0.45203234177609131</v>
      </c>
      <c r="K38">
        <f t="shared" si="5"/>
        <v>5.7516529025940049E-4</v>
      </c>
      <c r="L38">
        <f t="shared" si="6"/>
        <v>3.1142332465979126E-4</v>
      </c>
      <c r="M38">
        <f t="shared" si="6"/>
        <v>3.1785147329408466E-8</v>
      </c>
      <c r="Q38">
        <v>984</v>
      </c>
      <c r="R38">
        <v>374.05500000000001</v>
      </c>
      <c r="S38">
        <f t="shared" si="7"/>
        <v>647.20499999999993</v>
      </c>
      <c r="T38">
        <v>2.5844100000000001</v>
      </c>
      <c r="U38">
        <f t="shared" si="19"/>
        <v>0.51782755311198247</v>
      </c>
      <c r="V38">
        <f t="shared" si="8"/>
        <v>0.48217244688801753</v>
      </c>
      <c r="W38">
        <f t="shared" si="9"/>
        <v>7.8877363398899281E-4</v>
      </c>
      <c r="X38">
        <f t="shared" si="10"/>
        <v>0.43033612366641538</v>
      </c>
      <c r="Y38">
        <f t="shared" si="11"/>
        <v>0.6439937073008194</v>
      </c>
      <c r="Z38">
        <f t="shared" si="20"/>
        <v>0.46416519754540231</v>
      </c>
      <c r="AA38">
        <f t="shared" si="12"/>
        <v>1.0727850271787709E-3</v>
      </c>
      <c r="AB38">
        <f t="shared" si="13"/>
        <v>3.2426102888711617E-4</v>
      </c>
      <c r="AC38">
        <f t="shared" si="13"/>
        <v>8.0662471461598717E-8</v>
      </c>
      <c r="AG38">
        <v>656</v>
      </c>
      <c r="AH38">
        <v>379.64400000000001</v>
      </c>
      <c r="AI38">
        <f t="shared" si="14"/>
        <v>652.79399999999998</v>
      </c>
      <c r="AJ38">
        <v>3.2843</v>
      </c>
      <c r="AK38">
        <f t="shared" si="21"/>
        <v>0.52030245758670779</v>
      </c>
      <c r="AL38">
        <f t="shared" si="22"/>
        <v>0.47969754241329221</v>
      </c>
      <c r="AM38">
        <f t="shared" si="23"/>
        <v>1.2563784300150954E-3</v>
      </c>
      <c r="AN38">
        <f t="shared" si="24"/>
        <v>0.43312045242930031</v>
      </c>
      <c r="AO38">
        <f t="shared" si="15"/>
        <v>0.64941305108229264</v>
      </c>
      <c r="AP38">
        <f t="shared" si="26"/>
        <v>0.46506875335223113</v>
      </c>
      <c r="AQ38">
        <f t="shared" si="25"/>
        <v>1.5757300292792581E-3</v>
      </c>
      <c r="AR38">
        <f t="shared" si="16"/>
        <v>2.1400146939302021E-4</v>
      </c>
      <c r="AS38">
        <f t="shared" si="16"/>
        <v>1.0198544395257834E-7</v>
      </c>
    </row>
    <row r="39" spans="1:45" x14ac:dyDescent="0.25">
      <c r="A39">
        <v>1974</v>
      </c>
      <c r="B39">
        <v>369.36</v>
      </c>
      <c r="C39">
        <f t="shared" si="0"/>
        <v>642.51</v>
      </c>
      <c r="D39">
        <v>2.5874899999999998</v>
      </c>
      <c r="E39">
        <f t="shared" si="17"/>
        <v>0.51166704238498073</v>
      </c>
      <c r="F39">
        <f t="shared" si="1"/>
        <v>0.48833295761501927</v>
      </c>
      <c r="G39">
        <f t="shared" si="2"/>
        <v>3.0309907443707644E-4</v>
      </c>
      <c r="H39">
        <f t="shared" si="3"/>
        <v>0.47625056045371694</v>
      </c>
      <c r="I39">
        <f t="shared" si="4"/>
        <v>0.73567521829497218</v>
      </c>
      <c r="J39">
        <f t="shared" si="18"/>
        <v>0.47906511041828315</v>
      </c>
      <c r="K39">
        <f t="shared" si="5"/>
        <v>5.125723628644828E-4</v>
      </c>
      <c r="L39">
        <f t="shared" si="6"/>
        <v>8.589299166204962E-5</v>
      </c>
      <c r="M39">
        <f t="shared" si="6"/>
        <v>4.3879058564591377E-8</v>
      </c>
      <c r="Q39">
        <v>1008</v>
      </c>
      <c r="R39">
        <v>381.90600000000001</v>
      </c>
      <c r="S39">
        <f t="shared" si="7"/>
        <v>655.05600000000004</v>
      </c>
      <c r="T39">
        <v>2.4899300000000002</v>
      </c>
      <c r="U39">
        <f t="shared" si="19"/>
        <v>0.49889698589624659</v>
      </c>
      <c r="V39">
        <f t="shared" si="8"/>
        <v>0.50110301410375335</v>
      </c>
      <c r="W39">
        <f t="shared" si="9"/>
        <v>5.9825908776092263E-4</v>
      </c>
      <c r="X39">
        <f t="shared" si="10"/>
        <v>0.50967562703719937</v>
      </c>
      <c r="Y39">
        <f t="shared" si="11"/>
        <v>0.80576678159147086</v>
      </c>
      <c r="Z39">
        <f t="shared" si="20"/>
        <v>0.4899120381976928</v>
      </c>
      <c r="AA39">
        <f t="shared" si="12"/>
        <v>9.5986637549157433E-4</v>
      </c>
      <c r="AB39">
        <f t="shared" si="13"/>
        <v>1.252379417300278E-4</v>
      </c>
      <c r="AC39">
        <f t="shared" si="13"/>
        <v>1.3075983053991834E-7</v>
      </c>
      <c r="AG39">
        <v>672</v>
      </c>
      <c r="AH39">
        <v>387.428</v>
      </c>
      <c r="AI39">
        <f t="shared" si="14"/>
        <v>660.57799999999997</v>
      </c>
      <c r="AJ39">
        <v>3.15741</v>
      </c>
      <c r="AK39">
        <f t="shared" si="21"/>
        <v>0.50020040270646626</v>
      </c>
      <c r="AL39">
        <f t="shared" si="22"/>
        <v>0.49979959729353374</v>
      </c>
      <c r="AM39">
        <f t="shared" si="23"/>
        <v>9.1557501318855622E-4</v>
      </c>
      <c r="AN39">
        <f t="shared" si="24"/>
        <v>0.51081084693342005</v>
      </c>
      <c r="AO39">
        <f t="shared" si="15"/>
        <v>0.80820125747533234</v>
      </c>
      <c r="AP39">
        <f t="shared" si="26"/>
        <v>0.49028043382069925</v>
      </c>
      <c r="AQ39">
        <f t="shared" si="25"/>
        <v>1.4134956841231519E-3</v>
      </c>
      <c r="AR39">
        <f t="shared" si="16"/>
        <v>9.0614473222546405E-5</v>
      </c>
      <c r="AS39">
        <f t="shared" si="16"/>
        <v>2.4792499454395786E-7</v>
      </c>
    </row>
    <row r="40" spans="1:45" x14ac:dyDescent="0.25">
      <c r="A40">
        <v>2021</v>
      </c>
      <c r="B40">
        <v>377.07299999999998</v>
      </c>
      <c r="C40">
        <f t="shared" si="0"/>
        <v>650.22299999999996</v>
      </c>
      <c r="D40">
        <v>2.51545</v>
      </c>
      <c r="E40">
        <f t="shared" si="17"/>
        <v>0.49742138588643814</v>
      </c>
      <c r="F40">
        <f t="shared" si="1"/>
        <v>0.50257861411356186</v>
      </c>
      <c r="G40">
        <f t="shared" si="2"/>
        <v>2.8105244548024401E-4</v>
      </c>
      <c r="H40">
        <f t="shared" si="3"/>
        <v>0.55048724647053349</v>
      </c>
      <c r="I40">
        <f t="shared" si="4"/>
        <v>0.89571819874435499</v>
      </c>
      <c r="J40">
        <f t="shared" si="18"/>
        <v>0.50315601147291389</v>
      </c>
      <c r="K40">
        <f t="shared" si="5"/>
        <v>4.5899288079280769E-4</v>
      </c>
      <c r="L40">
        <f t="shared" si="6"/>
        <v>3.3338771058669451E-7</v>
      </c>
      <c r="M40">
        <f t="shared" si="6"/>
        <v>3.1662798519224664E-8</v>
      </c>
      <c r="Q40">
        <v>1032</v>
      </c>
      <c r="R40">
        <v>389.72899999999998</v>
      </c>
      <c r="S40">
        <f t="shared" si="7"/>
        <v>662.87899999999991</v>
      </c>
      <c r="T40">
        <v>2.4182700000000001</v>
      </c>
      <c r="U40">
        <f t="shared" si="19"/>
        <v>0.4845387677899845</v>
      </c>
      <c r="V40">
        <f t="shared" si="8"/>
        <v>0.5154612322100155</v>
      </c>
      <c r="W40">
        <f t="shared" si="9"/>
        <v>5.4992082208780069E-4</v>
      </c>
      <c r="X40">
        <f t="shared" si="10"/>
        <v>0.58066405398615717</v>
      </c>
      <c r="Y40">
        <f t="shared" si="11"/>
        <v>0.96574969431934621</v>
      </c>
      <c r="Z40">
        <f t="shared" si="20"/>
        <v>0.51294883120949053</v>
      </c>
      <c r="AA40">
        <f t="shared" si="12"/>
        <v>8.5580735723626421E-4</v>
      </c>
      <c r="AB40">
        <f t="shared" si="13"/>
        <v>6.312158787438852E-6</v>
      </c>
      <c r="AC40">
        <f t="shared" si="13"/>
        <v>9.3566572385132212E-8</v>
      </c>
      <c r="AG40">
        <v>688</v>
      </c>
      <c r="AH40">
        <v>395.20100000000002</v>
      </c>
      <c r="AI40">
        <f t="shared" si="14"/>
        <v>668.351</v>
      </c>
      <c r="AJ40">
        <v>3.06494</v>
      </c>
      <c r="AK40">
        <f t="shared" si="21"/>
        <v>0.48555120249544936</v>
      </c>
      <c r="AL40">
        <f t="shared" si="22"/>
        <v>0.51444879750455064</v>
      </c>
      <c r="AM40">
        <f t="shared" si="23"/>
        <v>8.2012629331035258E-4</v>
      </c>
      <c r="AN40">
        <f t="shared" si="24"/>
        <v>0.58050237739160893</v>
      </c>
      <c r="AO40">
        <f t="shared" si="15"/>
        <v>0.96536573068822706</v>
      </c>
      <c r="AP40">
        <f t="shared" si="26"/>
        <v>0.51289636476666967</v>
      </c>
      <c r="AQ40">
        <f t="shared" si="25"/>
        <v>1.2644891830195266E-3</v>
      </c>
      <c r="AR40">
        <f t="shared" si="16"/>
        <v>2.4100474056446079E-6</v>
      </c>
      <c r="AS40">
        <f t="shared" si="16"/>
        <v>1.9745837775068751E-7</v>
      </c>
    </row>
    <row r="41" spans="1:45" x14ac:dyDescent="0.25">
      <c r="A41">
        <v>2068</v>
      </c>
      <c r="B41">
        <v>384.78300000000002</v>
      </c>
      <c r="C41">
        <f t="shared" si="0"/>
        <v>657.93299999999999</v>
      </c>
      <c r="D41">
        <v>2.4486500000000002</v>
      </c>
      <c r="E41">
        <f t="shared" si="17"/>
        <v>0.48421192094886673</v>
      </c>
      <c r="F41">
        <f t="shared" si="1"/>
        <v>0.51578807905113333</v>
      </c>
      <c r="G41">
        <f t="shared" si="2"/>
        <v>2.7566700939918548E-4</v>
      </c>
      <c r="H41">
        <f t="shared" si="3"/>
        <v>0.61696392926503396</v>
      </c>
      <c r="I41">
        <f t="shared" si="4"/>
        <v>1.0545899258508873</v>
      </c>
      <c r="J41">
        <f t="shared" si="18"/>
        <v>0.52472867687017588</v>
      </c>
      <c r="K41">
        <f t="shared" si="5"/>
        <v>4.0913978075551204E-4</v>
      </c>
      <c r="L41">
        <f t="shared" si="6"/>
        <v>7.9934289361868407E-5</v>
      </c>
      <c r="M41">
        <f t="shared" si="6"/>
        <v>1.7814980693538227E-8</v>
      </c>
      <c r="Q41">
        <v>1056</v>
      </c>
      <c r="R41">
        <v>397.55599999999998</v>
      </c>
      <c r="S41">
        <f t="shared" si="7"/>
        <v>670.7059999999999</v>
      </c>
      <c r="T41">
        <v>2.3523999999999998</v>
      </c>
      <c r="U41">
        <f t="shared" si="19"/>
        <v>0.47134066805987729</v>
      </c>
      <c r="V41">
        <f t="shared" si="8"/>
        <v>0.52865933194012271</v>
      </c>
      <c r="W41">
        <f t="shared" si="9"/>
        <v>5.4015298601913419E-4</v>
      </c>
      <c r="X41">
        <f t="shared" si="10"/>
        <v>0.64395663263329872</v>
      </c>
      <c r="Y41">
        <f t="shared" si="11"/>
        <v>1.124405557183823</v>
      </c>
      <c r="Z41">
        <f t="shared" si="20"/>
        <v>0.53348820778316086</v>
      </c>
      <c r="AA41">
        <f t="shared" si="12"/>
        <v>7.6024405151084277E-4</v>
      </c>
      <c r="AB41">
        <f t="shared" si="13"/>
        <v>2.3318041907477399E-5</v>
      </c>
      <c r="AC41">
        <f t="shared" si="13"/>
        <v>4.8440077109275552E-8</v>
      </c>
      <c r="AG41" s="11">
        <v>704</v>
      </c>
      <c r="AH41">
        <v>402.964</v>
      </c>
      <c r="AI41">
        <f t="shared" si="14"/>
        <v>676.11400000000003</v>
      </c>
      <c r="AJ41">
        <v>2.98211</v>
      </c>
      <c r="AK41">
        <f t="shared" si="21"/>
        <v>0.47242918180248372</v>
      </c>
      <c r="AL41">
        <f t="shared" si="22"/>
        <v>0.52757081819751628</v>
      </c>
      <c r="AM41">
        <f t="shared" si="23"/>
        <v>7.9972957516210447E-4</v>
      </c>
      <c r="AN41">
        <f t="shared" si="24"/>
        <v>0.64284723447344883</v>
      </c>
      <c r="AO41">
        <f t="shared" si="15"/>
        <v>1.121466437810662</v>
      </c>
      <c r="AP41">
        <f t="shared" si="26"/>
        <v>0.53312819169498205</v>
      </c>
      <c r="AQ41">
        <f t="shared" si="25"/>
        <v>1.1250013017356146E-3</v>
      </c>
      <c r="AR41">
        <f t="shared" si="16"/>
        <v>3.0884400190334895E-5</v>
      </c>
      <c r="AS41">
        <f t="shared" si="16"/>
        <v>1.0580169610811235E-7</v>
      </c>
    </row>
    <row r="42" spans="1:45" x14ac:dyDescent="0.25">
      <c r="A42">
        <v>2115</v>
      </c>
      <c r="B42">
        <v>392.47899999999998</v>
      </c>
      <c r="C42">
        <f t="shared" si="0"/>
        <v>665.62899999999991</v>
      </c>
      <c r="D42">
        <v>2.38313</v>
      </c>
      <c r="E42">
        <f t="shared" si="17"/>
        <v>0.47125557150710501</v>
      </c>
      <c r="F42">
        <f t="shared" si="1"/>
        <v>0.52874442849289505</v>
      </c>
      <c r="G42">
        <f t="shared" si="2"/>
        <v>2.7684507354191443E-4</v>
      </c>
      <c r="H42">
        <f t="shared" si="3"/>
        <v>0.6762203067864383</v>
      </c>
      <c r="I42">
        <f t="shared" si="4"/>
        <v>1.212780814949558</v>
      </c>
      <c r="J42">
        <f t="shared" si="18"/>
        <v>0.54395824656568492</v>
      </c>
      <c r="K42">
        <f t="shared" si="5"/>
        <v>3.61836907152429E-4</v>
      </c>
      <c r="L42">
        <f t="shared" si="6"/>
        <v>2.3146026035194783E-4</v>
      </c>
      <c r="M42">
        <f t="shared" si="6"/>
        <v>7.2236117804773946E-9</v>
      </c>
      <c r="Q42">
        <v>1080</v>
      </c>
      <c r="R42">
        <v>405.37099999999998</v>
      </c>
      <c r="S42">
        <f t="shared" si="7"/>
        <v>678.52099999999996</v>
      </c>
      <c r="T42">
        <v>2.2877000000000001</v>
      </c>
      <c r="U42">
        <f t="shared" si="19"/>
        <v>0.45837699639541801</v>
      </c>
      <c r="V42">
        <f t="shared" si="8"/>
        <v>0.54162300360458193</v>
      </c>
      <c r="W42">
        <f t="shared" si="9"/>
        <v>5.4015298601914341E-4</v>
      </c>
      <c r="X42">
        <f t="shared" si="10"/>
        <v>0.70018167675615239</v>
      </c>
      <c r="Y42">
        <f t="shared" si="11"/>
        <v>1.2824558817303011</v>
      </c>
      <c r="Z42">
        <f t="shared" si="20"/>
        <v>0.55173406501942113</v>
      </c>
      <c r="AA42">
        <f t="shared" si="12"/>
        <v>6.6982491530176631E-4</v>
      </c>
      <c r="AB42">
        <f t="shared" si="13"/>
        <v>1.0223356293464999E-4</v>
      </c>
      <c r="AC42">
        <f t="shared" si="13"/>
        <v>1.6814809243877555E-8</v>
      </c>
      <c r="AG42">
        <v>720</v>
      </c>
      <c r="AH42">
        <v>410.71</v>
      </c>
      <c r="AI42">
        <f t="shared" si="14"/>
        <v>683.8599999999999</v>
      </c>
      <c r="AJ42">
        <v>2.9013399999999998</v>
      </c>
      <c r="AK42">
        <f t="shared" si="21"/>
        <v>0.45963350859989005</v>
      </c>
      <c r="AL42">
        <f t="shared" si="22"/>
        <v>0.54036649140010995</v>
      </c>
      <c r="AM42">
        <f t="shared" si="23"/>
        <v>8.0111575989062073E-4</v>
      </c>
      <c r="AN42">
        <f t="shared" si="24"/>
        <v>0.69831472784188198</v>
      </c>
      <c r="AO42">
        <f t="shared" si="15"/>
        <v>1.2768898531434334</v>
      </c>
      <c r="AP42">
        <f t="shared" si="26"/>
        <v>0.5511282125227519</v>
      </c>
      <c r="AQ42">
        <f t="shared" si="25"/>
        <v>9.9300273121956926E-4</v>
      </c>
      <c r="AR42">
        <f t="shared" si="16"/>
        <v>1.15814641521518E-4</v>
      </c>
      <c r="AS42">
        <f t="shared" si="16"/>
        <v>3.6820609765796718E-8</v>
      </c>
    </row>
    <row r="43" spans="1:45" x14ac:dyDescent="0.25">
      <c r="A43">
        <v>2162</v>
      </c>
      <c r="B43">
        <v>400.17</v>
      </c>
      <c r="C43">
        <f t="shared" si="0"/>
        <v>673.31999999999994</v>
      </c>
      <c r="D43">
        <v>2.3173300000000001</v>
      </c>
      <c r="E43">
        <f t="shared" si="17"/>
        <v>0.45824385305063497</v>
      </c>
      <c r="F43">
        <f t="shared" si="1"/>
        <v>0.54175614694936503</v>
      </c>
      <c r="G43">
        <f t="shared" si="2"/>
        <v>2.7528834592473688E-4</v>
      </c>
      <c r="H43">
        <f t="shared" si="3"/>
        <v>0.72862573246225204</v>
      </c>
      <c r="I43">
        <f t="shared" si="4"/>
        <v>1.3704603466441549</v>
      </c>
      <c r="J43">
        <f t="shared" si="18"/>
        <v>0.56096458120184911</v>
      </c>
      <c r="K43">
        <f t="shared" si="5"/>
        <v>3.1737229752680626E-4</v>
      </c>
      <c r="L43">
        <f t="shared" si="6"/>
        <v>3.6896394643200388E-4</v>
      </c>
      <c r="M43">
        <f t="shared" si="6"/>
        <v>1.7710589824453182E-9</v>
      </c>
      <c r="Q43">
        <v>1104</v>
      </c>
      <c r="R43">
        <v>413.18</v>
      </c>
      <c r="S43">
        <f t="shared" si="7"/>
        <v>686.32999999999993</v>
      </c>
      <c r="T43">
        <v>2.2229999999999999</v>
      </c>
      <c r="U43">
        <f t="shared" si="19"/>
        <v>0.44541332473095868</v>
      </c>
      <c r="V43">
        <f t="shared" si="8"/>
        <v>0.55458667526904137</v>
      </c>
      <c r="W43">
        <f t="shared" si="9"/>
        <v>5.4048692913259233E-4</v>
      </c>
      <c r="X43">
        <f t="shared" si="10"/>
        <v>0.74971963149921717</v>
      </c>
      <c r="Y43">
        <f t="shared" si="11"/>
        <v>1.4400821865461366</v>
      </c>
      <c r="Z43">
        <f t="shared" si="20"/>
        <v>0.56780986298666347</v>
      </c>
      <c r="AA43">
        <f t="shared" si="12"/>
        <v>5.8496894463456865E-4</v>
      </c>
      <c r="AB43">
        <f t="shared" si="13"/>
        <v>1.748526934154719E-4</v>
      </c>
      <c r="AC43">
        <f t="shared" si="13"/>
        <v>1.9786497031180613E-9</v>
      </c>
      <c r="AG43">
        <v>736</v>
      </c>
      <c r="AH43">
        <v>418.46600000000001</v>
      </c>
      <c r="AI43">
        <f t="shared" si="14"/>
        <v>691.61599999999999</v>
      </c>
      <c r="AJ43">
        <v>2.82043</v>
      </c>
      <c r="AK43">
        <f t="shared" si="21"/>
        <v>0.44681565644164006</v>
      </c>
      <c r="AL43">
        <f t="shared" si="22"/>
        <v>0.55318434355835988</v>
      </c>
      <c r="AM43">
        <f t="shared" si="23"/>
        <v>8.0477924810172519E-4</v>
      </c>
      <c r="AN43">
        <f t="shared" si="24"/>
        <v>0.74727411333217697</v>
      </c>
      <c r="AO43">
        <f t="shared" si="15"/>
        <v>1.4317987131653156</v>
      </c>
      <c r="AP43">
        <f t="shared" si="26"/>
        <v>0.56701625622226504</v>
      </c>
      <c r="AQ43">
        <f t="shared" si="25"/>
        <v>8.7037342518974661E-4</v>
      </c>
      <c r="AR43">
        <f t="shared" si="16"/>
        <v>1.9132180794189979E-4</v>
      </c>
      <c r="AS43">
        <f t="shared" si="16"/>
        <v>4.3025960678547142E-9</v>
      </c>
    </row>
    <row r="44" spans="1:45" x14ac:dyDescent="0.25">
      <c r="A44">
        <v>2209</v>
      </c>
      <c r="B44">
        <v>407.83600000000001</v>
      </c>
      <c r="C44">
        <f t="shared" si="0"/>
        <v>680.98599999999999</v>
      </c>
      <c r="D44">
        <v>2.2519</v>
      </c>
      <c r="E44">
        <f t="shared" si="17"/>
        <v>0.4453053007921724</v>
      </c>
      <c r="F44">
        <f t="shared" si="1"/>
        <v>0.55469469920782766</v>
      </c>
      <c r="G44">
        <f t="shared" si="2"/>
        <v>2.6956632008861051E-4</v>
      </c>
      <c r="H44">
        <f t="shared" si="3"/>
        <v>0.77459127666417837</v>
      </c>
      <c r="I44">
        <f t="shared" si="4"/>
        <v>1.5278711421663767</v>
      </c>
      <c r="J44">
        <f t="shared" si="18"/>
        <v>0.57588107918560905</v>
      </c>
      <c r="K44">
        <f t="shared" si="5"/>
        <v>2.753378115802377E-4</v>
      </c>
      <c r="L44">
        <f t="shared" si="6"/>
        <v>4.4886269656293614E-4</v>
      </c>
      <c r="M44">
        <f t="shared" si="6"/>
        <v>3.3310114037925068E-11</v>
      </c>
      <c r="Q44">
        <v>1128</v>
      </c>
      <c r="R44">
        <v>420.97800000000001</v>
      </c>
      <c r="S44">
        <f t="shared" si="7"/>
        <v>694.12799999999993</v>
      </c>
      <c r="T44">
        <v>2.1582599999999998</v>
      </c>
      <c r="U44">
        <f t="shared" si="19"/>
        <v>0.43244163843177635</v>
      </c>
      <c r="V44">
        <f t="shared" si="8"/>
        <v>0.56755836156822359</v>
      </c>
      <c r="W44">
        <f t="shared" si="9"/>
        <v>5.3205486551777259E-4</v>
      </c>
      <c r="X44">
        <f t="shared" si="10"/>
        <v>0.79298192951682767</v>
      </c>
      <c r="Y44">
        <f t="shared" si="11"/>
        <v>1.5974812862450878</v>
      </c>
      <c r="Z44">
        <f t="shared" si="20"/>
        <v>0.58184911765789316</v>
      </c>
      <c r="AA44">
        <f t="shared" si="12"/>
        <v>5.056574203299004E-4</v>
      </c>
      <c r="AB44">
        <f t="shared" si="13"/>
        <v>2.0422570961442776E-4</v>
      </c>
      <c r="AC44">
        <f t="shared" si="13"/>
        <v>6.9682511244671649E-10</v>
      </c>
      <c r="AG44">
        <v>752</v>
      </c>
      <c r="AH44">
        <v>426.21499999999997</v>
      </c>
      <c r="AI44">
        <f t="shared" si="14"/>
        <v>699.36500000000001</v>
      </c>
      <c r="AJ44">
        <v>2.73915</v>
      </c>
      <c r="AK44">
        <f t="shared" si="21"/>
        <v>0.43393918847201252</v>
      </c>
      <c r="AL44">
        <f t="shared" si="22"/>
        <v>0.56606081152798748</v>
      </c>
      <c r="AM44">
        <f t="shared" si="23"/>
        <v>7.9695720570506501E-4</v>
      </c>
      <c r="AN44">
        <f t="shared" si="24"/>
        <v>0.79018733673493369</v>
      </c>
      <c r="AO44">
        <f t="shared" si="15"/>
        <v>1.5866158466061264</v>
      </c>
      <c r="AP44">
        <f t="shared" si="26"/>
        <v>0.58094223102530096</v>
      </c>
      <c r="AQ44">
        <f t="shared" si="25"/>
        <v>7.5514388311747043E-4</v>
      </c>
      <c r="AR44">
        <f t="shared" si="16"/>
        <v>2.2145664625502164E-4</v>
      </c>
      <c r="AS44">
        <f t="shared" si="16"/>
        <v>1.7483539458142468E-9</v>
      </c>
    </row>
    <row r="45" spans="1:45" x14ac:dyDescent="0.25">
      <c r="A45">
        <v>2256</v>
      </c>
      <c r="B45">
        <v>415.47699999999998</v>
      </c>
      <c r="C45">
        <f t="shared" si="0"/>
        <v>688.62699999999995</v>
      </c>
      <c r="D45">
        <v>2.1878299999999999</v>
      </c>
      <c r="E45">
        <f t="shared" si="17"/>
        <v>0.43263568374800765</v>
      </c>
      <c r="F45">
        <f t="shared" si="1"/>
        <v>0.56736431625199235</v>
      </c>
      <c r="G45">
        <f t="shared" si="2"/>
        <v>2.6094120761504017E-4</v>
      </c>
      <c r="H45">
        <f t="shared" si="3"/>
        <v>0.81446889814304768</v>
      </c>
      <c r="I45">
        <f t="shared" si="4"/>
        <v>1.6849113197587833</v>
      </c>
      <c r="J45">
        <f t="shared" si="18"/>
        <v>0.58882195632988021</v>
      </c>
      <c r="K45">
        <f t="shared" si="5"/>
        <v>2.3633756412689468E-4</v>
      </c>
      <c r="L45">
        <f t="shared" si="6"/>
        <v>4.6043031771217944E-4</v>
      </c>
      <c r="M45">
        <f t="shared" si="6"/>
        <v>6.0533927289176423E-10</v>
      </c>
      <c r="Q45">
        <v>1152</v>
      </c>
      <c r="R45">
        <v>428.774</v>
      </c>
      <c r="S45">
        <f t="shared" si="7"/>
        <v>701.92399999999998</v>
      </c>
      <c r="T45">
        <v>2.0945299999999998</v>
      </c>
      <c r="U45">
        <f t="shared" si="19"/>
        <v>0.41967232165934992</v>
      </c>
      <c r="V45">
        <f t="shared" si="8"/>
        <v>0.58032767834065013</v>
      </c>
      <c r="W45">
        <f t="shared" si="9"/>
        <v>5.1260267915880875E-4</v>
      </c>
      <c r="X45">
        <f t="shared" si="10"/>
        <v>0.83037861905697807</v>
      </c>
      <c r="Y45">
        <f t="shared" si="11"/>
        <v>1.7547081765295978</v>
      </c>
      <c r="Z45">
        <f t="shared" si="20"/>
        <v>0.59398489574581081</v>
      </c>
      <c r="AA45">
        <f t="shared" si="12"/>
        <v>4.3272925124502058E-4</v>
      </c>
      <c r="AB45">
        <f t="shared" si="13"/>
        <v>1.8651958725182386E-4</v>
      </c>
      <c r="AC45">
        <f t="shared" si="13"/>
        <v>6.3797644866991153E-9</v>
      </c>
      <c r="AG45">
        <v>768</v>
      </c>
      <c r="AH45">
        <v>433.95299999999997</v>
      </c>
      <c r="AI45">
        <f t="shared" si="14"/>
        <v>707.10299999999995</v>
      </c>
      <c r="AJ45">
        <v>2.6586599999999998</v>
      </c>
      <c r="AK45">
        <f t="shared" si="21"/>
        <v>0.42118787318073153</v>
      </c>
      <c r="AL45">
        <f t="shared" si="22"/>
        <v>0.57881212681926852</v>
      </c>
      <c r="AM45">
        <f t="shared" si="23"/>
        <v>7.7299601254060546E-4</v>
      </c>
      <c r="AN45">
        <f t="shared" si="24"/>
        <v>0.82741923883532298</v>
      </c>
      <c r="AO45">
        <f t="shared" si="15"/>
        <v>1.7413594085682274</v>
      </c>
      <c r="AP45">
        <f t="shared" si="26"/>
        <v>0.59302453315518044</v>
      </c>
      <c r="AQ45">
        <f t="shared" si="25"/>
        <v>6.4817683708147335E-4</v>
      </c>
      <c r="AR45">
        <f t="shared" si="16"/>
        <v>2.0199249385706929E-4</v>
      </c>
      <c r="AS45">
        <f t="shared" si="16"/>
        <v>1.5579826562297609E-8</v>
      </c>
    </row>
    <row r="46" spans="1:45" x14ac:dyDescent="0.25">
      <c r="A46">
        <v>2303</v>
      </c>
      <c r="B46">
        <v>423.24</v>
      </c>
      <c r="C46">
        <f t="shared" si="0"/>
        <v>696.39</v>
      </c>
      <c r="D46">
        <v>2.12581</v>
      </c>
      <c r="E46">
        <f t="shared" si="17"/>
        <v>0.42037144699010076</v>
      </c>
      <c r="F46">
        <f t="shared" si="1"/>
        <v>0.57962855300989924</v>
      </c>
      <c r="G46">
        <f t="shared" si="2"/>
        <v>2.4958130338155856E-4</v>
      </c>
      <c r="H46">
        <f t="shared" si="3"/>
        <v>0.84869805057728875</v>
      </c>
      <c r="I46">
        <f t="shared" si="4"/>
        <v>1.8415663765124923</v>
      </c>
      <c r="J46">
        <f t="shared" si="18"/>
        <v>0.59992982184384425</v>
      </c>
      <c r="K46">
        <f t="shared" si="5"/>
        <v>2.0274195758143528E-4</v>
      </c>
      <c r="L46">
        <f t="shared" si="6"/>
        <v>4.1214151626810686E-4</v>
      </c>
      <c r="M46">
        <f t="shared" si="6"/>
        <v>2.1939243149835264E-9</v>
      </c>
      <c r="Q46">
        <v>1176</v>
      </c>
      <c r="R46">
        <v>436.56799999999998</v>
      </c>
      <c r="S46">
        <f t="shared" si="7"/>
        <v>709.71799999999996</v>
      </c>
      <c r="T46">
        <v>2.0331299999999999</v>
      </c>
      <c r="U46">
        <f t="shared" si="19"/>
        <v>0.40736985735953846</v>
      </c>
      <c r="V46">
        <f t="shared" si="8"/>
        <v>0.59263014264046154</v>
      </c>
      <c r="W46">
        <f t="shared" si="9"/>
        <v>4.8371659984464593E-4</v>
      </c>
      <c r="X46">
        <f t="shared" si="10"/>
        <v>0.86238179119117497</v>
      </c>
      <c r="Y46">
        <f t="shared" si="11"/>
        <v>1.9119098059783624</v>
      </c>
      <c r="Z46">
        <f t="shared" si="20"/>
        <v>0.60437039777569135</v>
      </c>
      <c r="AA46">
        <f t="shared" si="12"/>
        <v>3.663191422179562E-4</v>
      </c>
      <c r="AB46">
        <f t="shared" si="13"/>
        <v>1.3783359064028979E-4</v>
      </c>
      <c r="AC46">
        <f t="shared" si="13"/>
        <v>1.3782163057210411E-8</v>
      </c>
      <c r="AG46">
        <v>784</v>
      </c>
      <c r="AH46">
        <v>441.7</v>
      </c>
      <c r="AI46">
        <f t="shared" si="14"/>
        <v>714.84999999999991</v>
      </c>
      <c r="AJ46">
        <v>2.5805899999999999</v>
      </c>
      <c r="AK46">
        <f t="shared" si="21"/>
        <v>0.40881993698008173</v>
      </c>
      <c r="AL46">
        <f t="shared" si="22"/>
        <v>0.59118006301991821</v>
      </c>
      <c r="AM46">
        <f t="shared" si="23"/>
        <v>7.3269764221859518E-4</v>
      </c>
      <c r="AN46">
        <f t="shared" si="24"/>
        <v>0.85937719689005765</v>
      </c>
      <c r="AO46">
        <f t="shared" si="15"/>
        <v>1.8960132548881097</v>
      </c>
      <c r="AP46">
        <f t="shared" si="26"/>
        <v>0.60339536254848403</v>
      </c>
      <c r="AQ46">
        <f t="shared" si="25"/>
        <v>5.5110294346599037E-4</v>
      </c>
      <c r="AR46">
        <f t="shared" si="16"/>
        <v>1.4921354257258022E-4</v>
      </c>
      <c r="AS46">
        <f t="shared" si="16"/>
        <v>3.2976634615049291E-8</v>
      </c>
    </row>
    <row r="47" spans="1:45" x14ac:dyDescent="0.25">
      <c r="A47">
        <v>2350</v>
      </c>
      <c r="B47">
        <v>430.95699999999999</v>
      </c>
      <c r="C47">
        <f t="shared" si="0"/>
        <v>704.10699999999997</v>
      </c>
      <c r="D47">
        <v>2.0664899999999999</v>
      </c>
      <c r="E47">
        <f t="shared" si="17"/>
        <v>0.40864112573116756</v>
      </c>
      <c r="F47">
        <f t="shared" si="1"/>
        <v>0.59135887426883249</v>
      </c>
      <c r="G47">
        <f t="shared" si="2"/>
        <v>2.3405610092912816E-4</v>
      </c>
      <c r="H47">
        <f t="shared" si="3"/>
        <v>0.87806149686865065</v>
      </c>
      <c r="I47">
        <f t="shared" si="4"/>
        <v>1.9995779907358175</v>
      </c>
      <c r="J47">
        <f t="shared" si="18"/>
        <v>0.60945869385017171</v>
      </c>
      <c r="K47">
        <f t="shared" si="5"/>
        <v>1.7044352265824822E-4</v>
      </c>
      <c r="L47">
        <f t="shared" si="6"/>
        <v>3.276034688770305E-4</v>
      </c>
      <c r="M47">
        <f t="shared" si="6"/>
        <v>4.0465601142688269E-9</v>
      </c>
      <c r="Q47">
        <v>1200</v>
      </c>
      <c r="R47">
        <v>444.35399999999998</v>
      </c>
      <c r="S47">
        <f t="shared" si="7"/>
        <v>717.50399999999991</v>
      </c>
      <c r="T47">
        <v>1.97519</v>
      </c>
      <c r="U47">
        <f t="shared" si="19"/>
        <v>0.3957606589632669</v>
      </c>
      <c r="V47">
        <f t="shared" si="8"/>
        <v>0.60423934103673305</v>
      </c>
      <c r="W47">
        <f t="shared" si="9"/>
        <v>4.5499749208721685E-4</v>
      </c>
      <c r="X47">
        <f t="shared" si="10"/>
        <v>0.88947349929901087</v>
      </c>
      <c r="Y47">
        <f t="shared" si="11"/>
        <v>2.0691601175563896</v>
      </c>
      <c r="Z47">
        <f t="shared" si="20"/>
        <v>0.61316205718892225</v>
      </c>
      <c r="AA47">
        <f t="shared" si="12"/>
        <v>3.0648242235414803E-4</v>
      </c>
      <c r="AB47">
        <f t="shared" si="13"/>
        <v>7.9614863532538092E-5</v>
      </c>
      <c r="AC47">
        <f t="shared" si="13"/>
        <v>2.2056725937818294E-8</v>
      </c>
      <c r="AG47">
        <v>800</v>
      </c>
      <c r="AH47">
        <v>449.43400000000003</v>
      </c>
      <c r="AI47">
        <f t="shared" si="14"/>
        <v>722.58400000000006</v>
      </c>
      <c r="AJ47">
        <v>2.5065900000000001</v>
      </c>
      <c r="AK47">
        <f t="shared" si="21"/>
        <v>0.39709677470458427</v>
      </c>
      <c r="AL47">
        <f t="shared" si="22"/>
        <v>0.60290322529541573</v>
      </c>
      <c r="AM47">
        <f t="shared" si="23"/>
        <v>6.8220091282245043E-4</v>
      </c>
      <c r="AN47">
        <f t="shared" si="24"/>
        <v>0.88654898666031301</v>
      </c>
      <c r="AO47">
        <f t="shared" si="15"/>
        <v>2.0508043057696028</v>
      </c>
      <c r="AP47">
        <f t="shared" si="26"/>
        <v>0.61221300964393988</v>
      </c>
      <c r="AQ47">
        <f t="shared" si="25"/>
        <v>4.6293718268041286E-4</v>
      </c>
      <c r="AR47">
        <f t="shared" si="16"/>
        <v>8.667208461602507E-5</v>
      </c>
      <c r="AS47">
        <f t="shared" si="16"/>
        <v>4.8076583355800276E-8</v>
      </c>
    </row>
    <row r="48" spans="1:45" x14ac:dyDescent="0.25">
      <c r="A48">
        <v>2397</v>
      </c>
      <c r="B48">
        <v>438.642</v>
      </c>
      <c r="C48">
        <f t="shared" si="0"/>
        <v>711.79199999999992</v>
      </c>
      <c r="D48">
        <v>2.0108600000000001</v>
      </c>
      <c r="E48">
        <f t="shared" si="17"/>
        <v>0.39764048898749849</v>
      </c>
      <c r="F48">
        <f t="shared" si="1"/>
        <v>0.60235951101250151</v>
      </c>
      <c r="G48">
        <f t="shared" si="2"/>
        <v>2.2172850114983344E-4</v>
      </c>
      <c r="H48">
        <f t="shared" si="3"/>
        <v>0.90274710848545547</v>
      </c>
      <c r="I48">
        <f t="shared" si="4"/>
        <v>2.1577021254024786</v>
      </c>
      <c r="J48">
        <f t="shared" si="18"/>
        <v>0.6174695394151094</v>
      </c>
      <c r="K48">
        <f t="shared" si="5"/>
        <v>1.4132001280558278E-4</v>
      </c>
      <c r="L48">
        <f t="shared" si="6"/>
        <v>2.2831295832761712E-4</v>
      </c>
      <c r="M48">
        <f t="shared" si="6"/>
        <v>6.4655249978074947E-9</v>
      </c>
      <c r="Q48">
        <v>1224</v>
      </c>
      <c r="R48">
        <v>452.13400000000001</v>
      </c>
      <c r="S48">
        <f t="shared" si="7"/>
        <v>725.28399999999999</v>
      </c>
      <c r="T48">
        <v>1.92069</v>
      </c>
      <c r="U48">
        <f t="shared" si="19"/>
        <v>0.38484071915317369</v>
      </c>
      <c r="V48">
        <f t="shared" si="8"/>
        <v>0.61515928084682625</v>
      </c>
      <c r="W48">
        <f t="shared" si="9"/>
        <v>4.2644535588652149E-4</v>
      </c>
      <c r="X48">
        <f t="shared" si="10"/>
        <v>0.91213988871106311</v>
      </c>
      <c r="Y48">
        <f t="shared" si="11"/>
        <v>2.2264299377344914</v>
      </c>
      <c r="Z48">
        <f t="shared" si="20"/>
        <v>0.62051763532542181</v>
      </c>
      <c r="AA48">
        <f t="shared" si="12"/>
        <v>2.534607109606745E-4</v>
      </c>
      <c r="AB48">
        <f t="shared" si="13"/>
        <v>2.8711962718285113E-5</v>
      </c>
      <c r="AC48">
        <f t="shared" si="13"/>
        <v>2.9923687380121361E-8</v>
      </c>
      <c r="AG48">
        <v>816</v>
      </c>
      <c r="AH48">
        <v>457.161</v>
      </c>
      <c r="AI48">
        <f t="shared" si="14"/>
        <v>730.31099999999992</v>
      </c>
      <c r="AJ48">
        <v>2.4376899999999999</v>
      </c>
      <c r="AK48">
        <f t="shared" si="21"/>
        <v>0.38618156009942506</v>
      </c>
      <c r="AL48">
        <f t="shared" si="22"/>
        <v>0.61381843990057494</v>
      </c>
      <c r="AM48">
        <f t="shared" si="23"/>
        <v>6.3368444732418705E-4</v>
      </c>
      <c r="AN48">
        <f t="shared" si="24"/>
        <v>0.90937381812558504</v>
      </c>
      <c r="AO48">
        <f t="shared" si="15"/>
        <v>2.2055969835850453</v>
      </c>
      <c r="AP48">
        <f t="shared" si="26"/>
        <v>0.61962000456682653</v>
      </c>
      <c r="AQ48">
        <f t="shared" si="25"/>
        <v>3.8453507525056503E-4</v>
      </c>
      <c r="AR48">
        <f t="shared" si="16"/>
        <v>3.3658152576698931E-5</v>
      </c>
      <c r="AS48">
        <f t="shared" si="16"/>
        <v>6.2075409604680138E-8</v>
      </c>
    </row>
    <row r="49" spans="1:45" x14ac:dyDescent="0.25">
      <c r="A49">
        <v>2444</v>
      </c>
      <c r="B49">
        <v>446.29399999999998</v>
      </c>
      <c r="C49">
        <f t="shared" si="0"/>
        <v>719.44399999999996</v>
      </c>
      <c r="D49">
        <v>1.9581599999999999</v>
      </c>
      <c r="E49">
        <f t="shared" si="17"/>
        <v>0.38721924943345631</v>
      </c>
      <c r="F49">
        <f t="shared" si="1"/>
        <v>0.61278075056654369</v>
      </c>
      <c r="G49">
        <f t="shared" si="2"/>
        <v>2.129350937987304E-4</v>
      </c>
      <c r="H49">
        <f t="shared" si="3"/>
        <v>0.92321471497112584</v>
      </c>
      <c r="I49">
        <f t="shared" si="4"/>
        <v>2.3155923896108579</v>
      </c>
      <c r="J49">
        <f t="shared" si="18"/>
        <v>0.62411158001697176</v>
      </c>
      <c r="K49">
        <f t="shared" si="5"/>
        <v>1.1572635317823535E-4</v>
      </c>
      <c r="L49">
        <f t="shared" si="6"/>
        <v>1.283876960346881E-4</v>
      </c>
      <c r="M49">
        <f t="shared" si="6"/>
        <v>9.4495392530226848E-9</v>
      </c>
      <c r="Q49">
        <v>1248</v>
      </c>
      <c r="R49">
        <v>459.93700000000001</v>
      </c>
      <c r="S49">
        <f t="shared" si="7"/>
        <v>733.08699999999999</v>
      </c>
      <c r="T49">
        <v>1.86961</v>
      </c>
      <c r="U49">
        <f t="shared" si="19"/>
        <v>0.37460603061189729</v>
      </c>
      <c r="V49">
        <f t="shared" si="8"/>
        <v>0.62539396938810277</v>
      </c>
      <c r="W49">
        <f t="shared" si="9"/>
        <v>4.0298585216605454E-4</v>
      </c>
      <c r="X49">
        <f t="shared" si="10"/>
        <v>0.93088497409364912</v>
      </c>
      <c r="Y49">
        <f t="shared" si="11"/>
        <v>2.3837339915891529</v>
      </c>
      <c r="Z49">
        <f t="shared" si="20"/>
        <v>0.62660069238847804</v>
      </c>
      <c r="AA49">
        <f t="shared" si="12"/>
        <v>2.0754132064448042E-4</v>
      </c>
      <c r="AB49">
        <f t="shared" si="13"/>
        <v>1.4561803996347083E-6</v>
      </c>
      <c r="AC49">
        <f t="shared" si="13"/>
        <v>3.819856490168758E-8</v>
      </c>
      <c r="AG49">
        <v>832</v>
      </c>
      <c r="AH49">
        <v>464.89499999999998</v>
      </c>
      <c r="AI49">
        <f t="shared" si="14"/>
        <v>738.04499999999996</v>
      </c>
      <c r="AJ49">
        <v>2.3736899999999999</v>
      </c>
      <c r="AK49">
        <f t="shared" si="21"/>
        <v>0.37604260894223807</v>
      </c>
      <c r="AL49">
        <f t="shared" si="22"/>
        <v>0.62395739105776193</v>
      </c>
      <c r="AM49">
        <f t="shared" si="23"/>
        <v>5.8972258879107231E-4</v>
      </c>
      <c r="AN49">
        <f t="shared" si="24"/>
        <v>0.92833308217575539</v>
      </c>
      <c r="AO49">
        <f t="shared" si="15"/>
        <v>2.360402225320164</v>
      </c>
      <c r="AP49">
        <f t="shared" si="26"/>
        <v>0.62577256577083562</v>
      </c>
      <c r="AQ49">
        <f t="shared" si="25"/>
        <v>3.1607547029127155E-4</v>
      </c>
      <c r="AR49">
        <f t="shared" si="16"/>
        <v>3.2948592389821391E-6</v>
      </c>
      <c r="AS49">
        <f t="shared" si="16"/>
        <v>7.4882745463243997E-8</v>
      </c>
    </row>
    <row r="50" spans="1:45" x14ac:dyDescent="0.25">
      <c r="A50">
        <v>2491</v>
      </c>
      <c r="B50">
        <v>453.95800000000003</v>
      </c>
      <c r="C50">
        <f t="shared" si="0"/>
        <v>727.10799999999995</v>
      </c>
      <c r="D50">
        <v>1.9075500000000001</v>
      </c>
      <c r="E50">
        <f t="shared" si="17"/>
        <v>0.37721130002491604</v>
      </c>
      <c r="F50">
        <f t="shared" si="1"/>
        <v>0.62278869997508401</v>
      </c>
      <c r="G50">
        <f t="shared" si="2"/>
        <v>2.0073371517758049E-4</v>
      </c>
      <c r="H50">
        <f t="shared" si="3"/>
        <v>0.93997555025446566</v>
      </c>
      <c r="I50">
        <f t="shared" si="4"/>
        <v>2.4730967701870261</v>
      </c>
      <c r="J50">
        <f t="shared" si="18"/>
        <v>0.62955071861634881</v>
      </c>
      <c r="K50">
        <f t="shared" si="5"/>
        <v>9.393771612171872E-5</v>
      </c>
      <c r="L50">
        <f t="shared" si="6"/>
        <v>4.5724896104812652E-5</v>
      </c>
      <c r="M50">
        <f t="shared" si="6"/>
        <v>1.1405385414339628E-8</v>
      </c>
      <c r="Q50">
        <v>1272</v>
      </c>
      <c r="R50">
        <v>467.714</v>
      </c>
      <c r="S50">
        <f t="shared" si="7"/>
        <v>740.86400000000003</v>
      </c>
      <c r="T50">
        <v>1.82134</v>
      </c>
      <c r="U50">
        <f t="shared" si="19"/>
        <v>0.36493437015991198</v>
      </c>
      <c r="V50">
        <f t="shared" si="8"/>
        <v>0.63506562984008808</v>
      </c>
      <c r="W50">
        <f t="shared" si="9"/>
        <v>3.7209611417114247E-4</v>
      </c>
      <c r="X50">
        <f t="shared" si="10"/>
        <v>0.94623401876865987</v>
      </c>
      <c r="Y50">
        <f t="shared" si="11"/>
        <v>2.541407231277236</v>
      </c>
      <c r="Z50">
        <f t="shared" si="20"/>
        <v>0.63158168408394555</v>
      </c>
      <c r="AA50">
        <f t="shared" si="12"/>
        <v>1.674569943325543E-4</v>
      </c>
      <c r="AB50">
        <f t="shared" si="13"/>
        <v>1.2137878031743516E-5</v>
      </c>
      <c r="AC50">
        <f t="shared" si="13"/>
        <v>4.187716936831205E-8</v>
      </c>
      <c r="AG50">
        <v>848</v>
      </c>
      <c r="AH50">
        <v>472.61700000000002</v>
      </c>
      <c r="AI50">
        <f t="shared" si="14"/>
        <v>745.76700000000005</v>
      </c>
      <c r="AJ50">
        <v>2.31413</v>
      </c>
      <c r="AK50">
        <f t="shared" si="21"/>
        <v>0.36660704752158091</v>
      </c>
      <c r="AL50">
        <f t="shared" si="22"/>
        <v>0.63339295247841909</v>
      </c>
      <c r="AM50">
        <f t="shared" si="23"/>
        <v>5.3546335798893702E-4</v>
      </c>
      <c r="AN50">
        <f t="shared" si="24"/>
        <v>0.94391698774569366</v>
      </c>
      <c r="AO50">
        <f t="shared" si="15"/>
        <v>2.5153793297196168</v>
      </c>
      <c r="AP50">
        <f t="shared" si="26"/>
        <v>0.63082977329549594</v>
      </c>
      <c r="AQ50">
        <f t="shared" si="25"/>
        <v>2.5656858112675537E-4</v>
      </c>
      <c r="AR50">
        <f t="shared" si="16"/>
        <v>6.5698875237705748E-6</v>
      </c>
      <c r="AS50">
        <f t="shared" si="16"/>
        <v>7.7782296561006084E-8</v>
      </c>
    </row>
    <row r="51" spans="1:45" x14ac:dyDescent="0.25">
      <c r="A51">
        <v>2538</v>
      </c>
      <c r="B51">
        <v>461.62799999999999</v>
      </c>
      <c r="C51">
        <f t="shared" si="0"/>
        <v>734.77800000000002</v>
      </c>
      <c r="D51">
        <v>1.8598399999999999</v>
      </c>
      <c r="E51">
        <f t="shared" si="17"/>
        <v>0.3677768154115697</v>
      </c>
      <c r="F51">
        <f t="shared" si="1"/>
        <v>0.6322231845884303</v>
      </c>
      <c r="G51">
        <f t="shared" si="2"/>
        <v>1.7717243232294897E-4</v>
      </c>
      <c r="H51">
        <f t="shared" si="3"/>
        <v>0.95358070192103839</v>
      </c>
      <c r="I51">
        <f t="shared" si="4"/>
        <v>2.6306714157038416</v>
      </c>
      <c r="J51">
        <f t="shared" si="18"/>
        <v>0.6339657912740696</v>
      </c>
      <c r="K51">
        <f t="shared" si="5"/>
        <v>7.538875006850823E-5</v>
      </c>
      <c r="L51">
        <f t="shared" si="6"/>
        <v>3.0366780608347964E-6</v>
      </c>
      <c r="M51">
        <f t="shared" si="6"/>
        <v>1.0359917973272954E-8</v>
      </c>
      <c r="Q51">
        <v>1296</v>
      </c>
      <c r="R51">
        <v>475.48700000000002</v>
      </c>
      <c r="S51">
        <f t="shared" si="7"/>
        <v>748.63699999999994</v>
      </c>
      <c r="T51">
        <v>1.77677</v>
      </c>
      <c r="U51">
        <f t="shared" si="19"/>
        <v>0.35600406341980456</v>
      </c>
      <c r="V51">
        <f t="shared" si="8"/>
        <v>0.64399593658019549</v>
      </c>
      <c r="W51">
        <f t="shared" si="9"/>
        <v>3.241752773898432E-4</v>
      </c>
      <c r="X51">
        <f t="shared" si="10"/>
        <v>0.95861856406870805</v>
      </c>
      <c r="Y51">
        <f t="shared" si="11"/>
        <v>2.6990457650153394</v>
      </c>
      <c r="Z51">
        <f t="shared" si="20"/>
        <v>0.63560065194792681</v>
      </c>
      <c r="AA51">
        <f t="shared" si="12"/>
        <v>1.3355787353299257E-4</v>
      </c>
      <c r="AB51">
        <f t="shared" si="13"/>
        <v>7.0480804056806748E-5</v>
      </c>
      <c r="AC51">
        <f t="shared" si="13"/>
        <v>3.633499465312569E-8</v>
      </c>
      <c r="AG51">
        <v>864</v>
      </c>
      <c r="AH51">
        <v>480.33300000000003</v>
      </c>
      <c r="AI51">
        <f t="shared" si="14"/>
        <v>753.48299999999995</v>
      </c>
      <c r="AJ51">
        <v>2.2600500000000001</v>
      </c>
      <c r="AK51">
        <f t="shared" si="21"/>
        <v>0.35803963379375792</v>
      </c>
      <c r="AL51">
        <f t="shared" si="22"/>
        <v>0.64196036620624208</v>
      </c>
      <c r="AM51">
        <f t="shared" si="23"/>
        <v>4.6902550421479283E-4</v>
      </c>
      <c r="AN51">
        <f t="shared" si="24"/>
        <v>0.95656694295040423</v>
      </c>
      <c r="AO51">
        <f t="shared" si="15"/>
        <v>2.6703941850850894</v>
      </c>
      <c r="AP51">
        <f t="shared" si="26"/>
        <v>0.63493487059352405</v>
      </c>
      <c r="AQ51">
        <f t="shared" si="25"/>
        <v>2.0585366838995101E-4</v>
      </c>
      <c r="AR51">
        <f t="shared" si="16"/>
        <v>4.9357588604320369E-5</v>
      </c>
      <c r="AS51">
        <f t="shared" si="16"/>
        <v>6.9259415171417494E-8</v>
      </c>
    </row>
    <row r="52" spans="1:45" x14ac:dyDescent="0.25">
      <c r="A52">
        <v>2585</v>
      </c>
      <c r="B52">
        <v>469.29700000000003</v>
      </c>
      <c r="C52">
        <f t="shared" si="0"/>
        <v>742.447</v>
      </c>
      <c r="D52">
        <v>1.8177300000000001</v>
      </c>
      <c r="E52">
        <f t="shared" si="17"/>
        <v>0.3594497110923911</v>
      </c>
      <c r="F52">
        <f t="shared" si="1"/>
        <v>0.6405502889076089</v>
      </c>
      <c r="G52">
        <f t="shared" si="2"/>
        <v>1.4860437686170985E-4</v>
      </c>
      <c r="H52">
        <f t="shared" si="3"/>
        <v>0.96449937677264319</v>
      </c>
      <c r="I52">
        <f t="shared" si="4"/>
        <v>2.7884405765022855</v>
      </c>
      <c r="J52">
        <f t="shared" si="18"/>
        <v>0.63750906252728945</v>
      </c>
      <c r="K52">
        <f t="shared" si="5"/>
        <v>5.9749582588006747E-5</v>
      </c>
      <c r="L52">
        <f t="shared" si="6"/>
        <v>9.2490578963509476E-6</v>
      </c>
      <c r="M52">
        <f t="shared" si="6"/>
        <v>7.8951744654221E-9</v>
      </c>
      <c r="Q52">
        <v>1320</v>
      </c>
      <c r="R52">
        <v>483.262</v>
      </c>
      <c r="S52">
        <f t="shared" si="7"/>
        <v>756.41200000000003</v>
      </c>
      <c r="T52">
        <v>1.73794</v>
      </c>
      <c r="U52">
        <f t="shared" si="19"/>
        <v>0.34822385676244821</v>
      </c>
      <c r="V52">
        <f t="shared" si="8"/>
        <v>0.65177614323755173</v>
      </c>
      <c r="W52">
        <f t="shared" si="9"/>
        <v>2.7224712324705008E-4</v>
      </c>
      <c r="X52">
        <f t="shared" si="10"/>
        <v>0.96849604659214739</v>
      </c>
      <c r="Y52">
        <f t="shared" si="11"/>
        <v>2.8567188603552887</v>
      </c>
      <c r="Z52">
        <f t="shared" si="20"/>
        <v>0.63880604091271864</v>
      </c>
      <c r="AA52">
        <f t="shared" si="12"/>
        <v>1.0529083717461605E-4</v>
      </c>
      <c r="AB52">
        <f t="shared" si="13"/>
        <v>1.6822355431664069E-4</v>
      </c>
      <c r="AC52">
        <f t="shared" si="13"/>
        <v>2.7874401459100428E-8</v>
      </c>
      <c r="AG52">
        <v>880</v>
      </c>
      <c r="AH52">
        <v>488.06299999999999</v>
      </c>
      <c r="AI52">
        <f t="shared" si="14"/>
        <v>761.21299999999997</v>
      </c>
      <c r="AJ52">
        <v>2.2126800000000002</v>
      </c>
      <c r="AK52">
        <f t="shared" si="21"/>
        <v>0.35053522572632123</v>
      </c>
      <c r="AL52">
        <f t="shared" si="22"/>
        <v>0.64946477427367877</v>
      </c>
      <c r="AM52">
        <f t="shared" si="23"/>
        <v>3.9803304347550694E-4</v>
      </c>
      <c r="AN52">
        <f t="shared" si="24"/>
        <v>0.9667164307498155</v>
      </c>
      <c r="AO52">
        <f t="shared" si="15"/>
        <v>2.8254508849895301</v>
      </c>
      <c r="AP52">
        <f t="shared" si="26"/>
        <v>0.6382285292877633</v>
      </c>
      <c r="AQ52">
        <f t="shared" si="25"/>
        <v>1.6343443050563565E-4</v>
      </c>
      <c r="AR52">
        <f t="shared" si="16"/>
        <v>1.2625320138351048E-4</v>
      </c>
      <c r="AS52">
        <f t="shared" si="16"/>
        <v>5.5036509207387465E-8</v>
      </c>
    </row>
    <row r="53" spans="1:45" x14ac:dyDescent="0.25">
      <c r="A53">
        <v>2632</v>
      </c>
      <c r="B53">
        <v>476.95800000000003</v>
      </c>
      <c r="C53">
        <f t="shared" si="0"/>
        <v>750.10799999999995</v>
      </c>
      <c r="D53">
        <v>1.78241</v>
      </c>
      <c r="E53">
        <f t="shared" si="17"/>
        <v>0.35246530537989074</v>
      </c>
      <c r="F53">
        <f t="shared" si="1"/>
        <v>0.64753469462010926</v>
      </c>
      <c r="G53">
        <f t="shared" si="2"/>
        <v>1.2735714857315785E-4</v>
      </c>
      <c r="H53">
        <f t="shared" si="3"/>
        <v>0.9731530056523463</v>
      </c>
      <c r="I53">
        <f t="shared" si="4"/>
        <v>2.9463765278124803</v>
      </c>
      <c r="J53">
        <f t="shared" si="18"/>
        <v>0.64031729290892581</v>
      </c>
      <c r="K53">
        <f t="shared" si="5"/>
        <v>4.6745556161454679E-5</v>
      </c>
      <c r="L53">
        <f t="shared" si="6"/>
        <v>5.2090887460593902E-5</v>
      </c>
      <c r="M53">
        <f t="shared" si="6"/>
        <v>6.4982288311505621E-9</v>
      </c>
      <c r="Q53">
        <v>1344</v>
      </c>
      <c r="R53">
        <v>491.036</v>
      </c>
      <c r="S53">
        <f t="shared" si="7"/>
        <v>764.18599999999992</v>
      </c>
      <c r="T53">
        <v>1.70533</v>
      </c>
      <c r="U53">
        <f t="shared" si="19"/>
        <v>0.34168992580451907</v>
      </c>
      <c r="V53">
        <f t="shared" si="8"/>
        <v>0.65831007419548093</v>
      </c>
      <c r="W53">
        <f t="shared" si="9"/>
        <v>2.3801795411755589E-4</v>
      </c>
      <c r="X53">
        <f t="shared" si="10"/>
        <v>0.97628299599886759</v>
      </c>
      <c r="Y53">
        <f t="shared" si="11"/>
        <v>3.0145219651776927</v>
      </c>
      <c r="Z53">
        <f t="shared" si="20"/>
        <v>0.64133302100490941</v>
      </c>
      <c r="AA53">
        <f t="shared" si="12"/>
        <v>8.1988469529420405E-5</v>
      </c>
      <c r="AB53">
        <f t="shared" si="13"/>
        <v>2.8822033503549474E-4</v>
      </c>
      <c r="AC53">
        <f t="shared" si="13"/>
        <v>2.4345200060839208E-8</v>
      </c>
      <c r="AG53">
        <v>896</v>
      </c>
      <c r="AH53">
        <v>495.78800000000001</v>
      </c>
      <c r="AI53">
        <f t="shared" si="14"/>
        <v>768.93799999999999</v>
      </c>
      <c r="AJ53">
        <v>2.1724800000000002</v>
      </c>
      <c r="AK53">
        <f t="shared" si="21"/>
        <v>0.34416669703071312</v>
      </c>
      <c r="AL53">
        <f t="shared" si="22"/>
        <v>0.65583330296928688</v>
      </c>
      <c r="AM53">
        <f t="shared" si="23"/>
        <v>3.4298170711422049E-4</v>
      </c>
      <c r="AN53">
        <f t="shared" si="24"/>
        <v>0.97477446426165171</v>
      </c>
      <c r="AO53">
        <f t="shared" si="15"/>
        <v>2.9807648314042408</v>
      </c>
      <c r="AP53">
        <f t="shared" si="26"/>
        <v>0.64084348017585346</v>
      </c>
      <c r="AQ53">
        <f t="shared" si="25"/>
        <v>1.2810801165497062E-4</v>
      </c>
      <c r="AR53">
        <f t="shared" si="16"/>
        <v>2.2469478737853599E-4</v>
      </c>
      <c r="AS53">
        <f t="shared" si="16"/>
        <v>4.617070500031446E-8</v>
      </c>
    </row>
    <row r="54" spans="1:45" x14ac:dyDescent="0.25">
      <c r="A54">
        <v>2679</v>
      </c>
      <c r="B54">
        <v>484.608</v>
      </c>
      <c r="C54">
        <f t="shared" si="0"/>
        <v>757.75800000000004</v>
      </c>
      <c r="D54">
        <v>1.75214</v>
      </c>
      <c r="E54">
        <f t="shared" si="17"/>
        <v>0.34647951939695232</v>
      </c>
      <c r="F54">
        <f t="shared" si="1"/>
        <v>0.65352048060304768</v>
      </c>
      <c r="G54">
        <f t="shared" si="2"/>
        <v>1.0926544923835361E-4</v>
      </c>
      <c r="H54">
        <f t="shared" si="3"/>
        <v>0.97992324030964661</v>
      </c>
      <c r="I54">
        <f t="shared" si="4"/>
        <v>3.1043856512861447</v>
      </c>
      <c r="J54">
        <f t="shared" si="18"/>
        <v>0.64251433404851421</v>
      </c>
      <c r="K54">
        <f t="shared" si="5"/>
        <v>3.6107341982392788E-5</v>
      </c>
      <c r="L54">
        <f t="shared" si="6"/>
        <v>1.2113526197986895E-4</v>
      </c>
      <c r="M54">
        <f t="shared" si="6"/>
        <v>5.3521086572746668E-9</v>
      </c>
      <c r="Q54">
        <v>1368</v>
      </c>
      <c r="R54">
        <v>498.81200000000001</v>
      </c>
      <c r="S54">
        <f t="shared" si="7"/>
        <v>771.96199999999999</v>
      </c>
      <c r="T54">
        <v>1.67682</v>
      </c>
      <c r="U54">
        <f t="shared" si="19"/>
        <v>0.33597749490569778</v>
      </c>
      <c r="V54">
        <f t="shared" si="8"/>
        <v>0.66402250509430227</v>
      </c>
      <c r="W54">
        <f t="shared" si="9"/>
        <v>2.040392423231461E-4</v>
      </c>
      <c r="X54">
        <f t="shared" si="10"/>
        <v>0.9823465821692503</v>
      </c>
      <c r="Y54">
        <f t="shared" si="11"/>
        <v>3.1724621576835754</v>
      </c>
      <c r="Z54">
        <f t="shared" si="20"/>
        <v>0.6433007442736155</v>
      </c>
      <c r="AA54">
        <f t="shared" si="12"/>
        <v>6.3063873858283724E-5</v>
      </c>
      <c r="AB54">
        <f t="shared" si="13"/>
        <v>4.2939137150974939E-4</v>
      </c>
      <c r="AC54">
        <f t="shared" si="13"/>
        <v>1.9874054513803714E-8</v>
      </c>
      <c r="AG54">
        <v>912</v>
      </c>
      <c r="AH54">
        <v>503.495</v>
      </c>
      <c r="AI54">
        <f t="shared" si="14"/>
        <v>776.64499999999998</v>
      </c>
      <c r="AJ54">
        <v>2.1378400000000002</v>
      </c>
      <c r="AK54">
        <f t="shared" si="21"/>
        <v>0.33867898971688565</v>
      </c>
      <c r="AL54">
        <f t="shared" si="22"/>
        <v>0.66132101028311441</v>
      </c>
      <c r="AM54">
        <f t="shared" si="23"/>
        <v>7.2513268671394121E-4</v>
      </c>
      <c r="AN54">
        <f t="shared" si="24"/>
        <v>0.98109075054145645</v>
      </c>
      <c r="AO54">
        <f t="shared" si="15"/>
        <v>3.1362293893418172</v>
      </c>
      <c r="AP54">
        <f t="shared" si="26"/>
        <v>0.64289320836233299</v>
      </c>
      <c r="AQ54">
        <f t="shared" si="25"/>
        <v>9.9104168132433179E-5</v>
      </c>
      <c r="AR54">
        <f t="shared" si="16"/>
        <v>3.3958388363155526E-4</v>
      </c>
      <c r="AS54">
        <f t="shared" si="16"/>
        <v>3.9191170607735763E-7</v>
      </c>
    </row>
    <row r="55" spans="1:45" x14ac:dyDescent="0.25">
      <c r="A55">
        <v>2726</v>
      </c>
      <c r="B55">
        <v>492.28199999999998</v>
      </c>
      <c r="C55">
        <f t="shared" si="0"/>
        <v>765.43200000000002</v>
      </c>
      <c r="D55">
        <v>1.72617</v>
      </c>
      <c r="E55">
        <f t="shared" si="17"/>
        <v>0.34134404328274975</v>
      </c>
      <c r="F55">
        <f t="shared" si="1"/>
        <v>0.6586559567172503</v>
      </c>
      <c r="G55">
        <f t="shared" si="2"/>
        <v>9.0290201796495547E-5</v>
      </c>
      <c r="H55">
        <f t="shared" si="3"/>
        <v>0.98515272516651431</v>
      </c>
      <c r="I55">
        <f t="shared" si="4"/>
        <v>3.2623908181464998</v>
      </c>
      <c r="J55">
        <f t="shared" si="18"/>
        <v>0.64421137912168669</v>
      </c>
      <c r="K55">
        <f t="shared" si="5"/>
        <v>2.7604354385329359E-5</v>
      </c>
      <c r="L55">
        <f t="shared" si="6"/>
        <v>2.0864582191425828E-4</v>
      </c>
      <c r="M55">
        <f t="shared" si="6"/>
        <v>3.9295154656560099E-9</v>
      </c>
      <c r="Q55">
        <v>1392</v>
      </c>
      <c r="R55">
        <v>506.58</v>
      </c>
      <c r="S55">
        <f t="shared" si="7"/>
        <v>779.73</v>
      </c>
      <c r="T55">
        <v>1.65238</v>
      </c>
      <c r="U55">
        <f t="shared" si="19"/>
        <v>0.33108055308994222</v>
      </c>
      <c r="V55">
        <f t="shared" si="8"/>
        <v>0.66891944691005778</v>
      </c>
      <c r="W55">
        <f t="shared" si="9"/>
        <v>4.8054557967676566E-4</v>
      </c>
      <c r="X55">
        <f t="shared" si="10"/>
        <v>0.98701057011258708</v>
      </c>
      <c r="Y55">
        <f t="shared" si="11"/>
        <v>3.3305735216474215</v>
      </c>
      <c r="Z55">
        <f t="shared" si="20"/>
        <v>0.64481427724621432</v>
      </c>
      <c r="AA55">
        <f t="shared" si="12"/>
        <v>4.7874294299235707E-5</v>
      </c>
      <c r="AB55">
        <f t="shared" si="13"/>
        <v>5.8105920452267916E-4</v>
      </c>
      <c r="AC55">
        <f t="shared" si="13"/>
        <v>1.8720444119024397E-7</v>
      </c>
    </row>
    <row r="56" spans="1:45" x14ac:dyDescent="0.25">
      <c r="A56">
        <v>2773</v>
      </c>
      <c r="B56">
        <v>499.94099999999997</v>
      </c>
      <c r="C56">
        <f t="shared" si="0"/>
        <v>773.09099999999989</v>
      </c>
      <c r="D56">
        <v>1.7047099999999999</v>
      </c>
      <c r="E56">
        <f t="shared" si="17"/>
        <v>0.33710040379831441</v>
      </c>
      <c r="F56">
        <f t="shared" si="1"/>
        <v>0.66289959620168559</v>
      </c>
      <c r="G56">
        <f t="shared" si="2"/>
        <v>2.3905502928297351E-4</v>
      </c>
      <c r="H56">
        <f t="shared" si="3"/>
        <v>0.98915070854928688</v>
      </c>
      <c r="I56">
        <f t="shared" si="4"/>
        <v>3.4207525414203332</v>
      </c>
      <c r="J56">
        <f t="shared" si="18"/>
        <v>0.64550878377779719</v>
      </c>
      <c r="K56">
        <f t="shared" si="5"/>
        <v>2.0799034922742377E-5</v>
      </c>
      <c r="L56">
        <f t="shared" si="6"/>
        <v>3.0244035676287121E-4</v>
      </c>
      <c r="M56">
        <f t="shared" si="6"/>
        <v>4.7635679074173243E-8</v>
      </c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7">R87+273.15</f>
        <v>1072.087</v>
      </c>
      <c r="T87">
        <v>1.9611799999999999</v>
      </c>
      <c r="U87">
        <f t="shared" ref="U87:U88" si="28">T87/$T$11</f>
        <v>0.3929535331515347</v>
      </c>
      <c r="V87">
        <f t="shared" ref="V87:V88" si="29">1-U87</f>
        <v>0.6070464668484653</v>
      </c>
      <c r="W87">
        <f t="shared" ref="W87:W88" si="30">(V88-V87)/(Q88-Q87)</f>
        <v>1.2848461290316388E-4</v>
      </c>
      <c r="X87">
        <f t="shared" ref="X87:X88" si="31">1-(2*(($B$3-Z87)/$B$3))</f>
        <v>-1</v>
      </c>
      <c r="Y87">
        <f t="shared" ref="Y87:Y88" si="32">IF(X87&gt;0.999999,3.5,IF(X87&lt;-0.999999,-3.5,SIGN(X87)*SQRT(GAMMAINV(ABS(X87),$B$6,$B$7))))</f>
        <v>-3.5</v>
      </c>
      <c r="Z87">
        <f t="shared" ref="Z87:Z88" si="33">Z86+AA86*(Q87-Q86)</f>
        <v>0</v>
      </c>
      <c r="AA87">
        <f t="shared" ref="AA87:AA88" si="34">$B$1*EXP((-$B$2-($B$4*Y87))/($B$5*S87))*($B$3-Z87)</f>
        <v>2364825225.6252084</v>
      </c>
      <c r="AB87">
        <f t="shared" ref="AB87:AC88" si="35">(Z87-V87)^2</f>
        <v>0.36850541291320488</v>
      </c>
      <c r="AC87">
        <f t="shared" si="35"/>
        <v>5.5923983477527112E+18</v>
      </c>
    </row>
    <row r="88" spans="17:29" x14ac:dyDescent="0.25">
      <c r="Q88">
        <v>1536</v>
      </c>
      <c r="R88">
        <v>806.75400000000002</v>
      </c>
      <c r="S88">
        <f t="shared" si="27"/>
        <v>1079.904</v>
      </c>
      <c r="T88">
        <v>1.95092</v>
      </c>
      <c r="U88">
        <f t="shared" si="28"/>
        <v>0.39089777934508413</v>
      </c>
      <c r="V88">
        <f t="shared" si="29"/>
        <v>0.60910222065491593</v>
      </c>
      <c r="W88">
        <f t="shared" si="30"/>
        <v>3.9655092490554421E-4</v>
      </c>
      <c r="X88">
        <f t="shared" si="31"/>
        <v>116596245103.34203</v>
      </c>
      <c r="Y88">
        <f t="shared" si="32"/>
        <v>3.5</v>
      </c>
      <c r="Z88">
        <f t="shared" si="33"/>
        <v>37837203610.003334</v>
      </c>
      <c r="AA88">
        <f t="shared" si="34"/>
        <v>-140376012453722.08</v>
      </c>
      <c r="AB88">
        <f t="shared" si="35"/>
        <v>1.4316539769787559E+21</v>
      </c>
      <c r="AC88">
        <f t="shared" si="35"/>
        <v>1.9705424872407536E+28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workbookViewId="0">
      <selection activeCell="N11" sqref="N11"/>
    </sheetView>
  </sheetViews>
  <sheetFormatPr defaultRowHeight="15" x14ac:dyDescent="0.25"/>
  <cols>
    <col min="7" max="7" width="11.85546875" bestFit="1" customWidth="1"/>
    <col min="11" max="11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2.3972491862646292E+23</v>
      </c>
      <c r="C1" s="2" t="s">
        <v>1</v>
      </c>
      <c r="F1" t="s">
        <v>2</v>
      </c>
      <c r="G1">
        <f>N11+AD11+AT11</f>
        <v>2.9576823531700151E-2</v>
      </c>
    </row>
    <row r="2" spans="1:46" x14ac:dyDescent="0.25">
      <c r="A2" s="3" t="s">
        <v>3</v>
      </c>
      <c r="B2" s="4">
        <v>294266.84930944256</v>
      </c>
      <c r="C2" s="5" t="s">
        <v>4</v>
      </c>
    </row>
    <row r="3" spans="1:46" x14ac:dyDescent="0.25">
      <c r="A3" s="3" t="s">
        <v>5</v>
      </c>
      <c r="B3" s="4">
        <v>0.633453809971812</v>
      </c>
      <c r="C3" s="5"/>
      <c r="H3">
        <f>B1*EXP(-B2/(B5*423))</f>
        <v>1.0977955639706649E-13</v>
      </c>
    </row>
    <row r="4" spans="1:46" x14ac:dyDescent="0.25">
      <c r="A4" s="3" t="s">
        <v>6</v>
      </c>
      <c r="B4" s="4">
        <v>20162.567907519868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0.42032175581105374</v>
      </c>
    </row>
    <row r="7" spans="1:46" x14ac:dyDescent="0.25">
      <c r="A7" s="9" t="s">
        <v>9</v>
      </c>
      <c r="B7" s="10">
        <v>3.4628407846180322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150.22300000000001</v>
      </c>
      <c r="C11">
        <f t="shared" ref="C11:C56" si="0">B11+273.15</f>
        <v>423.37299999999999</v>
      </c>
      <c r="D11">
        <v>4.1612799999999996</v>
      </c>
      <c r="E11">
        <f>D11/$D$11</f>
        <v>1</v>
      </c>
      <c r="F11">
        <f t="shared" ref="F11:F56" si="1">1-E11</f>
        <v>0</v>
      </c>
      <c r="G11">
        <f t="shared" ref="G11:G56" si="2">(F12-F11)/(A12-A11)</f>
        <v>1.9940672918970751E-5</v>
      </c>
      <c r="H11">
        <f t="shared" ref="H11:H56" si="3">1-(2*(($B$3-J11)/$B$3))</f>
        <v>-1</v>
      </c>
      <c r="I11">
        <f>IF(H11&gt;0.999999,3.5,IF(H11&lt;-0.999999,-3.5,SIGN(H11)*SQRT(GAMMAINV(ABS(H11),$B$6,$B$7))))</f>
        <v>-3.5</v>
      </c>
      <c r="J11">
        <v>0</v>
      </c>
      <c r="K11">
        <f>$B$1*EXP((-$B$2-($B$4*I11))/($B$5*C11))*($B$3-J11)</f>
        <v>3.8122495521949935E-5</v>
      </c>
      <c r="L11">
        <f t="shared" ref="L11:M56" si="4">(J11-F11)^2</f>
        <v>0</v>
      </c>
      <c r="M11">
        <f t="shared" si="4"/>
        <v>3.3057867316620474E-10</v>
      </c>
      <c r="N11">
        <f>SUM(L11:L62)+1000*SUM(M11:M63)</f>
        <v>9.6067980198219997E-3</v>
      </c>
      <c r="Q11">
        <v>336</v>
      </c>
      <c r="R11">
        <v>160.19</v>
      </c>
      <c r="S11">
        <f t="shared" ref="S11:S55" si="5">R11+273.15</f>
        <v>433.34</v>
      </c>
      <c r="T11">
        <v>4.4135299999999997</v>
      </c>
      <c r="U11">
        <f>T11/$T$11</f>
        <v>1</v>
      </c>
      <c r="V11">
        <f t="shared" ref="V11:V55" si="6">1-U11</f>
        <v>0</v>
      </c>
      <c r="W11">
        <f t="shared" ref="W11:W55" si="7">(V12-V11)/(Q12-Q11)</f>
        <v>6.4007721710284307E-5</v>
      </c>
      <c r="X11">
        <f t="shared" ref="X11:X55" si="8">1-(2*(($B$3-Z11)/$B$3))</f>
        <v>-1</v>
      </c>
      <c r="Y11">
        <f t="shared" ref="Y11:Y55" si="9">IF(X11&gt;0.999999,3.5,IF(X11&lt;-0.999999,-3.5,SIGN(X11)*SQRT(GAMMAINV(ABS(X11),$B$6,$B$7))))</f>
        <v>-3.5</v>
      </c>
      <c r="Z11">
        <v>0</v>
      </c>
      <c r="AA11">
        <f t="shared" ref="AA11:AA55" si="10">$B$1*EXP((-$B$2-($B$4*Y11))/($B$5*S11))*($B$3-Z11)</f>
        <v>1.6443659046605006E-4</v>
      </c>
      <c r="AB11">
        <f t="shared" ref="AB11:AC55" si="11">(Z11-V11)^2</f>
        <v>0</v>
      </c>
      <c r="AC11">
        <f t="shared" si="11"/>
        <v>1.0085957679562822E-8</v>
      </c>
      <c r="AD11">
        <f>SUM(AB11:AB62)+1000*SUM(AC11:AC63)</f>
        <v>9.6584562148227231E-3</v>
      </c>
      <c r="AG11">
        <v>224</v>
      </c>
      <c r="AH11">
        <v>167.107</v>
      </c>
      <c r="AI11">
        <f t="shared" ref="AI11:AI54" si="12">AH11+273.15</f>
        <v>440.25699999999995</v>
      </c>
      <c r="AJ11">
        <v>4.7490899999999998</v>
      </c>
      <c r="AK11">
        <f>AJ11/$AJ$11</f>
        <v>1</v>
      </c>
      <c r="AL11">
        <f>1-AK11</f>
        <v>0</v>
      </c>
      <c r="AM11">
        <f>(AL12-AL11)/(AG12-AG11)</f>
        <v>1.0344086972451788E-4</v>
      </c>
      <c r="AN11">
        <f>1-(2*(($B$3-AP11)/$B$3))</f>
        <v>-1</v>
      </c>
      <c r="AO11">
        <f t="shared" ref="AO11:AO54" si="13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4.3617404406754497E-4</v>
      </c>
      <c r="AR11">
        <f t="shared" ref="AR11:AS54" si="14">(AP11-AL11)^2</f>
        <v>0</v>
      </c>
      <c r="AS11">
        <f t="shared" si="14"/>
        <v>1.1071136530838726E-7</v>
      </c>
      <c r="AT11">
        <f>SUM(AR11:AR62)+1000*SUM(AS11:AS63)</f>
        <v>1.0311569297055427E-2</v>
      </c>
    </row>
    <row r="12" spans="1:46" x14ac:dyDescent="0.25">
      <c r="A12">
        <v>705</v>
      </c>
      <c r="B12">
        <v>158.11699999999999</v>
      </c>
      <c r="C12">
        <f t="shared" si="0"/>
        <v>431.26699999999994</v>
      </c>
      <c r="D12">
        <v>4.1573799999999999</v>
      </c>
      <c r="E12">
        <f t="shared" ref="E12:E56" si="15">D12/$D$11</f>
        <v>0.99906278837280837</v>
      </c>
      <c r="F12">
        <f t="shared" si="1"/>
        <v>9.3721162719162532E-4</v>
      </c>
      <c r="G12">
        <f t="shared" si="2"/>
        <v>2.0912141599635679E-5</v>
      </c>
      <c r="H12">
        <f t="shared" si="3"/>
        <v>-0.99434289521563901</v>
      </c>
      <c r="I12">
        <f t="shared" ref="I12:I56" si="16">IF(H12&gt;0.999999,3.5,IF(H12&lt;-0.999999,-3.5,SIGN(H12)*SQRT(GAMMAINV(ABS(H12),$B$6,$B$7))))</f>
        <v>-3.51399772397665</v>
      </c>
      <c r="J12">
        <f t="shared" ref="J12:J56" si="17">J11+K11*(A12-A11)</f>
        <v>1.7917572895316469E-3</v>
      </c>
      <c r="K12">
        <f t="shared" ref="K12:K56" si="18">$B$1*EXP((-$B$2-($B$4*I12))/($B$5*C12))*($B$3-J12)</f>
        <v>1.3162440613420401E-4</v>
      </c>
      <c r="L12">
        <f t="shared" si="4"/>
        <v>7.3024828902414611E-7</v>
      </c>
      <c r="M12">
        <f t="shared" si="4"/>
        <v>1.2257205518372237E-8</v>
      </c>
      <c r="Q12">
        <v>360</v>
      </c>
      <c r="R12">
        <v>168.24700000000001</v>
      </c>
      <c r="S12">
        <f t="shared" si="5"/>
        <v>441.39699999999999</v>
      </c>
      <c r="T12">
        <v>4.4067499999999997</v>
      </c>
      <c r="U12">
        <f t="shared" ref="U12:U55" si="19">T12/$T$11</f>
        <v>0.99846381467895318</v>
      </c>
      <c r="V12">
        <f t="shared" si="6"/>
        <v>1.5361853210468235E-3</v>
      </c>
      <c r="W12">
        <f t="shared" si="7"/>
        <v>5.447264812217615E-5</v>
      </c>
      <c r="X12">
        <f t="shared" si="8"/>
        <v>-0.98753980761008986</v>
      </c>
      <c r="Y12">
        <f t="shared" si="9"/>
        <v>-3.1565128278794794</v>
      </c>
      <c r="Z12">
        <f t="shared" ref="Z12:Z55" si="20">Z11+AA11*(Q12-Q11)</f>
        <v>3.9464781711852012E-3</v>
      </c>
      <c r="AA12">
        <f t="shared" si="10"/>
        <v>7.6894731743491917E-5</v>
      </c>
      <c r="AB12">
        <f t="shared" si="11"/>
        <v>5.809511623428184E-6</v>
      </c>
      <c r="AC12">
        <f t="shared" si="11"/>
        <v>5.027498339212768E-10</v>
      </c>
      <c r="AG12">
        <v>240</v>
      </c>
      <c r="AH12">
        <v>175.25899999999999</v>
      </c>
      <c r="AI12">
        <f t="shared" si="12"/>
        <v>448.40899999999999</v>
      </c>
      <c r="AJ12">
        <v>4.7412299999999998</v>
      </c>
      <c r="AK12">
        <f t="shared" ref="AK12:AK54" si="21">AJ12/$AJ$11</f>
        <v>0.99834494608440771</v>
      </c>
      <c r="AL12">
        <f t="shared" ref="AL12:AL54" si="22">1-AK12</f>
        <v>1.6550539155922861E-3</v>
      </c>
      <c r="AM12">
        <f t="shared" ref="AM12:AM54" si="23">(AL13-AL12)/(AG13-AG12)</f>
        <v>9.0543662048934992E-5</v>
      </c>
      <c r="AN12">
        <f t="shared" ref="AN12:AN54" si="24">1-(2*(($B$3-AP12)/$B$3))</f>
        <v>-0.97796592397039572</v>
      </c>
      <c r="AO12">
        <f t="shared" si="13"/>
        <v>-2.8777780793407541</v>
      </c>
      <c r="AP12">
        <f>AP11+AQ11*(AG12-AG11)</f>
        <v>6.9787847050807195E-3</v>
      </c>
      <c r="AQ12">
        <f t="shared" ref="AQ12:AQ54" si="25">$B$1*EXP((-$B$2-($B$4*AO12))/($B$5*AI12))*($B$3-AP12)</f>
        <v>4.5279269175697138E-5</v>
      </c>
      <c r="AR12">
        <f t="shared" si="14"/>
        <v>2.8342109518947138E-5</v>
      </c>
      <c r="AS12">
        <f t="shared" si="14"/>
        <v>2.048865262182826E-9</v>
      </c>
    </row>
    <row r="13" spans="1:46" x14ac:dyDescent="0.25">
      <c r="A13">
        <v>752</v>
      </c>
      <c r="B13">
        <v>166.02099999999999</v>
      </c>
      <c r="C13">
        <f t="shared" si="0"/>
        <v>439.17099999999994</v>
      </c>
      <c r="D13">
        <v>4.1532900000000001</v>
      </c>
      <c r="E13">
        <f t="shared" si="15"/>
        <v>0.9980799177176255</v>
      </c>
      <c r="F13">
        <f t="shared" si="1"/>
        <v>1.9200822823745023E-3</v>
      </c>
      <c r="G13">
        <f t="shared" si="2"/>
        <v>2.1832480349746382E-5</v>
      </c>
      <c r="H13">
        <f t="shared" si="3"/>
        <v>-0.97481077782705516</v>
      </c>
      <c r="I13">
        <f t="shared" si="16"/>
        <v>-2.8093897358624731</v>
      </c>
      <c r="J13">
        <f t="shared" si="17"/>
        <v>7.9781043778392353E-3</v>
      </c>
      <c r="K13">
        <f t="shared" si="18"/>
        <v>8.1713927095860434E-6</v>
      </c>
      <c r="L13">
        <f t="shared" si="4"/>
        <v>3.6699631709138912E-5</v>
      </c>
      <c r="M13">
        <f t="shared" si="4"/>
        <v>1.8662531551214158E-10</v>
      </c>
      <c r="Q13">
        <v>384</v>
      </c>
      <c r="R13">
        <v>176.24700000000001</v>
      </c>
      <c r="S13">
        <f t="shared" si="5"/>
        <v>449.39699999999999</v>
      </c>
      <c r="T13">
        <v>4.4009799999999997</v>
      </c>
      <c r="U13">
        <f t="shared" si="19"/>
        <v>0.99715647112402095</v>
      </c>
      <c r="V13">
        <f t="shared" si="6"/>
        <v>2.8435288759790511E-3</v>
      </c>
      <c r="W13">
        <f t="shared" si="7"/>
        <v>5.5794341490828882E-5</v>
      </c>
      <c r="X13">
        <f t="shared" si="8"/>
        <v>-0.9817131047541201</v>
      </c>
      <c r="Y13">
        <f t="shared" si="9"/>
        <v>-2.9710814848669895</v>
      </c>
      <c r="Z13">
        <f t="shared" si="20"/>
        <v>5.7919517330290073E-3</v>
      </c>
      <c r="AA13">
        <f t="shared" si="10"/>
        <v>8.6276962435004548E-5</v>
      </c>
      <c r="AB13">
        <f t="shared" si="11"/>
        <v>8.6931973439746269E-6</v>
      </c>
      <c r="AC13">
        <f t="shared" si="11"/>
        <v>9.2919017962629701E-10</v>
      </c>
      <c r="AG13">
        <v>256</v>
      </c>
      <c r="AH13">
        <v>183.34299999999999</v>
      </c>
      <c r="AI13">
        <f t="shared" si="12"/>
        <v>456.49299999999994</v>
      </c>
      <c r="AJ13">
        <v>4.7343500000000001</v>
      </c>
      <c r="AK13">
        <f t="shared" si="21"/>
        <v>0.99689624749162475</v>
      </c>
      <c r="AL13">
        <f t="shared" si="22"/>
        <v>3.103752508375246E-3</v>
      </c>
      <c r="AM13">
        <f t="shared" si="23"/>
        <v>1.0317766140460066E-4</v>
      </c>
      <c r="AN13">
        <f t="shared" si="24"/>
        <v>-0.97567856443318357</v>
      </c>
      <c r="AO13">
        <f t="shared" si="13"/>
        <v>-2.8274226003424068</v>
      </c>
      <c r="AP13">
        <f t="shared" ref="AP13:AP54" si="26">AP12+AQ12*(AG13-AG12)</f>
        <v>7.703253011891874E-3</v>
      </c>
      <c r="AQ13">
        <f t="shared" si="25"/>
        <v>1.0631115314317801E-4</v>
      </c>
      <c r="AR13">
        <f t="shared" si="14"/>
        <v>2.1155404881849713E-5</v>
      </c>
      <c r="AS13">
        <f t="shared" si="14"/>
        <v>9.8187704757324798E-12</v>
      </c>
    </row>
    <row r="14" spans="1:46" x14ac:dyDescent="0.25">
      <c r="A14">
        <v>799</v>
      </c>
      <c r="B14">
        <v>173.911</v>
      </c>
      <c r="C14">
        <f t="shared" si="0"/>
        <v>447.06099999999998</v>
      </c>
      <c r="D14">
        <v>4.1490200000000002</v>
      </c>
      <c r="E14">
        <f t="shared" si="15"/>
        <v>0.99705379114118742</v>
      </c>
      <c r="F14">
        <f t="shared" si="1"/>
        <v>2.9462088588125823E-3</v>
      </c>
      <c r="G14">
        <f t="shared" si="2"/>
        <v>3.1649427017546643E-5</v>
      </c>
      <c r="H14">
        <f t="shared" si="3"/>
        <v>-0.97359820178345169</v>
      </c>
      <c r="I14">
        <f t="shared" si="16"/>
        <v>-2.7850724608166453</v>
      </c>
      <c r="J14">
        <f t="shared" si="17"/>
        <v>8.3621598351897794E-3</v>
      </c>
      <c r="K14">
        <f t="shared" si="18"/>
        <v>2.2571173407734642E-5</v>
      </c>
      <c r="L14">
        <f t="shared" si="4"/>
        <v>2.9332524978521114E-5</v>
      </c>
      <c r="M14">
        <f t="shared" si="4"/>
        <v>8.2414688604064625E-11</v>
      </c>
      <c r="Q14">
        <v>408</v>
      </c>
      <c r="R14">
        <v>184.22399999999999</v>
      </c>
      <c r="S14">
        <f t="shared" si="5"/>
        <v>457.37399999999997</v>
      </c>
      <c r="T14">
        <v>4.3950699999999996</v>
      </c>
      <c r="U14">
        <f t="shared" si="19"/>
        <v>0.99581740692824106</v>
      </c>
      <c r="V14">
        <f t="shared" si="6"/>
        <v>4.1825930717589443E-3</v>
      </c>
      <c r="W14">
        <f t="shared" si="7"/>
        <v>7.7979908750289151E-5</v>
      </c>
      <c r="X14">
        <f t="shared" si="8"/>
        <v>-0.97517546281134848</v>
      </c>
      <c r="Y14">
        <f t="shared" si="9"/>
        <v>-2.816901396737189</v>
      </c>
      <c r="Z14">
        <f t="shared" si="20"/>
        <v>7.8625988314691159E-3</v>
      </c>
      <c r="AA14">
        <f t="shared" si="10"/>
        <v>1.133799393780671E-4</v>
      </c>
      <c r="AB14">
        <f t="shared" si="11"/>
        <v>1.3542442391500037E-5</v>
      </c>
      <c r="AC14">
        <f t="shared" si="11"/>
        <v>1.2531621684476169E-9</v>
      </c>
      <c r="AG14">
        <v>272</v>
      </c>
      <c r="AH14">
        <v>191.37</v>
      </c>
      <c r="AI14">
        <f t="shared" si="12"/>
        <v>464.52</v>
      </c>
      <c r="AJ14">
        <v>4.7265100000000002</v>
      </c>
      <c r="AK14">
        <f t="shared" si="21"/>
        <v>0.99524540490915114</v>
      </c>
      <c r="AL14">
        <f t="shared" si="22"/>
        <v>4.7545950908488566E-3</v>
      </c>
      <c r="AM14">
        <f t="shared" si="23"/>
        <v>1.3607870139332318E-4</v>
      </c>
      <c r="AN14">
        <f t="shared" si="24"/>
        <v>-0.97030807514568052</v>
      </c>
      <c r="AO14">
        <f t="shared" si="13"/>
        <v>-2.7236432128107175</v>
      </c>
      <c r="AP14">
        <f t="shared" si="26"/>
        <v>9.4042314621827217E-3</v>
      </c>
      <c r="AQ14">
        <f t="shared" si="25"/>
        <v>1.8165339528566712E-4</v>
      </c>
      <c r="AR14">
        <f t="shared" si="14"/>
        <v>2.1619118385630754E-5</v>
      </c>
      <c r="AS14">
        <f t="shared" si="14"/>
        <v>2.0770527233808523E-9</v>
      </c>
    </row>
    <row r="15" spans="1:46" x14ac:dyDescent="0.25">
      <c r="A15">
        <v>846</v>
      </c>
      <c r="B15">
        <v>181.786</v>
      </c>
      <c r="C15">
        <f t="shared" si="0"/>
        <v>454.93599999999998</v>
      </c>
      <c r="D15">
        <v>4.14283</v>
      </c>
      <c r="E15">
        <f t="shared" si="15"/>
        <v>0.99556626807136273</v>
      </c>
      <c r="F15">
        <f t="shared" si="1"/>
        <v>4.4337319286372745E-3</v>
      </c>
      <c r="G15">
        <f t="shared" si="2"/>
        <v>4.3102531463311248E-5</v>
      </c>
      <c r="H15">
        <f t="shared" si="3"/>
        <v>-0.97024880161105154</v>
      </c>
      <c r="I15">
        <f t="shared" si="16"/>
        <v>-2.7225914435570027</v>
      </c>
      <c r="J15">
        <f t="shared" si="17"/>
        <v>9.4230049853533081E-3</v>
      </c>
      <c r="K15">
        <f t="shared" si="18"/>
        <v>4.8952037897920752E-5</v>
      </c>
      <c r="L15">
        <f t="shared" si="4"/>
        <v>2.4892845634472553E-5</v>
      </c>
      <c r="M15">
        <f t="shared" si="4"/>
        <v>3.4216725528537989E-11</v>
      </c>
      <c r="Q15">
        <v>432</v>
      </c>
      <c r="R15">
        <v>192.19200000000001</v>
      </c>
      <c r="S15">
        <f t="shared" si="5"/>
        <v>465.34199999999998</v>
      </c>
      <c r="T15">
        <v>4.3868099999999997</v>
      </c>
      <c r="U15">
        <f t="shared" si="19"/>
        <v>0.99394588911823412</v>
      </c>
      <c r="V15">
        <f t="shared" si="6"/>
        <v>6.054110881765884E-3</v>
      </c>
      <c r="W15">
        <f t="shared" si="7"/>
        <v>1.0639631617623731E-4</v>
      </c>
      <c r="X15">
        <f t="shared" si="8"/>
        <v>-0.9665840911841268</v>
      </c>
      <c r="Y15">
        <f t="shared" si="9"/>
        <v>-2.6608151987502402</v>
      </c>
      <c r="Z15">
        <f t="shared" si="20"/>
        <v>1.0583717376542727E-2</v>
      </c>
      <c r="AA15">
        <f t="shared" si="10"/>
        <v>1.4580297896877483E-4</v>
      </c>
      <c r="AB15">
        <f t="shared" si="11"/>
        <v>2.051733499752456E-5</v>
      </c>
      <c r="AC15">
        <f t="shared" si="11"/>
        <v>1.5528850724447612E-9</v>
      </c>
      <c r="AG15">
        <v>288</v>
      </c>
      <c r="AH15">
        <v>199.32599999999999</v>
      </c>
      <c r="AI15">
        <f t="shared" si="12"/>
        <v>472.476</v>
      </c>
      <c r="AJ15">
        <v>4.71617</v>
      </c>
      <c r="AK15">
        <f t="shared" si="21"/>
        <v>0.99306814568685797</v>
      </c>
      <c r="AL15">
        <f t="shared" si="22"/>
        <v>6.9318543131420274E-3</v>
      </c>
      <c r="AM15">
        <f t="shared" si="23"/>
        <v>1.9964351065152042E-4</v>
      </c>
      <c r="AN15">
        <f t="shared" si="24"/>
        <v>-0.96113154394855949</v>
      </c>
      <c r="AO15">
        <f t="shared" si="13"/>
        <v>-2.5788659645456007</v>
      </c>
      <c r="AP15">
        <f t="shared" si="26"/>
        <v>1.2310685786753395E-2</v>
      </c>
      <c r="AQ15">
        <f t="shared" si="25"/>
        <v>2.4418391245967068E-4</v>
      </c>
      <c r="AR15">
        <f t="shared" si="14"/>
        <v>2.8931828021512238E-5</v>
      </c>
      <c r="AS15">
        <f t="shared" si="14"/>
        <v>1.983847393231475E-9</v>
      </c>
    </row>
    <row r="16" spans="1:46" x14ac:dyDescent="0.25">
      <c r="A16">
        <v>893</v>
      </c>
      <c r="B16">
        <v>189.666</v>
      </c>
      <c r="C16">
        <f t="shared" si="0"/>
        <v>462.81599999999997</v>
      </c>
      <c r="D16">
        <v>4.1344000000000003</v>
      </c>
      <c r="E16">
        <f t="shared" si="15"/>
        <v>0.9935404490925871</v>
      </c>
      <c r="F16">
        <f t="shared" si="1"/>
        <v>6.4595509074129032E-3</v>
      </c>
      <c r="G16">
        <f t="shared" si="2"/>
        <v>6.3043204382289087E-5</v>
      </c>
      <c r="H16">
        <f t="shared" si="3"/>
        <v>-0.96298467044636671</v>
      </c>
      <c r="I16">
        <f t="shared" si="16"/>
        <v>-2.6055507501388893</v>
      </c>
      <c r="J16">
        <f t="shared" si="17"/>
        <v>1.1723750766555584E-2</v>
      </c>
      <c r="K16">
        <f t="shared" si="18"/>
        <v>7.7586624811650849E-5</v>
      </c>
      <c r="L16">
        <f t="shared" si="4"/>
        <v>2.7711800156997826E-5</v>
      </c>
      <c r="M16">
        <f t="shared" si="4"/>
        <v>2.1151107778517705E-10</v>
      </c>
      <c r="Q16">
        <v>456</v>
      </c>
      <c r="R16">
        <v>200.17400000000001</v>
      </c>
      <c r="S16">
        <f t="shared" si="5"/>
        <v>473.32399999999996</v>
      </c>
      <c r="T16">
        <v>4.37554</v>
      </c>
      <c r="U16">
        <f t="shared" si="19"/>
        <v>0.99139237753000442</v>
      </c>
      <c r="V16">
        <f t="shared" si="6"/>
        <v>8.6076224699955795E-3</v>
      </c>
      <c r="W16">
        <f t="shared" si="7"/>
        <v>1.5831998423031235E-4</v>
      </c>
      <c r="X16">
        <f t="shared" si="8"/>
        <v>-0.95553586180997141</v>
      </c>
      <c r="Y16">
        <f t="shared" si="9"/>
        <v>-2.5043722488525169</v>
      </c>
      <c r="Z16">
        <f t="shared" si="20"/>
        <v>1.4082988871793323E-2</v>
      </c>
      <c r="AA16">
        <f t="shared" si="10"/>
        <v>1.8565363753805203E-4</v>
      </c>
      <c r="AB16">
        <f t="shared" si="11"/>
        <v>2.9979637233935566E-5</v>
      </c>
      <c r="AC16">
        <f t="shared" si="11"/>
        <v>7.4712860314770859E-10</v>
      </c>
      <c r="AG16">
        <v>304</v>
      </c>
      <c r="AH16">
        <v>207.29</v>
      </c>
      <c r="AI16">
        <f t="shared" si="12"/>
        <v>480.43999999999994</v>
      </c>
      <c r="AJ16">
        <v>4.7009999999999996</v>
      </c>
      <c r="AK16">
        <f t="shared" si="21"/>
        <v>0.98987384951643365</v>
      </c>
      <c r="AL16">
        <f t="shared" si="22"/>
        <v>1.0126150483566354E-2</v>
      </c>
      <c r="AM16">
        <f t="shared" si="23"/>
        <v>2.8360696470270536E-4</v>
      </c>
      <c r="AN16">
        <f t="shared" si="24"/>
        <v>-0.9487961769877753</v>
      </c>
      <c r="AO16">
        <f t="shared" si="13"/>
        <v>-2.4245164027301791</v>
      </c>
      <c r="AP16">
        <f t="shared" si="26"/>
        <v>1.6217628386108126E-2</v>
      </c>
      <c r="AQ16">
        <f t="shared" si="25"/>
        <v>3.0946740367233391E-4</v>
      </c>
      <c r="AR16">
        <f t="shared" si="14"/>
        <v>3.7106103037154702E-5</v>
      </c>
      <c r="AS16">
        <f t="shared" si="14"/>
        <v>6.6876230370188293E-10</v>
      </c>
    </row>
    <row r="17" spans="1:45" x14ac:dyDescent="0.25">
      <c r="A17">
        <v>940</v>
      </c>
      <c r="B17">
        <v>197.542</v>
      </c>
      <c r="C17">
        <f t="shared" si="0"/>
        <v>470.69200000000001</v>
      </c>
      <c r="D17">
        <v>4.1220699999999999</v>
      </c>
      <c r="E17">
        <f t="shared" si="15"/>
        <v>0.99057741848661951</v>
      </c>
      <c r="F17">
        <f t="shared" si="1"/>
        <v>9.4225815133804902E-3</v>
      </c>
      <c r="G17">
        <f t="shared" si="2"/>
        <v>9.1369185913336279E-5</v>
      </c>
      <c r="H17">
        <f t="shared" si="3"/>
        <v>-0.95147137205351373</v>
      </c>
      <c r="I17">
        <f t="shared" si="16"/>
        <v>-2.4550892045545898</v>
      </c>
      <c r="J17">
        <f t="shared" si="17"/>
        <v>1.5370322132703174E-2</v>
      </c>
      <c r="K17">
        <f t="shared" si="18"/>
        <v>1.0164565447222397E-4</v>
      </c>
      <c r="L17">
        <f t="shared" si="4"/>
        <v>3.5375618474740977E-5</v>
      </c>
      <c r="M17">
        <f t="shared" si="4"/>
        <v>1.056058060418072E-10</v>
      </c>
      <c r="Q17">
        <v>480</v>
      </c>
      <c r="R17">
        <v>208.14500000000001</v>
      </c>
      <c r="S17">
        <f t="shared" si="5"/>
        <v>481.29499999999996</v>
      </c>
      <c r="T17">
        <v>4.3587699999999998</v>
      </c>
      <c r="U17">
        <f t="shared" si="19"/>
        <v>0.98759269790847692</v>
      </c>
      <c r="V17">
        <f t="shared" si="6"/>
        <v>1.2407302091523076E-2</v>
      </c>
      <c r="W17">
        <f t="shared" si="7"/>
        <v>2.2298855262492534E-4</v>
      </c>
      <c r="X17">
        <f t="shared" si="8"/>
        <v>-0.9414679464204927</v>
      </c>
      <c r="Y17">
        <f t="shared" si="9"/>
        <v>-2.3471371196406547</v>
      </c>
      <c r="Z17">
        <f t="shared" si="20"/>
        <v>1.8538676172706572E-2</v>
      </c>
      <c r="AA17">
        <f t="shared" si="10"/>
        <v>2.3283269315932574E-4</v>
      </c>
      <c r="AB17">
        <f t="shared" si="11"/>
        <v>3.759374812340876E-5</v>
      </c>
      <c r="AC17">
        <f t="shared" si="11"/>
        <v>9.6907102861024926E-11</v>
      </c>
      <c r="AG17">
        <v>320</v>
      </c>
      <c r="AH17">
        <v>215.20699999999999</v>
      </c>
      <c r="AI17">
        <f t="shared" si="12"/>
        <v>488.35699999999997</v>
      </c>
      <c r="AJ17">
        <v>4.6794500000000001</v>
      </c>
      <c r="AK17">
        <f t="shared" si="21"/>
        <v>0.98533613808119036</v>
      </c>
      <c r="AL17">
        <f t="shared" si="22"/>
        <v>1.466386191880964E-2</v>
      </c>
      <c r="AM17">
        <f t="shared" si="23"/>
        <v>3.9928702130302696E-4</v>
      </c>
      <c r="AN17">
        <f t="shared" si="24"/>
        <v>-0.93316290308268091</v>
      </c>
      <c r="AO17">
        <f t="shared" si="13"/>
        <v>-2.2686495574670302</v>
      </c>
      <c r="AP17">
        <f t="shared" si="26"/>
        <v>2.1169106844865469E-2</v>
      </c>
      <c r="AQ17">
        <f t="shared" si="25"/>
        <v>3.8324800292505385E-4</v>
      </c>
      <c r="AR17">
        <f t="shared" si="14"/>
        <v>4.2318211547975118E-5</v>
      </c>
      <c r="AS17">
        <f t="shared" si="14"/>
        <v>2.5725011052895909E-10</v>
      </c>
    </row>
    <row r="18" spans="1:45" x14ac:dyDescent="0.25">
      <c r="A18">
        <v>987</v>
      </c>
      <c r="B18">
        <v>205.42099999999999</v>
      </c>
      <c r="C18">
        <f t="shared" si="0"/>
        <v>478.57099999999997</v>
      </c>
      <c r="D18">
        <v>4.1041999999999996</v>
      </c>
      <c r="E18">
        <f t="shared" si="15"/>
        <v>0.9862830667486927</v>
      </c>
      <c r="F18">
        <f t="shared" si="1"/>
        <v>1.3716933251307295E-2</v>
      </c>
      <c r="G18">
        <f t="shared" si="2"/>
        <v>1.2306974286144422E-4</v>
      </c>
      <c r="H18">
        <f t="shared" si="3"/>
        <v>-0.93638788629657399</v>
      </c>
      <c r="I18">
        <f t="shared" si="16"/>
        <v>-2.2981120146918128</v>
      </c>
      <c r="J18">
        <f t="shared" si="17"/>
        <v>2.0147667892897701E-2</v>
      </c>
      <c r="K18">
        <f t="shared" si="18"/>
        <v>1.2748548835082694E-4</v>
      </c>
      <c r="L18">
        <f t="shared" si="4"/>
        <v>4.1354348030550889E-5</v>
      </c>
      <c r="M18">
        <f t="shared" si="4"/>
        <v>1.9498808227003897E-11</v>
      </c>
      <c r="Q18">
        <v>504</v>
      </c>
      <c r="R18">
        <v>216.113</v>
      </c>
      <c r="S18">
        <f t="shared" si="5"/>
        <v>489.26299999999998</v>
      </c>
      <c r="T18">
        <v>4.3351499999999996</v>
      </c>
      <c r="U18">
        <f t="shared" si="19"/>
        <v>0.98224097264547872</v>
      </c>
      <c r="V18">
        <f t="shared" si="6"/>
        <v>1.7759027354521284E-2</v>
      </c>
      <c r="W18">
        <f t="shared" si="7"/>
        <v>2.9596490790817959E-4</v>
      </c>
      <c r="X18">
        <f t="shared" si="8"/>
        <v>-0.92382503529466797</v>
      </c>
      <c r="Y18">
        <f t="shared" si="9"/>
        <v>-2.1894973107487838</v>
      </c>
      <c r="Z18">
        <f t="shared" si="20"/>
        <v>2.412666080853039E-2</v>
      </c>
      <c r="AA18">
        <f t="shared" si="10"/>
        <v>2.8854532607230297E-4</v>
      </c>
      <c r="AB18">
        <f t="shared" si="11"/>
        <v>4.0546755804615936E-5</v>
      </c>
      <c r="AC18">
        <f t="shared" si="11"/>
        <v>5.5050194619270215E-11</v>
      </c>
      <c r="AG18">
        <v>336</v>
      </c>
      <c r="AH18">
        <v>223.09899999999999</v>
      </c>
      <c r="AI18">
        <f t="shared" si="12"/>
        <v>496.24899999999997</v>
      </c>
      <c r="AJ18">
        <v>4.6491100000000003</v>
      </c>
      <c r="AK18">
        <f t="shared" si="21"/>
        <v>0.97894754574034193</v>
      </c>
      <c r="AL18">
        <f t="shared" si="22"/>
        <v>2.1052454259658071E-2</v>
      </c>
      <c r="AM18">
        <f t="shared" si="23"/>
        <v>4.7930235055558545E-4</v>
      </c>
      <c r="AN18">
        <f t="shared" si="24"/>
        <v>-0.91380247632299749</v>
      </c>
      <c r="AO18">
        <f t="shared" si="13"/>
        <v>-2.1129402962073147</v>
      </c>
      <c r="AP18">
        <f t="shared" si="26"/>
        <v>2.7301074891666333E-2</v>
      </c>
      <c r="AQ18">
        <f t="shared" si="25"/>
        <v>4.6924205369988799E-4</v>
      </c>
      <c r="AR18">
        <f t="shared" si="14"/>
        <v>3.9045259802759326E-5</v>
      </c>
      <c r="AS18">
        <f t="shared" si="14"/>
        <v>1.0120957282475625E-10</v>
      </c>
    </row>
    <row r="19" spans="1:45" x14ac:dyDescent="0.25">
      <c r="A19">
        <v>1034</v>
      </c>
      <c r="B19">
        <v>213.30099999999999</v>
      </c>
      <c r="C19">
        <f t="shared" si="0"/>
        <v>486.45099999999996</v>
      </c>
      <c r="D19">
        <v>4.0801299999999996</v>
      </c>
      <c r="E19">
        <f t="shared" si="15"/>
        <v>0.98049878883420483</v>
      </c>
      <c r="F19">
        <f t="shared" si="1"/>
        <v>1.9501211165795174E-2</v>
      </c>
      <c r="G19">
        <f t="shared" si="2"/>
        <v>1.594742534212047E-4</v>
      </c>
      <c r="H19">
        <f t="shared" si="3"/>
        <v>-0.9174699546078986</v>
      </c>
      <c r="I19">
        <f t="shared" si="16"/>
        <v>-2.1400688093990823</v>
      </c>
      <c r="J19">
        <f t="shared" si="17"/>
        <v>2.6139485845386567E-2</v>
      </c>
      <c r="K19">
        <f t="shared" si="18"/>
        <v>1.5753980300842519E-4</v>
      </c>
      <c r="L19">
        <f t="shared" si="4"/>
        <v>4.4066690721704213E-5</v>
      </c>
      <c r="M19">
        <f t="shared" si="4"/>
        <v>3.7420983995028332E-12</v>
      </c>
      <c r="Q19">
        <v>528</v>
      </c>
      <c r="R19">
        <v>224.08600000000001</v>
      </c>
      <c r="S19">
        <f t="shared" si="5"/>
        <v>497.23599999999999</v>
      </c>
      <c r="T19">
        <v>4.3037999999999998</v>
      </c>
      <c r="U19">
        <f t="shared" si="19"/>
        <v>0.97513781485568241</v>
      </c>
      <c r="V19">
        <f t="shared" si="6"/>
        <v>2.4862185144317595E-2</v>
      </c>
      <c r="W19">
        <f t="shared" si="7"/>
        <v>3.5770686955792497E-4</v>
      </c>
      <c r="X19">
        <f t="shared" si="8"/>
        <v>-0.90196049610737239</v>
      </c>
      <c r="Y19">
        <f t="shared" si="9"/>
        <v>-2.0312941430866052</v>
      </c>
      <c r="Z19">
        <f t="shared" si="20"/>
        <v>3.1051748634265661E-2</v>
      </c>
      <c r="AA19">
        <f t="shared" si="10"/>
        <v>3.5346456510382561E-4</v>
      </c>
      <c r="AB19">
        <f t="shared" si="11"/>
        <v>3.831069619609809E-5</v>
      </c>
      <c r="AC19">
        <f t="shared" si="11"/>
        <v>1.7997147081271268E-11</v>
      </c>
      <c r="AG19">
        <v>352</v>
      </c>
      <c r="AH19">
        <v>230.999</v>
      </c>
      <c r="AI19">
        <f t="shared" si="12"/>
        <v>504.149</v>
      </c>
      <c r="AJ19">
        <v>4.6126899999999997</v>
      </c>
      <c r="AK19">
        <f t="shared" si="21"/>
        <v>0.97127870813145256</v>
      </c>
      <c r="AL19">
        <f t="shared" si="22"/>
        <v>2.8721291868547438E-2</v>
      </c>
      <c r="AM19">
        <f t="shared" si="23"/>
        <v>5.2760107725900729E-4</v>
      </c>
      <c r="AN19">
        <f t="shared" si="24"/>
        <v>-0.89009791336667954</v>
      </c>
      <c r="AO19">
        <f t="shared" si="13"/>
        <v>-1.9571059493242575</v>
      </c>
      <c r="AP19">
        <f t="shared" si="26"/>
        <v>3.4808947750864544E-2</v>
      </c>
      <c r="AQ19">
        <f t="shared" si="25"/>
        <v>5.6956157876579918E-4</v>
      </c>
      <c r="AR19">
        <f t="shared" si="14"/>
        <v>3.7059554141510055E-5</v>
      </c>
      <c r="AS19">
        <f t="shared" si="14"/>
        <v>1.7606836867014844E-9</v>
      </c>
    </row>
    <row r="20" spans="1:45" x14ac:dyDescent="0.25">
      <c r="A20">
        <v>1081</v>
      </c>
      <c r="B20">
        <v>221.17</v>
      </c>
      <c r="C20">
        <f t="shared" si="0"/>
        <v>494.31999999999994</v>
      </c>
      <c r="D20">
        <v>4.04894</v>
      </c>
      <c r="E20">
        <f t="shared" si="15"/>
        <v>0.97300349892340821</v>
      </c>
      <c r="F20">
        <f t="shared" si="1"/>
        <v>2.6996501076591795E-2</v>
      </c>
      <c r="G20">
        <f t="shared" si="2"/>
        <v>1.8099995418758086E-4</v>
      </c>
      <c r="H20">
        <f t="shared" si="3"/>
        <v>-0.8940921782812381</v>
      </c>
      <c r="I20">
        <f t="shared" si="16"/>
        <v>-1.9813380794608544</v>
      </c>
      <c r="J20">
        <f t="shared" si="17"/>
        <v>3.354385658678255E-2</v>
      </c>
      <c r="K20">
        <f t="shared" si="18"/>
        <v>1.9192278065371964E-4</v>
      </c>
      <c r="L20">
        <f t="shared" si="4"/>
        <v>4.2867864176825248E-5</v>
      </c>
      <c r="M20">
        <f t="shared" si="4"/>
        <v>1.1930813800938193E-10</v>
      </c>
      <c r="Q20">
        <v>552</v>
      </c>
      <c r="R20">
        <v>232.035</v>
      </c>
      <c r="S20">
        <f t="shared" si="5"/>
        <v>505.18499999999995</v>
      </c>
      <c r="T20">
        <v>4.2659099999999999</v>
      </c>
      <c r="U20">
        <f t="shared" si="19"/>
        <v>0.96655284998629221</v>
      </c>
      <c r="V20">
        <f t="shared" si="6"/>
        <v>3.3447150013707794E-2</v>
      </c>
      <c r="W20">
        <f t="shared" si="7"/>
        <v>3.8867225705199276E-4</v>
      </c>
      <c r="X20">
        <f t="shared" si="8"/>
        <v>-0.87517669773423035</v>
      </c>
      <c r="Y20">
        <f t="shared" si="9"/>
        <v>-1.8723504079834985</v>
      </c>
      <c r="Z20">
        <f t="shared" si="20"/>
        <v>3.9534898196757477E-2</v>
      </c>
      <c r="AA20">
        <f t="shared" si="10"/>
        <v>4.2612812765623894E-4</v>
      </c>
      <c r="AB20">
        <f t="shared" si="11"/>
        <v>3.7060677940224725E-5</v>
      </c>
      <c r="AC20">
        <f t="shared" si="11"/>
        <v>1.402942242722033E-9</v>
      </c>
      <c r="AG20">
        <v>368</v>
      </c>
      <c r="AH20">
        <v>238.89099999999999</v>
      </c>
      <c r="AI20">
        <f t="shared" si="12"/>
        <v>512.04099999999994</v>
      </c>
      <c r="AJ20">
        <v>4.5726000000000004</v>
      </c>
      <c r="AK20">
        <f t="shared" si="21"/>
        <v>0.96283709089530845</v>
      </c>
      <c r="AL20">
        <f t="shared" si="22"/>
        <v>3.7162909104691555E-2</v>
      </c>
      <c r="AM20">
        <f t="shared" si="23"/>
        <v>5.7813707468167691E-4</v>
      </c>
      <c r="AN20">
        <f t="shared" si="24"/>
        <v>-0.86132553843800608</v>
      </c>
      <c r="AO20">
        <f t="shared" si="13"/>
        <v>-1.8005422348803639</v>
      </c>
      <c r="AP20">
        <f t="shared" si="26"/>
        <v>4.3921933011117333E-2</v>
      </c>
      <c r="AQ20">
        <f t="shared" si="25"/>
        <v>6.8196253358452741E-4</v>
      </c>
      <c r="AR20">
        <f t="shared" si="14"/>
        <v>4.5684404167635176E-5</v>
      </c>
      <c r="AS20">
        <f t="shared" si="14"/>
        <v>1.0779725916387497E-8</v>
      </c>
    </row>
    <row r="21" spans="1:45" x14ac:dyDescent="0.25">
      <c r="A21">
        <v>1128</v>
      </c>
      <c r="B21">
        <v>229.03700000000001</v>
      </c>
      <c r="C21">
        <f t="shared" si="0"/>
        <v>502.18700000000001</v>
      </c>
      <c r="D21">
        <v>4.0135399999999999</v>
      </c>
      <c r="E21">
        <f t="shared" si="15"/>
        <v>0.96449650107659191</v>
      </c>
      <c r="F21">
        <f t="shared" si="1"/>
        <v>3.5503498923408094E-2</v>
      </c>
      <c r="G21">
        <f t="shared" si="2"/>
        <v>1.9516294495310917E-4</v>
      </c>
      <c r="H21">
        <f t="shared" si="3"/>
        <v>-0.86561221478989459</v>
      </c>
      <c r="I21">
        <f t="shared" si="16"/>
        <v>-1.8221414395915505</v>
      </c>
      <c r="J21">
        <f t="shared" si="17"/>
        <v>4.2564227277507374E-2</v>
      </c>
      <c r="K21">
        <f t="shared" si="18"/>
        <v>2.3103237030488126E-4</v>
      </c>
      <c r="L21">
        <f t="shared" si="4"/>
        <v>4.9853884890381529E-5</v>
      </c>
      <c r="M21">
        <f t="shared" si="4"/>
        <v>1.2866156750663506E-9</v>
      </c>
      <c r="Q21">
        <v>576</v>
      </c>
      <c r="R21">
        <v>239.99600000000001</v>
      </c>
      <c r="S21">
        <f t="shared" si="5"/>
        <v>513.14599999999996</v>
      </c>
      <c r="T21">
        <v>4.2247399999999997</v>
      </c>
      <c r="U21">
        <f t="shared" si="19"/>
        <v>0.95722471581704438</v>
      </c>
      <c r="V21">
        <f t="shared" si="6"/>
        <v>4.277528418295562E-2</v>
      </c>
      <c r="W21">
        <f t="shared" si="7"/>
        <v>4.119907043417248E-4</v>
      </c>
      <c r="X21">
        <f t="shared" si="8"/>
        <v>-0.84288681360138451</v>
      </c>
      <c r="Y21">
        <f t="shared" si="9"/>
        <v>-1.7131530687769163</v>
      </c>
      <c r="Z21">
        <f t="shared" si="20"/>
        <v>4.9761973260507214E-2</v>
      </c>
      <c r="AA21">
        <f t="shared" si="10"/>
        <v>5.0902796944064105E-4</v>
      </c>
      <c r="AB21">
        <f t="shared" si="11"/>
        <v>4.8813824266378752E-5</v>
      </c>
      <c r="AC21">
        <f t="shared" si="11"/>
        <v>9.4162308178773489E-9</v>
      </c>
      <c r="AG21">
        <v>384</v>
      </c>
      <c r="AH21">
        <v>246.767</v>
      </c>
      <c r="AI21">
        <f t="shared" si="12"/>
        <v>519.91699999999992</v>
      </c>
      <c r="AJ21">
        <v>4.52867</v>
      </c>
      <c r="AK21">
        <f t="shared" si="21"/>
        <v>0.95358689770040161</v>
      </c>
      <c r="AL21">
        <f t="shared" si="22"/>
        <v>4.6413102299598386E-2</v>
      </c>
      <c r="AM21">
        <f t="shared" si="23"/>
        <v>6.3512167594213104E-4</v>
      </c>
      <c r="AN21">
        <f t="shared" si="24"/>
        <v>-0.82687503749986191</v>
      </c>
      <c r="AO21">
        <f t="shared" si="13"/>
        <v>-1.643457446293322</v>
      </c>
      <c r="AP21">
        <f t="shared" si="26"/>
        <v>5.4833333548469768E-2</v>
      </c>
      <c r="AQ21">
        <f t="shared" si="25"/>
        <v>8.0554368367681474E-4</v>
      </c>
      <c r="AR21">
        <f t="shared" si="14"/>
        <v>7.0900294284470113E-5</v>
      </c>
      <c r="AS21">
        <f t="shared" si="14"/>
        <v>2.9043660720320593E-8</v>
      </c>
    </row>
    <row r="22" spans="1:45" x14ac:dyDescent="0.25">
      <c r="A22">
        <v>1175</v>
      </c>
      <c r="B22">
        <v>236.88</v>
      </c>
      <c r="C22">
        <f t="shared" si="0"/>
        <v>510.03</v>
      </c>
      <c r="D22">
        <v>3.9753699999999998</v>
      </c>
      <c r="E22">
        <f t="shared" si="15"/>
        <v>0.95532384266379577</v>
      </c>
      <c r="F22">
        <f t="shared" si="1"/>
        <v>4.4676157336204225E-2</v>
      </c>
      <c r="G22">
        <f t="shared" si="2"/>
        <v>2.2563638356773856E-4</v>
      </c>
      <c r="H22">
        <f t="shared" si="3"/>
        <v>-0.83132866882838985</v>
      </c>
      <c r="I22">
        <f t="shared" si="16"/>
        <v>-1.6623311905516094</v>
      </c>
      <c r="J22">
        <f t="shared" si="17"/>
        <v>5.3422748681836794E-2</v>
      </c>
      <c r="K22">
        <f t="shared" si="18"/>
        <v>2.7386245332506828E-4</v>
      </c>
      <c r="L22">
        <f t="shared" si="4"/>
        <v>7.6502860167494558E-5</v>
      </c>
      <c r="M22">
        <f t="shared" si="4"/>
        <v>2.3257538042388326E-9</v>
      </c>
      <c r="Q22">
        <v>600</v>
      </c>
      <c r="R22">
        <v>247.93700000000001</v>
      </c>
      <c r="S22">
        <f t="shared" si="5"/>
        <v>521.08699999999999</v>
      </c>
      <c r="T22">
        <v>4.1810999999999998</v>
      </c>
      <c r="U22">
        <f t="shared" si="19"/>
        <v>0.94733693891284299</v>
      </c>
      <c r="V22">
        <f t="shared" si="6"/>
        <v>5.2663061087157015E-2</v>
      </c>
      <c r="W22">
        <f t="shared" si="7"/>
        <v>4.8421180627146915E-4</v>
      </c>
      <c r="X22">
        <f t="shared" si="8"/>
        <v>-0.80431518904325294</v>
      </c>
      <c r="Y22">
        <f t="shared" si="9"/>
        <v>-1.5531304989210581</v>
      </c>
      <c r="Z22">
        <f t="shared" si="20"/>
        <v>6.1978644527082599E-2</v>
      </c>
      <c r="AA22">
        <f t="shared" si="10"/>
        <v>5.9845497191000603E-4</v>
      </c>
      <c r="AB22">
        <f t="shared" si="11"/>
        <v>8.6780094826215788E-5</v>
      </c>
      <c r="AC22">
        <f t="shared" si="11"/>
        <v>1.3051500895114175E-8</v>
      </c>
      <c r="AG22">
        <v>400</v>
      </c>
      <c r="AH22">
        <v>254.63900000000001</v>
      </c>
      <c r="AI22">
        <f t="shared" si="12"/>
        <v>527.78899999999999</v>
      </c>
      <c r="AJ22">
        <v>4.48041</v>
      </c>
      <c r="AK22">
        <f t="shared" si="21"/>
        <v>0.94342495088532752</v>
      </c>
      <c r="AL22">
        <f t="shared" si="22"/>
        <v>5.6575049114672482E-2</v>
      </c>
      <c r="AM22">
        <f t="shared" si="23"/>
        <v>7.6054044037909829E-4</v>
      </c>
      <c r="AN22">
        <f t="shared" si="24"/>
        <v>-0.78618162391252366</v>
      </c>
      <c r="AO22">
        <f t="shared" si="13"/>
        <v>-1.4860292304798739</v>
      </c>
      <c r="AP22">
        <f t="shared" si="26"/>
        <v>6.77220324872988E-2</v>
      </c>
      <c r="AQ22">
        <f t="shared" si="25"/>
        <v>9.4072694548575514E-4</v>
      </c>
      <c r="AR22">
        <f t="shared" si="14"/>
        <v>1.242552383096076E-4</v>
      </c>
      <c r="AS22">
        <f t="shared" si="14"/>
        <v>3.2467176622551275E-8</v>
      </c>
    </row>
    <row r="23" spans="1:45" x14ac:dyDescent="0.25">
      <c r="A23">
        <v>1222</v>
      </c>
      <c r="B23">
        <v>244.74199999999999</v>
      </c>
      <c r="C23">
        <f t="shared" si="0"/>
        <v>517.89199999999994</v>
      </c>
      <c r="D23">
        <v>3.9312399999999998</v>
      </c>
      <c r="E23">
        <f t="shared" si="15"/>
        <v>0.94471893263611206</v>
      </c>
      <c r="F23">
        <f t="shared" si="1"/>
        <v>5.5281067363887937E-2</v>
      </c>
      <c r="G23">
        <f t="shared" si="2"/>
        <v>2.9149173413090689E-4</v>
      </c>
      <c r="H23">
        <f t="shared" si="3"/>
        <v>-0.79068944587746648</v>
      </c>
      <c r="I23">
        <f t="shared" si="16"/>
        <v>-1.5023025608242961</v>
      </c>
      <c r="J23">
        <f t="shared" si="17"/>
        <v>6.6294283988115002E-2</v>
      </c>
      <c r="K23">
        <f t="shared" si="18"/>
        <v>3.219235913527336E-4</v>
      </c>
      <c r="L23">
        <f t="shared" si="4"/>
        <v>1.2129094041215139E-4</v>
      </c>
      <c r="M23">
        <f t="shared" si="4"/>
        <v>9.2609793396964619E-10</v>
      </c>
      <c r="Q23">
        <v>624</v>
      </c>
      <c r="R23">
        <v>255.88399999999999</v>
      </c>
      <c r="S23">
        <f t="shared" si="5"/>
        <v>529.03399999999999</v>
      </c>
      <c r="T23">
        <v>4.12981</v>
      </c>
      <c r="U23">
        <f t="shared" si="19"/>
        <v>0.93571585556232773</v>
      </c>
      <c r="V23">
        <f t="shared" si="6"/>
        <v>6.4284144437672275E-2</v>
      </c>
      <c r="W23">
        <f t="shared" si="7"/>
        <v>6.2336723665637006E-4</v>
      </c>
      <c r="X23">
        <f t="shared" si="8"/>
        <v>-0.75896722807202033</v>
      </c>
      <c r="Y23">
        <f t="shared" si="9"/>
        <v>-1.3928061718424805</v>
      </c>
      <c r="Z23">
        <f t="shared" si="20"/>
        <v>7.6341563852922747E-2</v>
      </c>
      <c r="AA23">
        <f t="shared" si="10"/>
        <v>6.9624852039149086E-4</v>
      </c>
      <c r="AB23">
        <f t="shared" si="11"/>
        <v>1.4538136295525904E-4</v>
      </c>
      <c r="AC23">
        <f t="shared" si="11"/>
        <v>5.3116815188791841E-9</v>
      </c>
      <c r="AG23">
        <v>416</v>
      </c>
      <c r="AH23">
        <v>262.495</v>
      </c>
      <c r="AI23">
        <f t="shared" si="12"/>
        <v>535.64499999999998</v>
      </c>
      <c r="AJ23">
        <v>4.4226200000000002</v>
      </c>
      <c r="AK23">
        <f t="shared" si="21"/>
        <v>0.93125630383926195</v>
      </c>
      <c r="AL23">
        <f t="shared" si="22"/>
        <v>6.8743696160738055E-2</v>
      </c>
      <c r="AM23">
        <f t="shared" si="23"/>
        <v>9.8058259582362028E-4</v>
      </c>
      <c r="AN23">
        <f t="shared" si="24"/>
        <v>-0.73865919720727802</v>
      </c>
      <c r="AO23">
        <f t="shared" si="13"/>
        <v>-1.3281217001052212</v>
      </c>
      <c r="AP23">
        <f t="shared" si="26"/>
        <v>8.277366361507088E-2</v>
      </c>
      <c r="AQ23">
        <f t="shared" si="25"/>
        <v>1.0837291094000232E-3</v>
      </c>
      <c r="AR23">
        <f t="shared" si="14"/>
        <v>1.9683998676963831E-4</v>
      </c>
      <c r="AS23">
        <f t="shared" si="14"/>
        <v>1.0639203262967068E-8</v>
      </c>
    </row>
    <row r="24" spans="1:45" x14ac:dyDescent="0.25">
      <c r="A24">
        <v>1269</v>
      </c>
      <c r="B24">
        <v>252.58199999999999</v>
      </c>
      <c r="C24">
        <f t="shared" si="0"/>
        <v>525.73199999999997</v>
      </c>
      <c r="D24">
        <v>3.8742299999999998</v>
      </c>
      <c r="E24">
        <f t="shared" si="15"/>
        <v>0.93101882113195944</v>
      </c>
      <c r="F24">
        <f t="shared" si="1"/>
        <v>6.898117886804056E-2</v>
      </c>
      <c r="G24">
        <f t="shared" si="2"/>
        <v>4.0147221476861272E-4</v>
      </c>
      <c r="H24">
        <f t="shared" si="3"/>
        <v>-0.74291829490987893</v>
      </c>
      <c r="I24">
        <f t="shared" si="16"/>
        <v>-1.3413791823515142</v>
      </c>
      <c r="J24">
        <f t="shared" si="17"/>
        <v>8.1424692781693481E-2</v>
      </c>
      <c r="K24">
        <f t="shared" si="18"/>
        <v>3.721181566527614E-4</v>
      </c>
      <c r="L24">
        <f t="shared" si="4"/>
        <v>1.5484103851927383E-4</v>
      </c>
      <c r="M24">
        <f t="shared" si="4"/>
        <v>8.6166072786877644E-10</v>
      </c>
      <c r="Q24">
        <v>648</v>
      </c>
      <c r="R24">
        <v>263.81299999999999</v>
      </c>
      <c r="S24">
        <f t="shared" si="5"/>
        <v>536.96299999999997</v>
      </c>
      <c r="T24">
        <v>4.0637800000000004</v>
      </c>
      <c r="U24">
        <f t="shared" si="19"/>
        <v>0.92075504188257484</v>
      </c>
      <c r="V24">
        <f t="shared" si="6"/>
        <v>7.9244958117425157E-2</v>
      </c>
      <c r="W24">
        <f t="shared" si="7"/>
        <v>8.4994324271048716E-4</v>
      </c>
      <c r="X24">
        <f t="shared" si="8"/>
        <v>-0.70620895516767268</v>
      </c>
      <c r="Y24">
        <f t="shared" si="9"/>
        <v>-1.2318583460765578</v>
      </c>
      <c r="Z24">
        <f t="shared" si="20"/>
        <v>9.3051528342318529E-2</v>
      </c>
      <c r="AA24">
        <f t="shared" si="10"/>
        <v>7.979062896064762E-4</v>
      </c>
      <c r="AB24">
        <f t="shared" si="11"/>
        <v>1.906213813749122E-4</v>
      </c>
      <c r="AC24">
        <f t="shared" si="11"/>
        <v>2.7078444883490356E-9</v>
      </c>
      <c r="AG24">
        <v>432</v>
      </c>
      <c r="AH24">
        <v>270.36399999999998</v>
      </c>
      <c r="AI24">
        <f t="shared" si="12"/>
        <v>543.5139999999999</v>
      </c>
      <c r="AJ24">
        <v>4.3481100000000001</v>
      </c>
      <c r="AK24">
        <f t="shared" si="21"/>
        <v>0.91556698230608402</v>
      </c>
      <c r="AL24">
        <f t="shared" si="22"/>
        <v>8.4433017693915979E-2</v>
      </c>
      <c r="AM24">
        <f t="shared" si="23"/>
        <v>1.2722174142835857E-3</v>
      </c>
      <c r="AN24">
        <f t="shared" si="24"/>
        <v>-0.68391277220378166</v>
      </c>
      <c r="AO24">
        <f t="shared" si="13"/>
        <v>-1.1699870878952847</v>
      </c>
      <c r="AP24">
        <f t="shared" si="26"/>
        <v>0.10011332936547125</v>
      </c>
      <c r="AQ24">
        <f t="shared" si="25"/>
        <v>1.2366908680928595E-3</v>
      </c>
      <c r="AR24">
        <f t="shared" si="14"/>
        <v>2.458721741171125E-4</v>
      </c>
      <c r="AS24">
        <f t="shared" si="14"/>
        <v>1.2621354842418054E-9</v>
      </c>
    </row>
    <row r="25" spans="1:45" x14ac:dyDescent="0.25">
      <c r="A25">
        <v>1316</v>
      </c>
      <c r="B25">
        <v>260.39600000000002</v>
      </c>
      <c r="C25">
        <f t="shared" si="0"/>
        <v>533.54600000000005</v>
      </c>
      <c r="D25">
        <v>3.7957100000000001</v>
      </c>
      <c r="E25">
        <f t="shared" si="15"/>
        <v>0.91214962703783464</v>
      </c>
      <c r="F25">
        <f t="shared" si="1"/>
        <v>8.7850372962165357E-2</v>
      </c>
      <c r="G25">
        <f t="shared" si="2"/>
        <v>5.4356229179892404E-4</v>
      </c>
      <c r="H25">
        <f t="shared" si="3"/>
        <v>-0.68769863062699121</v>
      </c>
      <c r="I25">
        <f t="shared" si="16"/>
        <v>-1.1802731399748658</v>
      </c>
      <c r="J25">
        <f t="shared" si="17"/>
        <v>9.8914246144373275E-2</v>
      </c>
      <c r="K25">
        <f t="shared" si="18"/>
        <v>4.2415519019832373E-4</v>
      </c>
      <c r="L25">
        <f t="shared" si="4"/>
        <v>1.2240928979197956E-4</v>
      </c>
      <c r="M25">
        <f t="shared" si="4"/>
        <v>1.4258055912656084E-8</v>
      </c>
      <c r="Q25">
        <v>672</v>
      </c>
      <c r="R25">
        <v>271.75200000000001</v>
      </c>
      <c r="S25">
        <f t="shared" si="5"/>
        <v>544.90200000000004</v>
      </c>
      <c r="T25">
        <v>3.9737499999999999</v>
      </c>
      <c r="U25">
        <f t="shared" si="19"/>
        <v>0.90035640405752315</v>
      </c>
      <c r="V25">
        <f t="shared" si="6"/>
        <v>9.9643595942476848E-2</v>
      </c>
      <c r="W25">
        <f t="shared" si="7"/>
        <v>1.1072958229202772E-3</v>
      </c>
      <c r="X25">
        <f t="shared" si="8"/>
        <v>-0.64574755877506917</v>
      </c>
      <c r="Y25">
        <f t="shared" si="9"/>
        <v>-1.0707544808108955</v>
      </c>
      <c r="Z25">
        <f t="shared" si="20"/>
        <v>0.11220127929287396</v>
      </c>
      <c r="AA25">
        <f t="shared" si="10"/>
        <v>9.0524618592022156E-4</v>
      </c>
      <c r="AB25">
        <f t="shared" si="11"/>
        <v>1.5769541112884089E-4</v>
      </c>
      <c r="AC25">
        <f t="shared" si="11"/>
        <v>4.0824055811854243E-8</v>
      </c>
      <c r="AG25">
        <v>448</v>
      </c>
      <c r="AH25">
        <v>278.23399999999998</v>
      </c>
      <c r="AI25">
        <f t="shared" si="12"/>
        <v>551.38400000000001</v>
      </c>
      <c r="AJ25">
        <v>4.2514399999999997</v>
      </c>
      <c r="AK25">
        <f t="shared" si="21"/>
        <v>0.89521150367754665</v>
      </c>
      <c r="AL25">
        <f t="shared" si="22"/>
        <v>0.10478849632245335</v>
      </c>
      <c r="AM25">
        <f t="shared" si="23"/>
        <v>1.5874093773754552E-3</v>
      </c>
      <c r="AN25">
        <f t="shared" si="24"/>
        <v>-0.62143922297888632</v>
      </c>
      <c r="AO25">
        <f t="shared" si="13"/>
        <v>-1.0113016216452486</v>
      </c>
      <c r="AP25">
        <f t="shared" si="26"/>
        <v>0.119900383254957</v>
      </c>
      <c r="AQ25">
        <f t="shared" si="25"/>
        <v>1.3932822860920539E-3</v>
      </c>
      <c r="AR25">
        <f t="shared" si="14"/>
        <v>2.2836912666077453E-4</v>
      </c>
      <c r="AS25">
        <f t="shared" si="14"/>
        <v>3.7685327570154021E-8</v>
      </c>
    </row>
    <row r="26" spans="1:45" x14ac:dyDescent="0.25">
      <c r="A26">
        <v>1363</v>
      </c>
      <c r="B26">
        <v>268.22899999999998</v>
      </c>
      <c r="C26">
        <f t="shared" si="0"/>
        <v>541.37899999999991</v>
      </c>
      <c r="D26">
        <v>3.6894</v>
      </c>
      <c r="E26">
        <f t="shared" si="15"/>
        <v>0.88660219932328521</v>
      </c>
      <c r="F26">
        <f t="shared" si="1"/>
        <v>0.11339780067671479</v>
      </c>
      <c r="G26">
        <f t="shared" si="2"/>
        <v>6.7271649639718092E-4</v>
      </c>
      <c r="H26">
        <f t="shared" si="3"/>
        <v>-0.62475704396194831</v>
      </c>
      <c r="I26">
        <f t="shared" si="16"/>
        <v>-1.0192614953756589</v>
      </c>
      <c r="J26">
        <f t="shared" si="17"/>
        <v>0.11884954008369449</v>
      </c>
      <c r="K26">
        <f t="shared" si="18"/>
        <v>4.7963440728350677E-4</v>
      </c>
      <c r="L26">
        <f t="shared" si="4"/>
        <v>2.9721462561615339E-5</v>
      </c>
      <c r="M26">
        <f t="shared" si="4"/>
        <v>3.7280693136500802E-8</v>
      </c>
      <c r="Q26">
        <v>696</v>
      </c>
      <c r="R26">
        <v>279.65899999999999</v>
      </c>
      <c r="S26">
        <f t="shared" si="5"/>
        <v>552.80899999999997</v>
      </c>
      <c r="T26">
        <v>3.8564600000000002</v>
      </c>
      <c r="U26">
        <f t="shared" si="19"/>
        <v>0.8737813043074365</v>
      </c>
      <c r="V26">
        <f t="shared" si="6"/>
        <v>0.1262186956925635</v>
      </c>
      <c r="W26">
        <f t="shared" si="7"/>
        <v>1.3175394752046553E-3</v>
      </c>
      <c r="X26">
        <f t="shared" si="8"/>
        <v>-0.57715247537647962</v>
      </c>
      <c r="Y26">
        <f t="shared" si="9"/>
        <v>-0.90924950553877892</v>
      </c>
      <c r="Z26">
        <f t="shared" si="20"/>
        <v>0.13392718775495926</v>
      </c>
      <c r="AA26">
        <f t="shared" si="10"/>
        <v>1.0103299973974731E-3</v>
      </c>
      <c r="AB26">
        <f t="shared" si="11"/>
        <v>5.9420849876018536E-5</v>
      </c>
      <c r="AC26">
        <f t="shared" si="11"/>
        <v>9.4377663254561559E-8</v>
      </c>
      <c r="AG26">
        <v>464</v>
      </c>
      <c r="AH26">
        <v>286.08300000000003</v>
      </c>
      <c r="AI26">
        <f t="shared" si="12"/>
        <v>559.23299999999995</v>
      </c>
      <c r="AJ26">
        <v>4.1308199999999999</v>
      </c>
      <c r="AK26">
        <f t="shared" si="21"/>
        <v>0.86981295363953937</v>
      </c>
      <c r="AL26">
        <f t="shared" si="22"/>
        <v>0.13018704636046063</v>
      </c>
      <c r="AM26">
        <f t="shared" si="23"/>
        <v>1.8421950310480509E-3</v>
      </c>
      <c r="AN26">
        <f t="shared" si="24"/>
        <v>-0.55105519109986156</v>
      </c>
      <c r="AO26">
        <f t="shared" si="13"/>
        <v>-0.85238586228183866</v>
      </c>
      <c r="AP26">
        <f t="shared" si="26"/>
        <v>0.14219289983242986</v>
      </c>
      <c r="AQ26">
        <f t="shared" si="25"/>
        <v>1.5475248991130954E-3</v>
      </c>
      <c r="AR26">
        <f t="shared" si="14"/>
        <v>1.4414051759039547E-4</v>
      </c>
      <c r="AS26">
        <f t="shared" si="14"/>
        <v>8.6830486654564079E-8</v>
      </c>
    </row>
    <row r="27" spans="1:45" x14ac:dyDescent="0.25">
      <c r="A27">
        <v>1410</v>
      </c>
      <c r="B27" s="13">
        <v>276.04599999999999</v>
      </c>
      <c r="C27">
        <f t="shared" si="0"/>
        <v>549.19599999999991</v>
      </c>
      <c r="D27" s="13">
        <v>3.55783</v>
      </c>
      <c r="E27">
        <f t="shared" si="15"/>
        <v>0.85498452399261771</v>
      </c>
      <c r="F27">
        <f t="shared" si="1"/>
        <v>0.14501547600738229</v>
      </c>
      <c r="G27">
        <f t="shared" si="2"/>
        <v>7.3524840147385219E-4</v>
      </c>
      <c r="H27">
        <f t="shared" si="3"/>
        <v>-0.5535827395771411</v>
      </c>
      <c r="I27">
        <f t="shared" si="16"/>
        <v>-0.85779704914674793</v>
      </c>
      <c r="J27">
        <f t="shared" si="17"/>
        <v>0.14139235722601931</v>
      </c>
      <c r="K27">
        <f t="shared" si="18"/>
        <v>5.3421842308053007E-4</v>
      </c>
      <c r="L27">
        <f t="shared" si="4"/>
        <v>1.3126989703865185E-5</v>
      </c>
      <c r="M27">
        <f t="shared" si="4"/>
        <v>4.0413052212819559E-8</v>
      </c>
      <c r="Q27">
        <v>720</v>
      </c>
      <c r="R27" s="13">
        <v>287.58100000000002</v>
      </c>
      <c r="S27">
        <f t="shared" si="5"/>
        <v>560.73099999999999</v>
      </c>
      <c r="T27" s="13">
        <v>3.7168999999999999</v>
      </c>
      <c r="U27">
        <f t="shared" si="19"/>
        <v>0.84216035690252478</v>
      </c>
      <c r="V27">
        <f t="shared" si="6"/>
        <v>0.15783964309747522</v>
      </c>
      <c r="W27">
        <f t="shared" si="7"/>
        <v>1.3867395637203461E-3</v>
      </c>
      <c r="X27">
        <f t="shared" si="8"/>
        <v>-0.50059465993412444</v>
      </c>
      <c r="Y27">
        <f t="shared" si="9"/>
        <v>-0.74825697289097126</v>
      </c>
      <c r="Z27">
        <f t="shared" si="20"/>
        <v>0.15817510769249862</v>
      </c>
      <c r="AA27">
        <f t="shared" si="10"/>
        <v>1.1190015287535601E-3</v>
      </c>
      <c r="AB27">
        <f t="shared" si="11"/>
        <v>1.1253649451421323E-7</v>
      </c>
      <c r="AC27">
        <f t="shared" si="11"/>
        <v>7.1683655367875913E-8</v>
      </c>
      <c r="AG27" s="11">
        <v>480</v>
      </c>
      <c r="AH27">
        <v>293.92899999999997</v>
      </c>
      <c r="AI27">
        <f t="shared" si="12"/>
        <v>567.07899999999995</v>
      </c>
      <c r="AJ27">
        <v>3.9908399999999999</v>
      </c>
      <c r="AK27">
        <f t="shared" si="21"/>
        <v>0.84033783314277055</v>
      </c>
      <c r="AL27">
        <f t="shared" si="22"/>
        <v>0.15966216685722945</v>
      </c>
      <c r="AM27">
        <f t="shared" si="23"/>
        <v>1.9901181068373089E-3</v>
      </c>
      <c r="AN27">
        <f t="shared" si="24"/>
        <v>-0.47287933045767416</v>
      </c>
      <c r="AO27">
        <f t="shared" si="13"/>
        <v>-0.69392923987691013</v>
      </c>
      <c r="AP27">
        <f t="shared" si="26"/>
        <v>0.1669532982182394</v>
      </c>
      <c r="AQ27">
        <f t="shared" si="25"/>
        <v>1.7020404733014605E-3</v>
      </c>
      <c r="AR27">
        <f t="shared" si="14"/>
        <v>5.3160596523502814E-5</v>
      </c>
      <c r="AS27">
        <f t="shared" si="14"/>
        <v>8.2988722943614582E-8</v>
      </c>
    </row>
    <row r="28" spans="1:45" x14ac:dyDescent="0.25">
      <c r="A28">
        <v>1457</v>
      </c>
      <c r="B28">
        <v>283.86099999999999</v>
      </c>
      <c r="C28">
        <f t="shared" si="0"/>
        <v>557.01099999999997</v>
      </c>
      <c r="D28">
        <v>3.4140299999999999</v>
      </c>
      <c r="E28">
        <f t="shared" si="15"/>
        <v>0.82042784912334665</v>
      </c>
      <c r="F28">
        <f t="shared" si="1"/>
        <v>0.17957215087665335</v>
      </c>
      <c r="G28">
        <f t="shared" si="2"/>
        <v>7.1725066591621367E-4</v>
      </c>
      <c r="H28">
        <f t="shared" si="3"/>
        <v>-0.4743085589201419</v>
      </c>
      <c r="I28">
        <f t="shared" si="16"/>
        <v>-0.69668543339575639</v>
      </c>
      <c r="J28">
        <f t="shared" si="17"/>
        <v>0.16650062311080421</v>
      </c>
      <c r="K28">
        <f t="shared" si="18"/>
        <v>5.8877368584068634E-4</v>
      </c>
      <c r="L28">
        <f t="shared" si="4"/>
        <v>1.7086483813336483E-4</v>
      </c>
      <c r="M28">
        <f t="shared" si="4"/>
        <v>1.6506334409327447E-8</v>
      </c>
      <c r="Q28">
        <v>744</v>
      </c>
      <c r="R28">
        <v>295.488</v>
      </c>
      <c r="S28">
        <f t="shared" si="5"/>
        <v>568.63799999999992</v>
      </c>
      <c r="T28">
        <v>3.5700099999999999</v>
      </c>
      <c r="U28">
        <f t="shared" si="19"/>
        <v>0.80887860737323647</v>
      </c>
      <c r="V28">
        <f t="shared" si="6"/>
        <v>0.19112139262676353</v>
      </c>
      <c r="W28">
        <f t="shared" si="7"/>
        <v>1.3388753824414197E-3</v>
      </c>
      <c r="X28">
        <f t="shared" si="8"/>
        <v>-0.41580225276151461</v>
      </c>
      <c r="Y28">
        <f t="shared" si="9"/>
        <v>-0.58755634815281543</v>
      </c>
      <c r="Z28">
        <f t="shared" si="20"/>
        <v>0.18503114438258406</v>
      </c>
      <c r="AA28">
        <f t="shared" si="10"/>
        <v>1.2233919256082952E-3</v>
      </c>
      <c r="AB28">
        <f t="shared" si="11"/>
        <v>3.7091123675731177E-5</v>
      </c>
      <c r="AC28">
        <f t="shared" si="11"/>
        <v>1.3336428802128128E-8</v>
      </c>
      <c r="AG28">
        <v>496</v>
      </c>
      <c r="AH28" s="13">
        <v>301.76100000000002</v>
      </c>
      <c r="AI28">
        <f t="shared" si="12"/>
        <v>574.91100000000006</v>
      </c>
      <c r="AJ28" s="13">
        <v>3.83962</v>
      </c>
      <c r="AK28">
        <f t="shared" si="21"/>
        <v>0.80849594343337361</v>
      </c>
      <c r="AL28">
        <f t="shared" si="22"/>
        <v>0.19150405656662639</v>
      </c>
      <c r="AM28">
        <f t="shared" si="23"/>
        <v>2.0528932911357753E-3</v>
      </c>
      <c r="AN28">
        <f t="shared" si="24"/>
        <v>-0.38689785195323467</v>
      </c>
      <c r="AO28">
        <f t="shared" si="13"/>
        <v>-0.53622562652636918</v>
      </c>
      <c r="AP28">
        <f t="shared" si="26"/>
        <v>0.19418594579106277</v>
      </c>
      <c r="AQ28">
        <f t="shared" si="25"/>
        <v>1.8520413144811434E-3</v>
      </c>
      <c r="AR28">
        <f t="shared" si="14"/>
        <v>7.1925298121479626E-6</v>
      </c>
      <c r="AS28">
        <f t="shared" si="14"/>
        <v>4.034151652607279E-8</v>
      </c>
    </row>
    <row r="29" spans="1:45" x14ac:dyDescent="0.25">
      <c r="A29">
        <v>1504</v>
      </c>
      <c r="B29">
        <v>291.67399999999998</v>
      </c>
      <c r="C29">
        <f t="shared" si="0"/>
        <v>564.82399999999996</v>
      </c>
      <c r="D29">
        <v>3.2737500000000002</v>
      </c>
      <c r="E29">
        <f t="shared" si="15"/>
        <v>0.78671706782528461</v>
      </c>
      <c r="F29">
        <f t="shared" si="1"/>
        <v>0.21328293217471539</v>
      </c>
      <c r="G29">
        <f t="shared" si="2"/>
        <v>6.8079502542589185E-4</v>
      </c>
      <c r="H29">
        <f t="shared" si="3"/>
        <v>-0.38693876873530231</v>
      </c>
      <c r="I29">
        <f t="shared" si="16"/>
        <v>-0.53629716969430974</v>
      </c>
      <c r="J29">
        <f t="shared" si="17"/>
        <v>0.19417298634531646</v>
      </c>
      <c r="K29">
        <f t="shared" si="18"/>
        <v>6.4246697163534907E-4</v>
      </c>
      <c r="L29">
        <f t="shared" si="4"/>
        <v>3.651900296025615E-4</v>
      </c>
      <c r="M29">
        <f t="shared" si="4"/>
        <v>1.4690397073707409E-9</v>
      </c>
      <c r="Q29">
        <v>768</v>
      </c>
      <c r="R29">
        <v>303.392</v>
      </c>
      <c r="S29">
        <f t="shared" si="5"/>
        <v>576.54199999999992</v>
      </c>
      <c r="T29">
        <v>3.4281899999999998</v>
      </c>
      <c r="U29">
        <f t="shared" si="19"/>
        <v>0.77674559819464239</v>
      </c>
      <c r="V29">
        <f t="shared" si="6"/>
        <v>0.22325440180535761</v>
      </c>
      <c r="W29">
        <f t="shared" si="7"/>
        <v>1.2750564740695071E-3</v>
      </c>
      <c r="X29">
        <f t="shared" si="8"/>
        <v>-0.32309965707926391</v>
      </c>
      <c r="Y29">
        <f t="shared" si="9"/>
        <v>-0.42829855727905164</v>
      </c>
      <c r="Z29">
        <f t="shared" si="20"/>
        <v>0.21439255059718315</v>
      </c>
      <c r="AA29">
        <f t="shared" si="10"/>
        <v>1.3270798252414632E-3</v>
      </c>
      <c r="AB29">
        <f t="shared" si="11"/>
        <v>7.8532406835823032E-5</v>
      </c>
      <c r="AC29">
        <f t="shared" si="11"/>
        <v>2.7064290671606661E-9</v>
      </c>
      <c r="AG29">
        <v>512</v>
      </c>
      <c r="AH29">
        <v>309.59800000000001</v>
      </c>
      <c r="AI29">
        <f t="shared" si="12"/>
        <v>582.74800000000005</v>
      </c>
      <c r="AJ29">
        <v>3.68363</v>
      </c>
      <c r="AK29">
        <f t="shared" si="21"/>
        <v>0.7756496507752012</v>
      </c>
      <c r="AL29">
        <f t="shared" si="22"/>
        <v>0.2243503492247988</v>
      </c>
      <c r="AM29">
        <f t="shared" si="23"/>
        <v>2.0977703096803774E-3</v>
      </c>
      <c r="AN29">
        <f t="shared" si="24"/>
        <v>-0.29333882502744513</v>
      </c>
      <c r="AO29">
        <f t="shared" si="13"/>
        <v>-0.38030704129273785</v>
      </c>
      <c r="AP29">
        <f t="shared" si="26"/>
        <v>0.22381860682276106</v>
      </c>
      <c r="AQ29">
        <f t="shared" si="25"/>
        <v>2.0039203134270185E-3</v>
      </c>
      <c r="AR29">
        <f t="shared" si="14"/>
        <v>2.8274998212486356E-7</v>
      </c>
      <c r="AS29">
        <f t="shared" si="14"/>
        <v>8.8078217967554813E-9</v>
      </c>
    </row>
    <row r="30" spans="1:45" x14ac:dyDescent="0.25">
      <c r="A30">
        <v>1551</v>
      </c>
      <c r="B30">
        <v>299.505</v>
      </c>
      <c r="C30">
        <f t="shared" si="0"/>
        <v>572.65499999999997</v>
      </c>
      <c r="D30">
        <v>3.1406000000000001</v>
      </c>
      <c r="E30">
        <f t="shared" si="15"/>
        <v>0.75471970163026769</v>
      </c>
      <c r="F30">
        <f t="shared" si="1"/>
        <v>0.24528029836973231</v>
      </c>
      <c r="G30">
        <f t="shared" si="2"/>
        <v>6.6162130146534318E-4</v>
      </c>
      <c r="H30">
        <f t="shared" si="3"/>
        <v>-0.29160128021911502</v>
      </c>
      <c r="I30">
        <f t="shared" si="16"/>
        <v>-0.37754957659165878</v>
      </c>
      <c r="J30">
        <f t="shared" si="17"/>
        <v>0.22436893401217786</v>
      </c>
      <c r="K30">
        <f t="shared" si="18"/>
        <v>6.9732747885516686E-4</v>
      </c>
      <c r="L30">
        <f t="shared" si="4"/>
        <v>4.3728515929439846E-4</v>
      </c>
      <c r="M30">
        <f t="shared" si="4"/>
        <v>1.274931103793556E-9</v>
      </c>
      <c r="Q30">
        <v>792</v>
      </c>
      <c r="R30" s="14">
        <v>311.28800000000001</v>
      </c>
      <c r="S30">
        <f t="shared" si="5"/>
        <v>584.43799999999999</v>
      </c>
      <c r="T30" s="14">
        <v>3.2931300000000001</v>
      </c>
      <c r="U30">
        <f t="shared" si="19"/>
        <v>0.74614424281697422</v>
      </c>
      <c r="V30">
        <f t="shared" si="6"/>
        <v>0.25385575718302578</v>
      </c>
      <c r="W30">
        <f t="shared" si="7"/>
        <v>1.2508883667570747E-3</v>
      </c>
      <c r="X30">
        <f t="shared" si="8"/>
        <v>-0.22254010465597873</v>
      </c>
      <c r="Y30">
        <f t="shared" si="9"/>
        <v>-0.27185576573265652</v>
      </c>
      <c r="Z30">
        <f t="shared" si="20"/>
        <v>0.24624246640297826</v>
      </c>
      <c r="AA30">
        <f t="shared" si="10"/>
        <v>1.4331034116931288E-3</v>
      </c>
      <c r="AB30">
        <f t="shared" si="11"/>
        <v>5.7962196501556595E-5</v>
      </c>
      <c r="AC30">
        <f t="shared" si="11"/>
        <v>3.3202322601048225E-8</v>
      </c>
      <c r="AG30">
        <v>528</v>
      </c>
      <c r="AH30">
        <v>317.41899999999998</v>
      </c>
      <c r="AI30">
        <f t="shared" si="12"/>
        <v>590.56899999999996</v>
      </c>
      <c r="AJ30">
        <v>3.5242300000000002</v>
      </c>
      <c r="AK30">
        <f t="shared" si="21"/>
        <v>0.74208532582031517</v>
      </c>
      <c r="AL30">
        <f t="shared" si="22"/>
        <v>0.25791467417968483</v>
      </c>
      <c r="AM30">
        <f t="shared" si="23"/>
        <v>2.2966241953721739E-3</v>
      </c>
      <c r="AN30">
        <f t="shared" si="24"/>
        <v>-0.19210737133626266</v>
      </c>
      <c r="AO30">
        <f t="shared" si="13"/>
        <v>-0.22771912295200683</v>
      </c>
      <c r="AP30">
        <f t="shared" si="26"/>
        <v>0.25588133183759337</v>
      </c>
      <c r="AQ30">
        <f t="shared" si="25"/>
        <v>2.1606160347870601E-3</v>
      </c>
      <c r="AR30">
        <f t="shared" si="14"/>
        <v>4.134481080141983E-6</v>
      </c>
      <c r="AS30">
        <f t="shared" si="14"/>
        <v>1.8498219745746089E-8</v>
      </c>
    </row>
    <row r="31" spans="1:45" x14ac:dyDescent="0.25">
      <c r="A31">
        <v>1598</v>
      </c>
      <c r="B31">
        <v>307.28699999999998</v>
      </c>
      <c r="C31">
        <f t="shared" si="0"/>
        <v>580.4369999999999</v>
      </c>
      <c r="D31">
        <v>3.0112000000000001</v>
      </c>
      <c r="E31">
        <f t="shared" si="15"/>
        <v>0.72362350046139656</v>
      </c>
      <c r="F31">
        <f t="shared" si="1"/>
        <v>0.27637649953860344</v>
      </c>
      <c r="G31">
        <f t="shared" si="2"/>
        <v>6.9475349646917262E-4</v>
      </c>
      <c r="H31">
        <f t="shared" si="3"/>
        <v>-0.18812288608757965</v>
      </c>
      <c r="I31">
        <f t="shared" si="16"/>
        <v>-0.22205451196290577</v>
      </c>
      <c r="J31">
        <f t="shared" si="17"/>
        <v>0.25714332551837071</v>
      </c>
      <c r="K31">
        <f t="shared" si="18"/>
        <v>7.5091318519164378E-4</v>
      </c>
      <c r="L31">
        <f t="shared" si="4"/>
        <v>3.6991498289255499E-4</v>
      </c>
      <c r="M31">
        <f t="shared" si="4"/>
        <v>3.1539106374048543E-9</v>
      </c>
      <c r="Q31">
        <v>816</v>
      </c>
      <c r="R31" s="14">
        <v>319.18099999999998</v>
      </c>
      <c r="S31">
        <f t="shared" si="5"/>
        <v>592.3309999999999</v>
      </c>
      <c r="T31" s="14">
        <v>3.1606299999999998</v>
      </c>
      <c r="U31">
        <f t="shared" si="19"/>
        <v>0.71612292201480443</v>
      </c>
      <c r="V31">
        <f t="shared" si="6"/>
        <v>0.28387707798519557</v>
      </c>
      <c r="W31">
        <f t="shared" si="7"/>
        <v>1.2852523943419393E-3</v>
      </c>
      <c r="X31">
        <f t="shared" si="8"/>
        <v>-0.11394660868453421</v>
      </c>
      <c r="Y31">
        <f t="shared" si="9"/>
        <v>-0.12187830699172161</v>
      </c>
      <c r="Z31">
        <f t="shared" si="20"/>
        <v>0.28063694828361335</v>
      </c>
      <c r="AA31">
        <f t="shared" si="10"/>
        <v>1.5600881102841959E-3</v>
      </c>
      <c r="AB31">
        <f t="shared" si="11"/>
        <v>1.0498440483075269E-5</v>
      </c>
      <c r="AC31">
        <f t="shared" si="11"/>
        <v>7.5534670757492765E-8</v>
      </c>
      <c r="AG31">
        <v>544</v>
      </c>
      <c r="AH31" s="14">
        <v>325.24299999999999</v>
      </c>
      <c r="AI31">
        <f t="shared" si="12"/>
        <v>598.39300000000003</v>
      </c>
      <c r="AJ31" s="14">
        <v>3.34972</v>
      </c>
      <c r="AK31">
        <f t="shared" si="21"/>
        <v>0.70533933869436038</v>
      </c>
      <c r="AL31">
        <f t="shared" si="22"/>
        <v>0.29466066130563962</v>
      </c>
      <c r="AM31">
        <f t="shared" si="23"/>
        <v>2.652087031410226E-3</v>
      </c>
      <c r="AN31">
        <f t="shared" si="24"/>
        <v>-8.2960165928716689E-2</v>
      </c>
      <c r="AO31">
        <f t="shared" si="13"/>
        <v>-8.348698536024611E-2</v>
      </c>
      <c r="AP31">
        <f t="shared" si="26"/>
        <v>0.29045118839418632</v>
      </c>
      <c r="AQ31">
        <f t="shared" si="25"/>
        <v>2.366049409219975E-3</v>
      </c>
      <c r="AR31">
        <f t="shared" si="14"/>
        <v>1.7719662192259069E-5</v>
      </c>
      <c r="AS31">
        <f t="shared" si="14"/>
        <v>8.1817521308252754E-8</v>
      </c>
    </row>
    <row r="32" spans="1:45" x14ac:dyDescent="0.25">
      <c r="A32">
        <v>1645</v>
      </c>
      <c r="B32" s="14">
        <v>315.084</v>
      </c>
      <c r="C32">
        <f t="shared" si="0"/>
        <v>588.23399999999992</v>
      </c>
      <c r="D32" s="14">
        <v>2.8753199999999999</v>
      </c>
      <c r="E32">
        <f t="shared" si="15"/>
        <v>0.69097008612734545</v>
      </c>
      <c r="F32">
        <f t="shared" si="1"/>
        <v>0.30902991387265455</v>
      </c>
      <c r="G32">
        <f t="shared" si="2"/>
        <v>7.7017014404732987E-4</v>
      </c>
      <c r="H32">
        <f t="shared" si="3"/>
        <v>-7.6692757644346354E-2</v>
      </c>
      <c r="I32">
        <f t="shared" si="16"/>
        <v>-7.6029822352899193E-2</v>
      </c>
      <c r="J32">
        <f t="shared" si="17"/>
        <v>0.29243624522237799</v>
      </c>
      <c r="K32">
        <f t="shared" si="18"/>
        <v>8.2613253548445597E-4</v>
      </c>
      <c r="L32">
        <f t="shared" si="4"/>
        <v>2.7534983927517115E-4</v>
      </c>
      <c r="M32">
        <f t="shared" si="4"/>
        <v>3.1317892553621245E-9</v>
      </c>
      <c r="Q32">
        <v>840</v>
      </c>
      <c r="R32">
        <v>327.06400000000002</v>
      </c>
      <c r="S32">
        <f t="shared" si="5"/>
        <v>600.21399999999994</v>
      </c>
      <c r="T32">
        <v>3.0244900000000001</v>
      </c>
      <c r="U32">
        <f t="shared" si="19"/>
        <v>0.68527686455059789</v>
      </c>
      <c r="V32">
        <f t="shared" si="6"/>
        <v>0.31472313544940211</v>
      </c>
      <c r="W32">
        <f t="shared" si="7"/>
        <v>1.4130790244241364E-3</v>
      </c>
      <c r="X32">
        <f t="shared" si="8"/>
        <v>4.2691603499493969E-3</v>
      </c>
      <c r="Y32">
        <f t="shared" si="9"/>
        <v>2.4463847471902474E-3</v>
      </c>
      <c r="Z32">
        <f t="shared" si="20"/>
        <v>0.31807906293043403</v>
      </c>
      <c r="AA32">
        <f t="shared" si="10"/>
        <v>1.8376017304458931E-3</v>
      </c>
      <c r="AB32">
        <f t="shared" si="11"/>
        <v>1.126224925794523E-5</v>
      </c>
      <c r="AC32">
        <f t="shared" si="11"/>
        <v>1.8021952792803493E-7</v>
      </c>
      <c r="AG32">
        <v>560</v>
      </c>
      <c r="AH32" s="14">
        <v>333.06</v>
      </c>
      <c r="AI32">
        <f t="shared" si="12"/>
        <v>606.21</v>
      </c>
      <c r="AJ32" s="14">
        <v>3.1482000000000001</v>
      </c>
      <c r="AK32">
        <f t="shared" si="21"/>
        <v>0.66290594619179677</v>
      </c>
      <c r="AL32">
        <f t="shared" si="22"/>
        <v>0.33709405380820323</v>
      </c>
      <c r="AM32">
        <f t="shared" si="23"/>
        <v>3.0021540968901417E-3</v>
      </c>
      <c r="AN32">
        <f t="shared" si="24"/>
        <v>3.6564856895612619E-2</v>
      </c>
      <c r="AO32">
        <f t="shared" si="13"/>
        <v>3.1484796860999822E-2</v>
      </c>
      <c r="AP32">
        <f t="shared" si="26"/>
        <v>0.32830797894170594</v>
      </c>
      <c r="AQ32">
        <f t="shared" si="25"/>
        <v>2.8368139612258494E-3</v>
      </c>
      <c r="AR32">
        <f t="shared" si="14"/>
        <v>7.7195111559695464E-5</v>
      </c>
      <c r="AS32">
        <f t="shared" si="14"/>
        <v>2.7337360461486559E-8</v>
      </c>
    </row>
    <row r="33" spans="1:45" x14ac:dyDescent="0.25">
      <c r="A33">
        <v>1692</v>
      </c>
      <c r="B33">
        <v>322.89499999999998</v>
      </c>
      <c r="C33">
        <f t="shared" si="0"/>
        <v>596.04499999999996</v>
      </c>
      <c r="D33">
        <v>2.7246899999999998</v>
      </c>
      <c r="E33">
        <f t="shared" si="15"/>
        <v>0.65477208935712095</v>
      </c>
      <c r="F33">
        <f t="shared" si="1"/>
        <v>0.34522791064287905</v>
      </c>
      <c r="G33">
        <f t="shared" si="2"/>
        <v>9.1619722573087171E-4</v>
      </c>
      <c r="H33">
        <f t="shared" si="3"/>
        <v>4.5899382639717046E-2</v>
      </c>
      <c r="I33">
        <f t="shared" si="16"/>
        <v>4.1266104566780835E-2</v>
      </c>
      <c r="J33">
        <f t="shared" si="17"/>
        <v>0.33126447439014739</v>
      </c>
      <c r="K33">
        <f t="shared" si="18"/>
        <v>9.9529285308468931E-4</v>
      </c>
      <c r="L33">
        <f t="shared" si="4"/>
        <v>1.9497755198410091E-4</v>
      </c>
      <c r="M33">
        <f t="shared" si="4"/>
        <v>6.2561182664939793E-9</v>
      </c>
      <c r="Q33">
        <v>864</v>
      </c>
      <c r="R33">
        <v>334.94600000000003</v>
      </c>
      <c r="S33">
        <f t="shared" si="5"/>
        <v>608.096</v>
      </c>
      <c r="T33">
        <v>2.8748100000000001</v>
      </c>
      <c r="U33">
        <f t="shared" si="19"/>
        <v>0.65136296796441862</v>
      </c>
      <c r="V33">
        <f t="shared" si="6"/>
        <v>0.34863703203558138</v>
      </c>
      <c r="W33">
        <f t="shared" si="7"/>
        <v>1.6554209442328494E-3</v>
      </c>
      <c r="X33">
        <f t="shared" si="8"/>
        <v>0.14351354040242381</v>
      </c>
      <c r="Y33">
        <f t="shared" si="9"/>
        <v>0.16054321807881813</v>
      </c>
      <c r="Z33">
        <f t="shared" si="20"/>
        <v>0.36218150446113545</v>
      </c>
      <c r="AA33">
        <f t="shared" si="10"/>
        <v>1.8072267836973565E-3</v>
      </c>
      <c r="AB33">
        <f t="shared" si="11"/>
        <v>1.8345273328659444E-4</v>
      </c>
      <c r="AC33">
        <f t="shared" si="11"/>
        <v>2.3045012895523704E-8</v>
      </c>
      <c r="AG33">
        <v>576</v>
      </c>
      <c r="AH33">
        <v>340.875</v>
      </c>
      <c r="AI33">
        <f t="shared" si="12"/>
        <v>614.02499999999998</v>
      </c>
      <c r="AJ33">
        <v>2.92008</v>
      </c>
      <c r="AK33">
        <f t="shared" si="21"/>
        <v>0.6148714806415545</v>
      </c>
      <c r="AL33">
        <f t="shared" si="22"/>
        <v>0.3851285193584455</v>
      </c>
      <c r="AM33">
        <f t="shared" si="23"/>
        <v>2.9380628709921308E-3</v>
      </c>
      <c r="AN33">
        <f t="shared" si="24"/>
        <v>0.17987135427585044</v>
      </c>
      <c r="AO33">
        <f t="shared" si="13"/>
        <v>0.21040974675987476</v>
      </c>
      <c r="AP33">
        <f t="shared" si="26"/>
        <v>0.37369700232131953</v>
      </c>
      <c r="AQ33">
        <f t="shared" si="25"/>
        <v>2.5084645211571658E-3</v>
      </c>
      <c r="AR33">
        <f t="shared" si="14"/>
        <v>1.3067958177010133E-4</v>
      </c>
      <c r="AS33">
        <f t="shared" si="14"/>
        <v>1.8455474218092501E-7</v>
      </c>
    </row>
    <row r="34" spans="1:45" x14ac:dyDescent="0.25">
      <c r="A34">
        <v>1739</v>
      </c>
      <c r="B34" s="13">
        <v>330.69600000000003</v>
      </c>
      <c r="C34">
        <f t="shared" si="0"/>
        <v>603.846</v>
      </c>
      <c r="D34" s="13">
        <v>2.5455000000000001</v>
      </c>
      <c r="E34">
        <f t="shared" si="15"/>
        <v>0.61171081974776997</v>
      </c>
      <c r="F34">
        <f t="shared" si="1"/>
        <v>0.38828918025223003</v>
      </c>
      <c r="G34">
        <f t="shared" si="2"/>
        <v>1.0203488942845738E-3</v>
      </c>
      <c r="H34">
        <f t="shared" si="3"/>
        <v>0.19359370023190892</v>
      </c>
      <c r="I34">
        <f t="shared" si="16"/>
        <v>0.22983906246801164</v>
      </c>
      <c r="J34">
        <f t="shared" si="17"/>
        <v>0.37804323848512777</v>
      </c>
      <c r="K34">
        <f t="shared" si="18"/>
        <v>8.5135648886931336E-4</v>
      </c>
      <c r="L34">
        <f t="shared" si="4"/>
        <v>1.049793226948504E-4</v>
      </c>
      <c r="M34">
        <f t="shared" si="4"/>
        <v>2.8558433088035756E-8</v>
      </c>
      <c r="Q34">
        <v>888</v>
      </c>
      <c r="R34" s="13">
        <v>342.82400000000001</v>
      </c>
      <c r="S34">
        <f t="shared" si="5"/>
        <v>615.97399999999993</v>
      </c>
      <c r="T34" s="13">
        <v>2.6994600000000002</v>
      </c>
      <c r="U34">
        <f t="shared" si="19"/>
        <v>0.61163286530283023</v>
      </c>
      <c r="V34">
        <f t="shared" si="6"/>
        <v>0.38836713469716977</v>
      </c>
      <c r="W34">
        <f t="shared" si="7"/>
        <v>1.8650981565020892E-3</v>
      </c>
      <c r="X34">
        <f t="shared" si="8"/>
        <v>0.28045625706448518</v>
      </c>
      <c r="Y34">
        <f t="shared" si="9"/>
        <v>0.35997785037268165</v>
      </c>
      <c r="Z34">
        <f t="shared" si="20"/>
        <v>0.40555494726987201</v>
      </c>
      <c r="AA34">
        <f t="shared" si="10"/>
        <v>1.4695896714824529E-3</v>
      </c>
      <c r="AB34">
        <f t="shared" si="11"/>
        <v>2.9542090103434134E-4</v>
      </c>
      <c r="AC34">
        <f t="shared" si="11"/>
        <v>1.5642696172252791E-7</v>
      </c>
      <c r="AG34">
        <v>592</v>
      </c>
      <c r="AH34" s="13">
        <v>348.68700000000001</v>
      </c>
      <c r="AI34">
        <f t="shared" si="12"/>
        <v>621.83699999999999</v>
      </c>
      <c r="AJ34" s="13">
        <v>2.6968299999999998</v>
      </c>
      <c r="AK34">
        <f t="shared" si="21"/>
        <v>0.56786247470568041</v>
      </c>
      <c r="AL34">
        <f t="shared" si="22"/>
        <v>0.43213752529431959</v>
      </c>
      <c r="AM34">
        <f t="shared" si="23"/>
        <v>2.4133570852521158E-3</v>
      </c>
      <c r="AN34">
        <f t="shared" si="24"/>
        <v>0.30659071946618888</v>
      </c>
      <c r="AO34">
        <f t="shared" si="13"/>
        <v>0.40149817807268134</v>
      </c>
      <c r="AP34">
        <f t="shared" si="26"/>
        <v>0.41383243465983416</v>
      </c>
      <c r="AQ34">
        <f t="shared" si="25"/>
        <v>2.0984276856841643E-3</v>
      </c>
      <c r="AR34">
        <f t="shared" si="14"/>
        <v>3.350763431367263E-4</v>
      </c>
      <c r="AS34">
        <f t="shared" si="14"/>
        <v>9.9180526712230427E-8</v>
      </c>
    </row>
    <row r="35" spans="1:45" x14ac:dyDescent="0.25">
      <c r="A35">
        <v>1786</v>
      </c>
      <c r="B35">
        <v>338.48700000000002</v>
      </c>
      <c r="C35">
        <f t="shared" si="0"/>
        <v>611.63699999999994</v>
      </c>
      <c r="D35">
        <v>2.3459400000000001</v>
      </c>
      <c r="E35">
        <f t="shared" si="15"/>
        <v>0.563754421716395</v>
      </c>
      <c r="F35">
        <f t="shared" si="1"/>
        <v>0.436245578283605</v>
      </c>
      <c r="G35">
        <f t="shared" si="2"/>
        <v>8.2671984724830869E-4</v>
      </c>
      <c r="H35">
        <f t="shared" si="3"/>
        <v>0.31992889420173687</v>
      </c>
      <c r="I35">
        <f t="shared" si="16"/>
        <v>0.42311635551727333</v>
      </c>
      <c r="J35">
        <f t="shared" si="17"/>
        <v>0.41805699346198549</v>
      </c>
      <c r="K35">
        <f t="shared" si="18"/>
        <v>7.1228963374035485E-4</v>
      </c>
      <c r="L35">
        <f t="shared" si="4"/>
        <v>3.3082461781324735E-4</v>
      </c>
      <c r="M35">
        <f t="shared" si="4"/>
        <v>1.3094273763475899E-8</v>
      </c>
      <c r="Q35">
        <v>912</v>
      </c>
      <c r="R35">
        <v>350.70100000000002</v>
      </c>
      <c r="S35">
        <f t="shared" si="5"/>
        <v>623.851</v>
      </c>
      <c r="T35">
        <v>2.5019</v>
      </c>
      <c r="U35">
        <f t="shared" si="19"/>
        <v>0.56687050954678009</v>
      </c>
      <c r="V35">
        <f t="shared" si="6"/>
        <v>0.43312949045321991</v>
      </c>
      <c r="W35">
        <f t="shared" si="7"/>
        <v>1.5984937227117534E-3</v>
      </c>
      <c r="X35">
        <f t="shared" si="8"/>
        <v>0.39181450153427011</v>
      </c>
      <c r="Y35">
        <f t="shared" si="9"/>
        <v>0.54484472875562362</v>
      </c>
      <c r="Z35">
        <f t="shared" si="20"/>
        <v>0.44082509938545089</v>
      </c>
      <c r="AA35">
        <f t="shared" si="10"/>
        <v>1.2733045318810401E-3</v>
      </c>
      <c r="AB35">
        <f t="shared" si="11"/>
        <v>5.9222396837833234E-5</v>
      </c>
      <c r="AC35">
        <f t="shared" si="11"/>
        <v>1.0574800983313403E-7</v>
      </c>
      <c r="AG35">
        <v>608</v>
      </c>
      <c r="AH35" s="13">
        <v>356.51299999999998</v>
      </c>
      <c r="AI35">
        <f t="shared" si="12"/>
        <v>629.66300000000001</v>
      </c>
      <c r="AJ35" s="13">
        <v>2.5134500000000002</v>
      </c>
      <c r="AK35">
        <f t="shared" si="21"/>
        <v>0.52924876134164656</v>
      </c>
      <c r="AL35">
        <f t="shared" si="22"/>
        <v>0.47075123865835344</v>
      </c>
      <c r="AM35">
        <f t="shared" si="23"/>
        <v>1.7499405149197025E-3</v>
      </c>
      <c r="AN35">
        <f t="shared" si="24"/>
        <v>0.41259637431398488</v>
      </c>
      <c r="AO35">
        <f t="shared" si="13"/>
        <v>0.58178336516258855</v>
      </c>
      <c r="AP35">
        <f t="shared" si="26"/>
        <v>0.44740727763078081</v>
      </c>
      <c r="AQ35">
        <f t="shared" si="25"/>
        <v>1.8364081225920232E-3</v>
      </c>
      <c r="AR35">
        <f t="shared" si="14"/>
        <v>5.4494051645683004E-4</v>
      </c>
      <c r="AS35">
        <f t="shared" si="14"/>
        <v>7.4766471765743689E-9</v>
      </c>
    </row>
    <row r="36" spans="1:45" x14ac:dyDescent="0.25">
      <c r="A36">
        <v>1833</v>
      </c>
      <c r="B36">
        <v>346.27499999999998</v>
      </c>
      <c r="C36">
        <f t="shared" si="0"/>
        <v>619.42499999999995</v>
      </c>
      <c r="D36">
        <v>2.18425</v>
      </c>
      <c r="E36">
        <f t="shared" si="15"/>
        <v>0.52489858889572449</v>
      </c>
      <c r="F36">
        <f t="shared" si="1"/>
        <v>0.47510141110427551</v>
      </c>
      <c r="G36">
        <f t="shared" si="2"/>
        <v>5.0741343089196779E-4</v>
      </c>
      <c r="H36">
        <f t="shared" si="3"/>
        <v>0.42562756475606323</v>
      </c>
      <c r="I36">
        <f t="shared" si="16"/>
        <v>0.6053771953443764</v>
      </c>
      <c r="J36">
        <f t="shared" si="17"/>
        <v>0.45153460624778219</v>
      </c>
      <c r="K36">
        <f t="shared" si="18"/>
        <v>6.2306568718776384E-4</v>
      </c>
      <c r="L36">
        <f t="shared" si="4"/>
        <v>5.5539429114403701E-4</v>
      </c>
      <c r="M36">
        <f t="shared" si="4"/>
        <v>1.3375444386308498E-8</v>
      </c>
      <c r="Q36">
        <v>936</v>
      </c>
      <c r="R36">
        <v>358.58199999999999</v>
      </c>
      <c r="S36">
        <f t="shared" si="5"/>
        <v>631.73199999999997</v>
      </c>
      <c r="T36">
        <v>2.3325800000000001</v>
      </c>
      <c r="U36">
        <f t="shared" si="19"/>
        <v>0.52850666020169801</v>
      </c>
      <c r="V36">
        <f t="shared" si="6"/>
        <v>0.47149333979830199</v>
      </c>
      <c r="W36">
        <f t="shared" si="7"/>
        <v>1.0489525013613425E-3</v>
      </c>
      <c r="X36">
        <f t="shared" si="8"/>
        <v>0.48829922791551905</v>
      </c>
      <c r="Y36">
        <f t="shared" si="9"/>
        <v>0.72392280635627737</v>
      </c>
      <c r="Z36">
        <f t="shared" si="20"/>
        <v>0.47138440815059585</v>
      </c>
      <c r="AA36">
        <f t="shared" si="10"/>
        <v>1.1225720237007521E-3</v>
      </c>
      <c r="AB36">
        <f t="shared" si="11"/>
        <v>1.1866103871975745E-8</v>
      </c>
      <c r="AC36">
        <f t="shared" si="11"/>
        <v>5.4198340694828289E-9</v>
      </c>
      <c r="AG36">
        <v>624</v>
      </c>
      <c r="AH36">
        <v>364.327</v>
      </c>
      <c r="AI36">
        <f t="shared" si="12"/>
        <v>637.47699999999998</v>
      </c>
      <c r="AJ36">
        <v>2.3804799999999999</v>
      </c>
      <c r="AK36">
        <f t="shared" si="21"/>
        <v>0.50124971310293132</v>
      </c>
      <c r="AL36">
        <f t="shared" si="22"/>
        <v>0.49875028689706868</v>
      </c>
      <c r="AM36">
        <f t="shared" si="23"/>
        <v>1.1745671275970801E-3</v>
      </c>
      <c r="AN36">
        <f t="shared" si="24"/>
        <v>0.50536566387838078</v>
      </c>
      <c r="AO36">
        <f t="shared" si="13"/>
        <v>0.75780298571856652</v>
      </c>
      <c r="AP36">
        <f t="shared" si="26"/>
        <v>0.4767898075922532</v>
      </c>
      <c r="AQ36">
        <f t="shared" si="25"/>
        <v>1.6205709082281413E-3</v>
      </c>
      <c r="AR36">
        <f t="shared" si="14"/>
        <v>4.8226265129722916E-4</v>
      </c>
      <c r="AS36">
        <f t="shared" si="14"/>
        <v>1.989193723371998E-7</v>
      </c>
    </row>
    <row r="37" spans="1:45" x14ac:dyDescent="0.25">
      <c r="A37">
        <v>1880</v>
      </c>
      <c r="B37">
        <v>354.04300000000001</v>
      </c>
      <c r="C37">
        <f t="shared" si="0"/>
        <v>627.19299999999998</v>
      </c>
      <c r="D37">
        <v>2.08501</v>
      </c>
      <c r="E37">
        <f t="shared" si="15"/>
        <v>0.50105015764380201</v>
      </c>
      <c r="F37">
        <f t="shared" si="1"/>
        <v>0.49894984235619799</v>
      </c>
      <c r="G37">
        <f t="shared" si="2"/>
        <v>3.2687364607943874E-4</v>
      </c>
      <c r="H37">
        <f t="shared" si="3"/>
        <v>0.51808604187573826</v>
      </c>
      <c r="I37">
        <f t="shared" si="16"/>
        <v>0.78354757786028961</v>
      </c>
      <c r="J37">
        <f t="shared" si="17"/>
        <v>0.48081869354560708</v>
      </c>
      <c r="K37">
        <f t="shared" si="18"/>
        <v>5.4854790701018617E-4</v>
      </c>
      <c r="L37">
        <f t="shared" si="4"/>
        <v>3.2873855719179229E-4</v>
      </c>
      <c r="M37">
        <f t="shared" si="4"/>
        <v>4.9139477959193097E-8</v>
      </c>
      <c r="Q37">
        <v>960</v>
      </c>
      <c r="R37">
        <v>366.45699999999999</v>
      </c>
      <c r="S37">
        <f t="shared" si="5"/>
        <v>639.60699999999997</v>
      </c>
      <c r="T37">
        <v>2.2214700000000001</v>
      </c>
      <c r="U37">
        <f t="shared" si="19"/>
        <v>0.50333180016902579</v>
      </c>
      <c r="V37">
        <f t="shared" si="6"/>
        <v>0.49666819983097421</v>
      </c>
      <c r="W37">
        <f t="shared" si="7"/>
        <v>6.7906717147800855E-4</v>
      </c>
      <c r="X37">
        <f t="shared" si="8"/>
        <v>0.57336218955440132</v>
      </c>
      <c r="Y37">
        <f t="shared" si="9"/>
        <v>0.90085059451684824</v>
      </c>
      <c r="Z37">
        <f t="shared" si="20"/>
        <v>0.49832613671941389</v>
      </c>
      <c r="AA37">
        <f t="shared" si="10"/>
        <v>9.8709858755862767E-4</v>
      </c>
      <c r="AB37">
        <f t="shared" si="11"/>
        <v>2.7487547260490535E-6</v>
      </c>
      <c r="AC37">
        <f t="shared" si="11"/>
        <v>9.48833532926315E-8</v>
      </c>
      <c r="AG37">
        <v>640</v>
      </c>
      <c r="AH37">
        <v>372.13</v>
      </c>
      <c r="AI37">
        <f t="shared" si="12"/>
        <v>645.28</v>
      </c>
      <c r="AJ37">
        <v>2.2912300000000001</v>
      </c>
      <c r="AK37">
        <f t="shared" si="21"/>
        <v>0.48245663906137809</v>
      </c>
      <c r="AL37">
        <f t="shared" si="22"/>
        <v>0.51754336093862197</v>
      </c>
      <c r="AM37">
        <f t="shared" si="23"/>
        <v>8.6845585154208399E-4</v>
      </c>
      <c r="AN37">
        <f t="shared" si="24"/>
        <v>0.58723156830100653</v>
      </c>
      <c r="AO37">
        <f t="shared" si="13"/>
        <v>0.93182785652603506</v>
      </c>
      <c r="AP37">
        <f t="shared" si="26"/>
        <v>0.50271894212390345</v>
      </c>
      <c r="AQ37">
        <f t="shared" si="25"/>
        <v>1.4248604666611843E-3</v>
      </c>
      <c r="AR37">
        <f t="shared" si="14"/>
        <v>2.1976339319418046E-4</v>
      </c>
      <c r="AS37">
        <f t="shared" si="14"/>
        <v>3.0958609572583416E-7</v>
      </c>
    </row>
    <row r="38" spans="1:45" x14ac:dyDescent="0.25">
      <c r="A38">
        <v>1927</v>
      </c>
      <c r="B38">
        <v>361.81400000000002</v>
      </c>
      <c r="C38">
        <f t="shared" si="0"/>
        <v>634.96399999999994</v>
      </c>
      <c r="D38">
        <v>2.02108</v>
      </c>
      <c r="E38">
        <f t="shared" si="15"/>
        <v>0.48568709627806833</v>
      </c>
      <c r="F38">
        <f t="shared" si="1"/>
        <v>0.51431290372193161</v>
      </c>
      <c r="G38">
        <f t="shared" si="2"/>
        <v>2.6408609134996331E-4</v>
      </c>
      <c r="H38">
        <f t="shared" si="3"/>
        <v>0.59948661512551016</v>
      </c>
      <c r="I38">
        <f t="shared" si="16"/>
        <v>0.95977725195139663</v>
      </c>
      <c r="J38">
        <f t="shared" si="17"/>
        <v>0.50660044517508585</v>
      </c>
      <c r="K38">
        <f t="shared" si="18"/>
        <v>4.8150012325071925E-4</v>
      </c>
      <c r="L38">
        <f t="shared" si="4"/>
        <v>5.9482016836814343E-5</v>
      </c>
      <c r="M38">
        <f t="shared" si="4"/>
        <v>4.7268861267342918E-8</v>
      </c>
      <c r="Q38">
        <v>984</v>
      </c>
      <c r="R38">
        <v>374.33199999999999</v>
      </c>
      <c r="S38">
        <f t="shared" si="5"/>
        <v>647.48199999999997</v>
      </c>
      <c r="T38">
        <v>2.14954</v>
      </c>
      <c r="U38">
        <f t="shared" si="19"/>
        <v>0.48703418805355353</v>
      </c>
      <c r="V38">
        <f t="shared" si="6"/>
        <v>0.51296581194644641</v>
      </c>
      <c r="W38">
        <f t="shared" si="7"/>
        <v>5.2773328076769854E-4</v>
      </c>
      <c r="X38">
        <f t="shared" si="8"/>
        <v>0.64815964353912425</v>
      </c>
      <c r="Y38">
        <f t="shared" si="9"/>
        <v>1.0768029995343948</v>
      </c>
      <c r="Z38">
        <f t="shared" si="20"/>
        <v>0.5220165028208209</v>
      </c>
      <c r="AA38">
        <f t="shared" si="10"/>
        <v>8.6054682398650729E-4</v>
      </c>
      <c r="AB38">
        <f t="shared" si="11"/>
        <v>8.1915005303485669E-5</v>
      </c>
      <c r="AC38">
        <f t="shared" si="11"/>
        <v>1.1076485454985788E-7</v>
      </c>
      <c r="AG38">
        <v>656</v>
      </c>
      <c r="AH38">
        <v>379.94400000000002</v>
      </c>
      <c r="AI38">
        <f t="shared" si="12"/>
        <v>653.09400000000005</v>
      </c>
      <c r="AJ38">
        <v>2.2252399999999999</v>
      </c>
      <c r="AK38">
        <f t="shared" si="21"/>
        <v>0.46856134543670469</v>
      </c>
      <c r="AL38">
        <f t="shared" si="22"/>
        <v>0.53143865456329531</v>
      </c>
      <c r="AM38">
        <f t="shared" si="23"/>
        <v>7.4645879526393649E-4</v>
      </c>
      <c r="AN38">
        <f t="shared" si="24"/>
        <v>0.65921082584969304</v>
      </c>
      <c r="AO38">
        <f t="shared" si="13"/>
        <v>1.1048823253897735</v>
      </c>
      <c r="AP38">
        <f t="shared" si="26"/>
        <v>0.52551670959048236</v>
      </c>
      <c r="AQ38">
        <f t="shared" si="25"/>
        <v>1.2436069110285542E-3</v>
      </c>
      <c r="AR38">
        <f t="shared" si="14"/>
        <v>3.5069432261024615E-5</v>
      </c>
      <c r="AS38">
        <f t="shared" si="14"/>
        <v>2.4715624900830976E-7</v>
      </c>
    </row>
    <row r="39" spans="1:45" x14ac:dyDescent="0.25">
      <c r="A39">
        <v>1974</v>
      </c>
      <c r="B39">
        <v>369.589</v>
      </c>
      <c r="C39">
        <f t="shared" si="0"/>
        <v>642.73900000000003</v>
      </c>
      <c r="D39">
        <v>1.96943</v>
      </c>
      <c r="E39">
        <f t="shared" si="15"/>
        <v>0.47327504998462017</v>
      </c>
      <c r="F39">
        <f t="shared" si="1"/>
        <v>0.52672495001537989</v>
      </c>
      <c r="G39">
        <f t="shared" si="2"/>
        <v>2.4475897759772595E-4</v>
      </c>
      <c r="H39">
        <f t="shared" si="3"/>
        <v>0.67093777837225366</v>
      </c>
      <c r="I39">
        <f t="shared" si="16"/>
        <v>1.1353694003193371</v>
      </c>
      <c r="J39">
        <f t="shared" si="17"/>
        <v>0.52923095096786965</v>
      </c>
      <c r="K39">
        <f t="shared" si="18"/>
        <v>4.1843006858903556E-4</v>
      </c>
      <c r="L39">
        <f t="shared" si="4"/>
        <v>6.2800407738795942E-6</v>
      </c>
      <c r="M39">
        <f t="shared" si="4"/>
        <v>3.0161647846111745E-8</v>
      </c>
      <c r="Q39">
        <v>1008</v>
      </c>
      <c r="R39">
        <v>382.197</v>
      </c>
      <c r="S39">
        <f t="shared" si="5"/>
        <v>655.34699999999998</v>
      </c>
      <c r="T39">
        <v>2.0936400000000002</v>
      </c>
      <c r="U39">
        <f t="shared" si="19"/>
        <v>0.47436858931512876</v>
      </c>
      <c r="V39">
        <f t="shared" si="6"/>
        <v>0.52563141068487118</v>
      </c>
      <c r="W39">
        <f t="shared" si="7"/>
        <v>4.8270129956444935E-4</v>
      </c>
      <c r="X39">
        <f t="shared" si="8"/>
        <v>0.71336763013753224</v>
      </c>
      <c r="Y39">
        <f t="shared" si="9"/>
        <v>1.2524204860575086</v>
      </c>
      <c r="Z39">
        <f t="shared" si="20"/>
        <v>0.54266962659649709</v>
      </c>
      <c r="AA39">
        <f t="shared" si="10"/>
        <v>7.40374633705164E-4</v>
      </c>
      <c r="AB39">
        <f t="shared" si="11"/>
        <v>2.9030080145118228E-4</v>
      </c>
      <c r="AC39">
        <f t="shared" si="11"/>
        <v>6.6395547127192379E-8</v>
      </c>
      <c r="AG39">
        <v>672</v>
      </c>
      <c r="AH39">
        <v>387.76499999999999</v>
      </c>
      <c r="AI39">
        <f t="shared" si="12"/>
        <v>660.91499999999996</v>
      </c>
      <c r="AJ39">
        <v>2.16852</v>
      </c>
      <c r="AK39">
        <f t="shared" si="21"/>
        <v>0.45661800471248176</v>
      </c>
      <c r="AL39">
        <f t="shared" si="22"/>
        <v>0.54338199528751829</v>
      </c>
      <c r="AM39">
        <f t="shared" si="23"/>
        <v>7.2290165063201156E-4</v>
      </c>
      <c r="AN39">
        <f t="shared" si="24"/>
        <v>0.72203375078353238</v>
      </c>
      <c r="AO39">
        <f t="shared" si="13"/>
        <v>1.2778039741349985</v>
      </c>
      <c r="AP39">
        <f t="shared" si="26"/>
        <v>0.5454144201669392</v>
      </c>
      <c r="AQ39">
        <f t="shared" si="25"/>
        <v>1.0720864933641118E-3</v>
      </c>
      <c r="AR39">
        <f t="shared" si="14"/>
        <v>4.1307508904890682E-6</v>
      </c>
      <c r="AS39">
        <f t="shared" si="14"/>
        <v>1.2193005439384159E-7</v>
      </c>
    </row>
    <row r="40" spans="1:45" x14ac:dyDescent="0.25">
      <c r="A40">
        <v>2021</v>
      </c>
      <c r="B40">
        <v>377.34100000000001</v>
      </c>
      <c r="C40">
        <f t="shared" si="0"/>
        <v>650.49099999999999</v>
      </c>
      <c r="D40">
        <v>1.9215599999999999</v>
      </c>
      <c r="E40">
        <f t="shared" si="15"/>
        <v>0.46177137803752694</v>
      </c>
      <c r="F40">
        <f t="shared" si="1"/>
        <v>0.53822862196247301</v>
      </c>
      <c r="G40">
        <f t="shared" si="2"/>
        <v>2.431228198197616E-4</v>
      </c>
      <c r="H40">
        <f t="shared" si="3"/>
        <v>0.73302979807155833</v>
      </c>
      <c r="I40">
        <f t="shared" si="16"/>
        <v>1.3108345045212912</v>
      </c>
      <c r="J40">
        <f t="shared" si="17"/>
        <v>0.54889716419155432</v>
      </c>
      <c r="K40">
        <f t="shared" si="18"/>
        <v>3.58002334296596E-4</v>
      </c>
      <c r="L40">
        <f t="shared" si="4"/>
        <v>1.1381779329369126E-4</v>
      </c>
      <c r="M40">
        <f t="shared" si="4"/>
        <v>1.3197302846433203E-8</v>
      </c>
      <c r="Q40">
        <v>1032</v>
      </c>
      <c r="R40">
        <v>390.05500000000001</v>
      </c>
      <c r="S40">
        <f t="shared" si="5"/>
        <v>663.20499999999993</v>
      </c>
      <c r="T40">
        <v>2.04251</v>
      </c>
      <c r="U40">
        <f t="shared" si="19"/>
        <v>0.46278375812558203</v>
      </c>
      <c r="V40">
        <f t="shared" si="6"/>
        <v>0.53721624187441797</v>
      </c>
      <c r="W40">
        <f t="shared" si="7"/>
        <v>4.7420469933741788E-4</v>
      </c>
      <c r="X40">
        <f t="shared" si="8"/>
        <v>0.76946956189389704</v>
      </c>
      <c r="Y40">
        <f t="shared" si="9"/>
        <v>1.4278206497028969</v>
      </c>
      <c r="Z40">
        <f t="shared" si="20"/>
        <v>0.56043861780542104</v>
      </c>
      <c r="AA40">
        <f t="shared" si="10"/>
        <v>6.2815456196380103E-4</v>
      </c>
      <c r="AB40">
        <f t="shared" si="11"/>
        <v>5.3927874388083065E-4</v>
      </c>
      <c r="AC40">
        <f t="shared" si="11"/>
        <v>2.3700560202682243E-8</v>
      </c>
      <c r="AG40">
        <v>688</v>
      </c>
      <c r="AH40">
        <v>395.56700000000001</v>
      </c>
      <c r="AI40">
        <f t="shared" si="12"/>
        <v>668.71699999999998</v>
      </c>
      <c r="AJ40">
        <v>2.1135899999999999</v>
      </c>
      <c r="AK40">
        <f t="shared" si="21"/>
        <v>0.44505157830236952</v>
      </c>
      <c r="AL40">
        <f t="shared" si="22"/>
        <v>0.55494842169763048</v>
      </c>
      <c r="AM40">
        <f t="shared" si="23"/>
        <v>7.1803229671368873E-4</v>
      </c>
      <c r="AN40">
        <f t="shared" si="24"/>
        <v>0.77619202917351982</v>
      </c>
      <c r="AO40">
        <f t="shared" si="13"/>
        <v>1.4508497356157888</v>
      </c>
      <c r="AP40">
        <f t="shared" si="26"/>
        <v>0.56256780406076501</v>
      </c>
      <c r="AQ40">
        <f t="shared" si="25"/>
        <v>9.0923873869426703E-4</v>
      </c>
      <c r="AR40">
        <f t="shared" si="14"/>
        <v>5.8054987595645539E-5</v>
      </c>
      <c r="AS40">
        <f t="shared" si="14"/>
        <v>3.6559903454872254E-8</v>
      </c>
    </row>
    <row r="41" spans="1:45" x14ac:dyDescent="0.25">
      <c r="A41">
        <v>2068</v>
      </c>
      <c r="B41">
        <v>385.09</v>
      </c>
      <c r="C41">
        <f t="shared" si="0"/>
        <v>658.24</v>
      </c>
      <c r="D41">
        <v>1.87401</v>
      </c>
      <c r="E41">
        <f t="shared" si="15"/>
        <v>0.4503446055059982</v>
      </c>
      <c r="F41">
        <f t="shared" si="1"/>
        <v>0.5496553944940018</v>
      </c>
      <c r="G41">
        <f t="shared" si="2"/>
        <v>2.3131180586006308E-4</v>
      </c>
      <c r="H41">
        <f t="shared" si="3"/>
        <v>0.7861547756060332</v>
      </c>
      <c r="I41">
        <f t="shared" si="16"/>
        <v>1.4859330715974466</v>
      </c>
      <c r="J41">
        <f t="shared" si="17"/>
        <v>0.56572327390349431</v>
      </c>
      <c r="K41">
        <f t="shared" si="18"/>
        <v>3.0236148466122268E-4</v>
      </c>
      <c r="L41">
        <f t="shared" si="4"/>
        <v>2.5817674871799314E-4</v>
      </c>
      <c r="M41">
        <f t="shared" si="4"/>
        <v>5.0480568577479475E-9</v>
      </c>
      <c r="Q41">
        <v>1056</v>
      </c>
      <c r="R41">
        <v>397.90699999999998</v>
      </c>
      <c r="S41">
        <f t="shared" si="5"/>
        <v>671.05700000000002</v>
      </c>
      <c r="T41">
        <v>1.9922800000000001</v>
      </c>
      <c r="U41">
        <f t="shared" si="19"/>
        <v>0.45140284534148406</v>
      </c>
      <c r="V41">
        <f t="shared" si="6"/>
        <v>0.548597154658516</v>
      </c>
      <c r="W41">
        <f t="shared" si="7"/>
        <v>4.711836859233598E-4</v>
      </c>
      <c r="X41">
        <f t="shared" si="8"/>
        <v>0.81706801106196525</v>
      </c>
      <c r="Y41">
        <f t="shared" si="9"/>
        <v>1.6031613866771059</v>
      </c>
      <c r="Z41">
        <f t="shared" si="20"/>
        <v>0.57551432729255225</v>
      </c>
      <c r="AA41">
        <f t="shared" si="10"/>
        <v>5.2500349783765512E-4</v>
      </c>
      <c r="AB41">
        <f t="shared" si="11"/>
        <v>7.2453418261051036E-4</v>
      </c>
      <c r="AC41">
        <f t="shared" si="11"/>
        <v>2.8965721544901249E-9</v>
      </c>
      <c r="AG41" s="11">
        <v>704</v>
      </c>
      <c r="AH41">
        <v>403.35300000000001</v>
      </c>
      <c r="AI41">
        <f t="shared" si="12"/>
        <v>676.50299999999993</v>
      </c>
      <c r="AJ41">
        <v>2.0590299999999999</v>
      </c>
      <c r="AK41">
        <f t="shared" si="21"/>
        <v>0.4335630615549505</v>
      </c>
      <c r="AL41">
        <f t="shared" si="22"/>
        <v>0.5664369384450495</v>
      </c>
      <c r="AM41">
        <f t="shared" si="23"/>
        <v>7.2092758823268793E-4</v>
      </c>
      <c r="AN41">
        <f t="shared" si="24"/>
        <v>0.82212377538799319</v>
      </c>
      <c r="AO41">
        <f t="shared" si="13"/>
        <v>1.623724893244755</v>
      </c>
      <c r="AP41">
        <f t="shared" si="26"/>
        <v>0.57711562387987325</v>
      </c>
      <c r="AQ41">
        <f t="shared" si="25"/>
        <v>7.5968382620549089E-4</v>
      </c>
      <c r="AR41">
        <f t="shared" si="14"/>
        <v>1.1403432261591699E-4</v>
      </c>
      <c r="AS41">
        <f t="shared" si="14"/>
        <v>1.5020459818045337E-9</v>
      </c>
    </row>
    <row r="42" spans="1:45" x14ac:dyDescent="0.25">
      <c r="A42">
        <v>2115</v>
      </c>
      <c r="B42">
        <v>392.80799999999999</v>
      </c>
      <c r="C42">
        <f t="shared" si="0"/>
        <v>665.95799999999997</v>
      </c>
      <c r="D42">
        <v>1.82877</v>
      </c>
      <c r="E42">
        <f t="shared" si="15"/>
        <v>0.43947295063057523</v>
      </c>
      <c r="F42">
        <f t="shared" si="1"/>
        <v>0.56052704936942477</v>
      </c>
      <c r="G42">
        <f t="shared" si="2"/>
        <v>2.2706802162346E-4</v>
      </c>
      <c r="H42">
        <f t="shared" si="3"/>
        <v>0.83102305031010282</v>
      </c>
      <c r="I42">
        <f t="shared" si="16"/>
        <v>1.6610239810119487</v>
      </c>
      <c r="J42">
        <f t="shared" si="17"/>
        <v>0.57993426368257173</v>
      </c>
      <c r="K42">
        <f t="shared" si="18"/>
        <v>2.509217739601723E-4</v>
      </c>
      <c r="L42">
        <f t="shared" si="4"/>
        <v>3.7663996739641619E-4</v>
      </c>
      <c r="M42">
        <f t="shared" si="4"/>
        <v>5.6900150054120759E-10</v>
      </c>
      <c r="Q42">
        <v>1080</v>
      </c>
      <c r="R42">
        <v>405.75599999999997</v>
      </c>
      <c r="S42">
        <f t="shared" si="5"/>
        <v>678.90599999999995</v>
      </c>
      <c r="T42">
        <v>1.9423699999999999</v>
      </c>
      <c r="U42">
        <f t="shared" si="19"/>
        <v>0.44009443687932337</v>
      </c>
      <c r="V42">
        <f t="shared" si="6"/>
        <v>0.55990556312067663</v>
      </c>
      <c r="W42">
        <f t="shared" si="7"/>
        <v>4.5409607880011099E-4</v>
      </c>
      <c r="X42">
        <f t="shared" si="8"/>
        <v>0.85685018223136566</v>
      </c>
      <c r="Y42">
        <f t="shared" si="9"/>
        <v>1.7785402762931279</v>
      </c>
      <c r="Z42">
        <f t="shared" si="20"/>
        <v>0.588114411240656</v>
      </c>
      <c r="AA42">
        <f t="shared" si="10"/>
        <v>4.3202110389187572E-4</v>
      </c>
      <c r="AB42">
        <f t="shared" si="11"/>
        <v>7.9573911225606355E-4</v>
      </c>
      <c r="AC42">
        <f t="shared" si="11"/>
        <v>4.8730451719921673E-10</v>
      </c>
      <c r="AG42">
        <v>720</v>
      </c>
      <c r="AH42">
        <v>411.12799999999999</v>
      </c>
      <c r="AI42">
        <f t="shared" si="12"/>
        <v>684.27800000000002</v>
      </c>
      <c r="AJ42">
        <v>2.0042499999999999</v>
      </c>
      <c r="AK42">
        <f t="shared" si="21"/>
        <v>0.42202822014322744</v>
      </c>
      <c r="AL42">
        <f t="shared" si="22"/>
        <v>0.57797177985677251</v>
      </c>
      <c r="AM42">
        <f t="shared" si="23"/>
        <v>6.8868456904375153E-4</v>
      </c>
      <c r="AN42">
        <f t="shared" si="24"/>
        <v>0.86050050002977485</v>
      </c>
      <c r="AO42">
        <f t="shared" si="13"/>
        <v>1.7964450271877763</v>
      </c>
      <c r="AP42">
        <f t="shared" si="26"/>
        <v>0.58927056509916109</v>
      </c>
      <c r="AQ42">
        <f t="shared" si="25"/>
        <v>6.2537306379920477E-4</v>
      </c>
      <c r="AR42">
        <f t="shared" si="14"/>
        <v>1.2766254795361812E-4</v>
      </c>
      <c r="AS42">
        <f t="shared" si="14"/>
        <v>4.008346696330271E-9</v>
      </c>
    </row>
    <row r="43" spans="1:45" x14ac:dyDescent="0.25">
      <c r="A43">
        <v>2162</v>
      </c>
      <c r="B43">
        <v>400.54300000000001</v>
      </c>
      <c r="C43">
        <f t="shared" si="0"/>
        <v>673.69299999999998</v>
      </c>
      <c r="D43">
        <v>1.7843599999999999</v>
      </c>
      <c r="E43">
        <f t="shared" si="15"/>
        <v>0.42880075361427256</v>
      </c>
      <c r="F43">
        <f t="shared" si="1"/>
        <v>0.57119924638572739</v>
      </c>
      <c r="G43">
        <f t="shared" si="2"/>
        <v>2.0676943919056007E-4</v>
      </c>
      <c r="H43">
        <f t="shared" si="3"/>
        <v>0.86825804105600413</v>
      </c>
      <c r="I43">
        <f t="shared" si="16"/>
        <v>1.835742940131891</v>
      </c>
      <c r="J43">
        <f t="shared" si="17"/>
        <v>0.59172758705869988</v>
      </c>
      <c r="K43">
        <f t="shared" si="18"/>
        <v>2.0580740128055746E-4</v>
      </c>
      <c r="L43">
        <f t="shared" si="4"/>
        <v>4.2141277078561662E-4</v>
      </c>
      <c r="M43">
        <f t="shared" si="4"/>
        <v>9.2551694028218274E-13</v>
      </c>
      <c r="Q43">
        <v>1104</v>
      </c>
      <c r="R43">
        <v>413.58100000000002</v>
      </c>
      <c r="S43">
        <f t="shared" si="5"/>
        <v>686.73099999999999</v>
      </c>
      <c r="T43">
        <v>1.8942699999999999</v>
      </c>
      <c r="U43">
        <f t="shared" si="19"/>
        <v>0.42919613098812065</v>
      </c>
      <c r="V43">
        <f t="shared" si="6"/>
        <v>0.57080386901187929</v>
      </c>
      <c r="W43">
        <f t="shared" si="7"/>
        <v>4.3370423825524657E-4</v>
      </c>
      <c r="X43">
        <f t="shared" si="8"/>
        <v>0.88958660698778613</v>
      </c>
      <c r="Y43">
        <f t="shared" si="9"/>
        <v>1.954054895076939</v>
      </c>
      <c r="Z43">
        <f t="shared" si="20"/>
        <v>0.59848291773406104</v>
      </c>
      <c r="AA43">
        <f t="shared" si="10"/>
        <v>3.4912677272461081E-4</v>
      </c>
      <c r="AB43">
        <f t="shared" si="11"/>
        <v>7.6612973816491076E-4</v>
      </c>
      <c r="AC43">
        <f t="shared" si="11"/>
        <v>7.1533476755858796E-9</v>
      </c>
      <c r="AG43">
        <v>736</v>
      </c>
      <c r="AH43">
        <v>418.89</v>
      </c>
      <c r="AI43">
        <f t="shared" si="12"/>
        <v>692.04</v>
      </c>
      <c r="AJ43">
        <v>1.9519200000000001</v>
      </c>
      <c r="AK43">
        <f t="shared" si="21"/>
        <v>0.41100926703852741</v>
      </c>
      <c r="AL43">
        <f t="shared" si="22"/>
        <v>0.58899073296147253</v>
      </c>
      <c r="AM43">
        <f t="shared" si="23"/>
        <v>6.3393723850253825E-4</v>
      </c>
      <c r="AN43">
        <f t="shared" si="24"/>
        <v>0.89209228734961932</v>
      </c>
      <c r="AO43">
        <f t="shared" si="13"/>
        <v>1.9691158657352077</v>
      </c>
      <c r="AP43">
        <f t="shared" si="26"/>
        <v>0.59927653411994841</v>
      </c>
      <c r="AQ43">
        <f t="shared" si="25"/>
        <v>5.0675614102174845E-4</v>
      </c>
      <c r="AR43">
        <f t="shared" si="14"/>
        <v>1.057977054717038E-4</v>
      </c>
      <c r="AS43">
        <f t="shared" si="14"/>
        <v>1.6175031556418157E-8</v>
      </c>
    </row>
    <row r="44" spans="1:45" x14ac:dyDescent="0.25">
      <c r="A44">
        <v>2209</v>
      </c>
      <c r="B44">
        <v>408.291</v>
      </c>
      <c r="C44">
        <f t="shared" si="0"/>
        <v>681.44100000000003</v>
      </c>
      <c r="D44">
        <v>1.7439199999999999</v>
      </c>
      <c r="E44">
        <f t="shared" si="15"/>
        <v>0.41908258997231623</v>
      </c>
      <c r="F44">
        <f t="shared" si="1"/>
        <v>0.58091741002768371</v>
      </c>
      <c r="G44">
        <f t="shared" si="2"/>
        <v>1.8590842752148334E-4</v>
      </c>
      <c r="H44">
        <f t="shared" si="3"/>
        <v>0.89879838261813527</v>
      </c>
      <c r="I44">
        <f t="shared" si="16"/>
        <v>2.0108447719328533</v>
      </c>
      <c r="J44">
        <f t="shared" si="17"/>
        <v>0.60140053491888612</v>
      </c>
      <c r="K44">
        <f t="shared" si="18"/>
        <v>1.6609177698404396E-4</v>
      </c>
      <c r="L44">
        <f t="shared" si="4"/>
        <v>4.1955840530859571E-4</v>
      </c>
      <c r="M44">
        <f t="shared" si="4"/>
        <v>3.9269963852299627E-10</v>
      </c>
      <c r="Q44">
        <v>1128</v>
      </c>
      <c r="R44">
        <v>421.43</v>
      </c>
      <c r="S44">
        <f t="shared" si="5"/>
        <v>694.57999999999993</v>
      </c>
      <c r="T44">
        <v>1.84833</v>
      </c>
      <c r="U44">
        <f t="shared" si="19"/>
        <v>0.41878722926999479</v>
      </c>
      <c r="V44">
        <f t="shared" si="6"/>
        <v>0.58121277073000521</v>
      </c>
      <c r="W44">
        <f t="shared" si="7"/>
        <v>3.9329818384226112E-4</v>
      </c>
      <c r="X44">
        <f t="shared" si="8"/>
        <v>0.91604170888626091</v>
      </c>
      <c r="Y44">
        <f t="shared" si="9"/>
        <v>2.1293896518951398</v>
      </c>
      <c r="Z44">
        <f t="shared" si="20"/>
        <v>0.60686196027945172</v>
      </c>
      <c r="AA44">
        <f t="shared" si="10"/>
        <v>2.7858968387392167E-4</v>
      </c>
      <c r="AB44">
        <f t="shared" si="11"/>
        <v>6.5788092454343585E-4</v>
      </c>
      <c r="AC44">
        <f t="shared" si="11"/>
        <v>1.3158039964986531E-8</v>
      </c>
      <c r="AG44">
        <v>752</v>
      </c>
      <c r="AH44">
        <v>426.65499999999997</v>
      </c>
      <c r="AI44">
        <f t="shared" si="12"/>
        <v>699.80499999999995</v>
      </c>
      <c r="AJ44">
        <v>1.9037500000000001</v>
      </c>
      <c r="AK44">
        <f t="shared" si="21"/>
        <v>0.40086627122248686</v>
      </c>
      <c r="AL44">
        <f t="shared" si="22"/>
        <v>0.59913372877751314</v>
      </c>
      <c r="AM44">
        <f t="shared" si="23"/>
        <v>5.5168463853075278E-4</v>
      </c>
      <c r="AN44">
        <f t="shared" si="24"/>
        <v>0.91769193843296737</v>
      </c>
      <c r="AO44">
        <f t="shared" si="13"/>
        <v>2.1417420930487268</v>
      </c>
      <c r="AP44">
        <f t="shared" si="26"/>
        <v>0.60738463237629636</v>
      </c>
      <c r="AQ44">
        <f t="shared" si="25"/>
        <v>4.04665688561336E-4</v>
      </c>
      <c r="AR44">
        <f t="shared" si="14"/>
        <v>6.807741019641391E-5</v>
      </c>
      <c r="AS44">
        <f t="shared" si="14"/>
        <v>2.1614571650109875E-8</v>
      </c>
    </row>
    <row r="45" spans="1:45" x14ac:dyDescent="0.25">
      <c r="A45">
        <v>2256</v>
      </c>
      <c r="B45">
        <v>416.01100000000002</v>
      </c>
      <c r="C45">
        <f t="shared" si="0"/>
        <v>689.16100000000006</v>
      </c>
      <c r="D45">
        <v>1.70756</v>
      </c>
      <c r="E45">
        <f t="shared" si="15"/>
        <v>0.41034489387880657</v>
      </c>
      <c r="F45">
        <f t="shared" si="1"/>
        <v>0.58965510612119343</v>
      </c>
      <c r="G45">
        <f t="shared" si="2"/>
        <v>1.7179656668651869E-4</v>
      </c>
      <c r="H45">
        <f t="shared" si="3"/>
        <v>0.92344521051738648</v>
      </c>
      <c r="I45">
        <f t="shared" si="16"/>
        <v>2.1864501858528356</v>
      </c>
      <c r="J45">
        <f t="shared" si="17"/>
        <v>0.60920684843713624</v>
      </c>
      <c r="K45">
        <f t="shared" si="18"/>
        <v>1.3129967053704375E-4</v>
      </c>
      <c r="L45">
        <f t="shared" si="4"/>
        <v>3.8227062758902874E-4</v>
      </c>
      <c r="M45">
        <f t="shared" si="4"/>
        <v>1.6399985977413582E-9</v>
      </c>
      <c r="Q45">
        <v>1152</v>
      </c>
      <c r="R45">
        <v>429.27300000000002</v>
      </c>
      <c r="S45">
        <f t="shared" si="5"/>
        <v>702.423</v>
      </c>
      <c r="T45">
        <v>1.80667</v>
      </c>
      <c r="U45">
        <f t="shared" si="19"/>
        <v>0.40934807285778052</v>
      </c>
      <c r="V45">
        <f t="shared" si="6"/>
        <v>0.59065192714221948</v>
      </c>
      <c r="W45">
        <f t="shared" si="7"/>
        <v>3.422241758108957E-4</v>
      </c>
      <c r="X45">
        <f t="shared" si="8"/>
        <v>0.93715185869583151</v>
      </c>
      <c r="Y45">
        <f t="shared" si="9"/>
        <v>2.3052721640661504</v>
      </c>
      <c r="Z45">
        <f t="shared" si="20"/>
        <v>0.61354811269242582</v>
      </c>
      <c r="AA45">
        <f t="shared" si="10"/>
        <v>2.1808620483293871E-4</v>
      </c>
      <c r="AB45">
        <f t="shared" si="11"/>
        <v>5.2423531274947753E-4</v>
      </c>
      <c r="AC45">
        <f t="shared" si="11"/>
        <v>1.5410235838524093E-8</v>
      </c>
      <c r="AG45">
        <v>768</v>
      </c>
      <c r="AH45">
        <v>434.44400000000002</v>
      </c>
      <c r="AI45">
        <f t="shared" si="12"/>
        <v>707.59400000000005</v>
      </c>
      <c r="AJ45">
        <v>1.8618300000000001</v>
      </c>
      <c r="AK45">
        <f t="shared" si="21"/>
        <v>0.39203931700599487</v>
      </c>
      <c r="AL45">
        <f t="shared" si="22"/>
        <v>0.60796068299400519</v>
      </c>
      <c r="AM45">
        <f t="shared" si="23"/>
        <v>4.9430522479042976E-4</v>
      </c>
      <c r="AN45">
        <f t="shared" si="24"/>
        <v>0.9381343161250979</v>
      </c>
      <c r="AO45">
        <f t="shared" si="13"/>
        <v>2.31458686140361</v>
      </c>
      <c r="AP45">
        <f t="shared" si="26"/>
        <v>0.61385928339327778</v>
      </c>
      <c r="AQ45">
        <f t="shared" si="25"/>
        <v>3.184951048282938E-4</v>
      </c>
      <c r="AR45">
        <f t="shared" si="14"/>
        <v>3.4793486670298771E-5</v>
      </c>
      <c r="AS45">
        <f t="shared" si="14"/>
        <v>3.0909198281100641E-8</v>
      </c>
    </row>
    <row r="46" spans="1:45" x14ac:dyDescent="0.25">
      <c r="A46">
        <v>2303</v>
      </c>
      <c r="B46">
        <v>423.73500000000001</v>
      </c>
      <c r="C46">
        <f t="shared" si="0"/>
        <v>696.88499999999999</v>
      </c>
      <c r="D46">
        <v>1.6739599999999999</v>
      </c>
      <c r="E46">
        <f t="shared" si="15"/>
        <v>0.40227045524454014</v>
      </c>
      <c r="F46">
        <f t="shared" si="1"/>
        <v>0.59772954475545981</v>
      </c>
      <c r="G46">
        <f t="shared" si="2"/>
        <v>1.6811521168609477E-4</v>
      </c>
      <c r="H46">
        <f t="shared" si="3"/>
        <v>0.94292913947351886</v>
      </c>
      <c r="I46">
        <f t="shared" si="16"/>
        <v>2.3618929737945487</v>
      </c>
      <c r="J46">
        <f t="shared" si="17"/>
        <v>0.6153779329523773</v>
      </c>
      <c r="K46">
        <f t="shared" si="18"/>
        <v>1.0228343528576606E-4</v>
      </c>
      <c r="L46">
        <f t="shared" si="4"/>
        <v>3.1146560594909681E-4</v>
      </c>
      <c r="M46">
        <f t="shared" si="4"/>
        <v>4.3338227840228765E-9</v>
      </c>
      <c r="Q46">
        <v>1176</v>
      </c>
      <c r="R46">
        <v>437.108</v>
      </c>
      <c r="S46">
        <f t="shared" si="5"/>
        <v>710.25800000000004</v>
      </c>
      <c r="T46">
        <v>1.7704200000000001</v>
      </c>
      <c r="U46">
        <f t="shared" si="19"/>
        <v>0.40113469263831902</v>
      </c>
      <c r="V46">
        <f t="shared" si="6"/>
        <v>0.59886530736168098</v>
      </c>
      <c r="W46">
        <f t="shared" si="7"/>
        <v>3.1097556830927037E-4</v>
      </c>
      <c r="X46">
        <f t="shared" si="8"/>
        <v>0.95367735379459317</v>
      </c>
      <c r="Y46">
        <f t="shared" si="9"/>
        <v>2.4813853986858558</v>
      </c>
      <c r="Z46">
        <f t="shared" si="20"/>
        <v>0.61878218160841636</v>
      </c>
      <c r="AA46">
        <f t="shared" si="10"/>
        <v>1.6768989663729384E-4</v>
      </c>
      <c r="AB46">
        <f t="shared" si="11"/>
        <v>3.9668187976027116E-4</v>
      </c>
      <c r="AC46">
        <f t="shared" si="11"/>
        <v>2.0530783706489456E-8</v>
      </c>
      <c r="AG46">
        <v>784</v>
      </c>
      <c r="AH46">
        <v>442.19299999999998</v>
      </c>
      <c r="AI46">
        <f t="shared" si="12"/>
        <v>715.34299999999996</v>
      </c>
      <c r="AJ46">
        <v>1.8242700000000001</v>
      </c>
      <c r="AK46">
        <f t="shared" si="21"/>
        <v>0.38413043340934794</v>
      </c>
      <c r="AL46">
        <f t="shared" si="22"/>
        <v>0.61586956659065206</v>
      </c>
      <c r="AM46">
        <f t="shared" si="23"/>
        <v>4.6995845519878787E-4</v>
      </c>
      <c r="AN46">
        <f t="shared" si="24"/>
        <v>0.95422363975701185</v>
      </c>
      <c r="AO46">
        <f t="shared" si="13"/>
        <v>2.4880600972070077</v>
      </c>
      <c r="AP46">
        <f t="shared" si="26"/>
        <v>0.61895520507053048</v>
      </c>
      <c r="AQ46">
        <f t="shared" si="25"/>
        <v>2.4520315834235875E-4</v>
      </c>
      <c r="AR46">
        <f t="shared" si="14"/>
        <v>9.5211648285063846E-6</v>
      </c>
      <c r="AS46">
        <f t="shared" si="14"/>
        <v>5.0514943465021582E-8</v>
      </c>
    </row>
    <row r="47" spans="1:45" x14ac:dyDescent="0.25">
      <c r="A47">
        <v>2350</v>
      </c>
      <c r="B47">
        <v>431.45600000000002</v>
      </c>
      <c r="C47">
        <f t="shared" si="0"/>
        <v>704.60599999999999</v>
      </c>
      <c r="D47">
        <v>1.6410800000000001</v>
      </c>
      <c r="E47">
        <f t="shared" si="15"/>
        <v>0.39436904029529379</v>
      </c>
      <c r="F47">
        <f t="shared" si="1"/>
        <v>0.60563095970470626</v>
      </c>
      <c r="G47">
        <f t="shared" si="2"/>
        <v>1.6213300981040001E-4</v>
      </c>
      <c r="H47">
        <f t="shared" si="3"/>
        <v>0.95810726732673956</v>
      </c>
      <c r="I47">
        <f t="shared" si="16"/>
        <v>2.5375542190230846</v>
      </c>
      <c r="J47">
        <f t="shared" si="17"/>
        <v>0.6201852544108083</v>
      </c>
      <c r="K47">
        <f t="shared" si="18"/>
        <v>7.8302363419487033E-5</v>
      </c>
      <c r="L47">
        <f t="shared" si="4"/>
        <v>2.1182749439206967E-4</v>
      </c>
      <c r="M47">
        <f t="shared" si="4"/>
        <v>7.0275772743182913E-9</v>
      </c>
      <c r="Q47">
        <v>1200</v>
      </c>
      <c r="R47">
        <v>444.928</v>
      </c>
      <c r="S47">
        <f t="shared" si="5"/>
        <v>718.07799999999997</v>
      </c>
      <c r="T47">
        <v>1.7374799999999999</v>
      </c>
      <c r="U47">
        <f t="shared" si="19"/>
        <v>0.39367127899889659</v>
      </c>
      <c r="V47">
        <f t="shared" si="6"/>
        <v>0.60632872100110347</v>
      </c>
      <c r="W47">
        <f t="shared" si="7"/>
        <v>2.9634253458493687E-4</v>
      </c>
      <c r="X47">
        <f t="shared" si="8"/>
        <v>0.96638406565247648</v>
      </c>
      <c r="Y47">
        <f t="shared" si="9"/>
        <v>2.6576136140163995</v>
      </c>
      <c r="Z47">
        <f t="shared" si="20"/>
        <v>0.62280673912771145</v>
      </c>
      <c r="AA47">
        <f t="shared" si="10"/>
        <v>1.266304797028445E-4</v>
      </c>
      <c r="AB47">
        <f t="shared" si="11"/>
        <v>2.7152508138082135E-4</v>
      </c>
      <c r="AC47">
        <f t="shared" si="11"/>
        <v>2.8802181572302331E-8</v>
      </c>
      <c r="AG47">
        <v>800</v>
      </c>
      <c r="AH47">
        <v>449.93200000000002</v>
      </c>
      <c r="AI47">
        <f t="shared" si="12"/>
        <v>723.08199999999999</v>
      </c>
      <c r="AJ47">
        <v>1.7885599999999999</v>
      </c>
      <c r="AK47">
        <f t="shared" si="21"/>
        <v>0.37661109812616733</v>
      </c>
      <c r="AL47">
        <f t="shared" si="22"/>
        <v>0.62338890187383267</v>
      </c>
      <c r="AM47">
        <f t="shared" si="23"/>
        <v>4.5416595600420578E-4</v>
      </c>
      <c r="AN47">
        <f t="shared" si="24"/>
        <v>0.96661049566258239</v>
      </c>
      <c r="AO47">
        <f t="shared" si="13"/>
        <v>2.6612390507199928</v>
      </c>
      <c r="AP47">
        <f t="shared" si="26"/>
        <v>0.62287845560400823</v>
      </c>
      <c r="AQ47">
        <f t="shared" si="25"/>
        <v>1.8596805180452286E-4</v>
      </c>
      <c r="AR47">
        <f t="shared" si="14"/>
        <v>2.6055539437768328E-7</v>
      </c>
      <c r="AS47">
        <f t="shared" si="14"/>
        <v>7.19301158171023E-8</v>
      </c>
    </row>
    <row r="48" spans="1:45" x14ac:dyDescent="0.25">
      <c r="A48">
        <v>2397</v>
      </c>
      <c r="B48">
        <v>439.18200000000002</v>
      </c>
      <c r="C48">
        <f t="shared" si="0"/>
        <v>712.33199999999999</v>
      </c>
      <c r="D48">
        <v>1.60937</v>
      </c>
      <c r="E48">
        <f t="shared" si="15"/>
        <v>0.38674878883420488</v>
      </c>
      <c r="F48">
        <f t="shared" si="1"/>
        <v>0.61325121116579506</v>
      </c>
      <c r="G48">
        <f t="shared" si="2"/>
        <v>1.5962764321289098E-4</v>
      </c>
      <c r="H48">
        <f t="shared" si="3"/>
        <v>0.96972677619315462</v>
      </c>
      <c r="I48">
        <f t="shared" si="16"/>
        <v>2.7134054783128652</v>
      </c>
      <c r="J48">
        <f t="shared" si="17"/>
        <v>0.62386546549152422</v>
      </c>
      <c r="K48">
        <f t="shared" si="18"/>
        <v>5.8944501968591209E-5</v>
      </c>
      <c r="L48">
        <f t="shared" si="4"/>
        <v>1.1266239489126009E-4</v>
      </c>
      <c r="M48">
        <f t="shared" si="4"/>
        <v>1.0137094930819617E-8</v>
      </c>
      <c r="Q48">
        <v>1224</v>
      </c>
      <c r="R48">
        <v>452.733</v>
      </c>
      <c r="S48">
        <f t="shared" si="5"/>
        <v>725.88300000000004</v>
      </c>
      <c r="T48">
        <v>1.7060900000000001</v>
      </c>
      <c r="U48">
        <f t="shared" si="19"/>
        <v>0.38655905816885811</v>
      </c>
      <c r="V48">
        <f t="shared" si="6"/>
        <v>0.61344094183114195</v>
      </c>
      <c r="W48">
        <f t="shared" si="7"/>
        <v>2.9681456793088462E-4</v>
      </c>
      <c r="X48">
        <f t="shared" si="8"/>
        <v>0.97597949775826331</v>
      </c>
      <c r="Y48">
        <f t="shared" si="9"/>
        <v>2.8338064438676107</v>
      </c>
      <c r="Z48">
        <f t="shared" si="20"/>
        <v>0.62584587064057973</v>
      </c>
      <c r="AA48">
        <f t="shared" si="10"/>
        <v>9.3974747473801542E-5</v>
      </c>
      <c r="AB48">
        <f t="shared" si="11"/>
        <v>1.5388225876721934E-4</v>
      </c>
      <c r="AC48">
        <f t="shared" si="11"/>
        <v>4.1143992763061706E-8</v>
      </c>
      <c r="AG48">
        <v>816</v>
      </c>
      <c r="AH48">
        <v>457.67700000000002</v>
      </c>
      <c r="AI48">
        <f t="shared" si="12"/>
        <v>730.827</v>
      </c>
      <c r="AJ48">
        <v>1.7540500000000001</v>
      </c>
      <c r="AK48">
        <f t="shared" si="21"/>
        <v>0.36934444283010009</v>
      </c>
      <c r="AL48">
        <f t="shared" si="22"/>
        <v>0.63065555716989996</v>
      </c>
      <c r="AM48">
        <f t="shared" si="23"/>
        <v>4.3797864432975481E-4</v>
      </c>
      <c r="AN48">
        <f t="shared" si="24"/>
        <v>0.97600498909535449</v>
      </c>
      <c r="AO48">
        <f t="shared" si="13"/>
        <v>2.8343503848513727</v>
      </c>
      <c r="AP48">
        <f t="shared" si="26"/>
        <v>0.62585394443288056</v>
      </c>
      <c r="AQ48">
        <f t="shared" si="25"/>
        <v>1.3894333112383298E-4</v>
      </c>
      <c r="AR48">
        <f t="shared" si="14"/>
        <v>2.3055484876306941E-5</v>
      </c>
      <c r="AS48">
        <f t="shared" si="14"/>
        <v>8.9422118544163766E-8</v>
      </c>
    </row>
    <row r="49" spans="1:45" x14ac:dyDescent="0.25">
      <c r="A49">
        <v>2444</v>
      </c>
      <c r="B49">
        <v>446.88600000000002</v>
      </c>
      <c r="C49">
        <f t="shared" si="0"/>
        <v>720.03600000000006</v>
      </c>
      <c r="D49">
        <v>1.5781499999999999</v>
      </c>
      <c r="E49">
        <f t="shared" si="15"/>
        <v>0.37924628960319906</v>
      </c>
      <c r="F49">
        <f t="shared" si="1"/>
        <v>0.62075371039680094</v>
      </c>
      <c r="G49">
        <f t="shared" si="2"/>
        <v>1.5318527196214678E-4</v>
      </c>
      <c r="H49">
        <f t="shared" si="3"/>
        <v>0.97847371732418065</v>
      </c>
      <c r="I49">
        <f t="shared" si="16"/>
        <v>2.8895705773727931</v>
      </c>
      <c r="J49">
        <f t="shared" si="17"/>
        <v>0.62663585708404801</v>
      </c>
      <c r="K49">
        <f t="shared" si="18"/>
        <v>4.3499153680475319E-5</v>
      </c>
      <c r="L49">
        <f t="shared" si="4"/>
        <v>3.4599649650291677E-5</v>
      </c>
      <c r="M49">
        <f t="shared" si="4"/>
        <v>1.2031044543700823E-8</v>
      </c>
      <c r="Q49">
        <v>1248</v>
      </c>
      <c r="R49">
        <v>460.55500000000001</v>
      </c>
      <c r="S49">
        <f t="shared" si="5"/>
        <v>733.70499999999993</v>
      </c>
      <c r="T49">
        <v>1.67465</v>
      </c>
      <c r="U49">
        <f t="shared" si="19"/>
        <v>0.37943550853851682</v>
      </c>
      <c r="V49">
        <f t="shared" si="6"/>
        <v>0.62056449146148318</v>
      </c>
      <c r="W49">
        <f t="shared" si="7"/>
        <v>2.8095424750709808E-4</v>
      </c>
      <c r="X49">
        <f t="shared" si="8"/>
        <v>0.98310043981865314</v>
      </c>
      <c r="Y49">
        <f t="shared" si="9"/>
        <v>3.0099190999802672</v>
      </c>
      <c r="Z49">
        <f t="shared" si="20"/>
        <v>0.62810126457995097</v>
      </c>
      <c r="AA49">
        <f t="shared" si="10"/>
        <v>6.8721313177148055E-5</v>
      </c>
      <c r="AB49">
        <f t="shared" si="11"/>
        <v>5.6802949039258661E-5</v>
      </c>
      <c r="AC49">
        <f t="shared" si="11"/>
        <v>4.5042818414300878E-8</v>
      </c>
      <c r="AG49">
        <v>832</v>
      </c>
      <c r="AH49">
        <v>465.42500000000001</v>
      </c>
      <c r="AI49">
        <f t="shared" si="12"/>
        <v>738.57500000000005</v>
      </c>
      <c r="AJ49">
        <v>1.7207699999999999</v>
      </c>
      <c r="AK49">
        <f t="shared" si="21"/>
        <v>0.36233678452082396</v>
      </c>
      <c r="AL49">
        <f t="shared" si="22"/>
        <v>0.63766321547917604</v>
      </c>
      <c r="AM49">
        <f t="shared" si="23"/>
        <v>4.2310737425485523E-4</v>
      </c>
      <c r="AN49">
        <f t="shared" si="24"/>
        <v>0.98302394853007713</v>
      </c>
      <c r="AO49">
        <f t="shared" si="13"/>
        <v>3.0077062343031744</v>
      </c>
      <c r="AP49">
        <f t="shared" si="26"/>
        <v>0.62807703773086188</v>
      </c>
      <c r="AQ49">
        <f t="shared" si="25"/>
        <v>1.0205655392380429E-4</v>
      </c>
      <c r="AR49">
        <f t="shared" si="14"/>
        <v>9.1894803822273579E-5</v>
      </c>
      <c r="AS49">
        <f t="shared" si="14"/>
        <v>1.0307362923524075E-7</v>
      </c>
    </row>
    <row r="50" spans="1:45" x14ac:dyDescent="0.25">
      <c r="A50">
        <v>2491</v>
      </c>
      <c r="B50">
        <v>454.55</v>
      </c>
      <c r="C50">
        <f t="shared" si="0"/>
        <v>727.7</v>
      </c>
      <c r="D50">
        <v>1.54819</v>
      </c>
      <c r="E50">
        <f t="shared" si="15"/>
        <v>0.37204658182097816</v>
      </c>
      <c r="F50">
        <f t="shared" si="1"/>
        <v>0.62795341817902184</v>
      </c>
      <c r="G50">
        <f t="shared" si="2"/>
        <v>1.4449318376669776E-4</v>
      </c>
      <c r="H50">
        <f t="shared" si="3"/>
        <v>0.98492867959861485</v>
      </c>
      <c r="I50">
        <f t="shared" si="16"/>
        <v>3.0656178870893145</v>
      </c>
      <c r="J50">
        <f t="shared" si="17"/>
        <v>0.62868031730703033</v>
      </c>
      <c r="K50">
        <f t="shared" si="18"/>
        <v>3.1493020309377571E-5</v>
      </c>
      <c r="L50">
        <f t="shared" si="4"/>
        <v>5.2838234229951148E-7</v>
      </c>
      <c r="M50">
        <f t="shared" si="4"/>
        <v>1.276903694138108E-8</v>
      </c>
      <c r="Q50">
        <v>1272</v>
      </c>
      <c r="R50">
        <v>468.37400000000002</v>
      </c>
      <c r="S50">
        <f t="shared" si="5"/>
        <v>741.524</v>
      </c>
      <c r="T50">
        <v>1.64489</v>
      </c>
      <c r="U50">
        <f t="shared" si="19"/>
        <v>0.37269260659834647</v>
      </c>
      <c r="V50">
        <f t="shared" si="6"/>
        <v>0.62730739340165353</v>
      </c>
      <c r="W50">
        <f t="shared" si="7"/>
        <v>2.6556596042925468E-4</v>
      </c>
      <c r="X50">
        <f t="shared" si="8"/>
        <v>0.98830780139826069</v>
      </c>
      <c r="Y50">
        <f t="shared" si="9"/>
        <v>3.1864621569771265</v>
      </c>
      <c r="Z50">
        <f t="shared" si="20"/>
        <v>0.62975057609620255</v>
      </c>
      <c r="AA50">
        <f t="shared" si="10"/>
        <v>4.9298255088663823E-5</v>
      </c>
      <c r="AB50">
        <f t="shared" si="11"/>
        <v>5.9691416789437979E-6</v>
      </c>
      <c r="AC50">
        <f t="shared" si="11"/>
        <v>4.6771720373284634E-8</v>
      </c>
      <c r="AG50">
        <v>848</v>
      </c>
      <c r="AH50">
        <v>473.18200000000002</v>
      </c>
      <c r="AI50">
        <f t="shared" si="12"/>
        <v>746.33199999999999</v>
      </c>
      <c r="AJ50">
        <v>1.68862</v>
      </c>
      <c r="AK50">
        <f t="shared" si="21"/>
        <v>0.35556706653274628</v>
      </c>
      <c r="AL50">
        <f t="shared" si="22"/>
        <v>0.64443293346725372</v>
      </c>
      <c r="AM50">
        <f t="shared" si="23"/>
        <v>4.0665685426049397E-4</v>
      </c>
      <c r="AN50">
        <f t="shared" si="24"/>
        <v>0.98817950947888111</v>
      </c>
      <c r="AO50">
        <f t="shared" si="13"/>
        <v>3.1813401461638571</v>
      </c>
      <c r="AP50">
        <f t="shared" si="26"/>
        <v>0.62970994259364277</v>
      </c>
      <c r="AQ50">
        <f t="shared" si="25"/>
        <v>7.3705365079333341E-5</v>
      </c>
      <c r="AR50">
        <f t="shared" si="14"/>
        <v>2.167664602644314E-4</v>
      </c>
      <c r="AS50">
        <f t="shared" si="14"/>
        <v>1.1085669414795253E-7</v>
      </c>
    </row>
    <row r="51" spans="1:45" x14ac:dyDescent="0.25">
      <c r="A51">
        <v>2538</v>
      </c>
      <c r="B51">
        <v>462.22</v>
      </c>
      <c r="C51">
        <f t="shared" si="0"/>
        <v>735.37</v>
      </c>
      <c r="D51">
        <v>1.51993</v>
      </c>
      <c r="E51">
        <f t="shared" si="15"/>
        <v>0.36525540218394342</v>
      </c>
      <c r="F51">
        <f t="shared" si="1"/>
        <v>0.63474459781605663</v>
      </c>
      <c r="G51">
        <f t="shared" si="2"/>
        <v>1.3513640647394695E-4</v>
      </c>
      <c r="H51">
        <f t="shared" si="3"/>
        <v>0.98960201783177382</v>
      </c>
      <c r="I51">
        <f t="shared" si="16"/>
        <v>3.241128039680981</v>
      </c>
      <c r="J51">
        <f t="shared" si="17"/>
        <v>0.63016048926157109</v>
      </c>
      <c r="K51">
        <f t="shared" si="18"/>
        <v>2.2502863372384364E-5</v>
      </c>
      <c r="L51">
        <f t="shared" si="4"/>
        <v>2.1014051239307545E-5</v>
      </c>
      <c r="M51">
        <f t="shared" si="4"/>
        <v>1.2686315031611557E-8</v>
      </c>
      <c r="Q51">
        <v>1296</v>
      </c>
      <c r="R51">
        <v>476.16399999999999</v>
      </c>
      <c r="S51">
        <f t="shared" si="5"/>
        <v>749.31399999999996</v>
      </c>
      <c r="T51">
        <v>1.61676</v>
      </c>
      <c r="U51">
        <f t="shared" si="19"/>
        <v>0.36631902354804435</v>
      </c>
      <c r="V51">
        <f t="shared" si="6"/>
        <v>0.63368097645195565</v>
      </c>
      <c r="W51">
        <f t="shared" si="7"/>
        <v>2.4866716664438682E-4</v>
      </c>
      <c r="X51">
        <f t="shared" si="8"/>
        <v>0.99204337959986788</v>
      </c>
      <c r="Y51">
        <f t="shared" si="9"/>
        <v>3.3632336064003612</v>
      </c>
      <c r="Z51">
        <f t="shared" si="20"/>
        <v>0.63093373421833043</v>
      </c>
      <c r="AA51">
        <f t="shared" si="10"/>
        <v>3.4654322012258482E-5</v>
      </c>
      <c r="AB51">
        <f t="shared" si="11"/>
        <v>7.5473398902140514E-6</v>
      </c>
      <c r="AC51">
        <f t="shared" si="11"/>
        <v>4.5801497667535506E-8</v>
      </c>
      <c r="AG51">
        <v>864</v>
      </c>
      <c r="AH51">
        <v>480.93599999999998</v>
      </c>
      <c r="AI51">
        <f t="shared" si="12"/>
        <v>754.08600000000001</v>
      </c>
      <c r="AJ51">
        <v>1.6577200000000001</v>
      </c>
      <c r="AK51">
        <f t="shared" si="21"/>
        <v>0.34906055686457832</v>
      </c>
      <c r="AL51">
        <f t="shared" si="22"/>
        <v>0.65093944313542162</v>
      </c>
      <c r="AM51">
        <f t="shared" si="23"/>
        <v>3.7086052275278614E-4</v>
      </c>
      <c r="AN51">
        <f t="shared" si="24"/>
        <v>0.99190286175083864</v>
      </c>
      <c r="AO51">
        <f t="shared" si="13"/>
        <v>3.3553520643993902</v>
      </c>
      <c r="AP51">
        <f t="shared" si="26"/>
        <v>0.63088922843491213</v>
      </c>
      <c r="AQ51">
        <f t="shared" si="25"/>
        <v>5.2251717721431385E-5</v>
      </c>
      <c r="AR51">
        <f t="shared" si="14"/>
        <v>4.0201110953652701E-4</v>
      </c>
      <c r="AS51">
        <f t="shared" si="14"/>
        <v>1.0151157064350782E-7</v>
      </c>
    </row>
    <row r="52" spans="1:45" x14ac:dyDescent="0.25">
      <c r="A52">
        <v>2585</v>
      </c>
      <c r="B52">
        <v>469.887</v>
      </c>
      <c r="C52">
        <f t="shared" si="0"/>
        <v>743.03700000000003</v>
      </c>
      <c r="D52">
        <v>1.4935</v>
      </c>
      <c r="E52">
        <f t="shared" si="15"/>
        <v>0.35890399107966786</v>
      </c>
      <c r="F52">
        <f t="shared" si="1"/>
        <v>0.64109600892033214</v>
      </c>
      <c r="G52">
        <f t="shared" si="2"/>
        <v>1.2485929043109723E-4</v>
      </c>
      <c r="H52">
        <f t="shared" si="3"/>
        <v>0.99294128128509218</v>
      </c>
      <c r="I52">
        <f t="shared" si="16"/>
        <v>3.4167580132121596</v>
      </c>
      <c r="J52">
        <f t="shared" si="17"/>
        <v>0.63121812384007314</v>
      </c>
      <c r="K52">
        <f t="shared" si="18"/>
        <v>1.5799852884667532E-5</v>
      </c>
      <c r="L52">
        <f t="shared" si="4"/>
        <v>9.7572613658803291E-5</v>
      </c>
      <c r="M52">
        <f t="shared" si="4"/>
        <v>1.18939609179436E-8</v>
      </c>
      <c r="Q52">
        <v>1320</v>
      </c>
      <c r="R52">
        <v>483.95299999999997</v>
      </c>
      <c r="S52">
        <f t="shared" si="5"/>
        <v>757.10299999999995</v>
      </c>
      <c r="T52">
        <v>1.5904199999999999</v>
      </c>
      <c r="U52">
        <f t="shared" si="19"/>
        <v>0.36035101154857901</v>
      </c>
      <c r="V52">
        <f t="shared" si="6"/>
        <v>0.63964898845142093</v>
      </c>
      <c r="W52">
        <f t="shared" si="7"/>
        <v>2.2506549934708334E-4</v>
      </c>
      <c r="X52">
        <f t="shared" si="8"/>
        <v>0.99466931290455896</v>
      </c>
      <c r="Y52">
        <f t="shared" si="9"/>
        <v>3.539743542799179</v>
      </c>
      <c r="Z52">
        <f t="shared" si="20"/>
        <v>0.63176543794662465</v>
      </c>
      <c r="AA52">
        <f t="shared" si="10"/>
        <v>2.3985336589214337E-5</v>
      </c>
      <c r="AB52">
        <f t="shared" si="11"/>
        <v>6.2150368561673632E-5</v>
      </c>
      <c r="AC52">
        <f t="shared" si="11"/>
        <v>4.0433231854731087E-8</v>
      </c>
      <c r="AG52">
        <v>880</v>
      </c>
      <c r="AH52">
        <v>488.69</v>
      </c>
      <c r="AI52">
        <f t="shared" si="12"/>
        <v>761.83999999999992</v>
      </c>
      <c r="AJ52">
        <v>1.62954</v>
      </c>
      <c r="AK52">
        <f t="shared" si="21"/>
        <v>0.3431267885005338</v>
      </c>
      <c r="AL52">
        <f t="shared" si="22"/>
        <v>0.6568732114994662</v>
      </c>
      <c r="AM52">
        <f t="shared" si="23"/>
        <v>3.4401327412199312E-4</v>
      </c>
      <c r="AN52">
        <f t="shared" si="24"/>
        <v>0.99454244642262446</v>
      </c>
      <c r="AO52">
        <f t="shared" si="13"/>
        <v>3.5295724552745331</v>
      </c>
      <c r="AP52">
        <f t="shared" si="26"/>
        <v>0.63172525591845508</v>
      </c>
      <c r="AQ52">
        <f t="shared" si="25"/>
        <v>3.6398276394908052E-5</v>
      </c>
      <c r="AR52">
        <f t="shared" si="14"/>
        <v>6.3241966990450877E-4</v>
      </c>
      <c r="AS52">
        <f t="shared" si="14"/>
        <v>9.4626986826634561E-8</v>
      </c>
    </row>
    <row r="53" spans="1:45" x14ac:dyDescent="0.25">
      <c r="A53">
        <v>2632</v>
      </c>
      <c r="B53">
        <v>477.55700000000002</v>
      </c>
      <c r="C53">
        <f t="shared" si="0"/>
        <v>750.70699999999999</v>
      </c>
      <c r="D53">
        <v>1.4690799999999999</v>
      </c>
      <c r="E53">
        <f t="shared" si="15"/>
        <v>0.35303560442940635</v>
      </c>
      <c r="F53">
        <f t="shared" si="1"/>
        <v>0.64696439557059371</v>
      </c>
      <c r="G53">
        <f t="shared" si="2"/>
        <v>1.2414347140323178E-4</v>
      </c>
      <c r="H53">
        <f t="shared" si="3"/>
        <v>0.99528586608003522</v>
      </c>
      <c r="I53">
        <f t="shared" si="16"/>
        <v>3.5925207335928957</v>
      </c>
      <c r="J53">
        <f t="shared" si="17"/>
        <v>0.63196071692565248</v>
      </c>
      <c r="K53">
        <f t="shared" si="18"/>
        <v>1.0903960159947688E-5</v>
      </c>
      <c r="L53">
        <f t="shared" si="4"/>
        <v>2.2511037288066557E-4</v>
      </c>
      <c r="M53">
        <f t="shared" si="4"/>
        <v>1.2823186906617865E-8</v>
      </c>
      <c r="Q53">
        <v>1344</v>
      </c>
      <c r="R53">
        <v>491.72</v>
      </c>
      <c r="S53">
        <f t="shared" si="5"/>
        <v>764.87</v>
      </c>
      <c r="T53">
        <v>1.5665800000000001</v>
      </c>
      <c r="U53">
        <f t="shared" si="19"/>
        <v>0.35494943956424907</v>
      </c>
      <c r="V53">
        <f t="shared" si="6"/>
        <v>0.64505056043575093</v>
      </c>
      <c r="W53">
        <f t="shared" si="7"/>
        <v>2.0514569214815739E-4</v>
      </c>
      <c r="X53">
        <f t="shared" si="8"/>
        <v>0.99648680320639094</v>
      </c>
      <c r="Y53">
        <f t="shared" si="9"/>
        <v>3.716315837032576</v>
      </c>
      <c r="Z53">
        <f t="shared" si="20"/>
        <v>0.6323410860247658</v>
      </c>
      <c r="AA53">
        <f t="shared" si="10"/>
        <v>1.6289210238459372E-5</v>
      </c>
      <c r="AB53">
        <f t="shared" si="11"/>
        <v>1.6153073980348589E-4</v>
      </c>
      <c r="AC53">
        <f t="shared" si="11"/>
        <v>3.5666770759308091E-8</v>
      </c>
      <c r="AG53">
        <v>896</v>
      </c>
      <c r="AH53">
        <v>496.40899999999999</v>
      </c>
      <c r="AI53">
        <f t="shared" si="12"/>
        <v>769.55899999999997</v>
      </c>
      <c r="AJ53">
        <v>1.6033999999999999</v>
      </c>
      <c r="AK53">
        <f t="shared" si="21"/>
        <v>0.33762257611458196</v>
      </c>
      <c r="AL53">
        <f t="shared" si="22"/>
        <v>0.66237742388541809</v>
      </c>
      <c r="AM53">
        <f t="shared" si="23"/>
        <v>3.205877336500268E-4</v>
      </c>
      <c r="AN53">
        <f t="shared" si="24"/>
        <v>0.99638116745689975</v>
      </c>
      <c r="AO53">
        <f t="shared" si="13"/>
        <v>3.7039950115628413</v>
      </c>
      <c r="AP53">
        <f t="shared" si="26"/>
        <v>0.63230762834077359</v>
      </c>
      <c r="AQ53">
        <f t="shared" si="25"/>
        <v>2.4846260390652293E-5</v>
      </c>
      <c r="AR53">
        <f t="shared" si="14"/>
        <v>9.0419260409672257E-4</v>
      </c>
      <c r="AS53">
        <f t="shared" si="14"/>
        <v>8.7463019005625314E-8</v>
      </c>
    </row>
    <row r="54" spans="1:45" x14ac:dyDescent="0.25">
      <c r="A54">
        <v>2679</v>
      </c>
      <c r="B54">
        <v>485.21600000000001</v>
      </c>
      <c r="C54">
        <f t="shared" si="0"/>
        <v>758.36599999999999</v>
      </c>
      <c r="D54">
        <v>1.4448000000000001</v>
      </c>
      <c r="E54">
        <f t="shared" si="15"/>
        <v>0.3472008612734544</v>
      </c>
      <c r="F54">
        <f t="shared" si="1"/>
        <v>0.6527991387265456</v>
      </c>
      <c r="G54">
        <f t="shared" si="2"/>
        <v>1.2204714425021562E-4</v>
      </c>
      <c r="H54">
        <f t="shared" si="3"/>
        <v>0.99690393552551015</v>
      </c>
      <c r="I54">
        <f t="shared" si="16"/>
        <v>3.7685138247242009</v>
      </c>
      <c r="J54">
        <f t="shared" si="17"/>
        <v>0.63247320305317001</v>
      </c>
      <c r="K54">
        <f t="shared" si="18"/>
        <v>7.3836196538301634E-6</v>
      </c>
      <c r="L54">
        <f t="shared" si="4"/>
        <v>4.1314366099820261E-4</v>
      </c>
      <c r="M54">
        <f t="shared" si="4"/>
        <v>1.3147723872865891E-8</v>
      </c>
      <c r="Q54">
        <v>1368</v>
      </c>
      <c r="R54">
        <v>499.47</v>
      </c>
      <c r="S54">
        <f t="shared" si="5"/>
        <v>772.62</v>
      </c>
      <c r="T54">
        <v>1.5448500000000001</v>
      </c>
      <c r="U54">
        <f t="shared" si="19"/>
        <v>0.35002594295269324</v>
      </c>
      <c r="V54">
        <f t="shared" si="6"/>
        <v>0.64997405704730671</v>
      </c>
      <c r="W54">
        <f t="shared" si="7"/>
        <v>1.9617705857518744E-4</v>
      </c>
      <c r="X54">
        <f t="shared" si="8"/>
        <v>0.99772111907778938</v>
      </c>
      <c r="Y54">
        <f t="shared" si="9"/>
        <v>3.8926848555037843</v>
      </c>
      <c r="Z54">
        <f t="shared" si="20"/>
        <v>0.63273202707048881</v>
      </c>
      <c r="AA54">
        <f t="shared" si="10"/>
        <v>1.0874633575176264E-5</v>
      </c>
      <c r="AB54">
        <f t="shared" si="11"/>
        <v>2.9728759772148697E-4</v>
      </c>
      <c r="AC54">
        <f t="shared" si="11"/>
        <v>3.433698871088477E-8</v>
      </c>
      <c r="AG54">
        <v>912</v>
      </c>
      <c r="AH54">
        <v>504.11399999999998</v>
      </c>
      <c r="AI54">
        <f t="shared" si="12"/>
        <v>777.2639999999999</v>
      </c>
      <c r="AJ54">
        <v>1.57904</v>
      </c>
      <c r="AK54">
        <f t="shared" si="21"/>
        <v>0.33249317237618153</v>
      </c>
      <c r="AL54">
        <f t="shared" si="22"/>
        <v>0.66750682762381852</v>
      </c>
      <c r="AM54">
        <f t="shared" si="23"/>
        <v>7.3191538116646772E-4</v>
      </c>
      <c r="AN54">
        <f t="shared" si="24"/>
        <v>0.99763631869284597</v>
      </c>
      <c r="AO54">
        <f t="shared" si="13"/>
        <v>3.878052259009285</v>
      </c>
      <c r="AP54">
        <f t="shared" si="26"/>
        <v>0.63270516850702407</v>
      </c>
      <c r="AQ54">
        <f t="shared" si="25"/>
        <v>1.669878588371095E-5</v>
      </c>
      <c r="AR54">
        <f t="shared" si="14"/>
        <v>1.2111554772815621E-3</v>
      </c>
      <c r="AS54">
        <f t="shared" si="14"/>
        <v>5.1153477816785869E-7</v>
      </c>
    </row>
    <row r="55" spans="1:45" x14ac:dyDescent="0.25">
      <c r="A55">
        <v>2726</v>
      </c>
      <c r="B55">
        <v>492.88600000000002</v>
      </c>
      <c r="C55">
        <f t="shared" si="0"/>
        <v>766.03600000000006</v>
      </c>
      <c r="D55">
        <v>1.42093</v>
      </c>
      <c r="E55">
        <f t="shared" si="15"/>
        <v>0.34146464549369426</v>
      </c>
      <c r="F55">
        <f t="shared" si="1"/>
        <v>0.65853535450630574</v>
      </c>
      <c r="G55">
        <f t="shared" si="2"/>
        <v>1.2506381015334013E-4</v>
      </c>
      <c r="H55">
        <f t="shared" si="3"/>
        <v>0.99799961170036966</v>
      </c>
      <c r="I55">
        <f t="shared" si="16"/>
        <v>3.9445221953002663</v>
      </c>
      <c r="J55">
        <f t="shared" si="17"/>
        <v>0.63282023317690006</v>
      </c>
      <c r="K55">
        <f t="shared" si="18"/>
        <v>4.9196038157533488E-6</v>
      </c>
      <c r="L55">
        <f t="shared" si="4"/>
        <v>6.6126746498605476E-4</v>
      </c>
      <c r="M55">
        <f t="shared" si="4"/>
        <v>1.4434630316488627E-8</v>
      </c>
      <c r="Q55">
        <v>1392</v>
      </c>
      <c r="R55">
        <v>507.23399999999998</v>
      </c>
      <c r="S55">
        <f t="shared" si="5"/>
        <v>780.38400000000001</v>
      </c>
      <c r="T55">
        <v>1.52407</v>
      </c>
      <c r="U55">
        <f t="shared" si="19"/>
        <v>0.34531769354688879</v>
      </c>
      <c r="V55">
        <f t="shared" si="6"/>
        <v>0.65468230645311121</v>
      </c>
      <c r="W55">
        <f t="shared" si="7"/>
        <v>4.7031774888872934E-4</v>
      </c>
      <c r="X55">
        <f t="shared" si="8"/>
        <v>0.99854514508156655</v>
      </c>
      <c r="Y55">
        <f t="shared" si="9"/>
        <v>4.0688538719032987</v>
      </c>
      <c r="Z55">
        <f t="shared" si="20"/>
        <v>0.63299301827629306</v>
      </c>
      <c r="AA55">
        <f t="shared" si="10"/>
        <v>7.1528936566118403E-6</v>
      </c>
      <c r="AB55">
        <f t="shared" si="11"/>
        <v>4.7042522161706336E-4</v>
      </c>
      <c r="AC55">
        <f t="shared" si="11"/>
        <v>2.1452168312218838E-7</v>
      </c>
    </row>
    <row r="56" spans="1:45" x14ac:dyDescent="0.25">
      <c r="A56">
        <v>2773</v>
      </c>
      <c r="B56">
        <v>500.56299999999999</v>
      </c>
      <c r="C56">
        <f t="shared" si="0"/>
        <v>773.71299999999997</v>
      </c>
      <c r="D56">
        <v>1.3964700000000001</v>
      </c>
      <c r="E56">
        <f t="shared" si="15"/>
        <v>0.33558664641648728</v>
      </c>
      <c r="F56">
        <f t="shared" si="1"/>
        <v>0.66441335358351272</v>
      </c>
      <c r="G56">
        <f t="shared" si="2"/>
        <v>2.3960092087396782E-4</v>
      </c>
      <c r="H56">
        <f t="shared" si="3"/>
        <v>0.9987296456056064</v>
      </c>
      <c r="I56">
        <f t="shared" si="16"/>
        <v>4.1208510109688508</v>
      </c>
      <c r="J56">
        <f t="shared" si="17"/>
        <v>0.63305145455624046</v>
      </c>
      <c r="K56">
        <f t="shared" si="18"/>
        <v>3.2183012303253811E-6</v>
      </c>
      <c r="L56">
        <f t="shared" si="4"/>
        <v>9.8356871059682117E-4</v>
      </c>
      <c r="M56">
        <f t="shared" si="4"/>
        <v>5.5876742869590925E-8</v>
      </c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7">R87+273.15</f>
        <v>1072.087</v>
      </c>
      <c r="T87">
        <v>1.9611799999999999</v>
      </c>
      <c r="U87">
        <f t="shared" ref="U87:U88" si="28">T87/$T$11</f>
        <v>0.4443563315532012</v>
      </c>
      <c r="V87">
        <f t="shared" ref="V87:V88" si="29">1-U87</f>
        <v>0.5556436684467988</v>
      </c>
      <c r="W87">
        <f t="shared" ref="W87:W88" si="30">(V88-V87)/(Q88-Q87)</f>
        <v>1.4529186388220067E-4</v>
      </c>
      <c r="X87">
        <f t="shared" ref="X87:X88" si="31">1-(2*(($B$3-Z87)/$B$3))</f>
        <v>-1</v>
      </c>
      <c r="Y87">
        <f t="shared" ref="Y87:Y88" si="32">IF(X87&gt;0.999999,3.5,IF(X87&lt;-0.999999,-3.5,SIGN(X87)*SQRT(GAMMAINV(ABS(X87),$B$6,$B$7))))</f>
        <v>-3.5</v>
      </c>
      <c r="Z87">
        <f t="shared" ref="Z87:Z88" si="33">Z86+AA86*(Q87-Q86)</f>
        <v>0</v>
      </c>
      <c r="AA87">
        <f t="shared" ref="AA87:AA88" si="34">$B$1*EXP((-$B$2-($B$4*Y87))/($B$5*S87))*($B$3-Z87)</f>
        <v>1913992468217.8479</v>
      </c>
      <c r="AB87">
        <f t="shared" ref="AB87:AC88" si="35">(Z87-V87)^2</f>
        <v>0.30873988628501609</v>
      </c>
      <c r="AC87">
        <f t="shared" si="35"/>
        <v>3.6633671683946487E+24</v>
      </c>
    </row>
    <row r="88" spans="17:29" x14ac:dyDescent="0.25">
      <c r="Q88">
        <v>1536</v>
      </c>
      <c r="R88">
        <v>806.75400000000002</v>
      </c>
      <c r="S88">
        <f t="shared" si="27"/>
        <v>1079.904</v>
      </c>
      <c r="T88">
        <v>1.95092</v>
      </c>
      <c r="U88">
        <f t="shared" si="28"/>
        <v>0.44203166173108605</v>
      </c>
      <c r="V88">
        <f t="shared" si="29"/>
        <v>0.55796833826891401</v>
      </c>
      <c r="W88">
        <f t="shared" si="30"/>
        <v>3.6326063689382421E-4</v>
      </c>
      <c r="X88">
        <f t="shared" si="31"/>
        <v>96688595156915.953</v>
      </c>
      <c r="Y88">
        <f t="shared" si="32"/>
        <v>3.5</v>
      </c>
      <c r="Z88">
        <f t="shared" si="33"/>
        <v>30623879491485.566</v>
      </c>
      <c r="AA88">
        <f t="shared" si="34"/>
        <v>-1.6524697239113812E+19</v>
      </c>
      <c r="AB88">
        <f t="shared" si="35"/>
        <v>9.3782199510899599E+26</v>
      </c>
      <c r="AC88">
        <f t="shared" si="35"/>
        <v>2.7306561884437564E+38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workbookViewId="0">
      <selection activeCell="H3" sqref="H3"/>
    </sheetView>
  </sheetViews>
  <sheetFormatPr defaultRowHeight="15" x14ac:dyDescent="0.25"/>
  <cols>
    <col min="7" max="7" width="19.42578125" customWidth="1"/>
    <col min="11" max="11" width="11.85546875" bestFit="1" customWidth="1"/>
    <col min="14" max="14" width="9.85546875" bestFit="1" customWidth="1"/>
  </cols>
  <sheetData>
    <row r="1" spans="1:46" x14ac:dyDescent="0.25">
      <c r="A1" s="1" t="s">
        <v>0</v>
      </c>
      <c r="B1" s="12">
        <v>3.8637997132701688E+21</v>
      </c>
      <c r="C1" s="2" t="s">
        <v>1</v>
      </c>
      <c r="F1" t="s">
        <v>2</v>
      </c>
      <c r="G1">
        <f>N11+AD11+AT11</f>
        <v>2.6565659575389665E-2</v>
      </c>
    </row>
    <row r="2" spans="1:46" x14ac:dyDescent="0.25">
      <c r="A2" s="3" t="s">
        <v>3</v>
      </c>
      <c r="B2" s="4">
        <v>274082.32620550325</v>
      </c>
      <c r="C2" s="5" t="s">
        <v>4</v>
      </c>
    </row>
    <row r="3" spans="1:46" x14ac:dyDescent="0.25">
      <c r="A3" s="3" t="s">
        <v>5</v>
      </c>
      <c r="B3" s="4">
        <v>0.64770730730020087</v>
      </c>
      <c r="C3" s="5"/>
      <c r="H3">
        <f>B1*EXP(-B2/(B5*423))</f>
        <v>5.500749887759737E-13</v>
      </c>
    </row>
    <row r="4" spans="1:46" x14ac:dyDescent="0.25">
      <c r="A4" s="3" t="s">
        <v>6</v>
      </c>
      <c r="B4" s="4">
        <v>18626.139413579072</v>
      </c>
      <c r="C4" s="5" t="s">
        <v>4</v>
      </c>
    </row>
    <row r="5" spans="1:46" ht="15.75" thickBot="1" x14ac:dyDescent="0.3">
      <c r="A5" s="6" t="s">
        <v>7</v>
      </c>
      <c r="B5" s="7">
        <v>8.3140000000000001</v>
      </c>
      <c r="C5" s="8" t="s">
        <v>4</v>
      </c>
    </row>
    <row r="6" spans="1:46" x14ac:dyDescent="0.25">
      <c r="A6" s="9" t="s">
        <v>8</v>
      </c>
      <c r="B6" s="10">
        <v>0.4036425363932119</v>
      </c>
    </row>
    <row r="7" spans="1:46" x14ac:dyDescent="0.25">
      <c r="A7" s="9" t="s">
        <v>9</v>
      </c>
      <c r="B7" s="10">
        <v>3.6357252451310731</v>
      </c>
    </row>
    <row r="9" spans="1:46" x14ac:dyDescent="0.25">
      <c r="A9" s="24">
        <v>10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Q9" s="24">
        <v>20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G9" s="24">
        <v>30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16</v>
      </c>
      <c r="X10" t="s">
        <v>17</v>
      </c>
      <c r="Y10" t="s">
        <v>18</v>
      </c>
      <c r="Z10" t="s">
        <v>19</v>
      </c>
      <c r="AA10" t="s">
        <v>20</v>
      </c>
      <c r="AB10" t="s">
        <v>21</v>
      </c>
      <c r="AC10" t="s">
        <v>22</v>
      </c>
      <c r="AD10" t="s">
        <v>23</v>
      </c>
      <c r="AG10" t="s">
        <v>10</v>
      </c>
      <c r="AH10" t="s">
        <v>11</v>
      </c>
      <c r="AI10" t="s">
        <v>12</v>
      </c>
      <c r="AJ10" t="s">
        <v>13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23</v>
      </c>
    </row>
    <row r="11" spans="1:46" x14ac:dyDescent="0.25">
      <c r="A11">
        <v>658</v>
      </c>
      <c r="B11">
        <v>150.28399999999999</v>
      </c>
      <c r="C11">
        <f t="shared" ref="C11:C56" si="0">273.15+B11</f>
        <v>423.43399999999997</v>
      </c>
      <c r="D11">
        <v>11.5779</v>
      </c>
      <c r="E11">
        <f>D11/$D$11</f>
        <v>1</v>
      </c>
      <c r="F11">
        <f t="shared" ref="F11:F56" si="1">1-E11</f>
        <v>0</v>
      </c>
      <c r="G11">
        <f>(F12-F11)/(A12-A11)</f>
        <v>2.517635855398111E-5</v>
      </c>
      <c r="H11">
        <f>1-(2*(($B$3-J11)/$B$3))</f>
        <v>-1</v>
      </c>
      <c r="I11">
        <f>IF(H11&gt;0.999999,3.5,IF(H11&lt;-0.999999,-3.5,SIGN(H11)*SQRT(GAMMAINV(ABS(H11),$B$6,$B$7))))</f>
        <v>-3.5</v>
      </c>
      <c r="J11">
        <v>0</v>
      </c>
      <c r="K11">
        <f>$B$1*EXP((-$B$2-($B$4*I11))/($B$5*C11))*($B$3-J11)</f>
        <v>4.2537977006001759E-5</v>
      </c>
      <c r="L11">
        <f t="shared" ref="L11:M56" si="2">(J11-F11)^2</f>
        <v>0</v>
      </c>
      <c r="M11">
        <f t="shared" si="2"/>
        <v>3.0142579527354387E-10</v>
      </c>
      <c r="N11">
        <f>SUM(L11:L62)+1000*SUM(M11:M63)</f>
        <v>8.8396994133072629E-3</v>
      </c>
      <c r="Q11">
        <v>336</v>
      </c>
      <c r="R11">
        <v>160.20599999999999</v>
      </c>
      <c r="S11">
        <f t="shared" ref="S11:S55" si="3">273.15+R11</f>
        <v>433.35599999999999</v>
      </c>
      <c r="T11">
        <v>14.942399999999999</v>
      </c>
      <c r="U11">
        <f>T11/$T$11</f>
        <v>1</v>
      </c>
      <c r="V11">
        <f t="shared" ref="V11:V55" si="4">1-U11</f>
        <v>0</v>
      </c>
      <c r="W11">
        <f t="shared" ref="W11:W55" si="5">(V12-V11)/(Q12-Q11)</f>
        <v>6.4971713602451908E-5</v>
      </c>
      <c r="X11">
        <f t="shared" ref="X11:X55" si="6">1-(2*(($B$3-Z11)/$B$3))</f>
        <v>-1</v>
      </c>
      <c r="Y11">
        <f t="shared" ref="Y11:Y55" si="7">IF(X11&gt;0.999999,3.5,IF(X11&lt;-0.999999,-3.5,SIGN(X11)*SQRT(GAMMAINV(ABS(X11),$B$6,$B$7))))</f>
        <v>-3.5</v>
      </c>
      <c r="Z11">
        <v>0</v>
      </c>
      <c r="AA11">
        <f t="shared" ref="AA11:AA55" si="8">$B$1*EXP((-$B$2-($B$4*Y11))/($B$5*S11))*($B$3-Z11)</f>
        <v>1.6549729441046055E-4</v>
      </c>
      <c r="AB11">
        <f t="shared" ref="AB11:AC55" si="9">(Z11-V11)^2</f>
        <v>0</v>
      </c>
      <c r="AC11">
        <f t="shared" si="9"/>
        <v>1.0105392396787475E-8</v>
      </c>
      <c r="AD11">
        <f>SUM(AB11:AB62)+1000*SUM(AC11:AC63)</f>
        <v>8.0668430668179858E-3</v>
      </c>
      <c r="AG11">
        <v>224</v>
      </c>
      <c r="AH11">
        <v>167.94200000000001</v>
      </c>
      <c r="AI11">
        <f t="shared" ref="AI11:AI54" si="10">AH11+273.15</f>
        <v>441.09199999999998</v>
      </c>
      <c r="AJ11">
        <v>8.5629899999999992</v>
      </c>
      <c r="AK11">
        <f>AJ11/$AJ$11</f>
        <v>1</v>
      </c>
      <c r="AL11">
        <f>1-AK11</f>
        <v>0</v>
      </c>
      <c r="AM11">
        <f>(AL12-AL11)/(AG12-AG11)</f>
        <v>9.1819563026465656E-5</v>
      </c>
      <c r="AN11">
        <f>1-(2*(($B$3-AP11)/$B$3))</f>
        <v>-1</v>
      </c>
      <c r="AO11">
        <f t="shared" ref="AO11:AO54" si="11">IF(AN11&gt;0.999999,3.5,IF(AN11&lt;-0.999999,-3.5,SIGN(AN11)*SQRT(GAMMAINV(ABS(AN11),$B$6,$B$7))))</f>
        <v>-3.5</v>
      </c>
      <c r="AP11">
        <v>0</v>
      </c>
      <c r="AQ11">
        <f>$B$1*EXP((-$B$2-($B$4*AO11))/($B$5*AI11))*($B$3-AP11)</f>
        <v>4.5750737846076865E-4</v>
      </c>
      <c r="AR11">
        <f t="shared" ref="AR11:AS54" si="12">(AP11-AL11)^2</f>
        <v>0</v>
      </c>
      <c r="AS11">
        <f t="shared" si="12"/>
        <v>1.3372757835711285E-7</v>
      </c>
      <c r="AT11">
        <f>SUM(AR11:AR62)+1000*SUM(AS11:AS63)</f>
        <v>9.6591170952644162E-3</v>
      </c>
    </row>
    <row r="12" spans="1:46" x14ac:dyDescent="0.25">
      <c r="A12">
        <v>705</v>
      </c>
      <c r="B12">
        <v>158.173</v>
      </c>
      <c r="C12">
        <f t="shared" si="0"/>
        <v>431.32299999999998</v>
      </c>
      <c r="D12">
        <v>11.5642</v>
      </c>
      <c r="E12">
        <f t="shared" ref="E12:E56" si="13">D12/$D$11</f>
        <v>0.99881671114796289</v>
      </c>
      <c r="F12">
        <f t="shared" si="1"/>
        <v>1.1832888520371121E-3</v>
      </c>
      <c r="G12">
        <f t="shared" ref="G12:G56" si="14">(F13-F12)/(A13-A12)</f>
        <v>3.013812264855786E-5</v>
      </c>
      <c r="H12">
        <f t="shared" ref="H12:H56" si="15">1-(2*(($B$3-J12)/$B$3))</f>
        <v>-0.99382657908364336</v>
      </c>
      <c r="I12">
        <f t="shared" ref="I12:I56" si="16">IF(H12&gt;0.999999,3.5,IF(H12&lt;-0.999999,-3.5,SIGN(H12)*SQRT(GAMMAINV(ABS(H12),$B$6,$B$7))))</f>
        <v>-3.5321172628732818</v>
      </c>
      <c r="J12">
        <f>J11+K11*(A12-A11)</f>
        <v>1.9992849192820828E-3</v>
      </c>
      <c r="K12">
        <f t="shared" ref="K12:K56" si="17">$B$1*EXP((-$B$2-($B$4*I12))/($B$5*C12))*($B$3-J12)</f>
        <v>1.4832546809893259E-4</v>
      </c>
      <c r="L12">
        <f t="shared" si="2"/>
        <v>6.6584958175925875E-7</v>
      </c>
      <c r="M12">
        <f t="shared" si="2"/>
        <v>1.3968248624606214E-8</v>
      </c>
      <c r="Q12">
        <v>360</v>
      </c>
      <c r="R12">
        <v>168.20099999999999</v>
      </c>
      <c r="S12">
        <f t="shared" si="3"/>
        <v>441.351</v>
      </c>
      <c r="T12">
        <v>14.9191</v>
      </c>
      <c r="U12">
        <f t="shared" ref="U12:U55" si="18">T12/$T$11</f>
        <v>0.99844067887354115</v>
      </c>
      <c r="V12">
        <f t="shared" si="4"/>
        <v>1.5593211264588458E-3</v>
      </c>
      <c r="W12">
        <f t="shared" si="5"/>
        <v>7.2221776064534019E-5</v>
      </c>
      <c r="X12">
        <f t="shared" si="6"/>
        <v>-0.98773540140404781</v>
      </c>
      <c r="Y12">
        <f t="shared" si="7"/>
        <v>-3.211535486180638</v>
      </c>
      <c r="Z12">
        <f t="shared" ref="Z12:Z55" si="19">Z11+AA11*(Q12-Q11)</f>
        <v>3.9719350658510531E-3</v>
      </c>
      <c r="AA12">
        <f t="shared" si="8"/>
        <v>1.0872251477972657E-4</v>
      </c>
      <c r="AB12">
        <f t="shared" si="9"/>
        <v>5.8207060205495857E-6</v>
      </c>
      <c r="AC12">
        <f t="shared" si="9"/>
        <v>1.3323039267547564E-9</v>
      </c>
      <c r="AG12">
        <v>240</v>
      </c>
      <c r="AH12">
        <v>175.88300000000001</v>
      </c>
      <c r="AI12">
        <f t="shared" si="10"/>
        <v>449.03300000000002</v>
      </c>
      <c r="AJ12">
        <v>8.5504099999999994</v>
      </c>
      <c r="AK12">
        <f t="shared" ref="AK12:AK54" si="20">AJ12/$AJ$11</f>
        <v>0.99853088699157655</v>
      </c>
      <c r="AL12">
        <f t="shared" ref="AL12:AL54" si="21">1-AK12</f>
        <v>1.4691130084234505E-3</v>
      </c>
      <c r="AM12">
        <f t="shared" ref="AM12:AM54" si="22">(AL13-AL12)/(AG13-AG12)</f>
        <v>9.1673585978717387E-5</v>
      </c>
      <c r="AN12">
        <f t="shared" ref="AN12:AN54" si="23">1-(2*(($B$3-AP12)/$B$3))</f>
        <v>-0.97739683349911788</v>
      </c>
      <c r="AO12">
        <f t="shared" si="11"/>
        <v>-2.9040532055717398</v>
      </c>
      <c r="AP12">
        <f>AP11+AQ11*(AG12-AG11)</f>
        <v>7.3201180553722984E-3</v>
      </c>
      <c r="AQ12">
        <f t="shared" ref="AQ12:AQ54" si="24">$B$1*EXP((-$B$2-($B$4*AO12))/($B$5*AI12))*($B$3-AP12)</f>
        <v>6.3335546924098976E-5</v>
      </c>
      <c r="AR12">
        <f t="shared" si="12"/>
        <v>3.4234260059420888E-5</v>
      </c>
      <c r="AS12">
        <f t="shared" si="12"/>
        <v>8.0304445746107836E-10</v>
      </c>
    </row>
    <row r="13" spans="1:46" x14ac:dyDescent="0.25">
      <c r="A13">
        <v>752</v>
      </c>
      <c r="B13">
        <v>166.05</v>
      </c>
      <c r="C13">
        <f t="shared" si="0"/>
        <v>439.2</v>
      </c>
      <c r="D13">
        <v>11.547800000000001</v>
      </c>
      <c r="E13">
        <f t="shared" si="13"/>
        <v>0.99740021938348067</v>
      </c>
      <c r="F13">
        <f t="shared" si="1"/>
        <v>2.5997806165193316E-3</v>
      </c>
      <c r="G13">
        <f t="shared" si="14"/>
        <v>3.8040191391778729E-5</v>
      </c>
      <c r="H13">
        <f t="shared" si="15"/>
        <v>-0.97230050728523199</v>
      </c>
      <c r="I13">
        <f t="shared" si="16"/>
        <v>-2.7963875281431188</v>
      </c>
      <c r="J13">
        <f t="shared" ref="J13:J56" si="25">J12+K12*(A13-A12)</f>
        <v>8.9705819199319154E-3</v>
      </c>
      <c r="K13">
        <f t="shared" si="17"/>
        <v>9.7510914551422572E-6</v>
      </c>
      <c r="L13">
        <f t="shared" si="2"/>
        <v>4.0587109247563479E-5</v>
      </c>
      <c r="M13">
        <f t="shared" si="2"/>
        <v>8.0027317522500579E-10</v>
      </c>
      <c r="Q13">
        <v>384</v>
      </c>
      <c r="R13">
        <v>176.18299999999999</v>
      </c>
      <c r="S13">
        <f t="shared" si="3"/>
        <v>449.33299999999997</v>
      </c>
      <c r="T13">
        <v>14.8932</v>
      </c>
      <c r="U13">
        <f t="shared" si="18"/>
        <v>0.99670735624799234</v>
      </c>
      <c r="V13">
        <f t="shared" si="4"/>
        <v>3.2926437520076623E-3</v>
      </c>
      <c r="W13">
        <f t="shared" si="5"/>
        <v>8.3096869757645631E-5</v>
      </c>
      <c r="X13">
        <f t="shared" si="6"/>
        <v>-0.97967824248271373</v>
      </c>
      <c r="Y13">
        <f t="shared" si="7"/>
        <v>-2.9592542892457367</v>
      </c>
      <c r="Z13">
        <f t="shared" si="19"/>
        <v>6.5812754205644905E-3</v>
      </c>
      <c r="AA13">
        <f t="shared" si="8"/>
        <v>8.6848975209416577E-5</v>
      </c>
      <c r="AB13">
        <f t="shared" si="9"/>
        <v>1.0815098251434868E-5</v>
      </c>
      <c r="AC13">
        <f t="shared" si="9"/>
        <v>1.4078295321209256E-11</v>
      </c>
      <c r="AG13">
        <v>256</v>
      </c>
      <c r="AH13">
        <v>183.81100000000001</v>
      </c>
      <c r="AI13">
        <f t="shared" si="10"/>
        <v>456.96100000000001</v>
      </c>
      <c r="AJ13">
        <v>8.5378500000000006</v>
      </c>
      <c r="AK13">
        <f t="shared" si="20"/>
        <v>0.99706410961591707</v>
      </c>
      <c r="AL13">
        <f t="shared" si="21"/>
        <v>2.9358903840829287E-3</v>
      </c>
      <c r="AM13">
        <f t="shared" si="22"/>
        <v>1.12110372661893E-4</v>
      </c>
      <c r="AN13">
        <f t="shared" si="23"/>
        <v>-0.97426773880043482</v>
      </c>
      <c r="AO13">
        <f t="shared" si="11"/>
        <v>-2.8357369562555492</v>
      </c>
      <c r="AP13">
        <f t="shared" ref="AP13:AP54" si="26">AP12+AQ12*(AG13-AG12)</f>
        <v>8.3334868061578811E-3</v>
      </c>
      <c r="AQ13">
        <f t="shared" si="24"/>
        <v>1.2574851161154365E-4</v>
      </c>
      <c r="AR13">
        <f t="shared" si="12"/>
        <v>2.9134047135596329E-5</v>
      </c>
      <c r="AS13">
        <f t="shared" si="12"/>
        <v>1.8599883400997809E-10</v>
      </c>
    </row>
    <row r="14" spans="1:46" x14ac:dyDescent="0.25">
      <c r="A14">
        <v>799</v>
      </c>
      <c r="B14">
        <v>173.93899999999999</v>
      </c>
      <c r="C14">
        <f t="shared" si="0"/>
        <v>447.08899999999994</v>
      </c>
      <c r="D14">
        <v>11.527100000000001</v>
      </c>
      <c r="E14">
        <f t="shared" si="13"/>
        <v>0.99561233038806707</v>
      </c>
      <c r="F14">
        <f t="shared" si="1"/>
        <v>4.3876696119329317E-3</v>
      </c>
      <c r="G14">
        <f t="shared" si="14"/>
        <v>4.6861105337703977E-5</v>
      </c>
      <c r="H14">
        <f t="shared" si="15"/>
        <v>-0.97088535790147112</v>
      </c>
      <c r="I14">
        <f t="shared" si="16"/>
        <v>-2.7695468562090735</v>
      </c>
      <c r="J14">
        <f t="shared" si="25"/>
        <v>9.4288832183236013E-3</v>
      </c>
      <c r="K14">
        <f t="shared" si="17"/>
        <v>2.4901353395110163E-5</v>
      </c>
      <c r="L14">
        <f t="shared" si="2"/>
        <v>2.5413834625258421E-5</v>
      </c>
      <c r="M14">
        <f t="shared" si="2"/>
        <v>4.8223070538025279E-10</v>
      </c>
      <c r="Q14">
        <v>408</v>
      </c>
      <c r="R14">
        <v>184.15700000000001</v>
      </c>
      <c r="S14">
        <f t="shared" si="3"/>
        <v>457.30700000000002</v>
      </c>
      <c r="T14">
        <v>14.8634</v>
      </c>
      <c r="U14">
        <f t="shared" si="18"/>
        <v>0.99471303137380884</v>
      </c>
      <c r="V14">
        <f t="shared" si="4"/>
        <v>5.2869686261911575E-3</v>
      </c>
      <c r="W14">
        <f t="shared" si="5"/>
        <v>9.7039297569332758E-5</v>
      </c>
      <c r="X14">
        <f t="shared" si="6"/>
        <v>-0.97324207793266693</v>
      </c>
      <c r="Y14">
        <f t="shared" si="7"/>
        <v>-2.8149091189807889</v>
      </c>
      <c r="Z14">
        <f t="shared" si="19"/>
        <v>8.6656508255904888E-3</v>
      </c>
      <c r="AA14">
        <f t="shared" si="8"/>
        <v>1.1860442873733076E-4</v>
      </c>
      <c r="AB14">
        <f t="shared" si="9"/>
        <v>1.1415493404537903E-5</v>
      </c>
      <c r="AC14">
        <f t="shared" si="9"/>
        <v>4.6505488229295881E-10</v>
      </c>
      <c r="AG14">
        <v>272</v>
      </c>
      <c r="AH14">
        <v>191.708</v>
      </c>
      <c r="AI14">
        <f t="shared" si="10"/>
        <v>464.85799999999995</v>
      </c>
      <c r="AJ14">
        <v>8.5224899999999995</v>
      </c>
      <c r="AK14">
        <f t="shared" si="20"/>
        <v>0.99527034365332678</v>
      </c>
      <c r="AL14">
        <f t="shared" si="21"/>
        <v>4.7296563466732167E-3</v>
      </c>
      <c r="AM14">
        <f t="shared" si="22"/>
        <v>1.4809371492901374E-4</v>
      </c>
      <c r="AN14">
        <f t="shared" si="23"/>
        <v>-0.9680551296076465</v>
      </c>
      <c r="AO14">
        <f t="shared" si="11"/>
        <v>-2.7190743653427245</v>
      </c>
      <c r="AP14">
        <f t="shared" si="26"/>
        <v>1.034546299194258E-2</v>
      </c>
      <c r="AQ14">
        <f t="shared" si="24"/>
        <v>1.9214831523349553E-4</v>
      </c>
      <c r="AR14">
        <f t="shared" si="12"/>
        <v>3.1537284277051538E-5</v>
      </c>
      <c r="AS14">
        <f t="shared" si="12"/>
        <v>1.940807807987647E-9</v>
      </c>
    </row>
    <row r="15" spans="1:46" x14ac:dyDescent="0.25">
      <c r="A15">
        <v>846</v>
      </c>
      <c r="B15">
        <v>181.82900000000001</v>
      </c>
      <c r="C15">
        <f t="shared" si="0"/>
        <v>454.97899999999998</v>
      </c>
      <c r="D15">
        <v>11.5016</v>
      </c>
      <c r="E15">
        <f t="shared" si="13"/>
        <v>0.99340985843719498</v>
      </c>
      <c r="F15">
        <f t="shared" si="1"/>
        <v>6.5901415628050186E-3</v>
      </c>
      <c r="G15">
        <f t="shared" si="14"/>
        <v>6.0092476256580044E-5</v>
      </c>
      <c r="H15">
        <f t="shared" si="15"/>
        <v>-0.96727149220510111</v>
      </c>
      <c r="I15">
        <f t="shared" si="16"/>
        <v>-2.7057798396457082</v>
      </c>
      <c r="J15">
        <f t="shared" si="25"/>
        <v>1.0599246827893779E-2</v>
      </c>
      <c r="K15">
        <f t="shared" si="17"/>
        <v>5.1270359272056084E-5</v>
      </c>
      <c r="L15">
        <f t="shared" si="2"/>
        <v>1.6072925026562423E-5</v>
      </c>
      <c r="M15">
        <f t="shared" si="2"/>
        <v>7.7829748088626135E-11</v>
      </c>
      <c r="Q15">
        <v>432</v>
      </c>
      <c r="R15">
        <v>192.12299999999999</v>
      </c>
      <c r="S15">
        <f t="shared" si="3"/>
        <v>465.27299999999997</v>
      </c>
      <c r="T15">
        <v>14.8286</v>
      </c>
      <c r="U15">
        <f t="shared" si="18"/>
        <v>0.99238408823214486</v>
      </c>
      <c r="V15">
        <f t="shared" si="4"/>
        <v>7.6159117678551436E-3</v>
      </c>
      <c r="W15">
        <f t="shared" si="5"/>
        <v>1.1962603062426469E-4</v>
      </c>
      <c r="X15">
        <f t="shared" si="6"/>
        <v>-0.96445259460396748</v>
      </c>
      <c r="Y15">
        <f t="shared" si="7"/>
        <v>-2.6601072175888185</v>
      </c>
      <c r="Z15">
        <f t="shared" si="19"/>
        <v>1.1512157115286427E-2</v>
      </c>
      <c r="AA15">
        <f t="shared" si="8"/>
        <v>1.5202864146526243E-4</v>
      </c>
      <c r="AB15">
        <f t="shared" si="9"/>
        <v>1.5180727807379919E-5</v>
      </c>
      <c r="AC15">
        <f t="shared" si="9"/>
        <v>1.0499291893131446E-9</v>
      </c>
      <c r="AG15">
        <v>288</v>
      </c>
      <c r="AH15">
        <v>199.63</v>
      </c>
      <c r="AI15">
        <f t="shared" si="10"/>
        <v>472.78</v>
      </c>
      <c r="AJ15">
        <v>8.5022000000000002</v>
      </c>
      <c r="AK15">
        <f t="shared" si="20"/>
        <v>0.99290084421446256</v>
      </c>
      <c r="AL15">
        <f t="shared" si="21"/>
        <v>7.0991557855374365E-3</v>
      </c>
      <c r="AM15">
        <f t="shared" si="22"/>
        <v>1.8203337852783219E-4</v>
      </c>
      <c r="AN15">
        <f t="shared" si="23"/>
        <v>-0.9585620360171152</v>
      </c>
      <c r="AO15">
        <f t="shared" si="11"/>
        <v>-2.573863892113295</v>
      </c>
      <c r="AP15">
        <f t="shared" si="26"/>
        <v>1.3419836035678508E-2</v>
      </c>
      <c r="AQ15">
        <f t="shared" si="24"/>
        <v>2.5316837673998959E-4</v>
      </c>
      <c r="AR15">
        <f t="shared" si="12"/>
        <v>3.9950998824523398E-5</v>
      </c>
      <c r="AS15">
        <f t="shared" si="12"/>
        <v>5.0601879706436362E-9</v>
      </c>
    </row>
    <row r="16" spans="1:46" x14ac:dyDescent="0.25">
      <c r="A16">
        <v>893</v>
      </c>
      <c r="B16">
        <v>189.71899999999999</v>
      </c>
      <c r="C16">
        <f t="shared" si="0"/>
        <v>462.86899999999997</v>
      </c>
      <c r="D16">
        <v>11.4689</v>
      </c>
      <c r="E16">
        <f t="shared" si="13"/>
        <v>0.99058551205313572</v>
      </c>
      <c r="F16">
        <f t="shared" si="1"/>
        <v>9.4144879468642806E-3</v>
      </c>
      <c r="G16">
        <f t="shared" si="14"/>
        <v>7.7550535107880696E-5</v>
      </c>
      <c r="H16">
        <f t="shared" si="15"/>
        <v>-0.95983076439910864</v>
      </c>
      <c r="I16">
        <f t="shared" si="16"/>
        <v>-2.5915145104727153</v>
      </c>
      <c r="J16">
        <f t="shared" si="25"/>
        <v>1.3008953713680415E-2</v>
      </c>
      <c r="K16">
        <f t="shared" si="17"/>
        <v>8.0499334283969283E-5</v>
      </c>
      <c r="L16">
        <f t="shared" si="2"/>
        <v>1.2920184148813103E-5</v>
      </c>
      <c r="M16">
        <f t="shared" si="2"/>
        <v>8.6954165809007294E-12</v>
      </c>
      <c r="Q16">
        <v>456</v>
      </c>
      <c r="R16">
        <v>200.095</v>
      </c>
      <c r="S16">
        <f t="shared" si="3"/>
        <v>473.245</v>
      </c>
      <c r="T16">
        <v>14.7857</v>
      </c>
      <c r="U16">
        <f t="shared" si="18"/>
        <v>0.9895130634971625</v>
      </c>
      <c r="V16">
        <f t="shared" si="4"/>
        <v>1.0486936502837496E-2</v>
      </c>
      <c r="W16">
        <f t="shared" si="5"/>
        <v>1.5838597994075054E-4</v>
      </c>
      <c r="X16">
        <f t="shared" si="6"/>
        <v>-0.95318612484504217</v>
      </c>
      <c r="Y16">
        <f t="shared" si="7"/>
        <v>-2.5038079508536946</v>
      </c>
      <c r="Z16">
        <f t="shared" si="19"/>
        <v>1.5160844510452725E-2</v>
      </c>
      <c r="AA16">
        <f t="shared" si="8"/>
        <v>1.917499687217176E-4</v>
      </c>
      <c r="AB16">
        <f t="shared" si="9"/>
        <v>2.1845416063649759E-5</v>
      </c>
      <c r="AC16">
        <f t="shared" si="9"/>
        <v>1.1131557473764956E-9</v>
      </c>
      <c r="AG16">
        <v>304</v>
      </c>
      <c r="AH16">
        <v>207.55699999999999</v>
      </c>
      <c r="AI16">
        <f t="shared" si="10"/>
        <v>480.70699999999999</v>
      </c>
      <c r="AJ16">
        <v>8.4772599999999994</v>
      </c>
      <c r="AK16">
        <f t="shared" si="20"/>
        <v>0.98998831015801725</v>
      </c>
      <c r="AL16">
        <f t="shared" si="21"/>
        <v>1.0011689841982752E-2</v>
      </c>
      <c r="AM16">
        <f t="shared" si="22"/>
        <v>2.5516787944397656E-4</v>
      </c>
      <c r="AN16">
        <f t="shared" si="23"/>
        <v>-0.94605424435818208</v>
      </c>
      <c r="AO16">
        <f t="shared" si="11"/>
        <v>-2.4206645785955634</v>
      </c>
      <c r="AP16">
        <f t="shared" si="26"/>
        <v>1.7470530063518341E-2</v>
      </c>
      <c r="AQ16">
        <f t="shared" si="24"/>
        <v>3.1810606182673375E-4</v>
      </c>
      <c r="AR16">
        <f t="shared" si="12"/>
        <v>5.5634297450397087E-5</v>
      </c>
      <c r="AS16">
        <f t="shared" si="12"/>
        <v>3.9612148016452065E-9</v>
      </c>
    </row>
    <row r="17" spans="1:45" x14ac:dyDescent="0.25">
      <c r="A17">
        <v>940</v>
      </c>
      <c r="B17">
        <v>197.596</v>
      </c>
      <c r="C17">
        <f t="shared" si="0"/>
        <v>470.74599999999998</v>
      </c>
      <c r="D17">
        <v>11.4267</v>
      </c>
      <c r="E17">
        <f t="shared" si="13"/>
        <v>0.98694063690306533</v>
      </c>
      <c r="F17">
        <f t="shared" si="1"/>
        <v>1.3059363096934673E-2</v>
      </c>
      <c r="G17">
        <f t="shared" si="14"/>
        <v>1.0401327694563991E-4</v>
      </c>
      <c r="H17">
        <f t="shared" si="15"/>
        <v>-0.94814811494092344</v>
      </c>
      <c r="I17">
        <f t="shared" si="16"/>
        <v>-2.4440672090271609</v>
      </c>
      <c r="J17">
        <f t="shared" si="25"/>
        <v>1.6792422425026973E-2</v>
      </c>
      <c r="K17">
        <f t="shared" si="17"/>
        <v>1.0589215698334896E-4</v>
      </c>
      <c r="L17">
        <f t="shared" si="2"/>
        <v>1.3935731947056936E-5</v>
      </c>
      <c r="M17">
        <f t="shared" si="2"/>
        <v>3.5301901961015923E-12</v>
      </c>
      <c r="Q17">
        <v>480</v>
      </c>
      <c r="R17">
        <v>208.05699999999999</v>
      </c>
      <c r="S17">
        <f t="shared" si="3"/>
        <v>481.20699999999999</v>
      </c>
      <c r="T17">
        <v>14.728899999999999</v>
      </c>
      <c r="U17">
        <f t="shared" si="18"/>
        <v>0.98571179997858449</v>
      </c>
      <c r="V17">
        <f t="shared" si="4"/>
        <v>1.4288200021415509E-2</v>
      </c>
      <c r="W17">
        <f t="shared" si="5"/>
        <v>2.133191455187903E-4</v>
      </c>
      <c r="X17">
        <f t="shared" si="6"/>
        <v>-0.93897600494226241</v>
      </c>
      <c r="Y17">
        <f t="shared" si="7"/>
        <v>-2.3467984852511861</v>
      </c>
      <c r="Z17">
        <f t="shared" si="19"/>
        <v>1.9762843759773947E-2</v>
      </c>
      <c r="AA17">
        <f t="shared" si="8"/>
        <v>2.3850277841490336E-4</v>
      </c>
      <c r="AB17">
        <f t="shared" si="9"/>
        <v>2.9971724061947255E-5</v>
      </c>
      <c r="AC17">
        <f t="shared" si="9"/>
        <v>6.3421536584618782E-10</v>
      </c>
      <c r="AG17">
        <v>320</v>
      </c>
      <c r="AH17">
        <v>215.477</v>
      </c>
      <c r="AI17">
        <f t="shared" si="10"/>
        <v>488.62699999999995</v>
      </c>
      <c r="AJ17">
        <v>8.4422999999999995</v>
      </c>
      <c r="AK17">
        <f t="shared" si="20"/>
        <v>0.98590562408691362</v>
      </c>
      <c r="AL17">
        <f t="shared" si="21"/>
        <v>1.4094375913086377E-2</v>
      </c>
      <c r="AM17">
        <f t="shared" si="22"/>
        <v>3.3764491141528852E-4</v>
      </c>
      <c r="AN17">
        <f t="shared" si="23"/>
        <v>-0.93033820431397474</v>
      </c>
      <c r="AO17">
        <f t="shared" si="11"/>
        <v>-2.2657493656641079</v>
      </c>
      <c r="AP17">
        <f t="shared" si="26"/>
        <v>2.256022705274608E-2</v>
      </c>
      <c r="AQ17">
        <f t="shared" si="24"/>
        <v>3.9256883829116883E-4</v>
      </c>
      <c r="AR17">
        <f t="shared" si="12"/>
        <v>7.167063551887751E-5</v>
      </c>
      <c r="AS17">
        <f t="shared" si="12"/>
        <v>3.016637743467048E-9</v>
      </c>
    </row>
    <row r="18" spans="1:45" x14ac:dyDescent="0.25">
      <c r="A18">
        <v>987</v>
      </c>
      <c r="B18">
        <v>205.46299999999999</v>
      </c>
      <c r="C18">
        <f t="shared" si="0"/>
        <v>478.61299999999994</v>
      </c>
      <c r="D18">
        <v>11.370100000000001</v>
      </c>
      <c r="E18">
        <f t="shared" si="13"/>
        <v>0.98205201288662025</v>
      </c>
      <c r="F18">
        <f t="shared" si="1"/>
        <v>1.7947987113379749E-2</v>
      </c>
      <c r="G18">
        <f t="shared" si="14"/>
        <v>1.3837808752661999E-4</v>
      </c>
      <c r="H18">
        <f t="shared" si="15"/>
        <v>-0.93278027418284259</v>
      </c>
      <c r="I18">
        <f t="shared" si="16"/>
        <v>-2.2877794089845271</v>
      </c>
      <c r="J18">
        <f t="shared" si="25"/>
        <v>2.1769353803244375E-2</v>
      </c>
      <c r="K18">
        <f t="shared" si="17"/>
        <v>1.3200443211708939E-4</v>
      </c>
      <c r="L18">
        <f t="shared" si="2"/>
        <v>1.4602843378406936E-5</v>
      </c>
      <c r="M18">
        <f t="shared" si="2"/>
        <v>4.0623483279438735E-11</v>
      </c>
      <c r="Q18">
        <v>504</v>
      </c>
      <c r="R18">
        <v>216.02699999999999</v>
      </c>
      <c r="S18">
        <f t="shared" si="3"/>
        <v>489.17699999999996</v>
      </c>
      <c r="T18">
        <v>14.6524</v>
      </c>
      <c r="U18">
        <f t="shared" si="18"/>
        <v>0.98059214048613352</v>
      </c>
      <c r="V18">
        <f t="shared" si="4"/>
        <v>1.9407859513866477E-2</v>
      </c>
      <c r="W18">
        <f t="shared" si="5"/>
        <v>2.7829085912125146E-4</v>
      </c>
      <c r="X18">
        <f t="shared" si="6"/>
        <v>-0.921301148977407</v>
      </c>
      <c r="Y18">
        <f t="shared" si="7"/>
        <v>-2.189388670908619</v>
      </c>
      <c r="Z18">
        <f t="shared" si="19"/>
        <v>2.5486910441731628E-2</v>
      </c>
      <c r="AA18">
        <f t="shared" si="8"/>
        <v>2.9367637615607014E-4</v>
      </c>
      <c r="AB18">
        <f t="shared" si="9"/>
        <v>3.695486018357816E-5</v>
      </c>
      <c r="AC18">
        <f t="shared" si="9"/>
        <v>2.3671413442869604E-10</v>
      </c>
      <c r="AG18">
        <v>336</v>
      </c>
      <c r="AH18">
        <v>223.38200000000001</v>
      </c>
      <c r="AI18">
        <f t="shared" si="10"/>
        <v>496.53199999999998</v>
      </c>
      <c r="AJ18">
        <v>8.3960399999999993</v>
      </c>
      <c r="AK18">
        <f t="shared" si="20"/>
        <v>0.98050330550426901</v>
      </c>
      <c r="AL18">
        <f t="shared" si="21"/>
        <v>1.9496694495730993E-2</v>
      </c>
      <c r="AM18">
        <f t="shared" si="22"/>
        <v>4.2975642853722296E-4</v>
      </c>
      <c r="AN18">
        <f t="shared" si="23"/>
        <v>-0.91094332844376158</v>
      </c>
      <c r="AO18">
        <f t="shared" si="11"/>
        <v>-2.1102332471350467</v>
      </c>
      <c r="AP18">
        <f t="shared" si="26"/>
        <v>2.8841328465404784E-2</v>
      </c>
      <c r="AQ18">
        <f t="shared" si="24"/>
        <v>4.7801973068412702E-4</v>
      </c>
      <c r="AR18">
        <f t="shared" si="12"/>
        <v>8.7322184027181353E-5</v>
      </c>
      <c r="AS18">
        <f t="shared" si="12"/>
        <v>2.3293463341233543E-9</v>
      </c>
    </row>
    <row r="19" spans="1:45" x14ac:dyDescent="0.25">
      <c r="A19">
        <v>1034</v>
      </c>
      <c r="B19">
        <v>213.34700000000001</v>
      </c>
      <c r="C19">
        <f t="shared" si="0"/>
        <v>486.49699999999996</v>
      </c>
      <c r="D19">
        <v>11.2948</v>
      </c>
      <c r="E19">
        <f t="shared" si="13"/>
        <v>0.97554824277286911</v>
      </c>
      <c r="F19">
        <f t="shared" si="1"/>
        <v>2.4451757227130888E-2</v>
      </c>
      <c r="G19">
        <f t="shared" si="14"/>
        <v>1.6814867209410177E-4</v>
      </c>
      <c r="H19">
        <f t="shared" si="15"/>
        <v>-0.91362282994969402</v>
      </c>
      <c r="I19">
        <f t="shared" si="16"/>
        <v>-2.1299603834352703</v>
      </c>
      <c r="J19">
        <f t="shared" si="25"/>
        <v>2.7973562112747576E-2</v>
      </c>
      <c r="K19">
        <f t="shared" si="17"/>
        <v>1.6219461251625611E-4</v>
      </c>
      <c r="L19">
        <f t="shared" si="2"/>
        <v>1.2403109652353569E-5</v>
      </c>
      <c r="M19">
        <f t="shared" si="2"/>
        <v>3.5450825456535626E-11</v>
      </c>
      <c r="Q19">
        <v>528</v>
      </c>
      <c r="R19">
        <v>223.97800000000001</v>
      </c>
      <c r="S19">
        <f t="shared" si="3"/>
        <v>497.12799999999999</v>
      </c>
      <c r="T19">
        <v>14.5526</v>
      </c>
      <c r="U19">
        <f t="shared" si="18"/>
        <v>0.97391315986722349</v>
      </c>
      <c r="V19">
        <f t="shared" si="4"/>
        <v>2.6086840132776512E-2</v>
      </c>
      <c r="W19">
        <f t="shared" si="5"/>
        <v>3.3461826748045392E-4</v>
      </c>
      <c r="X19">
        <f t="shared" si="6"/>
        <v>-0.89953751300076723</v>
      </c>
      <c r="Y19">
        <f t="shared" si="7"/>
        <v>-2.0312819261446973</v>
      </c>
      <c r="Z19">
        <f t="shared" si="19"/>
        <v>3.2535143469477314E-2</v>
      </c>
      <c r="AA19">
        <f t="shared" si="8"/>
        <v>3.5639868790128678E-4</v>
      </c>
      <c r="AB19">
        <f t="shared" si="9"/>
        <v>4.1580615922106691E-5</v>
      </c>
      <c r="AC19">
        <f t="shared" si="9"/>
        <v>4.7438671370823288E-10</v>
      </c>
      <c r="AG19">
        <v>352</v>
      </c>
      <c r="AH19">
        <v>231.26300000000001</v>
      </c>
      <c r="AI19">
        <f t="shared" si="10"/>
        <v>504.41300000000001</v>
      </c>
      <c r="AJ19">
        <v>8.3371600000000008</v>
      </c>
      <c r="AK19">
        <f t="shared" si="20"/>
        <v>0.97362720264767344</v>
      </c>
      <c r="AL19">
        <f t="shared" si="21"/>
        <v>2.637279735232656E-2</v>
      </c>
      <c r="AM19">
        <f t="shared" si="22"/>
        <v>5.0821909169577323E-4</v>
      </c>
      <c r="AN19">
        <f t="shared" si="23"/>
        <v>-0.88732674853260995</v>
      </c>
      <c r="AO19">
        <f t="shared" si="11"/>
        <v>-1.9543769396479096</v>
      </c>
      <c r="AP19">
        <f t="shared" si="26"/>
        <v>3.6489644156350816E-2</v>
      </c>
      <c r="AQ19">
        <f t="shared" si="24"/>
        <v>5.7453349082012153E-4</v>
      </c>
      <c r="AR19">
        <f t="shared" si="12"/>
        <v>1.023505892560958E-4</v>
      </c>
      <c r="AS19">
        <f t="shared" si="12"/>
        <v>4.3975995312233678E-9</v>
      </c>
    </row>
    <row r="20" spans="1:45" x14ac:dyDescent="0.25">
      <c r="A20">
        <v>1081</v>
      </c>
      <c r="B20">
        <v>221.208</v>
      </c>
      <c r="C20">
        <f t="shared" si="0"/>
        <v>494.35799999999995</v>
      </c>
      <c r="D20">
        <v>11.2033</v>
      </c>
      <c r="E20">
        <f t="shared" si="13"/>
        <v>0.96764525518444633</v>
      </c>
      <c r="F20">
        <f t="shared" si="1"/>
        <v>3.2354744815553671E-2</v>
      </c>
      <c r="G20">
        <f t="shared" si="14"/>
        <v>1.9497895201294179E-4</v>
      </c>
      <c r="H20">
        <f t="shared" si="15"/>
        <v>-0.89008396694060088</v>
      </c>
      <c r="I20">
        <f t="shared" si="16"/>
        <v>-1.9711377564834425</v>
      </c>
      <c r="J20">
        <f t="shared" si="25"/>
        <v>3.559670890101161E-2</v>
      </c>
      <c r="K20">
        <f t="shared" si="17"/>
        <v>1.9602089290014253E-4</v>
      </c>
      <c r="L20">
        <f t="shared" si="2"/>
        <v>1.0510331131399133E-5</v>
      </c>
      <c r="M20">
        <f t="shared" si="2"/>
        <v>1.0856408124206739E-12</v>
      </c>
      <c r="Q20">
        <v>552</v>
      </c>
      <c r="R20">
        <v>231.94499999999999</v>
      </c>
      <c r="S20">
        <f t="shared" si="3"/>
        <v>505.09499999999997</v>
      </c>
      <c r="T20">
        <v>14.432600000000001</v>
      </c>
      <c r="U20">
        <f t="shared" si="18"/>
        <v>0.96588232144769259</v>
      </c>
      <c r="V20">
        <f t="shared" si="4"/>
        <v>3.4117678552307407E-2</v>
      </c>
      <c r="W20">
        <f t="shared" si="5"/>
        <v>3.7505130813435261E-4</v>
      </c>
      <c r="X20">
        <f t="shared" si="6"/>
        <v>-0.87312568033121063</v>
      </c>
      <c r="Y20">
        <f t="shared" si="7"/>
        <v>-1.8728732208462231</v>
      </c>
      <c r="Z20">
        <f t="shared" si="19"/>
        <v>4.1088711979108197E-2</v>
      </c>
      <c r="AA20">
        <f t="shared" si="8"/>
        <v>4.2881423884343707E-4</v>
      </c>
      <c r="AB20">
        <f t="shared" si="9"/>
        <v>4.8595307037573973E-5</v>
      </c>
      <c r="AC20">
        <f t="shared" si="9"/>
        <v>2.8904527184298166E-9</v>
      </c>
      <c r="AG20">
        <v>368</v>
      </c>
      <c r="AH20">
        <v>239.15100000000001</v>
      </c>
      <c r="AI20">
        <f t="shared" si="10"/>
        <v>512.30099999999993</v>
      </c>
      <c r="AJ20">
        <v>8.2675300000000007</v>
      </c>
      <c r="AK20">
        <f t="shared" si="20"/>
        <v>0.96549569718054107</v>
      </c>
      <c r="AL20">
        <f t="shared" si="21"/>
        <v>3.4504302819458932E-2</v>
      </c>
      <c r="AM20">
        <f t="shared" si="22"/>
        <v>5.7894497132427586E-4</v>
      </c>
      <c r="AN20">
        <f t="shared" si="23"/>
        <v>-0.85894190324982733</v>
      </c>
      <c r="AO20">
        <f t="shared" si="11"/>
        <v>-1.7983567027167511</v>
      </c>
      <c r="AP20">
        <f t="shared" si="26"/>
        <v>4.5682180009472759E-2</v>
      </c>
      <c r="AQ20">
        <f t="shared" si="24"/>
        <v>6.8454911850561614E-4</v>
      </c>
      <c r="AR20">
        <f t="shared" si="12"/>
        <v>1.249449384750314E-4</v>
      </c>
      <c r="AS20">
        <f t="shared" si="12"/>
        <v>1.115223590189818E-8</v>
      </c>
    </row>
    <row r="21" spans="1:45" x14ac:dyDescent="0.25">
      <c r="A21">
        <v>1128</v>
      </c>
      <c r="B21">
        <v>229.06399999999999</v>
      </c>
      <c r="C21">
        <f t="shared" si="0"/>
        <v>502.21399999999994</v>
      </c>
      <c r="D21">
        <v>11.097200000000001</v>
      </c>
      <c r="E21">
        <f t="shared" si="13"/>
        <v>0.95848124443983806</v>
      </c>
      <c r="F21">
        <f t="shared" si="1"/>
        <v>4.1518755560161935E-2</v>
      </c>
      <c r="G21">
        <f t="shared" si="14"/>
        <v>2.1409093222910135E-4</v>
      </c>
      <c r="H21">
        <f t="shared" si="15"/>
        <v>-0.86163598785353868</v>
      </c>
      <c r="I21">
        <f t="shared" si="16"/>
        <v>-1.8120440415769781</v>
      </c>
      <c r="J21">
        <f t="shared" si="25"/>
        <v>4.4809690867318314E-2</v>
      </c>
      <c r="K21">
        <f t="shared" si="17"/>
        <v>2.3433628716401446E-4</v>
      </c>
      <c r="L21">
        <f t="shared" si="2"/>
        <v>1.0830255195888447E-5</v>
      </c>
      <c r="M21">
        <f t="shared" si="2"/>
        <v>4.0987439644061097E-10</v>
      </c>
      <c r="Q21">
        <v>576</v>
      </c>
      <c r="R21">
        <v>239.905</v>
      </c>
      <c r="S21">
        <f t="shared" si="3"/>
        <v>513.05499999999995</v>
      </c>
      <c r="T21">
        <v>14.2981</v>
      </c>
      <c r="U21">
        <f t="shared" si="18"/>
        <v>0.95688109005246813</v>
      </c>
      <c r="V21">
        <f t="shared" si="4"/>
        <v>4.3118909947531869E-2</v>
      </c>
      <c r="W21">
        <f t="shared" si="5"/>
        <v>4.2580174536888116E-4</v>
      </c>
      <c r="X21">
        <f t="shared" si="6"/>
        <v>-0.84134730878514907</v>
      </c>
      <c r="Y21">
        <f t="shared" si="7"/>
        <v>-1.7136417679507099</v>
      </c>
      <c r="Z21">
        <f t="shared" si="19"/>
        <v>5.1380253711350687E-2</v>
      </c>
      <c r="AA21">
        <f t="shared" si="8"/>
        <v>5.0894596198556403E-4</v>
      </c>
      <c r="AB21">
        <f t="shared" si="9"/>
        <v>6.8249800783988073E-5</v>
      </c>
      <c r="AC21">
        <f t="shared" si="9"/>
        <v>6.9129607568018842E-9</v>
      </c>
      <c r="AG21">
        <v>384</v>
      </c>
      <c r="AH21">
        <v>247.02600000000001</v>
      </c>
      <c r="AI21">
        <f t="shared" si="10"/>
        <v>520.17599999999993</v>
      </c>
      <c r="AJ21">
        <v>8.1882099999999998</v>
      </c>
      <c r="AK21">
        <f t="shared" si="20"/>
        <v>0.95623257763935265</v>
      </c>
      <c r="AL21">
        <f t="shared" si="21"/>
        <v>4.3767422360647346E-2</v>
      </c>
      <c r="AM21">
        <f t="shared" si="22"/>
        <v>6.5937832462725776E-4</v>
      </c>
      <c r="AN21">
        <f t="shared" si="23"/>
        <v>-0.82512173240215336</v>
      </c>
      <c r="AO21">
        <f t="shared" si="11"/>
        <v>-1.6417183977821561</v>
      </c>
      <c r="AP21">
        <f t="shared" si="26"/>
        <v>5.663496590556262E-2</v>
      </c>
      <c r="AQ21">
        <f t="shared" si="24"/>
        <v>8.0505741748401727E-4</v>
      </c>
      <c r="AR21">
        <f t="shared" si="12"/>
        <v>1.6557367688029074E-4</v>
      </c>
      <c r="AS21">
        <f t="shared" si="12"/>
        <v>2.1222398095568359E-8</v>
      </c>
    </row>
    <row r="22" spans="1:45" x14ac:dyDescent="0.25">
      <c r="A22">
        <v>1175</v>
      </c>
      <c r="B22">
        <v>236.91300000000001</v>
      </c>
      <c r="C22">
        <f t="shared" si="0"/>
        <v>510.06299999999999</v>
      </c>
      <c r="D22">
        <v>10.980700000000001</v>
      </c>
      <c r="E22">
        <f t="shared" si="13"/>
        <v>0.9484189706250703</v>
      </c>
      <c r="F22">
        <f t="shared" si="1"/>
        <v>5.1581029374929699E-2</v>
      </c>
      <c r="G22">
        <f t="shared" si="14"/>
        <v>2.4753689760738411E-4</v>
      </c>
      <c r="H22">
        <f t="shared" si="15"/>
        <v>-0.82762739979972544</v>
      </c>
      <c r="I22">
        <f t="shared" si="16"/>
        <v>-1.6524821429287608</v>
      </c>
      <c r="J22">
        <f t="shared" si="25"/>
        <v>5.5823496364026989E-2</v>
      </c>
      <c r="K22">
        <f t="shared" si="17"/>
        <v>2.7677676288552109E-4</v>
      </c>
      <c r="L22">
        <f t="shared" si="2"/>
        <v>1.7998526153580228E-5</v>
      </c>
      <c r="M22">
        <f t="shared" si="2"/>
        <v>8.5496972148360053E-10</v>
      </c>
      <c r="Q22">
        <v>600</v>
      </c>
      <c r="R22">
        <v>247.83099999999999</v>
      </c>
      <c r="S22">
        <f t="shared" si="3"/>
        <v>520.98099999999999</v>
      </c>
      <c r="T22">
        <v>14.1454</v>
      </c>
      <c r="U22">
        <f t="shared" si="18"/>
        <v>0.94666184816361498</v>
      </c>
      <c r="V22">
        <f t="shared" si="4"/>
        <v>5.3338151836385017E-2</v>
      </c>
      <c r="W22">
        <f t="shared" si="5"/>
        <v>5.0583128100795593E-4</v>
      </c>
      <c r="X22">
        <f t="shared" si="6"/>
        <v>-0.80363057176525254</v>
      </c>
      <c r="Y22">
        <f t="shared" si="7"/>
        <v>-1.553901219114727</v>
      </c>
      <c r="Z22">
        <f t="shared" si="19"/>
        <v>6.3594956799004232E-2</v>
      </c>
      <c r="AA22">
        <f t="shared" si="8"/>
        <v>5.9492480247046447E-4</v>
      </c>
      <c r="AB22">
        <f t="shared" si="9"/>
        <v>1.0520204804121016E-4</v>
      </c>
      <c r="AC22">
        <f t="shared" si="9"/>
        <v>7.9376555665904686E-9</v>
      </c>
      <c r="AG22">
        <v>400</v>
      </c>
      <c r="AH22">
        <v>254.90199999999999</v>
      </c>
      <c r="AI22">
        <f t="shared" si="10"/>
        <v>528.05199999999991</v>
      </c>
      <c r="AJ22">
        <v>8.0978700000000003</v>
      </c>
      <c r="AK22">
        <f t="shared" si="20"/>
        <v>0.94568252444531653</v>
      </c>
      <c r="AL22">
        <f t="shared" si="21"/>
        <v>5.431747555468347E-2</v>
      </c>
      <c r="AM22">
        <f t="shared" si="22"/>
        <v>7.8667031025377726E-4</v>
      </c>
      <c r="AN22">
        <f t="shared" si="23"/>
        <v>-0.78534784523254575</v>
      </c>
      <c r="AO22">
        <f t="shared" si="11"/>
        <v>-1.4847260850295154</v>
      </c>
      <c r="AP22">
        <f t="shared" si="26"/>
        <v>6.95158845853069E-2</v>
      </c>
      <c r="AQ22">
        <f t="shared" si="24"/>
        <v>9.3693544931966965E-4</v>
      </c>
      <c r="AR22">
        <f t="shared" si="12"/>
        <v>2.3099163706213584E-4</v>
      </c>
      <c r="AS22">
        <f t="shared" si="12"/>
        <v>2.257961201849198E-8</v>
      </c>
    </row>
    <row r="23" spans="1:45" x14ac:dyDescent="0.25">
      <c r="A23">
        <v>1222</v>
      </c>
      <c r="B23">
        <v>244.75800000000001</v>
      </c>
      <c r="C23">
        <f t="shared" si="0"/>
        <v>517.90800000000002</v>
      </c>
      <c r="D23">
        <v>10.846</v>
      </c>
      <c r="E23">
        <f t="shared" si="13"/>
        <v>0.93678473643752325</v>
      </c>
      <c r="F23">
        <f t="shared" si="1"/>
        <v>6.3215263562476753E-2</v>
      </c>
      <c r="G23">
        <f t="shared" si="14"/>
        <v>3.0707806674234295E-4</v>
      </c>
      <c r="H23">
        <f t="shared" si="15"/>
        <v>-0.7874595409258085</v>
      </c>
      <c r="I23">
        <f t="shared" si="16"/>
        <v>-1.4924856509945064</v>
      </c>
      <c r="J23">
        <f t="shared" si="25"/>
        <v>6.8832004219646484E-2</v>
      </c>
      <c r="K23">
        <f t="shared" si="17"/>
        <v>3.2309725001542823E-4</v>
      </c>
      <c r="L23">
        <f t="shared" si="2"/>
        <v>3.1547775609903453E-5</v>
      </c>
      <c r="M23">
        <f t="shared" si="2"/>
        <v>2.5661423273669509E-10</v>
      </c>
      <c r="Q23">
        <v>624</v>
      </c>
      <c r="R23">
        <v>255.72900000000001</v>
      </c>
      <c r="S23">
        <f t="shared" si="3"/>
        <v>528.87900000000002</v>
      </c>
      <c r="T23">
        <v>13.964</v>
      </c>
      <c r="U23">
        <f t="shared" si="18"/>
        <v>0.93452189741942404</v>
      </c>
      <c r="V23">
        <f t="shared" si="4"/>
        <v>6.5478102580575959E-2</v>
      </c>
      <c r="W23">
        <f t="shared" si="5"/>
        <v>6.3633240532534141E-4</v>
      </c>
      <c r="X23">
        <f t="shared" si="6"/>
        <v>-0.75954215374568079</v>
      </c>
      <c r="Y23">
        <f t="shared" si="7"/>
        <v>-1.394181788907249</v>
      </c>
      <c r="Z23">
        <f t="shared" si="19"/>
        <v>7.7873152058295383E-2</v>
      </c>
      <c r="AA23">
        <f t="shared" si="8"/>
        <v>6.8696255752376061E-4</v>
      </c>
      <c r="AB23">
        <f t="shared" si="9"/>
        <v>1.5363725155511258E-4</v>
      </c>
      <c r="AC23">
        <f t="shared" si="9"/>
        <v>2.5634123116350926E-9</v>
      </c>
      <c r="AG23">
        <v>416</v>
      </c>
      <c r="AH23">
        <v>262.78199999999998</v>
      </c>
      <c r="AI23">
        <f t="shared" si="10"/>
        <v>535.93200000000002</v>
      </c>
      <c r="AJ23">
        <v>7.9900900000000004</v>
      </c>
      <c r="AK23">
        <f t="shared" si="20"/>
        <v>0.93309579948125609</v>
      </c>
      <c r="AL23">
        <f t="shared" si="21"/>
        <v>6.6904200518743906E-2</v>
      </c>
      <c r="AM23">
        <f t="shared" si="22"/>
        <v>1.0046140425248665E-3</v>
      </c>
      <c r="AN23">
        <f t="shared" si="23"/>
        <v>-0.73905851972964021</v>
      </c>
      <c r="AO23">
        <f t="shared" si="11"/>
        <v>-1.3272639797202441</v>
      </c>
      <c r="AP23">
        <f t="shared" si="26"/>
        <v>8.4506851774421618E-2</v>
      </c>
      <c r="AQ23">
        <f t="shared" si="24"/>
        <v>1.0786080505587798E-3</v>
      </c>
      <c r="AR23">
        <f t="shared" si="12"/>
        <v>3.0985333122901212E-4</v>
      </c>
      <c r="AS23">
        <f t="shared" si="12"/>
        <v>5.4751132249228327E-9</v>
      </c>
    </row>
    <row r="24" spans="1:45" x14ac:dyDescent="0.25">
      <c r="A24">
        <v>1269</v>
      </c>
      <c r="B24">
        <v>252.578</v>
      </c>
      <c r="C24">
        <f t="shared" si="0"/>
        <v>525.72799999999995</v>
      </c>
      <c r="D24">
        <v>10.678900000000001</v>
      </c>
      <c r="E24">
        <f t="shared" si="13"/>
        <v>0.92235206730063313</v>
      </c>
      <c r="F24">
        <f t="shared" si="1"/>
        <v>7.7647932699366873E-2</v>
      </c>
      <c r="G24">
        <f t="shared" si="14"/>
        <v>3.9050921114750241E-4</v>
      </c>
      <c r="H24">
        <f t="shared" si="15"/>
        <v>-0.74056931572818896</v>
      </c>
      <c r="I24">
        <f t="shared" si="16"/>
        <v>-1.3320663422978829</v>
      </c>
      <c r="J24">
        <f t="shared" si="25"/>
        <v>8.4017574970371614E-2</v>
      </c>
      <c r="K24">
        <f t="shared" si="17"/>
        <v>3.7186873635933567E-4</v>
      </c>
      <c r="L24">
        <f t="shared" si="2"/>
        <v>4.0572342660570434E-5</v>
      </c>
      <c r="M24">
        <f t="shared" si="2"/>
        <v>3.4746730032827961E-10</v>
      </c>
      <c r="Q24">
        <v>648</v>
      </c>
      <c r="R24">
        <v>263.63799999999998</v>
      </c>
      <c r="S24">
        <f t="shared" si="3"/>
        <v>536.78800000000001</v>
      </c>
      <c r="T24">
        <v>13.735799999999999</v>
      </c>
      <c r="U24">
        <f t="shared" si="18"/>
        <v>0.91924991969161585</v>
      </c>
      <c r="V24">
        <f t="shared" si="4"/>
        <v>8.0750080308384153E-2</v>
      </c>
      <c r="W24">
        <f t="shared" si="5"/>
        <v>8.170262697647831E-4</v>
      </c>
      <c r="X24">
        <f t="shared" si="6"/>
        <v>-0.70863304342764999</v>
      </c>
      <c r="Y24">
        <f t="shared" si="7"/>
        <v>-1.2345574736043501</v>
      </c>
      <c r="Z24">
        <f t="shared" si="19"/>
        <v>9.4360253438865643E-2</v>
      </c>
      <c r="AA24">
        <f t="shared" si="8"/>
        <v>7.8690005039331874E-4</v>
      </c>
      <c r="AB24">
        <f t="shared" si="9"/>
        <v>1.8523681264168032E-4</v>
      </c>
      <c r="AC24">
        <f t="shared" si="9"/>
        <v>9.0758909361759422E-10</v>
      </c>
      <c r="AG24">
        <v>432</v>
      </c>
      <c r="AH24">
        <v>270.60500000000002</v>
      </c>
      <c r="AI24">
        <f t="shared" si="10"/>
        <v>543.755</v>
      </c>
      <c r="AJ24">
        <v>7.8524500000000002</v>
      </c>
      <c r="AK24">
        <f t="shared" si="20"/>
        <v>0.91702197480085823</v>
      </c>
      <c r="AL24">
        <f t="shared" si="21"/>
        <v>8.2978025199141769E-2</v>
      </c>
      <c r="AM24">
        <f t="shared" si="22"/>
        <v>1.2799997430803997E-3</v>
      </c>
      <c r="AN24">
        <f t="shared" si="23"/>
        <v>-0.68576985488231945</v>
      </c>
      <c r="AO24">
        <f t="shared" si="11"/>
        <v>-1.1693504998293662</v>
      </c>
      <c r="AP24">
        <f t="shared" si="26"/>
        <v>0.1017645805833621</v>
      </c>
      <c r="AQ24">
        <f t="shared" si="24"/>
        <v>1.2202797363773052E-3</v>
      </c>
      <c r="AR24">
        <f t="shared" si="12"/>
        <v>3.5293466320437798E-4</v>
      </c>
      <c r="AS24">
        <f t="shared" si="12"/>
        <v>3.5664792006176574E-9</v>
      </c>
    </row>
    <row r="25" spans="1:45" x14ac:dyDescent="0.25">
      <c r="A25">
        <v>1316</v>
      </c>
      <c r="B25">
        <v>260.41000000000003</v>
      </c>
      <c r="C25">
        <f t="shared" si="0"/>
        <v>533.55999999999995</v>
      </c>
      <c r="D25">
        <v>10.4664</v>
      </c>
      <c r="E25">
        <f t="shared" si="13"/>
        <v>0.90399813437670051</v>
      </c>
      <c r="F25">
        <f t="shared" si="1"/>
        <v>9.6001865623299487E-2</v>
      </c>
      <c r="G25">
        <f t="shared" si="14"/>
        <v>4.9194972152558373E-4</v>
      </c>
      <c r="H25">
        <f t="shared" si="15"/>
        <v>-0.68660101735668988</v>
      </c>
      <c r="I25">
        <f t="shared" si="16"/>
        <v>-1.1716611372179837</v>
      </c>
      <c r="J25">
        <f t="shared" si="25"/>
        <v>0.10149540557926039</v>
      </c>
      <c r="K25">
        <f t="shared" si="17"/>
        <v>4.2438986028544017E-4</v>
      </c>
      <c r="L25">
        <f t="shared" si="2"/>
        <v>3.017898124773888E-5</v>
      </c>
      <c r="M25">
        <f t="shared" si="2"/>
        <v>4.5643348507874532E-9</v>
      </c>
      <c r="Q25">
        <v>672</v>
      </c>
      <c r="R25">
        <v>271.59199999999998</v>
      </c>
      <c r="S25">
        <f t="shared" si="3"/>
        <v>544.74199999999996</v>
      </c>
      <c r="T25">
        <v>13.4428</v>
      </c>
      <c r="U25">
        <f t="shared" si="18"/>
        <v>0.89964128921726105</v>
      </c>
      <c r="V25">
        <f t="shared" si="4"/>
        <v>0.10035871078273895</v>
      </c>
      <c r="W25">
        <f t="shared" si="5"/>
        <v>1.0281146268337111E-3</v>
      </c>
      <c r="X25">
        <f t="shared" si="6"/>
        <v>-0.65031781061621463</v>
      </c>
      <c r="Y25">
        <f t="shared" si="7"/>
        <v>-1.0745505171148315</v>
      </c>
      <c r="Z25">
        <f t="shared" si="19"/>
        <v>0.11324585464830529</v>
      </c>
      <c r="AA25">
        <f t="shared" si="8"/>
        <v>8.9499734256982073E-4</v>
      </c>
      <c r="AB25">
        <f t="shared" si="9"/>
        <v>1.6607847701180427E-4</v>
      </c>
      <c r="AC25">
        <f t="shared" si="9"/>
        <v>1.7720211369793403E-8</v>
      </c>
      <c r="AG25">
        <v>448</v>
      </c>
      <c r="AH25">
        <v>278.43900000000002</v>
      </c>
      <c r="AI25">
        <f t="shared" si="10"/>
        <v>551.58899999999994</v>
      </c>
      <c r="AJ25">
        <v>7.6770800000000001</v>
      </c>
      <c r="AK25">
        <f t="shared" si="20"/>
        <v>0.89654197891157184</v>
      </c>
      <c r="AL25">
        <f t="shared" si="21"/>
        <v>0.10345802108842816</v>
      </c>
      <c r="AM25">
        <f t="shared" si="22"/>
        <v>1.5999814317195285E-3</v>
      </c>
      <c r="AN25">
        <f t="shared" si="23"/>
        <v>-0.62548189591696657</v>
      </c>
      <c r="AO25">
        <f t="shared" si="11"/>
        <v>-1.0120555401129263</v>
      </c>
      <c r="AP25">
        <f t="shared" si="26"/>
        <v>0.12128905636539898</v>
      </c>
      <c r="AQ25">
        <f t="shared" si="24"/>
        <v>1.3722217861687764E-3</v>
      </c>
      <c r="AR25">
        <f t="shared" si="12"/>
        <v>3.1794581904857769E-4</v>
      </c>
      <c r="AS25">
        <f t="shared" si="12"/>
        <v>5.1874456141404221E-8</v>
      </c>
    </row>
    <row r="26" spans="1:45" x14ac:dyDescent="0.25">
      <c r="A26">
        <v>1363</v>
      </c>
      <c r="B26">
        <v>268.20800000000003</v>
      </c>
      <c r="C26">
        <f t="shared" si="0"/>
        <v>541.35799999999995</v>
      </c>
      <c r="D26">
        <v>10.198700000000001</v>
      </c>
      <c r="E26">
        <f t="shared" si="13"/>
        <v>0.88087649746499808</v>
      </c>
      <c r="F26">
        <f t="shared" si="1"/>
        <v>0.11912350253500192</v>
      </c>
      <c r="G26">
        <f t="shared" si="14"/>
        <v>5.8829982948070886E-4</v>
      </c>
      <c r="H26">
        <f t="shared" si="15"/>
        <v>-0.62501047110654251</v>
      </c>
      <c r="I26">
        <f t="shared" si="16"/>
        <v>-1.0108973308825129</v>
      </c>
      <c r="J26">
        <f t="shared" si="25"/>
        <v>0.12144172901267608</v>
      </c>
      <c r="K26">
        <f t="shared" si="17"/>
        <v>4.76887632423642E-4</v>
      </c>
      <c r="L26">
        <f t="shared" si="2"/>
        <v>5.3741740017895281E-6</v>
      </c>
      <c r="M26">
        <f t="shared" si="2"/>
        <v>1.2412677653082699E-8</v>
      </c>
      <c r="Q26">
        <v>696</v>
      </c>
      <c r="R26">
        <v>279.54700000000003</v>
      </c>
      <c r="S26">
        <f t="shared" si="3"/>
        <v>552.697</v>
      </c>
      <c r="T26">
        <v>13.0741</v>
      </c>
      <c r="U26">
        <f t="shared" si="18"/>
        <v>0.87496653817325198</v>
      </c>
      <c r="V26">
        <f t="shared" si="4"/>
        <v>0.12503346182674802</v>
      </c>
      <c r="W26">
        <f t="shared" si="5"/>
        <v>1.2035103687047151E-3</v>
      </c>
      <c r="X26">
        <f t="shared" si="6"/>
        <v>-0.58399175259717118</v>
      </c>
      <c r="Y26">
        <f t="shared" si="7"/>
        <v>-0.91372083883016386</v>
      </c>
      <c r="Z26">
        <f t="shared" si="19"/>
        <v>0.13472579086998099</v>
      </c>
      <c r="AA26">
        <f t="shared" si="8"/>
        <v>1.0035592537068212E-3</v>
      </c>
      <c r="AB26">
        <f t="shared" si="9"/>
        <v>9.3941242282297388E-5</v>
      </c>
      <c r="AC26">
        <f t="shared" si="9"/>
        <v>3.9980448388900985E-8</v>
      </c>
      <c r="AG26">
        <v>464</v>
      </c>
      <c r="AH26">
        <v>286.274</v>
      </c>
      <c r="AI26">
        <f t="shared" si="10"/>
        <v>559.42399999999998</v>
      </c>
      <c r="AJ26">
        <v>7.4578699999999998</v>
      </c>
      <c r="AK26">
        <f t="shared" si="20"/>
        <v>0.87094227600405938</v>
      </c>
      <c r="AL26">
        <f t="shared" si="21"/>
        <v>0.12905772399594062</v>
      </c>
      <c r="AM26">
        <f t="shared" si="22"/>
        <v>1.8639079340277143E-3</v>
      </c>
      <c r="AN26">
        <f t="shared" si="23"/>
        <v>-0.55768723517671215</v>
      </c>
      <c r="AO26">
        <f t="shared" si="11"/>
        <v>-0.85479121944039693</v>
      </c>
      <c r="AP26">
        <f t="shared" si="26"/>
        <v>0.14324460494409941</v>
      </c>
      <c r="AQ26">
        <f t="shared" si="24"/>
        <v>1.5273181220536902E-3</v>
      </c>
      <c r="AR26">
        <f t="shared" si="12"/>
        <v>2.0126759103723075E-4</v>
      </c>
      <c r="AS26">
        <f t="shared" si="12"/>
        <v>1.1329270152470885E-7</v>
      </c>
    </row>
    <row r="27" spans="1:45" x14ac:dyDescent="0.25">
      <c r="A27">
        <v>1410</v>
      </c>
      <c r="B27">
        <v>276.09699999999998</v>
      </c>
      <c r="C27">
        <f t="shared" si="0"/>
        <v>549.24699999999996</v>
      </c>
      <c r="D27">
        <v>9.8785699999999999</v>
      </c>
      <c r="E27">
        <f t="shared" si="13"/>
        <v>0.85322640547940476</v>
      </c>
      <c r="F27">
        <f t="shared" si="1"/>
        <v>0.14677359452059524</v>
      </c>
      <c r="G27">
        <f t="shared" si="14"/>
        <v>6.4877822072242257E-4</v>
      </c>
      <c r="H27">
        <f t="shared" si="15"/>
        <v>-0.55580106595921808</v>
      </c>
      <c r="I27">
        <f t="shared" si="16"/>
        <v>-0.85065775057723858</v>
      </c>
      <c r="J27">
        <f t="shared" si="25"/>
        <v>0.14385544773658726</v>
      </c>
      <c r="K27">
        <f t="shared" si="17"/>
        <v>5.3631813176092361E-4</v>
      </c>
      <c r="L27">
        <f t="shared" si="2"/>
        <v>8.5155806530161159E-6</v>
      </c>
      <c r="M27">
        <f t="shared" si="2"/>
        <v>1.2647271609228261E-8</v>
      </c>
      <c r="Q27">
        <v>720</v>
      </c>
      <c r="R27">
        <v>287.45999999999998</v>
      </c>
      <c r="S27">
        <f t="shared" si="3"/>
        <v>560.6099999999999</v>
      </c>
      <c r="T27">
        <v>12.6425</v>
      </c>
      <c r="U27">
        <f t="shared" si="18"/>
        <v>0.84608228932433882</v>
      </c>
      <c r="V27">
        <f t="shared" si="4"/>
        <v>0.15391771067566118</v>
      </c>
      <c r="W27">
        <f t="shared" si="5"/>
        <v>1.3033381518363825E-3</v>
      </c>
      <c r="X27">
        <f t="shared" si="6"/>
        <v>-0.50962043759886599</v>
      </c>
      <c r="Y27">
        <f t="shared" si="7"/>
        <v>-0.75294765940038932</v>
      </c>
      <c r="Z27">
        <f t="shared" si="19"/>
        <v>0.15881121295894468</v>
      </c>
      <c r="AA27">
        <f t="shared" si="8"/>
        <v>1.1080518662434171E-3</v>
      </c>
      <c r="AB27">
        <f t="shared" si="9"/>
        <v>2.3946364596500845E-5</v>
      </c>
      <c r="AC27">
        <f t="shared" si="9"/>
        <v>3.8136733340697215E-8</v>
      </c>
      <c r="AG27" s="11">
        <v>480</v>
      </c>
      <c r="AH27">
        <v>294.13499999999999</v>
      </c>
      <c r="AI27">
        <f t="shared" si="10"/>
        <v>567.28499999999997</v>
      </c>
      <c r="AJ27">
        <v>7.2024999999999997</v>
      </c>
      <c r="AK27">
        <f t="shared" si="20"/>
        <v>0.84111974905961595</v>
      </c>
      <c r="AL27">
        <f t="shared" si="21"/>
        <v>0.15888025094038405</v>
      </c>
      <c r="AM27">
        <f t="shared" si="22"/>
        <v>2.0132424538624946E-3</v>
      </c>
      <c r="AN27">
        <f t="shared" si="23"/>
        <v>-0.48223003505735984</v>
      </c>
      <c r="AO27">
        <f t="shared" si="11"/>
        <v>-0.69789379945287955</v>
      </c>
      <c r="AP27">
        <f t="shared" si="26"/>
        <v>0.16768169489695844</v>
      </c>
      <c r="AQ27">
        <f t="shared" si="24"/>
        <v>1.6877471295709484E-3</v>
      </c>
      <c r="AR27">
        <f t="shared" si="12"/>
        <v>7.7465415720719938E-5</v>
      </c>
      <c r="AS27">
        <f t="shared" si="12"/>
        <v>1.0594720613565881E-7</v>
      </c>
    </row>
    <row r="28" spans="1:45" x14ac:dyDescent="0.25">
      <c r="A28">
        <v>1457</v>
      </c>
      <c r="B28">
        <v>283.952</v>
      </c>
      <c r="C28">
        <f t="shared" si="0"/>
        <v>557.10199999999998</v>
      </c>
      <c r="D28">
        <v>9.5255299999999998</v>
      </c>
      <c r="E28">
        <f t="shared" si="13"/>
        <v>0.8227338291054509</v>
      </c>
      <c r="F28">
        <f t="shared" si="1"/>
        <v>0.1772661708945491</v>
      </c>
      <c r="G28">
        <f t="shared" si="14"/>
        <v>6.6809234688317541E-4</v>
      </c>
      <c r="H28">
        <f t="shared" si="15"/>
        <v>-0.47796667407059767</v>
      </c>
      <c r="I28">
        <f t="shared" si="16"/>
        <v>-0.68950238189008783</v>
      </c>
      <c r="J28">
        <f t="shared" si="25"/>
        <v>0.16906239992935068</v>
      </c>
      <c r="K28">
        <f t="shared" si="17"/>
        <v>5.9151754226271808E-4</v>
      </c>
      <c r="L28">
        <f t="shared" si="2"/>
        <v>6.7301858049432625E-5</v>
      </c>
      <c r="M28">
        <f t="shared" si="2"/>
        <v>5.8637007026612131E-9</v>
      </c>
      <c r="Q28">
        <v>744</v>
      </c>
      <c r="R28">
        <v>295.36099999999999</v>
      </c>
      <c r="S28">
        <f t="shared" si="3"/>
        <v>568.51099999999997</v>
      </c>
      <c r="T28">
        <v>12.1751</v>
      </c>
      <c r="U28">
        <f t="shared" si="18"/>
        <v>0.81480217368026564</v>
      </c>
      <c r="V28">
        <f t="shared" si="4"/>
        <v>0.18519782631973436</v>
      </c>
      <c r="W28">
        <f t="shared" si="5"/>
        <v>1.3292710675661262E-3</v>
      </c>
      <c r="X28">
        <f t="shared" si="6"/>
        <v>-0.42750543136035679</v>
      </c>
      <c r="Y28">
        <f t="shared" si="7"/>
        <v>-0.59353648883130328</v>
      </c>
      <c r="Z28">
        <f t="shared" si="19"/>
        <v>0.18540445774878669</v>
      </c>
      <c r="AA28">
        <f t="shared" si="8"/>
        <v>1.2139876675975405E-3</v>
      </c>
      <c r="AB28">
        <f t="shared" si="9"/>
        <v>4.2696547472209784E-8</v>
      </c>
      <c r="AC28">
        <f t="shared" si="9"/>
        <v>1.3290262308316903E-8</v>
      </c>
      <c r="AG28">
        <v>496</v>
      </c>
      <c r="AH28">
        <v>301.99099999999999</v>
      </c>
      <c r="AI28">
        <f t="shared" si="10"/>
        <v>575.14099999999996</v>
      </c>
      <c r="AJ28">
        <v>6.9266699999999997</v>
      </c>
      <c r="AK28">
        <f t="shared" si="20"/>
        <v>0.80890786979781604</v>
      </c>
      <c r="AL28">
        <f t="shared" si="21"/>
        <v>0.19109213020218396</v>
      </c>
      <c r="AM28">
        <f t="shared" si="22"/>
        <v>2.0419269437427848E-3</v>
      </c>
      <c r="AN28">
        <f t="shared" si="23"/>
        <v>-0.39884683474827543</v>
      </c>
      <c r="AO28">
        <f t="shared" si="11"/>
        <v>-0.54159477593352545</v>
      </c>
      <c r="AP28">
        <f t="shared" si="26"/>
        <v>0.19468564897009361</v>
      </c>
      <c r="AQ28">
        <f t="shared" si="24"/>
        <v>1.8455808079497491E-3</v>
      </c>
      <c r="AR28">
        <f t="shared" si="12"/>
        <v>1.2913377135318836E-5</v>
      </c>
      <c r="AS28">
        <f t="shared" si="12"/>
        <v>3.8551805040857211E-8</v>
      </c>
    </row>
    <row r="29" spans="1:45" x14ac:dyDescent="0.25">
      <c r="A29">
        <v>1504</v>
      </c>
      <c r="B29">
        <v>291.74599999999998</v>
      </c>
      <c r="C29">
        <f t="shared" si="0"/>
        <v>564.89599999999996</v>
      </c>
      <c r="D29">
        <v>9.1619799999999998</v>
      </c>
      <c r="E29">
        <f t="shared" si="13"/>
        <v>0.79133348880194165</v>
      </c>
      <c r="F29">
        <f t="shared" si="1"/>
        <v>0.20866651119805835</v>
      </c>
      <c r="G29">
        <f t="shared" si="14"/>
        <v>6.8487046028447771E-4</v>
      </c>
      <c r="H29">
        <f t="shared" si="15"/>
        <v>-0.39212134185648284</v>
      </c>
      <c r="I29">
        <f t="shared" si="16"/>
        <v>-0.52965625740942335</v>
      </c>
      <c r="J29">
        <f t="shared" si="25"/>
        <v>0.19686372441569844</v>
      </c>
      <c r="K29">
        <f t="shared" si="17"/>
        <v>6.4361847619337238E-4</v>
      </c>
      <c r="L29">
        <f t="shared" si="2"/>
        <v>1.3930577582984977E-4</v>
      </c>
      <c r="M29">
        <f t="shared" si="2"/>
        <v>1.7017261914528076E-9</v>
      </c>
      <c r="Q29">
        <v>768</v>
      </c>
      <c r="R29">
        <v>303.26</v>
      </c>
      <c r="S29">
        <f t="shared" si="3"/>
        <v>576.41</v>
      </c>
      <c r="T29">
        <v>11.698399999999999</v>
      </c>
      <c r="U29">
        <f t="shared" si="18"/>
        <v>0.78289966805867861</v>
      </c>
      <c r="V29">
        <f t="shared" si="4"/>
        <v>0.21710033194132139</v>
      </c>
      <c r="W29">
        <f t="shared" si="5"/>
        <v>1.3563193775207871E-3</v>
      </c>
      <c r="X29">
        <f t="shared" si="6"/>
        <v>-0.33753978269789031</v>
      </c>
      <c r="Y29">
        <f t="shared" si="7"/>
        <v>-0.43610158079670291</v>
      </c>
      <c r="Z29">
        <f t="shared" si="19"/>
        <v>0.21454016177112767</v>
      </c>
      <c r="AA29">
        <f t="shared" si="8"/>
        <v>1.3224724779530065E-3</v>
      </c>
      <c r="AB29">
        <f t="shared" si="9"/>
        <v>6.5544713003497452E-6</v>
      </c>
      <c r="AC29">
        <f t="shared" si="9"/>
        <v>1.1456126103514295E-9</v>
      </c>
      <c r="AG29">
        <v>512</v>
      </c>
      <c r="AH29">
        <v>309.81900000000002</v>
      </c>
      <c r="AI29">
        <f t="shared" si="10"/>
        <v>582.96900000000005</v>
      </c>
      <c r="AJ29">
        <v>6.6469100000000001</v>
      </c>
      <c r="AK29">
        <f t="shared" si="20"/>
        <v>0.77623703869793148</v>
      </c>
      <c r="AL29">
        <f t="shared" si="21"/>
        <v>0.22376296130206852</v>
      </c>
      <c r="AM29">
        <f t="shared" si="22"/>
        <v>2.0711953418140194E-3</v>
      </c>
      <c r="AN29">
        <f t="shared" si="23"/>
        <v>-0.30766585656761802</v>
      </c>
      <c r="AO29">
        <f t="shared" si="11"/>
        <v>-0.38730074029563039</v>
      </c>
      <c r="AP29">
        <f t="shared" si="26"/>
        <v>0.22421494189728958</v>
      </c>
      <c r="AQ29">
        <f t="shared" si="24"/>
        <v>2.0012642316316357E-3</v>
      </c>
      <c r="AR29">
        <f t="shared" si="12"/>
        <v>2.0428645845638151E-7</v>
      </c>
      <c r="AS29">
        <f t="shared" si="12"/>
        <v>4.8903601713406875E-9</v>
      </c>
    </row>
    <row r="30" spans="1:45" x14ac:dyDescent="0.25">
      <c r="A30">
        <v>1551</v>
      </c>
      <c r="B30">
        <v>299.56099999999998</v>
      </c>
      <c r="C30">
        <f t="shared" si="0"/>
        <v>572.71100000000001</v>
      </c>
      <c r="D30">
        <v>8.7893000000000008</v>
      </c>
      <c r="E30">
        <f t="shared" si="13"/>
        <v>0.7591445771685712</v>
      </c>
      <c r="F30">
        <f t="shared" si="1"/>
        <v>0.2408554228314288</v>
      </c>
      <c r="G30">
        <f t="shared" si="14"/>
        <v>7.2763351601813663E-4</v>
      </c>
      <c r="H30">
        <f t="shared" si="15"/>
        <v>-0.29871474279500831</v>
      </c>
      <c r="I30">
        <f t="shared" si="16"/>
        <v>-0.37299877131238529</v>
      </c>
      <c r="J30">
        <f t="shared" si="25"/>
        <v>0.22711379279678695</v>
      </c>
      <c r="K30">
        <f t="shared" si="17"/>
        <v>7.0100179532739631E-4</v>
      </c>
      <c r="L30">
        <f t="shared" si="2"/>
        <v>1.8883239600897097E-4</v>
      </c>
      <c r="M30">
        <f t="shared" si="2"/>
        <v>7.0924854694960591E-10</v>
      </c>
      <c r="Q30">
        <v>792</v>
      </c>
      <c r="R30">
        <v>311.11599999999999</v>
      </c>
      <c r="S30">
        <f t="shared" si="3"/>
        <v>584.26599999999996</v>
      </c>
      <c r="T30">
        <v>11.212</v>
      </c>
      <c r="U30">
        <f t="shared" si="18"/>
        <v>0.75034800299817972</v>
      </c>
      <c r="V30">
        <f t="shared" si="4"/>
        <v>0.24965199700182028</v>
      </c>
      <c r="W30">
        <f t="shared" si="5"/>
        <v>1.4388585501659695E-3</v>
      </c>
      <c r="X30">
        <f t="shared" si="6"/>
        <v>-0.23953459080598694</v>
      </c>
      <c r="Y30">
        <f t="shared" si="7"/>
        <v>-0.28210932824427126</v>
      </c>
      <c r="Z30">
        <f t="shared" si="19"/>
        <v>0.24627950124199982</v>
      </c>
      <c r="AA30">
        <f t="shared" si="8"/>
        <v>1.4321101778661369E-3</v>
      </c>
      <c r="AB30">
        <f t="shared" si="9"/>
        <v>1.137372765000698E-5</v>
      </c>
      <c r="AC30">
        <f t="shared" si="9"/>
        <v>4.554052869714888E-11</v>
      </c>
      <c r="AG30">
        <v>528</v>
      </c>
      <c r="AH30">
        <v>317.63600000000002</v>
      </c>
      <c r="AI30">
        <f t="shared" si="10"/>
        <v>590.78600000000006</v>
      </c>
      <c r="AJ30">
        <v>6.3631399999999996</v>
      </c>
      <c r="AK30">
        <f t="shared" si="20"/>
        <v>0.74309791322890717</v>
      </c>
      <c r="AL30">
        <f t="shared" si="21"/>
        <v>0.25690208677109283</v>
      </c>
      <c r="AM30">
        <f t="shared" si="22"/>
        <v>2.202209742157818E-3</v>
      </c>
      <c r="AN30">
        <f t="shared" si="23"/>
        <v>-0.20879333391668742</v>
      </c>
      <c r="AO30">
        <f t="shared" si="11"/>
        <v>-0.23743440618555517</v>
      </c>
      <c r="AP30">
        <f t="shared" si="26"/>
        <v>0.25623516960339576</v>
      </c>
      <c r="AQ30">
        <f t="shared" si="24"/>
        <v>2.1714237898353083E-3</v>
      </c>
      <c r="AR30">
        <f t="shared" si="12"/>
        <v>4.4477850856907853E-7</v>
      </c>
      <c r="AS30">
        <f t="shared" si="12"/>
        <v>9.4777486040383833E-10</v>
      </c>
    </row>
    <row r="31" spans="1:45" x14ac:dyDescent="0.25">
      <c r="A31">
        <v>1598</v>
      </c>
      <c r="B31">
        <v>307.34399999999999</v>
      </c>
      <c r="C31">
        <f t="shared" si="0"/>
        <v>580.49399999999991</v>
      </c>
      <c r="D31">
        <v>8.3933499999999999</v>
      </c>
      <c r="E31">
        <f t="shared" si="13"/>
        <v>0.72494580191571878</v>
      </c>
      <c r="F31">
        <f t="shared" si="1"/>
        <v>0.27505419808428122</v>
      </c>
      <c r="G31">
        <f t="shared" si="14"/>
        <v>8.1356391937464087E-4</v>
      </c>
      <c r="H31">
        <f t="shared" si="15"/>
        <v>-0.19698025868761437</v>
      </c>
      <c r="I31">
        <f t="shared" si="16"/>
        <v>-0.22074331047740325</v>
      </c>
      <c r="J31">
        <f t="shared" si="25"/>
        <v>0.26006087717717458</v>
      </c>
      <c r="K31">
        <f t="shared" si="17"/>
        <v>7.61682982379723E-4</v>
      </c>
      <c r="L31">
        <f t="shared" si="2"/>
        <v>2.2479967182348121E-4</v>
      </c>
      <c r="M31">
        <f t="shared" si="2"/>
        <v>2.6916316234706384E-9</v>
      </c>
      <c r="Q31">
        <v>816</v>
      </c>
      <c r="R31">
        <v>318.98500000000001</v>
      </c>
      <c r="S31">
        <f t="shared" si="3"/>
        <v>592.13499999999999</v>
      </c>
      <c r="T31">
        <v>10.696</v>
      </c>
      <c r="U31">
        <f t="shared" si="18"/>
        <v>0.71581539779419645</v>
      </c>
      <c r="V31">
        <f t="shared" si="4"/>
        <v>0.28418460220580355</v>
      </c>
      <c r="W31">
        <f t="shared" si="5"/>
        <v>1.6326582967484033E-3</v>
      </c>
      <c r="X31">
        <f t="shared" si="6"/>
        <v>-0.1334044178670637</v>
      </c>
      <c r="Y31">
        <f t="shared" si="7"/>
        <v>-0.13581450088710928</v>
      </c>
      <c r="Z31">
        <f t="shared" si="19"/>
        <v>0.2806501455107871</v>
      </c>
      <c r="AA31">
        <f t="shared" si="8"/>
        <v>1.5707966816396759E-3</v>
      </c>
      <c r="AB31">
        <f t="shared" si="9"/>
        <v>1.2492384128946625E-5</v>
      </c>
      <c r="AC31">
        <f t="shared" si="9"/>
        <v>3.8268594238603407E-9</v>
      </c>
      <c r="AG31">
        <v>544</v>
      </c>
      <c r="AH31">
        <v>325.43400000000003</v>
      </c>
      <c r="AI31">
        <f t="shared" si="10"/>
        <v>598.58400000000006</v>
      </c>
      <c r="AJ31">
        <v>6.06142</v>
      </c>
      <c r="AK31">
        <f t="shared" si="20"/>
        <v>0.70786255735438208</v>
      </c>
      <c r="AL31">
        <f t="shared" si="21"/>
        <v>0.29213744264561792</v>
      </c>
      <c r="AM31">
        <f t="shared" si="22"/>
        <v>2.4728511886619037E-3</v>
      </c>
      <c r="AN31">
        <f t="shared" si="23"/>
        <v>-0.10151407291164749</v>
      </c>
      <c r="AO31">
        <f t="shared" si="11"/>
        <v>-9.6737147987831368E-2</v>
      </c>
      <c r="AP31">
        <f t="shared" si="26"/>
        <v>0.29097795024076067</v>
      </c>
      <c r="AQ31">
        <f t="shared" si="24"/>
        <v>2.3894571553783072E-3</v>
      </c>
      <c r="AR31">
        <f t="shared" si="12"/>
        <v>1.3444226369216328E-6</v>
      </c>
      <c r="AS31">
        <f t="shared" si="12"/>
        <v>6.9545647873055936E-9</v>
      </c>
    </row>
    <row r="32" spans="1:45" x14ac:dyDescent="0.25">
      <c r="A32">
        <v>1645</v>
      </c>
      <c r="B32">
        <v>315.11099999999999</v>
      </c>
      <c r="C32">
        <f t="shared" si="0"/>
        <v>588.26099999999997</v>
      </c>
      <c r="D32">
        <v>7.9506399999999999</v>
      </c>
      <c r="E32">
        <f t="shared" si="13"/>
        <v>0.68670829770511066</v>
      </c>
      <c r="F32">
        <f t="shared" si="1"/>
        <v>0.31329170229488934</v>
      </c>
      <c r="G32">
        <f t="shared" si="14"/>
        <v>9.3404290235266562E-4</v>
      </c>
      <c r="H32">
        <f t="shared" si="15"/>
        <v>-8.64392789322177E-2</v>
      </c>
      <c r="I32">
        <f t="shared" si="16"/>
        <v>-7.9246670038286768E-2</v>
      </c>
      <c r="J32">
        <f t="shared" si="25"/>
        <v>0.29585997734902159</v>
      </c>
      <c r="K32">
        <f t="shared" si="17"/>
        <v>8.441489250653303E-4</v>
      </c>
      <c r="L32">
        <f t="shared" si="2"/>
        <v>3.038650345883882E-4</v>
      </c>
      <c r="M32">
        <f t="shared" si="2"/>
        <v>8.0809271525359592E-9</v>
      </c>
      <c r="Q32">
        <v>840</v>
      </c>
      <c r="R32">
        <v>326.87200000000001</v>
      </c>
      <c r="S32">
        <f t="shared" si="3"/>
        <v>600.02199999999993</v>
      </c>
      <c r="T32">
        <v>10.1105</v>
      </c>
      <c r="U32">
        <f t="shared" si="18"/>
        <v>0.67663159867223477</v>
      </c>
      <c r="V32">
        <f t="shared" si="4"/>
        <v>0.32336840132776523</v>
      </c>
      <c r="W32">
        <f t="shared" si="5"/>
        <v>1.8845421975943188E-3</v>
      </c>
      <c r="X32">
        <f t="shared" si="6"/>
        <v>-1.6996528271094213E-2</v>
      </c>
      <c r="Y32">
        <f t="shared" si="7"/>
        <v>-1.0562038772618548E-2</v>
      </c>
      <c r="Z32">
        <f t="shared" si="19"/>
        <v>0.31834926587013934</v>
      </c>
      <c r="AA32">
        <f t="shared" si="8"/>
        <v>1.8232103603154515E-3</v>
      </c>
      <c r="AB32">
        <f t="shared" si="9"/>
        <v>2.5191720741997446E-5</v>
      </c>
      <c r="AC32">
        <f t="shared" si="9"/>
        <v>3.7615942640014568E-9</v>
      </c>
      <c r="AG32">
        <v>560</v>
      </c>
      <c r="AH32">
        <v>333.23500000000001</v>
      </c>
      <c r="AI32">
        <f t="shared" si="10"/>
        <v>606.38499999999999</v>
      </c>
      <c r="AJ32">
        <v>5.72262</v>
      </c>
      <c r="AK32">
        <f t="shared" si="20"/>
        <v>0.66829693833579162</v>
      </c>
      <c r="AL32">
        <f t="shared" si="21"/>
        <v>0.33170306166420838</v>
      </c>
      <c r="AM32">
        <f t="shared" si="22"/>
        <v>2.8171380557492215E-3</v>
      </c>
      <c r="AN32">
        <f t="shared" si="23"/>
        <v>1.6537133413043081E-2</v>
      </c>
      <c r="AO32">
        <f t="shared" si="11"/>
        <v>1.0209552144063733E-2</v>
      </c>
      <c r="AP32">
        <f t="shared" si="26"/>
        <v>0.32920926472681361</v>
      </c>
      <c r="AQ32">
        <f t="shared" si="24"/>
        <v>2.905012449787108E-3</v>
      </c>
      <c r="AR32">
        <f t="shared" si="12"/>
        <v>6.219023164959512E-6</v>
      </c>
      <c r="AS32">
        <f t="shared" si="12"/>
        <v>7.7219091275257356E-9</v>
      </c>
    </row>
    <row r="33" spans="1:45" x14ac:dyDescent="0.25">
      <c r="A33">
        <v>1692</v>
      </c>
      <c r="B33" s="14">
        <v>322.89100000000002</v>
      </c>
      <c r="C33">
        <f t="shared" si="0"/>
        <v>596.04099999999994</v>
      </c>
      <c r="D33" s="14">
        <v>7.4423700000000004</v>
      </c>
      <c r="E33">
        <f t="shared" si="13"/>
        <v>0.64280828129453538</v>
      </c>
      <c r="F33">
        <f t="shared" si="1"/>
        <v>0.35719171870546462</v>
      </c>
      <c r="G33">
        <f t="shared" si="14"/>
        <v>1.0144602344929719E-3</v>
      </c>
      <c r="H33">
        <f t="shared" si="15"/>
        <v>3.6069758810294172E-2</v>
      </c>
      <c r="I33">
        <f t="shared" si="16"/>
        <v>2.6826636486625609E-2</v>
      </c>
      <c r="J33">
        <f t="shared" si="25"/>
        <v>0.3355349768270921</v>
      </c>
      <c r="K33">
        <f t="shared" si="17"/>
        <v>1.040580519378907E-3</v>
      </c>
      <c r="L33">
        <f t="shared" si="2"/>
        <v>4.6901446878645412E-4</v>
      </c>
      <c r="M33">
        <f t="shared" si="2"/>
        <v>6.8226928252240824E-10</v>
      </c>
      <c r="Q33">
        <v>864</v>
      </c>
      <c r="R33" s="14">
        <v>334.73599999999999</v>
      </c>
      <c r="S33">
        <f t="shared" si="3"/>
        <v>607.88599999999997</v>
      </c>
      <c r="T33" s="14">
        <v>9.4346700000000006</v>
      </c>
      <c r="U33">
        <f t="shared" si="18"/>
        <v>0.63140258592997112</v>
      </c>
      <c r="V33">
        <f t="shared" si="4"/>
        <v>0.36859741407002888</v>
      </c>
      <c r="W33">
        <f t="shared" si="5"/>
        <v>2.0383271763572131E-3</v>
      </c>
      <c r="X33">
        <f t="shared" si="6"/>
        <v>0.1181171199906822</v>
      </c>
      <c r="Y33">
        <f t="shared" si="7"/>
        <v>0.1167524734837156</v>
      </c>
      <c r="Z33">
        <f t="shared" si="19"/>
        <v>0.36210631451771019</v>
      </c>
      <c r="AA33">
        <f t="shared" si="8"/>
        <v>2.0119233945140209E-3</v>
      </c>
      <c r="AB33">
        <f t="shared" si="9"/>
        <v>4.213437339811191E-5</v>
      </c>
      <c r="AC33">
        <f t="shared" si="9"/>
        <v>6.9715969562288157E-10</v>
      </c>
      <c r="AG33">
        <v>576</v>
      </c>
      <c r="AH33" s="14">
        <v>341.036</v>
      </c>
      <c r="AI33">
        <f t="shared" si="10"/>
        <v>614.18599999999992</v>
      </c>
      <c r="AJ33" s="14">
        <v>5.3366499999999997</v>
      </c>
      <c r="AK33">
        <f t="shared" si="20"/>
        <v>0.62322272944380408</v>
      </c>
      <c r="AL33">
        <f t="shared" si="21"/>
        <v>0.37677727055619592</v>
      </c>
      <c r="AM33">
        <f t="shared" si="22"/>
        <v>3.0009231588498803E-3</v>
      </c>
      <c r="AN33">
        <f t="shared" si="23"/>
        <v>0.1600593653617125</v>
      </c>
      <c r="AO33">
        <f t="shared" si="11"/>
        <v>0.17036943228339943</v>
      </c>
      <c r="AP33">
        <f t="shared" si="26"/>
        <v>0.37568946392340735</v>
      </c>
      <c r="AQ33">
        <f t="shared" si="24"/>
        <v>2.7606770149165511E-3</v>
      </c>
      <c r="AR33">
        <f t="shared" si="12"/>
        <v>1.1833232703388029E-6</v>
      </c>
      <c r="AS33">
        <f t="shared" si="12"/>
        <v>5.771820967483392E-8</v>
      </c>
    </row>
    <row r="34" spans="1:45" x14ac:dyDescent="0.25">
      <c r="A34">
        <v>1739</v>
      </c>
      <c r="B34">
        <v>330.68799999999999</v>
      </c>
      <c r="C34">
        <f t="shared" si="0"/>
        <v>603.83799999999997</v>
      </c>
      <c r="D34">
        <v>6.8903400000000001</v>
      </c>
      <c r="E34">
        <f t="shared" si="13"/>
        <v>0.5951286502733657</v>
      </c>
      <c r="F34">
        <f t="shared" si="1"/>
        <v>0.4048713497266343</v>
      </c>
      <c r="G34">
        <f t="shared" si="14"/>
        <v>9.4258816273777666E-4</v>
      </c>
      <c r="H34">
        <f t="shared" si="15"/>
        <v>0.18708637961905383</v>
      </c>
      <c r="I34">
        <f t="shared" si="16"/>
        <v>0.2069734648873531</v>
      </c>
      <c r="J34">
        <f t="shared" si="25"/>
        <v>0.38444226123790071</v>
      </c>
      <c r="K34">
        <f t="shared" si="17"/>
        <v>9.1987646686060901E-4</v>
      </c>
      <c r="L34">
        <f t="shared" si="2"/>
        <v>4.1734765648050742E-4</v>
      </c>
      <c r="M34">
        <f t="shared" si="2"/>
        <v>5.1582112961695401E-10</v>
      </c>
      <c r="Q34">
        <v>888</v>
      </c>
      <c r="R34">
        <v>342.61599999999999</v>
      </c>
      <c r="S34">
        <f t="shared" si="3"/>
        <v>615.76599999999996</v>
      </c>
      <c r="T34">
        <v>8.7036899999999999</v>
      </c>
      <c r="U34">
        <f t="shared" si="18"/>
        <v>0.582482733697398</v>
      </c>
      <c r="V34">
        <f t="shared" si="4"/>
        <v>0.417517266302602</v>
      </c>
      <c r="W34">
        <f t="shared" si="5"/>
        <v>1.8501044008994532E-3</v>
      </c>
      <c r="X34">
        <f t="shared" si="6"/>
        <v>0.26721582838600588</v>
      </c>
      <c r="Y34">
        <f t="shared" si="7"/>
        <v>0.32382975717583784</v>
      </c>
      <c r="Z34">
        <f t="shared" si="19"/>
        <v>0.41039247598604667</v>
      </c>
      <c r="AA34">
        <f t="shared" si="8"/>
        <v>1.5840462683493098E-3</v>
      </c>
      <c r="AB34">
        <f t="shared" si="9"/>
        <v>5.0762637054880595E-5</v>
      </c>
      <c r="AC34">
        <f t="shared" si="9"/>
        <v>7.0786929896069674E-8</v>
      </c>
      <c r="AG34">
        <v>592</v>
      </c>
      <c r="AH34" s="14">
        <v>348.839</v>
      </c>
      <c r="AI34">
        <f t="shared" si="10"/>
        <v>621.98900000000003</v>
      </c>
      <c r="AJ34" s="14">
        <v>4.9255000000000004</v>
      </c>
      <c r="AK34">
        <f t="shared" si="20"/>
        <v>0.575207958902206</v>
      </c>
      <c r="AL34">
        <f t="shared" si="21"/>
        <v>0.424792041097794</v>
      </c>
      <c r="AM34">
        <f t="shared" si="22"/>
        <v>2.7159759616675952E-3</v>
      </c>
      <c r="AN34">
        <f t="shared" si="23"/>
        <v>0.29645070058619649</v>
      </c>
      <c r="AO34">
        <f t="shared" si="11"/>
        <v>0.36940449839953321</v>
      </c>
      <c r="AP34">
        <f t="shared" si="26"/>
        <v>0.41986029616207216</v>
      </c>
      <c r="AQ34">
        <f t="shared" si="24"/>
        <v>2.2312036003809496E-3</v>
      </c>
      <c r="AR34">
        <f t="shared" si="12"/>
        <v>2.4322108111018105E-5</v>
      </c>
      <c r="AS34">
        <f t="shared" si="12"/>
        <v>2.3500424226743009E-7</v>
      </c>
    </row>
    <row r="35" spans="1:45" x14ac:dyDescent="0.25">
      <c r="A35">
        <v>1786</v>
      </c>
      <c r="B35">
        <v>338.47699999999998</v>
      </c>
      <c r="C35">
        <f t="shared" si="0"/>
        <v>611.62699999999995</v>
      </c>
      <c r="D35">
        <v>6.3774199999999999</v>
      </c>
      <c r="E35">
        <f t="shared" si="13"/>
        <v>0.5508270066246902</v>
      </c>
      <c r="F35">
        <f t="shared" si="1"/>
        <v>0.4491729933753098</v>
      </c>
      <c r="G35">
        <f t="shared" si="14"/>
        <v>6.8266523179800001E-4</v>
      </c>
      <c r="H35">
        <f t="shared" si="15"/>
        <v>0.32058554955326102</v>
      </c>
      <c r="I35">
        <f t="shared" si="16"/>
        <v>0.40820286570149888</v>
      </c>
      <c r="J35">
        <f t="shared" si="25"/>
        <v>0.42767645518034936</v>
      </c>
      <c r="K35">
        <f t="shared" si="17"/>
        <v>7.445629248096188E-4</v>
      </c>
      <c r="L35">
        <f t="shared" si="2"/>
        <v>4.621011543673933E-4</v>
      </c>
      <c r="M35">
        <f t="shared" si="2"/>
        <v>3.831324400160601E-9</v>
      </c>
      <c r="Q35">
        <v>912</v>
      </c>
      <c r="R35">
        <v>350.49599999999998</v>
      </c>
      <c r="S35">
        <f t="shared" si="3"/>
        <v>623.64599999999996</v>
      </c>
      <c r="T35">
        <v>8.0402100000000001</v>
      </c>
      <c r="U35">
        <f t="shared" si="18"/>
        <v>0.53808022807581113</v>
      </c>
      <c r="V35">
        <f t="shared" si="4"/>
        <v>0.46191977192418887</v>
      </c>
      <c r="W35">
        <f t="shared" si="5"/>
        <v>1.2723301923831948E-3</v>
      </c>
      <c r="X35">
        <f t="shared" si="6"/>
        <v>0.38460561235755886</v>
      </c>
      <c r="Y35">
        <f t="shared" si="7"/>
        <v>0.51642456064996656</v>
      </c>
      <c r="Z35">
        <f t="shared" si="19"/>
        <v>0.44840958642643008</v>
      </c>
      <c r="AA35">
        <f t="shared" si="8"/>
        <v>1.3296048277288664E-3</v>
      </c>
      <c r="AB35">
        <f t="shared" si="9"/>
        <v>1.8252511218385184E-4</v>
      </c>
      <c r="AC35">
        <f t="shared" si="9"/>
        <v>3.2803838539796596E-9</v>
      </c>
      <c r="AG35">
        <v>608</v>
      </c>
      <c r="AH35">
        <v>356.62299999999999</v>
      </c>
      <c r="AI35">
        <f t="shared" si="10"/>
        <v>629.77299999999991</v>
      </c>
      <c r="AJ35">
        <v>4.5533900000000003</v>
      </c>
      <c r="AK35">
        <f t="shared" si="20"/>
        <v>0.53175234351552447</v>
      </c>
      <c r="AL35">
        <f t="shared" si="21"/>
        <v>0.46824765648447553</v>
      </c>
      <c r="AM35">
        <f t="shared" si="22"/>
        <v>1.97214991492458E-3</v>
      </c>
      <c r="AN35">
        <f t="shared" si="23"/>
        <v>0.40668338502169643</v>
      </c>
      <c r="AO35">
        <f t="shared" si="11"/>
        <v>0.55562410965770637</v>
      </c>
      <c r="AP35">
        <f t="shared" si="26"/>
        <v>0.45555955376816737</v>
      </c>
      <c r="AQ35">
        <f t="shared" si="24"/>
        <v>1.8988047487236404E-3</v>
      </c>
      <c r="AR35">
        <f t="shared" si="12"/>
        <v>1.6098795053958646E-4</v>
      </c>
      <c r="AS35">
        <f t="shared" si="12"/>
        <v>5.3795134050434472E-9</v>
      </c>
    </row>
    <row r="36" spans="1:45" x14ac:dyDescent="0.25">
      <c r="A36">
        <v>1833</v>
      </c>
      <c r="B36">
        <v>346.26100000000002</v>
      </c>
      <c r="C36">
        <f t="shared" si="0"/>
        <v>619.41100000000006</v>
      </c>
      <c r="D36">
        <v>6.0059399999999998</v>
      </c>
      <c r="E36">
        <f t="shared" si="13"/>
        <v>0.5187417407301842</v>
      </c>
      <c r="F36">
        <f t="shared" si="1"/>
        <v>0.4812582592698158</v>
      </c>
      <c r="G36">
        <f t="shared" si="14"/>
        <v>4.3946528354735757E-4</v>
      </c>
      <c r="H36">
        <f t="shared" si="15"/>
        <v>0.42864194191331439</v>
      </c>
      <c r="I36">
        <f t="shared" si="16"/>
        <v>0.59563301903580446</v>
      </c>
      <c r="J36">
        <f t="shared" si="25"/>
        <v>0.46267091264640142</v>
      </c>
      <c r="K36">
        <f t="shared" si="17"/>
        <v>6.3765822200517492E-4</v>
      </c>
      <c r="L36">
        <f t="shared" si="2"/>
        <v>3.4548945449895397E-4</v>
      </c>
      <c r="M36">
        <f t="shared" si="2"/>
        <v>3.9280440854544177E-8</v>
      </c>
      <c r="Q36">
        <v>936</v>
      </c>
      <c r="R36">
        <v>358.387</v>
      </c>
      <c r="S36">
        <f t="shared" si="3"/>
        <v>631.53700000000003</v>
      </c>
      <c r="T36">
        <v>7.5839299999999996</v>
      </c>
      <c r="U36">
        <f t="shared" si="18"/>
        <v>0.50754430345861445</v>
      </c>
      <c r="V36">
        <f t="shared" si="4"/>
        <v>0.49245569654138555</v>
      </c>
      <c r="W36">
        <f t="shared" si="5"/>
        <v>8.0411558161116537E-4</v>
      </c>
      <c r="X36">
        <f t="shared" si="6"/>
        <v>0.48313936519880274</v>
      </c>
      <c r="Y36">
        <f t="shared" si="7"/>
        <v>0.69968962734860785</v>
      </c>
      <c r="Z36">
        <f t="shared" si="19"/>
        <v>0.4803201022919229</v>
      </c>
      <c r="AA36">
        <f t="shared" si="8"/>
        <v>1.1548163084130929E-3</v>
      </c>
      <c r="AB36">
        <f t="shared" si="9"/>
        <v>1.4727264778759082E-4</v>
      </c>
      <c r="AC36">
        <f t="shared" si="9"/>
        <v>1.2299099977940024E-7</v>
      </c>
      <c r="AG36">
        <v>624</v>
      </c>
      <c r="AH36">
        <v>364.41800000000001</v>
      </c>
      <c r="AI36">
        <f t="shared" si="10"/>
        <v>637.56799999999998</v>
      </c>
      <c r="AJ36">
        <v>4.2831900000000003</v>
      </c>
      <c r="AK36">
        <f t="shared" si="20"/>
        <v>0.50019794487673119</v>
      </c>
      <c r="AL36">
        <f t="shared" si="21"/>
        <v>0.49980205512326881</v>
      </c>
      <c r="AM36">
        <f t="shared" si="22"/>
        <v>1.3169319361578183E-3</v>
      </c>
      <c r="AN36">
        <f t="shared" si="23"/>
        <v>0.50049389367942032</v>
      </c>
      <c r="AO36">
        <f t="shared" si="11"/>
        <v>0.73437866883143454</v>
      </c>
      <c r="AP36">
        <f t="shared" si="26"/>
        <v>0.48594042974774559</v>
      </c>
      <c r="AQ36">
        <f t="shared" si="24"/>
        <v>1.6572436512939403E-3</v>
      </c>
      <c r="AR36">
        <f t="shared" si="12"/>
        <v>1.9214465805134903E-4</v>
      </c>
      <c r="AS36">
        <f t="shared" si="12"/>
        <v>1.1581206345888907E-7</v>
      </c>
    </row>
    <row r="37" spans="1:45" x14ac:dyDescent="0.25">
      <c r="A37">
        <v>1880</v>
      </c>
      <c r="B37">
        <v>354.02600000000001</v>
      </c>
      <c r="C37">
        <f t="shared" si="0"/>
        <v>627.17599999999993</v>
      </c>
      <c r="D37">
        <v>5.7667999999999999</v>
      </c>
      <c r="E37">
        <f t="shared" si="13"/>
        <v>0.49808687240345834</v>
      </c>
      <c r="F37">
        <f t="shared" si="1"/>
        <v>0.50191312759654161</v>
      </c>
      <c r="G37">
        <f t="shared" si="14"/>
        <v>3.2679648479228706E-4</v>
      </c>
      <c r="H37">
        <f t="shared" si="15"/>
        <v>0.52118354549399681</v>
      </c>
      <c r="I37">
        <f t="shared" si="16"/>
        <v>0.77681110380520013</v>
      </c>
      <c r="J37">
        <f t="shared" si="25"/>
        <v>0.49264084908064465</v>
      </c>
      <c r="K37">
        <f t="shared" si="17"/>
        <v>5.5531064720412584E-4</v>
      </c>
      <c r="L37">
        <f t="shared" si="2"/>
        <v>8.597514887636431E-5</v>
      </c>
      <c r="M37">
        <f t="shared" si="2"/>
        <v>5.221872242278423E-8</v>
      </c>
      <c r="Q37">
        <v>960</v>
      </c>
      <c r="R37">
        <v>366.29899999999998</v>
      </c>
      <c r="S37">
        <f t="shared" si="3"/>
        <v>639.44899999999996</v>
      </c>
      <c r="T37">
        <v>7.29556</v>
      </c>
      <c r="U37">
        <f t="shared" si="18"/>
        <v>0.48824552949994648</v>
      </c>
      <c r="V37">
        <f t="shared" si="4"/>
        <v>0.51175447050005352</v>
      </c>
      <c r="W37">
        <f t="shared" si="5"/>
        <v>6.0406962736909986E-4</v>
      </c>
      <c r="X37">
        <f t="shared" si="6"/>
        <v>0.56871996955369108</v>
      </c>
      <c r="Y37">
        <f t="shared" si="7"/>
        <v>0.87921076177396307</v>
      </c>
      <c r="Z37">
        <f t="shared" si="19"/>
        <v>0.50803569369383716</v>
      </c>
      <c r="AA37">
        <f t="shared" si="8"/>
        <v>1.0106148408838304E-3</v>
      </c>
      <c r="AB37">
        <f t="shared" si="9"/>
        <v>1.3829300934452682E-5</v>
      </c>
      <c r="AC37">
        <f t="shared" si="9"/>
        <v>1.6527901063173784E-7</v>
      </c>
      <c r="AG37">
        <v>640</v>
      </c>
      <c r="AH37">
        <v>372.22399999999999</v>
      </c>
      <c r="AI37">
        <f t="shared" si="10"/>
        <v>645.37400000000002</v>
      </c>
      <c r="AJ37">
        <v>4.10276</v>
      </c>
      <c r="AK37">
        <f t="shared" si="20"/>
        <v>0.47912703389820616</v>
      </c>
      <c r="AL37">
        <f t="shared" si="21"/>
        <v>0.5208729661017939</v>
      </c>
      <c r="AM37">
        <f t="shared" si="22"/>
        <v>9.5906920363097309E-4</v>
      </c>
      <c r="AN37">
        <f t="shared" si="23"/>
        <v>0.58237006867959951</v>
      </c>
      <c r="AO37">
        <f t="shared" si="11"/>
        <v>0.91001591444007812</v>
      </c>
      <c r="AP37">
        <f t="shared" si="26"/>
        <v>0.51245632816844866</v>
      </c>
      <c r="AQ37">
        <f t="shared" si="24"/>
        <v>1.452152033656648E-3</v>
      </c>
      <c r="AR37">
        <f t="shared" si="12"/>
        <v>7.0839794101026015E-5</v>
      </c>
      <c r="AS37">
        <f t="shared" si="12"/>
        <v>2.4313067726612859E-7</v>
      </c>
    </row>
    <row r="38" spans="1:45" x14ac:dyDescent="0.25">
      <c r="A38">
        <v>1927</v>
      </c>
      <c r="B38">
        <v>361.79700000000003</v>
      </c>
      <c r="C38">
        <f t="shared" si="0"/>
        <v>634.947</v>
      </c>
      <c r="D38">
        <v>5.5889699999999998</v>
      </c>
      <c r="E38">
        <f t="shared" si="13"/>
        <v>0.4827274376182209</v>
      </c>
      <c r="F38">
        <f t="shared" si="1"/>
        <v>0.5172725623817791</v>
      </c>
      <c r="G38">
        <f t="shared" si="14"/>
        <v>2.8203034651673898E-4</v>
      </c>
      <c r="H38">
        <f t="shared" si="15"/>
        <v>0.60177426949673607</v>
      </c>
      <c r="I38">
        <f t="shared" si="16"/>
        <v>0.95500669358120605</v>
      </c>
      <c r="J38">
        <f t="shared" si="25"/>
        <v>0.51874044949923859</v>
      </c>
      <c r="K38">
        <f t="shared" si="17"/>
        <v>4.8481116874297823E-4</v>
      </c>
      <c r="L38">
        <f t="shared" si="2"/>
        <v>2.1546925896035237E-6</v>
      </c>
      <c r="M38">
        <f t="shared" si="2"/>
        <v>4.1120061862749647E-8</v>
      </c>
      <c r="Q38">
        <v>984</v>
      </c>
      <c r="R38">
        <v>374.18099999999998</v>
      </c>
      <c r="S38">
        <f t="shared" si="3"/>
        <v>647.3309999999999</v>
      </c>
      <c r="T38">
        <v>7.0789299999999997</v>
      </c>
      <c r="U38">
        <f t="shared" si="18"/>
        <v>0.47374785844308814</v>
      </c>
      <c r="V38">
        <f t="shared" si="4"/>
        <v>0.52625214155691191</v>
      </c>
      <c r="W38">
        <f t="shared" si="5"/>
        <v>5.2922667487596364E-4</v>
      </c>
      <c r="X38">
        <f t="shared" si="6"/>
        <v>0.64361415681340128</v>
      </c>
      <c r="Y38">
        <f t="shared" si="7"/>
        <v>1.0573872735334984</v>
      </c>
      <c r="Z38">
        <f t="shared" si="19"/>
        <v>0.53229044987504914</v>
      </c>
      <c r="AA38">
        <f t="shared" si="8"/>
        <v>8.7669856381860918E-4</v>
      </c>
      <c r="AB38">
        <f t="shared" si="9"/>
        <v>3.6461167344885272E-5</v>
      </c>
      <c r="AC38">
        <f t="shared" si="9"/>
        <v>1.2073671360537018E-7</v>
      </c>
      <c r="AG38">
        <v>656</v>
      </c>
      <c r="AH38">
        <v>380.029</v>
      </c>
      <c r="AI38">
        <f t="shared" si="10"/>
        <v>653.17899999999997</v>
      </c>
      <c r="AJ38">
        <v>3.9713599999999998</v>
      </c>
      <c r="AK38">
        <f t="shared" si="20"/>
        <v>0.46378192664011053</v>
      </c>
      <c r="AL38">
        <f t="shared" si="21"/>
        <v>0.53621807335988947</v>
      </c>
      <c r="AM38">
        <f t="shared" si="22"/>
        <v>7.9937031340688441E-4</v>
      </c>
      <c r="AN38">
        <f t="shared" si="23"/>
        <v>0.65411368582467388</v>
      </c>
      <c r="AO38">
        <f t="shared" si="11"/>
        <v>1.084370498835739</v>
      </c>
      <c r="AP38">
        <f t="shared" si="26"/>
        <v>0.53569076070695498</v>
      </c>
      <c r="AQ38">
        <f t="shared" si="24"/>
        <v>1.2644928089832707E-3</v>
      </c>
      <c r="AR38">
        <f t="shared" si="12"/>
        <v>2.7805863394480597E-7</v>
      </c>
      <c r="AS38">
        <f t="shared" si="12"/>
        <v>2.1633893589120544E-7</v>
      </c>
    </row>
    <row r="39" spans="1:45" x14ac:dyDescent="0.25">
      <c r="A39">
        <v>1974</v>
      </c>
      <c r="B39">
        <v>369.54199999999997</v>
      </c>
      <c r="C39">
        <f t="shared" si="0"/>
        <v>642.69200000000001</v>
      </c>
      <c r="D39">
        <v>5.4355000000000002</v>
      </c>
      <c r="E39">
        <f t="shared" si="13"/>
        <v>0.46947201133193417</v>
      </c>
      <c r="F39">
        <f t="shared" si="1"/>
        <v>0.53052798866806583</v>
      </c>
      <c r="G39">
        <f t="shared" si="14"/>
        <v>2.6817416086002315E-4</v>
      </c>
      <c r="H39">
        <f t="shared" si="15"/>
        <v>0.67213359592119171</v>
      </c>
      <c r="I39">
        <f t="shared" si="16"/>
        <v>1.1320414766535607</v>
      </c>
      <c r="J39">
        <f t="shared" si="25"/>
        <v>0.54152657443015861</v>
      </c>
      <c r="K39">
        <f t="shared" si="17"/>
        <v>4.1926990111771999E-4</v>
      </c>
      <c r="L39">
        <f t="shared" si="2"/>
        <v>1.2096888876611008E-4</v>
      </c>
      <c r="M39">
        <f t="shared" si="2"/>
        <v>2.2829922724021391E-8</v>
      </c>
      <c r="Q39">
        <v>1008</v>
      </c>
      <c r="R39">
        <v>382.04899999999998</v>
      </c>
      <c r="S39">
        <f t="shared" si="3"/>
        <v>655.19899999999996</v>
      </c>
      <c r="T39">
        <v>6.8891400000000003</v>
      </c>
      <c r="U39">
        <f t="shared" si="18"/>
        <v>0.4610464182460649</v>
      </c>
      <c r="V39">
        <f t="shared" si="4"/>
        <v>0.53895358175393504</v>
      </c>
      <c r="W39">
        <f t="shared" si="5"/>
        <v>5.0385145625870176E-4</v>
      </c>
      <c r="X39">
        <f t="shared" si="6"/>
        <v>0.7085841372181293</v>
      </c>
      <c r="Y39">
        <f t="shared" si="7"/>
        <v>1.2344141742403221</v>
      </c>
      <c r="Z39">
        <f t="shared" si="19"/>
        <v>0.55333121540669572</v>
      </c>
      <c r="AA39">
        <f t="shared" si="8"/>
        <v>7.5377179876405986E-4</v>
      </c>
      <c r="AB39">
        <f t="shared" si="9"/>
        <v>2.067163494529964E-4</v>
      </c>
      <c r="AC39">
        <f t="shared" si="9"/>
        <v>6.2460177597995505E-8</v>
      </c>
      <c r="AG39">
        <v>672</v>
      </c>
      <c r="AH39">
        <v>387.80900000000003</v>
      </c>
      <c r="AI39">
        <f t="shared" si="10"/>
        <v>660.95900000000006</v>
      </c>
      <c r="AJ39">
        <v>3.8618399999999999</v>
      </c>
      <c r="AK39">
        <f t="shared" si="20"/>
        <v>0.45099200162560044</v>
      </c>
      <c r="AL39">
        <f t="shared" si="21"/>
        <v>0.54900799837439962</v>
      </c>
      <c r="AM39">
        <f t="shared" si="22"/>
        <v>7.3331569930595863E-4</v>
      </c>
      <c r="AN39">
        <f t="shared" si="23"/>
        <v>0.71658599304030068</v>
      </c>
      <c r="AO39">
        <f t="shared" si="11"/>
        <v>1.2580924028720206</v>
      </c>
      <c r="AP39">
        <f t="shared" si="26"/>
        <v>0.55592264565068727</v>
      </c>
      <c r="AQ39">
        <f t="shared" si="24"/>
        <v>1.0881652202340694E-3</v>
      </c>
      <c r="AR39">
        <f t="shared" si="12"/>
        <v>4.7812346955472289E-5</v>
      </c>
      <c r="AS39">
        <f t="shared" si="12"/>
        <v>1.2591818250290969E-7</v>
      </c>
    </row>
    <row r="40" spans="1:45" x14ac:dyDescent="0.25">
      <c r="A40">
        <v>2021</v>
      </c>
      <c r="B40">
        <v>377.26100000000002</v>
      </c>
      <c r="C40">
        <f t="shared" si="0"/>
        <v>650.41100000000006</v>
      </c>
      <c r="D40">
        <v>5.2895700000000003</v>
      </c>
      <c r="E40">
        <f t="shared" si="13"/>
        <v>0.45686782577151303</v>
      </c>
      <c r="F40">
        <f t="shared" si="1"/>
        <v>0.54313217422848692</v>
      </c>
      <c r="G40">
        <f t="shared" si="14"/>
        <v>2.6299187391679794E-4</v>
      </c>
      <c r="H40">
        <f t="shared" si="15"/>
        <v>0.7329810964215977</v>
      </c>
      <c r="I40">
        <f t="shared" si="16"/>
        <v>1.3081466027688466</v>
      </c>
      <c r="J40">
        <f t="shared" si="25"/>
        <v>0.56123225978269142</v>
      </c>
      <c r="K40">
        <f t="shared" si="17"/>
        <v>3.5860490971962856E-4</v>
      </c>
      <c r="L40">
        <f t="shared" si="2"/>
        <v>3.2761309706952254E-4</v>
      </c>
      <c r="M40">
        <f t="shared" si="2"/>
        <v>9.1418526154333715E-9</v>
      </c>
      <c r="Q40">
        <v>1032</v>
      </c>
      <c r="R40">
        <v>389.89400000000001</v>
      </c>
      <c r="S40">
        <f t="shared" si="3"/>
        <v>663.04399999999998</v>
      </c>
      <c r="T40">
        <v>6.70845</v>
      </c>
      <c r="U40">
        <f t="shared" si="18"/>
        <v>0.44895398329585612</v>
      </c>
      <c r="V40">
        <f t="shared" si="4"/>
        <v>0.55104601670414388</v>
      </c>
      <c r="W40">
        <f t="shared" si="5"/>
        <v>4.9763313345468907E-4</v>
      </c>
      <c r="X40">
        <f t="shared" si="6"/>
        <v>0.76444431655049794</v>
      </c>
      <c r="Y40">
        <f t="shared" si="7"/>
        <v>1.4108108454093766</v>
      </c>
      <c r="Z40">
        <f t="shared" si="19"/>
        <v>0.57142173857703316</v>
      </c>
      <c r="AA40">
        <f t="shared" si="8"/>
        <v>6.4003512665031541E-4</v>
      </c>
      <c r="AB40">
        <f t="shared" si="9"/>
        <v>4.1517004184133842E-4</v>
      </c>
      <c r="AC40">
        <f t="shared" si="9"/>
        <v>2.0278327666087208E-8</v>
      </c>
      <c r="AG40">
        <v>688</v>
      </c>
      <c r="AH40">
        <v>395.59699999999998</v>
      </c>
      <c r="AI40">
        <f t="shared" si="10"/>
        <v>668.74699999999996</v>
      </c>
      <c r="AJ40">
        <v>3.7613699999999999</v>
      </c>
      <c r="AK40">
        <f t="shared" si="20"/>
        <v>0.43925895043670499</v>
      </c>
      <c r="AL40">
        <f t="shared" si="21"/>
        <v>0.56074104956329496</v>
      </c>
      <c r="AM40">
        <f t="shared" si="22"/>
        <v>7.1849902896068546E-4</v>
      </c>
      <c r="AN40">
        <f t="shared" si="23"/>
        <v>0.77034683015766114</v>
      </c>
      <c r="AO40">
        <f t="shared" si="11"/>
        <v>1.4311742624507324</v>
      </c>
      <c r="AP40">
        <f t="shared" si="26"/>
        <v>0.57333328917443238</v>
      </c>
      <c r="AQ40">
        <f t="shared" si="24"/>
        <v>9.2758426860251573E-4</v>
      </c>
      <c r="AR40">
        <f t="shared" si="12"/>
        <v>1.5856449842429837E-4</v>
      </c>
      <c r="AS40">
        <f t="shared" si="12"/>
        <v>4.3716637436081592E-8</v>
      </c>
    </row>
    <row r="41" spans="1:45" x14ac:dyDescent="0.25">
      <c r="A41">
        <v>2068</v>
      </c>
      <c r="B41">
        <v>384.995</v>
      </c>
      <c r="C41">
        <f t="shared" si="0"/>
        <v>658.14499999999998</v>
      </c>
      <c r="D41">
        <v>5.1464600000000003</v>
      </c>
      <c r="E41">
        <f t="shared" si="13"/>
        <v>0.44450720769742358</v>
      </c>
      <c r="F41">
        <f t="shared" si="1"/>
        <v>0.55549279230257642</v>
      </c>
      <c r="G41">
        <f t="shared" si="14"/>
        <v>2.5995968474788717E-4</v>
      </c>
      <c r="H41">
        <f t="shared" si="15"/>
        <v>0.7850244517052547</v>
      </c>
      <c r="I41">
        <f t="shared" si="16"/>
        <v>1.4835427756756063</v>
      </c>
      <c r="J41">
        <f t="shared" si="25"/>
        <v>0.578086690539514</v>
      </c>
      <c r="K41">
        <f t="shared" si="17"/>
        <v>3.0397336055520594E-4</v>
      </c>
      <c r="L41">
        <f t="shared" si="2"/>
        <v>5.1048423754109114E-4</v>
      </c>
      <c r="M41">
        <f t="shared" si="2"/>
        <v>1.9372036580717577E-9</v>
      </c>
      <c r="Q41">
        <v>1056</v>
      </c>
      <c r="R41">
        <v>397.73200000000003</v>
      </c>
      <c r="S41">
        <f t="shared" si="3"/>
        <v>670.88200000000006</v>
      </c>
      <c r="T41">
        <v>6.5299899999999997</v>
      </c>
      <c r="U41">
        <f t="shared" si="18"/>
        <v>0.43701078809294358</v>
      </c>
      <c r="V41">
        <f t="shared" si="4"/>
        <v>0.56298921190705642</v>
      </c>
      <c r="W41">
        <f t="shared" si="5"/>
        <v>4.9163788949566545E-4</v>
      </c>
      <c r="X41">
        <f t="shared" si="6"/>
        <v>0.81187575005905388</v>
      </c>
      <c r="Y41">
        <f t="shared" si="7"/>
        <v>1.5866893607651005</v>
      </c>
      <c r="Z41">
        <f t="shared" si="19"/>
        <v>0.58678258161664076</v>
      </c>
      <c r="AA41">
        <f t="shared" si="8"/>
        <v>5.3696158915211064E-4</v>
      </c>
      <c r="AB41">
        <f t="shared" si="9"/>
        <v>5.6612444213696581E-4</v>
      </c>
      <c r="AC41">
        <f t="shared" si="9"/>
        <v>2.0542377505476501E-9</v>
      </c>
      <c r="AG41" s="11">
        <v>704</v>
      </c>
      <c r="AH41">
        <v>403.35</v>
      </c>
      <c r="AI41">
        <f t="shared" si="10"/>
        <v>676.5</v>
      </c>
      <c r="AJ41">
        <v>3.6629299999999998</v>
      </c>
      <c r="AK41">
        <f t="shared" si="20"/>
        <v>0.42776296597333408</v>
      </c>
      <c r="AL41">
        <f t="shared" si="21"/>
        <v>0.57223703402666592</v>
      </c>
      <c r="AM41">
        <f t="shared" si="22"/>
        <v>7.1433868310017551E-4</v>
      </c>
      <c r="AN41">
        <f t="shared" si="23"/>
        <v>0.81617416028151779</v>
      </c>
      <c r="AO41">
        <f t="shared" si="11"/>
        <v>1.6042150405955409</v>
      </c>
      <c r="AP41">
        <f t="shared" si="26"/>
        <v>0.58817463747207266</v>
      </c>
      <c r="AQ41">
        <f t="shared" si="24"/>
        <v>7.7809576132898447E-4</v>
      </c>
      <c r="AR41">
        <f t="shared" si="12"/>
        <v>2.5400720358304061E-4</v>
      </c>
      <c r="AS41">
        <f t="shared" si="12"/>
        <v>4.0649650242744653E-9</v>
      </c>
    </row>
    <row r="42" spans="1:45" x14ac:dyDescent="0.25">
      <c r="A42">
        <v>2115</v>
      </c>
      <c r="B42">
        <v>392.73700000000002</v>
      </c>
      <c r="C42">
        <f t="shared" si="0"/>
        <v>665.88699999999994</v>
      </c>
      <c r="D42">
        <v>5.0049999999999999</v>
      </c>
      <c r="E42">
        <f t="shared" si="13"/>
        <v>0.43228910251427288</v>
      </c>
      <c r="F42">
        <f t="shared" si="1"/>
        <v>0.56771089748572712</v>
      </c>
      <c r="G42">
        <f t="shared" si="14"/>
        <v>2.5621079632086996E-4</v>
      </c>
      <c r="H42">
        <f t="shared" si="15"/>
        <v>0.82913927883495075</v>
      </c>
      <c r="I42">
        <f t="shared" si="16"/>
        <v>1.659034725503058</v>
      </c>
      <c r="J42">
        <f t="shared" si="25"/>
        <v>0.59237343848560864</v>
      </c>
      <c r="K42">
        <f t="shared" si="17"/>
        <v>2.5414918914238525E-4</v>
      </c>
      <c r="L42">
        <f t="shared" si="2"/>
        <v>6.0824092857083699E-4</v>
      </c>
      <c r="M42">
        <f t="shared" si="2"/>
        <v>4.2502241583797104E-12</v>
      </c>
      <c r="Q42">
        <v>1080</v>
      </c>
      <c r="R42">
        <v>405.57299999999998</v>
      </c>
      <c r="S42">
        <f t="shared" si="3"/>
        <v>678.72299999999996</v>
      </c>
      <c r="T42">
        <v>6.3536799999999998</v>
      </c>
      <c r="U42">
        <f t="shared" si="18"/>
        <v>0.42521147874504767</v>
      </c>
      <c r="V42">
        <f t="shared" si="4"/>
        <v>0.57478852125495239</v>
      </c>
      <c r="W42">
        <f t="shared" si="5"/>
        <v>4.8692534889530997E-4</v>
      </c>
      <c r="X42">
        <f t="shared" si="6"/>
        <v>0.85166865649812751</v>
      </c>
      <c r="Y42">
        <f t="shared" si="7"/>
        <v>1.762395755917664</v>
      </c>
      <c r="Z42">
        <f t="shared" si="19"/>
        <v>0.59966965975629138</v>
      </c>
      <c r="AA42">
        <f t="shared" si="8"/>
        <v>4.4460745308156621E-4</v>
      </c>
      <c r="AB42">
        <f t="shared" si="9"/>
        <v>6.1907105312281367E-4</v>
      </c>
      <c r="AC42">
        <f t="shared" si="9"/>
        <v>1.790804306102872E-9</v>
      </c>
      <c r="AG42">
        <v>720</v>
      </c>
      <c r="AH42">
        <v>411.09399999999999</v>
      </c>
      <c r="AI42">
        <f t="shared" si="10"/>
        <v>684.24399999999991</v>
      </c>
      <c r="AJ42">
        <v>3.5650599999999999</v>
      </c>
      <c r="AK42">
        <f t="shared" si="20"/>
        <v>0.41633354704373127</v>
      </c>
      <c r="AL42">
        <f t="shared" si="21"/>
        <v>0.58366645295626873</v>
      </c>
      <c r="AM42">
        <f t="shared" si="22"/>
        <v>7.1287891262281078E-4</v>
      </c>
      <c r="AN42">
        <f t="shared" si="23"/>
        <v>0.85461600597616161</v>
      </c>
      <c r="AO42">
        <f t="shared" si="11"/>
        <v>1.7767992921542277</v>
      </c>
      <c r="AP42">
        <f t="shared" si="26"/>
        <v>0.60062416965333643</v>
      </c>
      <c r="AQ42">
        <f t="shared" si="24"/>
        <v>6.4471577876054273E-4</v>
      </c>
      <c r="AR42">
        <f t="shared" si="12"/>
        <v>2.875641555780084E-4</v>
      </c>
      <c r="AS42">
        <f t="shared" si="12"/>
        <v>4.6462128179254736E-9</v>
      </c>
    </row>
    <row r="43" spans="1:45" x14ac:dyDescent="0.25">
      <c r="A43">
        <v>2162</v>
      </c>
      <c r="B43">
        <v>400.46899999999999</v>
      </c>
      <c r="C43">
        <f t="shared" si="0"/>
        <v>673.61899999999991</v>
      </c>
      <c r="D43">
        <v>4.8655799999999996</v>
      </c>
      <c r="E43">
        <f t="shared" si="13"/>
        <v>0.42024719508719194</v>
      </c>
      <c r="F43">
        <f t="shared" si="1"/>
        <v>0.57975280491280801</v>
      </c>
      <c r="G43">
        <f t="shared" si="14"/>
        <v>2.454970612573892E-4</v>
      </c>
      <c r="H43">
        <f t="shared" si="15"/>
        <v>0.86602325946960435</v>
      </c>
      <c r="I43">
        <f t="shared" si="16"/>
        <v>1.8347862809873163</v>
      </c>
      <c r="J43">
        <f t="shared" si="25"/>
        <v>0.60431845037530074</v>
      </c>
      <c r="K43">
        <f t="shared" si="17"/>
        <v>2.0904530698616469E-4</v>
      </c>
      <c r="L43">
        <f t="shared" si="2"/>
        <v>6.0347093698888995E-4</v>
      </c>
      <c r="M43">
        <f t="shared" si="2"/>
        <v>1.3287303894497341E-9</v>
      </c>
      <c r="Q43">
        <v>1104</v>
      </c>
      <c r="R43">
        <v>413.399</v>
      </c>
      <c r="S43">
        <f t="shared" si="3"/>
        <v>686.54899999999998</v>
      </c>
      <c r="T43">
        <v>6.1790599999999998</v>
      </c>
      <c r="U43">
        <f t="shared" si="18"/>
        <v>0.41352527037156012</v>
      </c>
      <c r="V43">
        <f t="shared" si="4"/>
        <v>0.58647472962843983</v>
      </c>
      <c r="W43">
        <f t="shared" si="5"/>
        <v>4.7312234536174558E-4</v>
      </c>
      <c r="X43">
        <f t="shared" si="6"/>
        <v>0.8846174244174988</v>
      </c>
      <c r="Y43">
        <f t="shared" si="7"/>
        <v>1.9382223545908688</v>
      </c>
      <c r="Z43">
        <f t="shared" si="19"/>
        <v>0.610340238630249</v>
      </c>
      <c r="AA43">
        <f t="shared" si="8"/>
        <v>3.6220810655864953E-4</v>
      </c>
      <c r="AB43">
        <f t="shared" si="9"/>
        <v>5.6956251991543462E-4</v>
      </c>
      <c r="AC43">
        <f t="shared" si="9"/>
        <v>1.2301968369270217E-8</v>
      </c>
      <c r="AG43">
        <v>736</v>
      </c>
      <c r="AH43">
        <v>418.83800000000002</v>
      </c>
      <c r="AI43">
        <f t="shared" si="10"/>
        <v>691.98800000000006</v>
      </c>
      <c r="AJ43">
        <v>3.46739</v>
      </c>
      <c r="AK43">
        <f t="shared" si="20"/>
        <v>0.40492748444176629</v>
      </c>
      <c r="AL43">
        <f t="shared" si="21"/>
        <v>0.59507251555823371</v>
      </c>
      <c r="AM43">
        <f t="shared" si="22"/>
        <v>6.9280706855899543E-4</v>
      </c>
      <c r="AN43">
        <f t="shared" si="23"/>
        <v>0.88646820941405668</v>
      </c>
      <c r="AO43">
        <f t="shared" si="11"/>
        <v>1.9492246960792821</v>
      </c>
      <c r="AP43">
        <f t="shared" si="26"/>
        <v>0.61093962211350505</v>
      </c>
      <c r="AQ43">
        <f t="shared" si="24"/>
        <v>5.2718746035084873E-4</v>
      </c>
      <c r="AR43">
        <f t="shared" si="12"/>
        <v>2.5176507043633503E-4</v>
      </c>
      <c r="AS43">
        <f t="shared" si="12"/>
        <v>2.7429854623020014E-8</v>
      </c>
    </row>
    <row r="44" spans="1:45" x14ac:dyDescent="0.25">
      <c r="A44">
        <v>2209</v>
      </c>
      <c r="B44">
        <v>408.15699999999998</v>
      </c>
      <c r="C44">
        <f t="shared" si="0"/>
        <v>681.30700000000002</v>
      </c>
      <c r="D44">
        <v>4.7319899999999997</v>
      </c>
      <c r="E44">
        <f t="shared" si="13"/>
        <v>0.4087088332080947</v>
      </c>
      <c r="F44">
        <f t="shared" si="1"/>
        <v>0.5912911667919053</v>
      </c>
      <c r="G44">
        <f t="shared" si="14"/>
        <v>2.2904973212905722E-4</v>
      </c>
      <c r="H44">
        <f t="shared" si="15"/>
        <v>0.89636143635170029</v>
      </c>
      <c r="I44">
        <f t="shared" si="16"/>
        <v>2.0105880787455064</v>
      </c>
      <c r="J44">
        <f t="shared" si="25"/>
        <v>0.61414357980365053</v>
      </c>
      <c r="K44">
        <f t="shared" si="17"/>
        <v>1.6881515651138377E-4</v>
      </c>
      <c r="L44">
        <f t="shared" si="2"/>
        <v>5.2223278045938275E-4</v>
      </c>
      <c r="M44">
        <f t="shared" si="2"/>
        <v>3.6282040998412206E-9</v>
      </c>
      <c r="Q44">
        <v>1128</v>
      </c>
      <c r="R44">
        <v>421.21300000000002</v>
      </c>
      <c r="S44">
        <f t="shared" si="3"/>
        <v>694.36300000000006</v>
      </c>
      <c r="T44">
        <v>6.0093899999999998</v>
      </c>
      <c r="U44">
        <f t="shared" si="18"/>
        <v>0.40217033408287828</v>
      </c>
      <c r="V44">
        <f t="shared" si="4"/>
        <v>0.59782966591712172</v>
      </c>
      <c r="W44">
        <f t="shared" si="5"/>
        <v>4.4311824071099443E-4</v>
      </c>
      <c r="X44">
        <f t="shared" si="6"/>
        <v>0.91145977885577756</v>
      </c>
      <c r="Y44">
        <f t="shared" si="7"/>
        <v>2.1139976433501766</v>
      </c>
      <c r="Z44">
        <f t="shared" si="19"/>
        <v>0.61903323318765657</v>
      </c>
      <c r="AA44">
        <f t="shared" si="8"/>
        <v>2.9056583304209988E-4</v>
      </c>
      <c r="AB44">
        <f t="shared" si="9"/>
        <v>4.4959126499609673E-4</v>
      </c>
      <c r="AC44">
        <f t="shared" si="9"/>
        <v>2.3272237085576597E-8</v>
      </c>
      <c r="AG44">
        <v>752</v>
      </c>
      <c r="AH44">
        <v>426.56900000000002</v>
      </c>
      <c r="AI44">
        <f t="shared" si="10"/>
        <v>699.71900000000005</v>
      </c>
      <c r="AJ44">
        <v>3.3724699999999999</v>
      </c>
      <c r="AK44">
        <f t="shared" si="20"/>
        <v>0.39384257134482231</v>
      </c>
      <c r="AL44">
        <f t="shared" si="21"/>
        <v>0.60615742865517763</v>
      </c>
      <c r="AM44">
        <f t="shared" si="22"/>
        <v>6.609110836285001E-4</v>
      </c>
      <c r="AN44">
        <f t="shared" si="23"/>
        <v>0.91251392256425301</v>
      </c>
      <c r="AO44">
        <f t="shared" si="11"/>
        <v>2.1217369049873787</v>
      </c>
      <c r="AP44">
        <f t="shared" si="26"/>
        <v>0.61937462147911859</v>
      </c>
      <c r="AQ44">
        <f t="shared" si="24"/>
        <v>4.2440858890670371E-4</v>
      </c>
      <c r="AR44">
        <f t="shared" si="12"/>
        <v>1.7469418614523641E-4</v>
      </c>
      <c r="AS44">
        <f t="shared" si="12"/>
        <v>5.5933430009633326E-8</v>
      </c>
    </row>
    <row r="45" spans="1:45" x14ac:dyDescent="0.25">
      <c r="A45">
        <v>2256</v>
      </c>
      <c r="B45">
        <v>415.87400000000002</v>
      </c>
      <c r="C45">
        <f t="shared" si="0"/>
        <v>689.024</v>
      </c>
      <c r="D45">
        <v>4.6073500000000003</v>
      </c>
      <c r="E45">
        <f t="shared" si="13"/>
        <v>0.39794349579802907</v>
      </c>
      <c r="F45">
        <f t="shared" si="1"/>
        <v>0.60205650420197099</v>
      </c>
      <c r="G45">
        <f t="shared" si="14"/>
        <v>2.0795304627506601E-4</v>
      </c>
      <c r="H45">
        <f t="shared" si="15"/>
        <v>0.92086112090553729</v>
      </c>
      <c r="I45">
        <f t="shared" si="16"/>
        <v>2.1858579069244244</v>
      </c>
      <c r="J45">
        <f t="shared" si="25"/>
        <v>0.62207789215968556</v>
      </c>
      <c r="K45">
        <f t="shared" si="17"/>
        <v>1.3498883660551173E-4</v>
      </c>
      <c r="L45">
        <f t="shared" si="2"/>
        <v>4.0085597575331824E-4</v>
      </c>
      <c r="M45">
        <f t="shared" si="2"/>
        <v>5.3237758927026779E-9</v>
      </c>
      <c r="Q45">
        <v>1152</v>
      </c>
      <c r="R45">
        <v>429.04199999999997</v>
      </c>
      <c r="S45">
        <f t="shared" si="3"/>
        <v>702.19200000000001</v>
      </c>
      <c r="T45">
        <v>5.8504800000000001</v>
      </c>
      <c r="U45">
        <f t="shared" si="18"/>
        <v>0.39153549630581436</v>
      </c>
      <c r="V45">
        <f t="shared" si="4"/>
        <v>0.60846450369418559</v>
      </c>
      <c r="W45">
        <f t="shared" si="5"/>
        <v>4.0633811614377197E-4</v>
      </c>
      <c r="X45">
        <f t="shared" si="6"/>
        <v>0.93299290011104941</v>
      </c>
      <c r="Y45">
        <f t="shared" si="7"/>
        <v>2.2897286379374391</v>
      </c>
      <c r="Z45">
        <f t="shared" si="19"/>
        <v>0.62600681318066698</v>
      </c>
      <c r="AA45">
        <f t="shared" si="8"/>
        <v>2.2995679059808325E-4</v>
      </c>
      <c r="AB45">
        <f t="shared" si="9"/>
        <v>3.0773262211949493E-4</v>
      </c>
      <c r="AC45">
        <f t="shared" si="9"/>
        <v>3.1110372001254222E-8</v>
      </c>
      <c r="AG45">
        <v>768</v>
      </c>
      <c r="AH45">
        <v>434.32400000000001</v>
      </c>
      <c r="AI45">
        <f t="shared" si="10"/>
        <v>707.47399999999993</v>
      </c>
      <c r="AJ45">
        <v>3.2819199999999999</v>
      </c>
      <c r="AK45">
        <f t="shared" si="20"/>
        <v>0.38326799400676637</v>
      </c>
      <c r="AL45">
        <f t="shared" si="21"/>
        <v>0.61673200599323363</v>
      </c>
      <c r="AM45">
        <f t="shared" si="22"/>
        <v>6.1186279558892581E-4</v>
      </c>
      <c r="AN45">
        <f t="shared" si="23"/>
        <v>0.9334818423205139</v>
      </c>
      <c r="AO45">
        <f t="shared" si="11"/>
        <v>2.2942304418387391</v>
      </c>
      <c r="AP45">
        <f t="shared" si="26"/>
        <v>0.62616515890162583</v>
      </c>
      <c r="AQ45">
        <f t="shared" si="24"/>
        <v>3.3743265191471013E-4</v>
      </c>
      <c r="AR45">
        <f t="shared" si="12"/>
        <v>8.8984373793108134E-5</v>
      </c>
      <c r="AS45">
        <f t="shared" si="12"/>
        <v>7.5311903757050664E-8</v>
      </c>
    </row>
    <row r="46" spans="1:45" x14ac:dyDescent="0.25">
      <c r="A46">
        <v>2303</v>
      </c>
      <c r="B46">
        <v>423.596</v>
      </c>
      <c r="C46">
        <f t="shared" si="0"/>
        <v>696.74599999999998</v>
      </c>
      <c r="D46">
        <v>4.4941899999999997</v>
      </c>
      <c r="E46">
        <f t="shared" si="13"/>
        <v>0.38816970262310091</v>
      </c>
      <c r="F46">
        <f t="shared" si="1"/>
        <v>0.61183029737689909</v>
      </c>
      <c r="G46">
        <f t="shared" si="14"/>
        <v>1.8531270048053775E-4</v>
      </c>
      <c r="H46">
        <f t="shared" si="15"/>
        <v>0.94045168364568699</v>
      </c>
      <c r="I46">
        <f t="shared" si="16"/>
        <v>2.3615856516271099</v>
      </c>
      <c r="J46">
        <f t="shared" si="25"/>
        <v>0.62842236748014457</v>
      </c>
      <c r="K46">
        <f t="shared" si="17"/>
        <v>1.0614110260999662E-4</v>
      </c>
      <c r="L46">
        <f t="shared" si="2"/>
        <v>2.7529679031101256E-4</v>
      </c>
      <c r="M46">
        <f t="shared" si="2"/>
        <v>6.2681419093746745E-9</v>
      </c>
      <c r="Q46">
        <v>1176</v>
      </c>
      <c r="R46">
        <v>436.86700000000002</v>
      </c>
      <c r="S46">
        <f t="shared" si="3"/>
        <v>710.01700000000005</v>
      </c>
      <c r="T46">
        <v>5.7047600000000003</v>
      </c>
      <c r="U46">
        <f t="shared" si="18"/>
        <v>0.38178338151836388</v>
      </c>
      <c r="V46">
        <f t="shared" si="4"/>
        <v>0.61821661848163612</v>
      </c>
      <c r="W46">
        <f t="shared" si="5"/>
        <v>3.6339543848377953E-4</v>
      </c>
      <c r="X46">
        <f t="shared" si="6"/>
        <v>0.95003443387838726</v>
      </c>
      <c r="Y46">
        <f t="shared" si="7"/>
        <v>2.4658388746744695</v>
      </c>
      <c r="Z46">
        <f t="shared" si="19"/>
        <v>0.63152577615502092</v>
      </c>
      <c r="AA46">
        <f t="shared" si="8"/>
        <v>1.78869824513153E-4</v>
      </c>
      <c r="AB46">
        <f t="shared" si="9"/>
        <v>1.7713367797501773E-4</v>
      </c>
      <c r="AC46">
        <f t="shared" si="9"/>
        <v>3.4049702211236684E-8</v>
      </c>
      <c r="AG46">
        <v>784</v>
      </c>
      <c r="AH46">
        <v>442.065</v>
      </c>
      <c r="AI46">
        <f t="shared" si="10"/>
        <v>715.21499999999992</v>
      </c>
      <c r="AJ46">
        <v>3.1980900000000001</v>
      </c>
      <c r="AK46">
        <f t="shared" si="20"/>
        <v>0.37347818927734361</v>
      </c>
      <c r="AL46">
        <f t="shared" si="21"/>
        <v>0.62652181072265645</v>
      </c>
      <c r="AM46">
        <f t="shared" si="22"/>
        <v>5.5325301092258583E-4</v>
      </c>
      <c r="AN46">
        <f t="shared" si="23"/>
        <v>0.95015271315919358</v>
      </c>
      <c r="AO46">
        <f t="shared" si="11"/>
        <v>2.467226907232174</v>
      </c>
      <c r="AP46">
        <f t="shared" si="26"/>
        <v>0.63156408133226116</v>
      </c>
      <c r="AQ46">
        <f t="shared" si="24"/>
        <v>2.6346787344504164E-4</v>
      </c>
      <c r="AR46">
        <f t="shared" si="12"/>
        <v>2.542449290048351E-5</v>
      </c>
      <c r="AS46">
        <f t="shared" si="12"/>
        <v>8.3975425902879182E-8</v>
      </c>
    </row>
    <row r="47" spans="1:45" x14ac:dyDescent="0.25">
      <c r="A47">
        <v>2350</v>
      </c>
      <c r="B47">
        <v>431.29599999999999</v>
      </c>
      <c r="C47">
        <f t="shared" si="0"/>
        <v>704.44599999999991</v>
      </c>
      <c r="D47">
        <v>4.3933499999999999</v>
      </c>
      <c r="E47">
        <f t="shared" si="13"/>
        <v>0.37946000570051563</v>
      </c>
      <c r="F47">
        <f t="shared" si="1"/>
        <v>0.62053999429948437</v>
      </c>
      <c r="G47">
        <f t="shared" si="14"/>
        <v>1.6544726719816373E-4</v>
      </c>
      <c r="H47">
        <f t="shared" si="15"/>
        <v>0.95585565320552923</v>
      </c>
      <c r="I47">
        <f t="shared" si="16"/>
        <v>2.537693255566372</v>
      </c>
      <c r="J47">
        <f t="shared" si="25"/>
        <v>0.63341099930281441</v>
      </c>
      <c r="K47">
        <f t="shared" si="17"/>
        <v>8.1904486607785256E-5</v>
      </c>
      <c r="L47">
        <f t="shared" si="2"/>
        <v>1.6566276979574715E-4</v>
      </c>
      <c r="M47">
        <f t="shared" si="2"/>
        <v>6.9793961887721189E-9</v>
      </c>
      <c r="Q47">
        <v>1200</v>
      </c>
      <c r="R47">
        <v>444.67200000000003</v>
      </c>
      <c r="S47">
        <f t="shared" si="3"/>
        <v>717.822</v>
      </c>
      <c r="T47">
        <v>5.5744400000000001</v>
      </c>
      <c r="U47">
        <f t="shared" si="18"/>
        <v>0.37306189099475323</v>
      </c>
      <c r="V47">
        <f t="shared" si="4"/>
        <v>0.62693810900524682</v>
      </c>
      <c r="W47">
        <f t="shared" si="5"/>
        <v>3.2524895599100417E-4</v>
      </c>
      <c r="X47">
        <f t="shared" si="6"/>
        <v>0.96329003788325629</v>
      </c>
      <c r="Y47">
        <f t="shared" si="7"/>
        <v>2.64216866960167</v>
      </c>
      <c r="Z47">
        <f t="shared" si="19"/>
        <v>0.63581865194333664</v>
      </c>
      <c r="AA47">
        <f t="shared" si="8"/>
        <v>1.3665896605689608E-4</v>
      </c>
      <c r="AB47">
        <f t="shared" si="9"/>
        <v>7.8864042875256957E-5</v>
      </c>
      <c r="AC47">
        <f t="shared" si="9"/>
        <v>3.5566184303346991E-8</v>
      </c>
      <c r="AG47">
        <v>800</v>
      </c>
      <c r="AH47">
        <v>449.8</v>
      </c>
      <c r="AI47">
        <f t="shared" si="10"/>
        <v>722.95</v>
      </c>
      <c r="AJ47">
        <v>3.12229</v>
      </c>
      <c r="AK47">
        <f t="shared" si="20"/>
        <v>0.36462614110258218</v>
      </c>
      <c r="AL47">
        <f t="shared" si="21"/>
        <v>0.63537385889741782</v>
      </c>
      <c r="AM47">
        <f t="shared" si="22"/>
        <v>4.9464322625625279E-4</v>
      </c>
      <c r="AN47">
        <f t="shared" si="23"/>
        <v>0.96316935177854723</v>
      </c>
      <c r="AO47">
        <f t="shared" si="11"/>
        <v>2.6403343367781504</v>
      </c>
      <c r="AP47">
        <f t="shared" si="26"/>
        <v>0.63577956730738183</v>
      </c>
      <c r="AQ47">
        <f t="shared" si="24"/>
        <v>2.0249277998157046E-4</v>
      </c>
      <c r="AR47">
        <f t="shared" si="12"/>
        <v>1.6459931391552668E-7</v>
      </c>
      <c r="AS47">
        <f t="shared" si="12"/>
        <v>8.535188325849604E-8</v>
      </c>
    </row>
    <row r="48" spans="1:45" x14ac:dyDescent="0.25">
      <c r="A48">
        <v>2397</v>
      </c>
      <c r="B48">
        <v>438.983</v>
      </c>
      <c r="C48">
        <f t="shared" si="0"/>
        <v>712.13300000000004</v>
      </c>
      <c r="D48">
        <v>4.3033200000000003</v>
      </c>
      <c r="E48">
        <f t="shared" si="13"/>
        <v>0.371683984142202</v>
      </c>
      <c r="F48">
        <f t="shared" si="1"/>
        <v>0.62831601585779806</v>
      </c>
      <c r="G48">
        <f t="shared" si="14"/>
        <v>1.5541347758467889E-4</v>
      </c>
      <c r="H48">
        <f t="shared" si="15"/>
        <v>0.96774222859900949</v>
      </c>
      <c r="I48">
        <f t="shared" si="16"/>
        <v>2.7137327687885309</v>
      </c>
      <c r="J48">
        <f t="shared" si="25"/>
        <v>0.63726051017338037</v>
      </c>
      <c r="K48">
        <f t="shared" si="17"/>
        <v>6.2196668065616376E-5</v>
      </c>
      <c r="L48">
        <f t="shared" si="2"/>
        <v>8.0003978561484217E-5</v>
      </c>
      <c r="M48">
        <f t="shared" si="2"/>
        <v>8.6893735769131832E-9</v>
      </c>
      <c r="Q48">
        <v>1224</v>
      </c>
      <c r="R48">
        <v>452.46</v>
      </c>
      <c r="S48">
        <f t="shared" si="3"/>
        <v>725.6099999999999</v>
      </c>
      <c r="T48">
        <v>5.4577999999999998</v>
      </c>
      <c r="U48">
        <f t="shared" si="18"/>
        <v>0.36525591605096908</v>
      </c>
      <c r="V48">
        <f t="shared" si="4"/>
        <v>0.63474408394903092</v>
      </c>
      <c r="W48">
        <f t="shared" si="5"/>
        <v>2.9382272370346668E-4</v>
      </c>
      <c r="X48">
        <f t="shared" si="6"/>
        <v>0.97341749869278926</v>
      </c>
      <c r="Y48">
        <f t="shared" si="7"/>
        <v>2.8184218578117495</v>
      </c>
      <c r="Z48">
        <f t="shared" si="19"/>
        <v>0.63909846712870211</v>
      </c>
      <c r="AA48">
        <f t="shared" si="8"/>
        <v>1.0271276745750816E-4</v>
      </c>
      <c r="AB48">
        <f t="shared" si="9"/>
        <v>1.8960652875403332E-5</v>
      </c>
      <c r="AC48">
        <f t="shared" si="9"/>
        <v>3.6523015376332176E-8</v>
      </c>
      <c r="AG48">
        <v>816</v>
      </c>
      <c r="AH48">
        <v>457.53399999999999</v>
      </c>
      <c r="AI48">
        <f t="shared" si="10"/>
        <v>730.68399999999997</v>
      </c>
      <c r="AJ48">
        <v>3.0545200000000001</v>
      </c>
      <c r="AK48">
        <f t="shared" si="20"/>
        <v>0.35671184948248219</v>
      </c>
      <c r="AL48">
        <f t="shared" si="21"/>
        <v>0.64328815051751786</v>
      </c>
      <c r="AM48">
        <f t="shared" si="22"/>
        <v>4.4245643169033011E-4</v>
      </c>
      <c r="AN48">
        <f t="shared" si="23"/>
        <v>0.9731735139770864</v>
      </c>
      <c r="AO48">
        <f t="shared" si="11"/>
        <v>2.8135415561162906</v>
      </c>
      <c r="AP48">
        <f t="shared" si="26"/>
        <v>0.63901945178708697</v>
      </c>
      <c r="AQ48">
        <f t="shared" si="24"/>
        <v>1.5323248668289689E-4</v>
      </c>
      <c r="AR48">
        <f t="shared" si="12"/>
        <v>1.8221788851182358E-5</v>
      </c>
      <c r="AS48">
        <f t="shared" si="12"/>
        <v>8.3650490365662749E-8</v>
      </c>
    </row>
    <row r="49" spans="1:45" x14ac:dyDescent="0.25">
      <c r="A49">
        <v>2444</v>
      </c>
      <c r="B49">
        <v>446.67200000000003</v>
      </c>
      <c r="C49">
        <f t="shared" si="0"/>
        <v>719.822</v>
      </c>
      <c r="D49">
        <v>4.21875</v>
      </c>
      <c r="E49">
        <f t="shared" si="13"/>
        <v>0.36437955069572203</v>
      </c>
      <c r="F49">
        <f t="shared" si="1"/>
        <v>0.63562044930427797</v>
      </c>
      <c r="G49">
        <f t="shared" si="14"/>
        <v>1.4526942654687216E-4</v>
      </c>
      <c r="H49">
        <f t="shared" si="15"/>
        <v>0.97676866188496014</v>
      </c>
      <c r="I49">
        <f t="shared" si="16"/>
        <v>2.8897071791674476</v>
      </c>
      <c r="J49">
        <f t="shared" si="25"/>
        <v>0.64018375357246438</v>
      </c>
      <c r="K49">
        <f t="shared" si="17"/>
        <v>4.6526949330098969E-5</v>
      </c>
      <c r="L49">
        <f t="shared" si="2"/>
        <v>2.0823745844048286E-5</v>
      </c>
      <c r="M49">
        <f t="shared" si="2"/>
        <v>9.7500768069049722E-9</v>
      </c>
      <c r="Q49">
        <v>1248</v>
      </c>
      <c r="R49">
        <v>460.262</v>
      </c>
      <c r="S49">
        <f t="shared" si="3"/>
        <v>733.41200000000003</v>
      </c>
      <c r="T49">
        <v>5.35243</v>
      </c>
      <c r="U49">
        <f t="shared" si="18"/>
        <v>0.35820417068208588</v>
      </c>
      <c r="V49">
        <f t="shared" si="4"/>
        <v>0.64179582931791412</v>
      </c>
      <c r="W49">
        <f t="shared" si="5"/>
        <v>2.7065040868044327E-4</v>
      </c>
      <c r="X49">
        <f t="shared" si="6"/>
        <v>0.98102928997936711</v>
      </c>
      <c r="Y49">
        <f t="shared" si="7"/>
        <v>2.9945486318885801</v>
      </c>
      <c r="Z49">
        <f t="shared" si="19"/>
        <v>0.64156357354768234</v>
      </c>
      <c r="AA49">
        <f t="shared" si="8"/>
        <v>7.6130597675552717E-5</v>
      </c>
      <c r="AB49">
        <f t="shared" si="9"/>
        <v>5.3942742805958214E-8</v>
      </c>
      <c r="AC49">
        <f t="shared" si="9"/>
        <v>3.7837956873378342E-8</v>
      </c>
      <c r="AG49">
        <v>832</v>
      </c>
      <c r="AH49">
        <v>465.274</v>
      </c>
      <c r="AI49">
        <f t="shared" si="10"/>
        <v>738.42399999999998</v>
      </c>
      <c r="AJ49">
        <v>2.9939</v>
      </c>
      <c r="AK49">
        <f t="shared" si="20"/>
        <v>0.34963254657543691</v>
      </c>
      <c r="AL49">
        <f t="shared" si="21"/>
        <v>0.65036745342456315</v>
      </c>
      <c r="AM49">
        <f t="shared" si="22"/>
        <v>4.0800584842443782E-4</v>
      </c>
      <c r="AN49">
        <f t="shared" si="23"/>
        <v>0.98074396982741718</v>
      </c>
      <c r="AO49">
        <f t="shared" si="11"/>
        <v>2.9869161622066813</v>
      </c>
      <c r="AP49">
        <f t="shared" si="26"/>
        <v>0.64147117157401334</v>
      </c>
      <c r="AQ49">
        <f t="shared" si="24"/>
        <v>1.1417268461844305E-4</v>
      </c>
      <c r="AR49">
        <f t="shared" si="12"/>
        <v>7.9143830764421825E-5</v>
      </c>
      <c r="AS49">
        <f t="shared" si="12"/>
        <v>8.6337928152240559E-8</v>
      </c>
    </row>
    <row r="50" spans="1:45" x14ac:dyDescent="0.25">
      <c r="A50">
        <v>2491</v>
      </c>
      <c r="B50">
        <v>454.35500000000002</v>
      </c>
      <c r="C50">
        <f t="shared" si="0"/>
        <v>727.505</v>
      </c>
      <c r="D50">
        <v>4.1397000000000004</v>
      </c>
      <c r="E50">
        <f t="shared" si="13"/>
        <v>0.3575518876480191</v>
      </c>
      <c r="F50">
        <f t="shared" si="1"/>
        <v>0.64244811235198096</v>
      </c>
      <c r="G50">
        <f t="shared" si="14"/>
        <v>1.3591558238338565E-4</v>
      </c>
      <c r="H50">
        <f t="shared" si="15"/>
        <v>0.98352099150628136</v>
      </c>
      <c r="I50">
        <f t="shared" si="16"/>
        <v>3.0658480586890304</v>
      </c>
      <c r="J50">
        <f t="shared" si="25"/>
        <v>0.64237052019097907</v>
      </c>
      <c r="K50">
        <f t="shared" si="17"/>
        <v>3.4220909198790597E-5</v>
      </c>
      <c r="L50">
        <f t="shared" si="2"/>
        <v>6.0205434489437936E-9</v>
      </c>
      <c r="M50">
        <f t="shared" si="2"/>
        <v>1.0341806554121597E-8</v>
      </c>
      <c r="Q50">
        <v>1272</v>
      </c>
      <c r="R50">
        <v>468.041</v>
      </c>
      <c r="S50">
        <f t="shared" si="3"/>
        <v>741.19100000000003</v>
      </c>
      <c r="T50">
        <v>5.2553700000000001</v>
      </c>
      <c r="U50">
        <f t="shared" si="18"/>
        <v>0.35170856087375524</v>
      </c>
      <c r="V50">
        <f t="shared" si="4"/>
        <v>0.64829143912624476</v>
      </c>
      <c r="W50">
        <f t="shared" si="5"/>
        <v>2.4937426383981237E-4</v>
      </c>
      <c r="X50">
        <f t="shared" si="6"/>
        <v>0.98667114185789284</v>
      </c>
      <c r="Y50">
        <f t="shared" si="7"/>
        <v>3.1710015642503131</v>
      </c>
      <c r="Z50">
        <f t="shared" si="19"/>
        <v>0.64339070789189556</v>
      </c>
      <c r="AA50">
        <f t="shared" si="8"/>
        <v>5.5362122441389943E-5</v>
      </c>
      <c r="AB50">
        <f t="shared" si="9"/>
        <v>2.4017166631325817E-5</v>
      </c>
      <c r="AC50">
        <f t="shared" si="9"/>
        <v>3.7640711010001457E-8</v>
      </c>
      <c r="AG50">
        <v>848</v>
      </c>
      <c r="AH50">
        <v>472.99299999999999</v>
      </c>
      <c r="AI50">
        <f t="shared" si="10"/>
        <v>746.14300000000003</v>
      </c>
      <c r="AJ50">
        <v>2.9380000000000002</v>
      </c>
      <c r="AK50">
        <f t="shared" si="20"/>
        <v>0.34310445300064585</v>
      </c>
      <c r="AL50">
        <f t="shared" si="21"/>
        <v>0.65689554699935415</v>
      </c>
      <c r="AM50">
        <f t="shared" si="22"/>
        <v>3.6596445867623922E-4</v>
      </c>
      <c r="AN50">
        <f t="shared" si="23"/>
        <v>0.98638467492154192</v>
      </c>
      <c r="AO50">
        <f t="shared" si="11"/>
        <v>3.1605806695211549</v>
      </c>
      <c r="AP50">
        <f t="shared" si="26"/>
        <v>0.6432979345279084</v>
      </c>
      <c r="AQ50">
        <f t="shared" si="24"/>
        <v>8.3533670129316487E-5</v>
      </c>
      <c r="AR50">
        <f t="shared" si="12"/>
        <v>1.8489506492361707E-4</v>
      </c>
      <c r="AS50">
        <f t="shared" si="12"/>
        <v>7.976715031923657E-8</v>
      </c>
    </row>
    <row r="51" spans="1:45" x14ac:dyDescent="0.25">
      <c r="A51">
        <v>2538</v>
      </c>
      <c r="B51">
        <v>462.048</v>
      </c>
      <c r="C51">
        <f t="shared" si="0"/>
        <v>735.19799999999998</v>
      </c>
      <c r="D51">
        <v>4.0657399999999999</v>
      </c>
      <c r="E51">
        <f t="shared" si="13"/>
        <v>0.35116385527599997</v>
      </c>
      <c r="F51">
        <f t="shared" si="1"/>
        <v>0.64883614472400009</v>
      </c>
      <c r="G51">
        <f t="shared" si="14"/>
        <v>1.2652498441179105E-4</v>
      </c>
      <c r="H51">
        <f t="shared" si="15"/>
        <v>0.98848737899092265</v>
      </c>
      <c r="I51">
        <f t="shared" si="16"/>
        <v>3.2420981088790572</v>
      </c>
      <c r="J51">
        <f t="shared" si="25"/>
        <v>0.64397890292332227</v>
      </c>
      <c r="K51">
        <f t="shared" si="17"/>
        <v>2.4780769091133752E-5</v>
      </c>
      <c r="L51">
        <f t="shared" si="2"/>
        <v>2.3592797910251852E-5</v>
      </c>
      <c r="M51">
        <f t="shared" si="2"/>
        <v>1.0351885351216274E-8</v>
      </c>
      <c r="Q51">
        <v>1296</v>
      </c>
      <c r="R51">
        <v>475.83100000000002</v>
      </c>
      <c r="S51">
        <f t="shared" si="3"/>
        <v>748.98099999999999</v>
      </c>
      <c r="T51">
        <v>5.16594</v>
      </c>
      <c r="U51">
        <f t="shared" si="18"/>
        <v>0.34572357854159974</v>
      </c>
      <c r="V51">
        <f t="shared" si="4"/>
        <v>0.65427642145840026</v>
      </c>
      <c r="W51">
        <f t="shared" si="5"/>
        <v>2.2550482742620762E-4</v>
      </c>
      <c r="X51">
        <f t="shared" si="6"/>
        <v>0.99077389297284202</v>
      </c>
      <c r="Y51">
        <f t="shared" si="7"/>
        <v>3.3473571077379152</v>
      </c>
      <c r="Z51">
        <f t="shared" si="19"/>
        <v>0.6447193988304889</v>
      </c>
      <c r="AA51">
        <f t="shared" si="8"/>
        <v>3.9677390627911839E-5</v>
      </c>
      <c r="AB51">
        <f t="shared" si="9"/>
        <v>9.1336681510409759E-5</v>
      </c>
      <c r="AC51">
        <f t="shared" si="9"/>
        <v>3.4531836267024617E-8</v>
      </c>
      <c r="AG51">
        <v>864</v>
      </c>
      <c r="AH51">
        <v>480.73</v>
      </c>
      <c r="AI51">
        <f t="shared" si="10"/>
        <v>753.88</v>
      </c>
      <c r="AJ51">
        <v>2.8878599999999999</v>
      </c>
      <c r="AK51">
        <f t="shared" si="20"/>
        <v>0.33724902166182608</v>
      </c>
      <c r="AL51">
        <f t="shared" si="21"/>
        <v>0.66275097833817398</v>
      </c>
      <c r="AM51">
        <f t="shared" si="22"/>
        <v>3.3735295731980586E-4</v>
      </c>
      <c r="AN51">
        <f t="shared" si="23"/>
        <v>0.99051165853591583</v>
      </c>
      <c r="AO51">
        <f t="shared" si="11"/>
        <v>3.3341741655864157</v>
      </c>
      <c r="AP51">
        <f t="shared" si="26"/>
        <v>0.64463447324997747</v>
      </c>
      <c r="AQ51">
        <f t="shared" si="24"/>
        <v>6.0284537578840107E-5</v>
      </c>
      <c r="AR51">
        <f t="shared" si="12"/>
        <v>3.2820775661065007E-4</v>
      </c>
      <c r="AS51">
        <f t="shared" si="12"/>
        <v>7.6766909217755961E-8</v>
      </c>
    </row>
    <row r="52" spans="1:45" x14ac:dyDescent="0.25">
      <c r="A52">
        <v>2585</v>
      </c>
      <c r="B52">
        <v>469.76600000000002</v>
      </c>
      <c r="C52">
        <f t="shared" si="0"/>
        <v>742.91599999999994</v>
      </c>
      <c r="D52">
        <v>3.9968900000000001</v>
      </c>
      <c r="E52">
        <f t="shared" si="13"/>
        <v>0.34521718100864579</v>
      </c>
      <c r="F52">
        <f t="shared" si="1"/>
        <v>0.65478281899135427</v>
      </c>
      <c r="G52">
        <f t="shared" si="14"/>
        <v>1.1250340661858771E-4</v>
      </c>
      <c r="H52">
        <f t="shared" si="15"/>
        <v>0.99208374461519844</v>
      </c>
      <c r="I52">
        <f t="shared" si="16"/>
        <v>3.4186842442474017</v>
      </c>
      <c r="J52">
        <f t="shared" si="25"/>
        <v>0.64514359907060559</v>
      </c>
      <c r="K52">
        <f t="shared" si="17"/>
        <v>1.7663502649141697E-5</v>
      </c>
      <c r="L52">
        <f t="shared" si="2"/>
        <v>9.2914560680558119E-5</v>
      </c>
      <c r="M52">
        <f t="shared" si="2"/>
        <v>8.9946073849337417E-9</v>
      </c>
      <c r="Q52">
        <v>1320</v>
      </c>
      <c r="R52">
        <v>483.625</v>
      </c>
      <c r="S52">
        <f t="shared" si="3"/>
        <v>756.77499999999998</v>
      </c>
      <c r="T52">
        <v>5.08507</v>
      </c>
      <c r="U52">
        <f t="shared" si="18"/>
        <v>0.34031146268337081</v>
      </c>
      <c r="V52">
        <f t="shared" si="4"/>
        <v>0.65968853731662924</v>
      </c>
      <c r="W52">
        <f t="shared" si="5"/>
        <v>2.046748402755455E-4</v>
      </c>
      <c r="X52">
        <f t="shared" si="6"/>
        <v>0.99371428708091258</v>
      </c>
      <c r="Y52">
        <f t="shared" si="7"/>
        <v>3.5239906207974516</v>
      </c>
      <c r="Z52">
        <f t="shared" si="19"/>
        <v>0.64567165620555877</v>
      </c>
      <c r="AA52">
        <f t="shared" si="8"/>
        <v>2.7953718021674613E-5</v>
      </c>
      <c r="AB52">
        <f t="shared" si="9"/>
        <v>1.9647295608188404E-4</v>
      </c>
      <c r="AC52">
        <f t="shared" si="9"/>
        <v>3.1230355050667578E-8</v>
      </c>
      <c r="AG52">
        <v>880</v>
      </c>
      <c r="AH52">
        <v>488.46899999999999</v>
      </c>
      <c r="AI52">
        <f t="shared" si="10"/>
        <v>761.61899999999991</v>
      </c>
      <c r="AJ52">
        <v>2.8416399999999999</v>
      </c>
      <c r="AK52">
        <f t="shared" si="20"/>
        <v>0.33185137434470907</v>
      </c>
      <c r="AL52">
        <f t="shared" si="21"/>
        <v>0.66814862565529087</v>
      </c>
      <c r="AM52">
        <f t="shared" si="22"/>
        <v>3.0122363800495766E-4</v>
      </c>
      <c r="AN52">
        <f t="shared" si="23"/>
        <v>0.99349001802141235</v>
      </c>
      <c r="AO52">
        <f t="shared" si="11"/>
        <v>3.5081435411765685</v>
      </c>
      <c r="AP52">
        <f t="shared" si="26"/>
        <v>0.64559902585123896</v>
      </c>
      <c r="AQ52">
        <f t="shared" si="24"/>
        <v>4.2761209759980611E-5</v>
      </c>
      <c r="AR52">
        <f t="shared" si="12"/>
        <v>5.0848445132289802E-4</v>
      </c>
      <c r="AS52">
        <f t="shared" si="12"/>
        <v>6.6802826814289919E-8</v>
      </c>
    </row>
    <row r="53" spans="1:45" x14ac:dyDescent="0.25">
      <c r="A53">
        <v>2632</v>
      </c>
      <c r="B53">
        <v>477.44200000000001</v>
      </c>
      <c r="C53">
        <f t="shared" si="0"/>
        <v>750.59199999999998</v>
      </c>
      <c r="D53">
        <v>3.93567</v>
      </c>
      <c r="E53">
        <f t="shared" si="13"/>
        <v>0.33992952089757211</v>
      </c>
      <c r="F53">
        <f t="shared" si="1"/>
        <v>0.66007047910242789</v>
      </c>
      <c r="G53">
        <f t="shared" si="14"/>
        <v>1.0320469316726448E-4</v>
      </c>
      <c r="H53">
        <f t="shared" si="15"/>
        <v>0.99464720071690604</v>
      </c>
      <c r="I53">
        <f t="shared" si="16"/>
        <v>3.5959086077898581</v>
      </c>
      <c r="J53">
        <f t="shared" si="25"/>
        <v>0.64597378369511527</v>
      </c>
      <c r="K53">
        <f t="shared" si="17"/>
        <v>1.2310564627041945E-5</v>
      </c>
      <c r="L53">
        <f t="shared" si="2"/>
        <v>1.9871682140654872E-4</v>
      </c>
      <c r="M53">
        <f t="shared" si="2"/>
        <v>8.2617426030864959E-9</v>
      </c>
      <c r="Q53">
        <v>1344</v>
      </c>
      <c r="R53">
        <v>491.44600000000003</v>
      </c>
      <c r="S53">
        <f t="shared" si="3"/>
        <v>764.596</v>
      </c>
      <c r="T53">
        <v>5.0116699999999996</v>
      </c>
      <c r="U53">
        <f t="shared" si="18"/>
        <v>0.33539926651675767</v>
      </c>
      <c r="V53">
        <f t="shared" si="4"/>
        <v>0.66460073348324233</v>
      </c>
      <c r="W53">
        <f t="shared" si="5"/>
        <v>1.8253426491059155E-4</v>
      </c>
      <c r="X53">
        <f t="shared" si="6"/>
        <v>0.99578586856519957</v>
      </c>
      <c r="Y53">
        <f t="shared" si="7"/>
        <v>3.7009128545934318</v>
      </c>
      <c r="Z53">
        <f t="shared" si="19"/>
        <v>0.64634254543807901</v>
      </c>
      <c r="AA53">
        <f t="shared" si="8"/>
        <v>1.9387277754441262E-5</v>
      </c>
      <c r="AB53">
        <f t="shared" si="9"/>
        <v>3.3336143069254501E-4</v>
      </c>
      <c r="AC53">
        <f t="shared" si="9"/>
        <v>2.6616939418129063E-8</v>
      </c>
      <c r="AG53">
        <v>896</v>
      </c>
      <c r="AH53">
        <v>496.18400000000003</v>
      </c>
      <c r="AI53">
        <f t="shared" si="10"/>
        <v>769.33400000000006</v>
      </c>
      <c r="AJ53">
        <v>2.80037</v>
      </c>
      <c r="AK53">
        <f t="shared" si="20"/>
        <v>0.32703179613662986</v>
      </c>
      <c r="AL53">
        <f t="shared" si="21"/>
        <v>0.6729682038633702</v>
      </c>
      <c r="AM53">
        <f t="shared" si="22"/>
        <v>2.7100638912341823E-4</v>
      </c>
      <c r="AN53">
        <f t="shared" si="23"/>
        <v>0.99560263694186746</v>
      </c>
      <c r="AO53">
        <f t="shared" si="11"/>
        <v>3.6824018460343093</v>
      </c>
      <c r="AP53">
        <f t="shared" si="26"/>
        <v>0.64628320520739868</v>
      </c>
      <c r="AQ53">
        <f t="shared" si="24"/>
        <v>2.9767001787446799E-5</v>
      </c>
      <c r="AR53">
        <f t="shared" si="12"/>
        <v>7.1208915326920154E-4</v>
      </c>
      <c r="AS53">
        <f t="shared" si="12"/>
        <v>5.8196442002234852E-8</v>
      </c>
    </row>
    <row r="54" spans="1:45" x14ac:dyDescent="0.25">
      <c r="A54">
        <v>2679</v>
      </c>
      <c r="B54">
        <v>485.11599999999999</v>
      </c>
      <c r="C54">
        <f t="shared" si="0"/>
        <v>758.26599999999996</v>
      </c>
      <c r="D54">
        <v>3.8795099999999998</v>
      </c>
      <c r="E54">
        <f t="shared" si="13"/>
        <v>0.33507890031871063</v>
      </c>
      <c r="F54">
        <f t="shared" si="1"/>
        <v>0.66492109968128932</v>
      </c>
      <c r="G54">
        <f t="shared" si="14"/>
        <v>9.1480228380812659E-5</v>
      </c>
      <c r="H54">
        <f t="shared" si="15"/>
        <v>0.99643379948134703</v>
      </c>
      <c r="I54">
        <f t="shared" si="16"/>
        <v>3.7728163871665532</v>
      </c>
      <c r="J54">
        <f t="shared" si="25"/>
        <v>0.64655238023258621</v>
      </c>
      <c r="K54">
        <f t="shared" si="17"/>
        <v>8.4551316284822731E-6</v>
      </c>
      <c r="L54">
        <f t="shared" si="2"/>
        <v>3.3740985418516384E-4</v>
      </c>
      <c r="M54">
        <f t="shared" si="2"/>
        <v>6.8931666907338221E-9</v>
      </c>
      <c r="Q54">
        <v>1368</v>
      </c>
      <c r="R54">
        <v>499.27300000000002</v>
      </c>
      <c r="S54">
        <f t="shared" si="3"/>
        <v>772.423</v>
      </c>
      <c r="T54">
        <v>4.9462099999999998</v>
      </c>
      <c r="U54">
        <f t="shared" si="18"/>
        <v>0.33101844415890352</v>
      </c>
      <c r="V54">
        <f t="shared" si="4"/>
        <v>0.66898155584109653</v>
      </c>
      <c r="W54">
        <f t="shared" si="5"/>
        <v>1.6078407752435445E-4</v>
      </c>
      <c r="X54">
        <f t="shared" si="6"/>
        <v>0.99722261217102981</v>
      </c>
      <c r="Y54">
        <f t="shared" si="7"/>
        <v>3.8784730361902588</v>
      </c>
      <c r="Z54">
        <f t="shared" si="19"/>
        <v>0.64680784010418557</v>
      </c>
      <c r="AA54">
        <f t="shared" si="8"/>
        <v>1.3190133198401914E-5</v>
      </c>
      <c r="AB54">
        <f t="shared" si="9"/>
        <v>4.9167366958133274E-4</v>
      </c>
      <c r="AC54">
        <f t="shared" si="9"/>
        <v>2.1783972401692378E-8</v>
      </c>
      <c r="AG54">
        <v>912</v>
      </c>
      <c r="AH54">
        <v>503.93700000000001</v>
      </c>
      <c r="AI54">
        <f t="shared" si="10"/>
        <v>777.08699999999999</v>
      </c>
      <c r="AJ54">
        <v>2.7632400000000001</v>
      </c>
      <c r="AK54">
        <f t="shared" si="20"/>
        <v>0.32269569391065511</v>
      </c>
      <c r="AL54">
        <f t="shared" si="21"/>
        <v>0.67730430608934489</v>
      </c>
      <c r="AM54">
        <f t="shared" si="22"/>
        <v>7.4265823036112383E-4</v>
      </c>
      <c r="AN54">
        <f t="shared" si="23"/>
        <v>0.99707327660651579</v>
      </c>
      <c r="AO54">
        <f t="shared" si="11"/>
        <v>3.8565321051647126</v>
      </c>
      <c r="AP54">
        <f t="shared" si="26"/>
        <v>0.6467594772359978</v>
      </c>
      <c r="AQ54">
        <f t="shared" si="24"/>
        <v>2.0466090651286062E-5</v>
      </c>
      <c r="AR54">
        <f t="shared" si="12"/>
        <v>9.3298656968026446E-4</v>
      </c>
      <c r="AS54">
        <f t="shared" si="12"/>
        <v>5.2156148665867385E-7</v>
      </c>
    </row>
    <row r="55" spans="1:45" x14ac:dyDescent="0.25">
      <c r="A55">
        <v>2726</v>
      </c>
      <c r="B55">
        <v>492.78199999999998</v>
      </c>
      <c r="C55">
        <f t="shared" si="0"/>
        <v>765.93200000000002</v>
      </c>
      <c r="D55">
        <v>3.8297300000000001</v>
      </c>
      <c r="E55">
        <f t="shared" si="13"/>
        <v>0.33077932958481249</v>
      </c>
      <c r="F55">
        <f t="shared" si="1"/>
        <v>0.66922067041518751</v>
      </c>
      <c r="G55">
        <f t="shared" si="14"/>
        <v>8.23836608740827E-5</v>
      </c>
      <c r="H55">
        <f t="shared" si="15"/>
        <v>0.9976608697399646</v>
      </c>
      <c r="I55">
        <f t="shared" si="16"/>
        <v>3.9497214367385132</v>
      </c>
      <c r="J55">
        <f t="shared" si="25"/>
        <v>0.64694977141912491</v>
      </c>
      <c r="K55">
        <f t="shared" si="17"/>
        <v>5.7105454567041592E-6</v>
      </c>
      <c r="L55">
        <f t="shared" si="2"/>
        <v>4.9599294209282238E-4</v>
      </c>
      <c r="M55">
        <f t="shared" si="2"/>
        <v>5.8787666278066508E-9</v>
      </c>
      <c r="Q55">
        <v>1392</v>
      </c>
      <c r="R55">
        <v>507.08199999999999</v>
      </c>
      <c r="S55">
        <f t="shared" si="3"/>
        <v>780.23199999999997</v>
      </c>
      <c r="T55">
        <v>4.8885500000000004</v>
      </c>
      <c r="U55">
        <f t="shared" si="18"/>
        <v>0.32715962629831891</v>
      </c>
      <c r="V55">
        <f t="shared" si="4"/>
        <v>0.67284037370168104</v>
      </c>
      <c r="W55">
        <f t="shared" si="5"/>
        <v>4.8336233742936856E-4</v>
      </c>
      <c r="X55">
        <f t="shared" si="6"/>
        <v>0.99820010059270958</v>
      </c>
      <c r="Y55">
        <f t="shared" si="7"/>
        <v>4.0564621406788524</v>
      </c>
      <c r="Z55">
        <f t="shared" si="19"/>
        <v>0.64712440330094723</v>
      </c>
      <c r="AA55">
        <f t="shared" si="8"/>
        <v>8.7965618057959272E-6</v>
      </c>
      <c r="AB55">
        <f t="shared" si="9"/>
        <v>6.6131113365141755E-4</v>
      </c>
      <c r="AC55">
        <f t="shared" si="9"/>
        <v>2.2521267539320308E-7</v>
      </c>
    </row>
    <row r="56" spans="1:45" x14ac:dyDescent="0.25">
      <c r="A56">
        <v>2773</v>
      </c>
      <c r="B56">
        <v>500.43299999999999</v>
      </c>
      <c r="C56">
        <f t="shared" si="0"/>
        <v>773.58299999999997</v>
      </c>
      <c r="D56">
        <v>3.7848999999999999</v>
      </c>
      <c r="E56">
        <f t="shared" si="13"/>
        <v>0.32690729752373054</v>
      </c>
      <c r="F56">
        <f t="shared" si="1"/>
        <v>0.6730927024762694</v>
      </c>
      <c r="G56">
        <f t="shared" si="14"/>
        <v>2.4273086998783606E-4</v>
      </c>
      <c r="H56">
        <f t="shared" si="15"/>
        <v>0.9984896256716641</v>
      </c>
      <c r="I56">
        <f t="shared" si="16"/>
        <v>4.126624878049328</v>
      </c>
      <c r="J56">
        <f t="shared" si="25"/>
        <v>0.64721816705558999</v>
      </c>
      <c r="K56">
        <f t="shared" si="17"/>
        <v>3.7905916880171017E-6</v>
      </c>
      <c r="L56">
        <f t="shared" si="2"/>
        <v>6.694915832359935E-4</v>
      </c>
      <c r="M56">
        <f t="shared" si="2"/>
        <v>5.7092456593994936E-8</v>
      </c>
    </row>
    <row r="64" spans="1:45" x14ac:dyDescent="0.25">
      <c r="Q64" s="11"/>
      <c r="R64" s="11"/>
      <c r="T64" s="11"/>
    </row>
    <row r="87" spans="17:29" x14ac:dyDescent="0.25">
      <c r="Q87">
        <v>1520</v>
      </c>
      <c r="R87">
        <v>798.93700000000001</v>
      </c>
      <c r="S87">
        <f t="shared" ref="S87:S88" si="27">R87+273.15</f>
        <v>1072.087</v>
      </c>
      <c r="T87">
        <v>1.9611799999999999</v>
      </c>
      <c r="U87">
        <f t="shared" ref="U87:U88" si="28">T87/$T$11</f>
        <v>0.13124933076346504</v>
      </c>
      <c r="V87">
        <f t="shared" ref="V87:V88" si="29">1-U87</f>
        <v>0.86875066923653499</v>
      </c>
      <c r="W87">
        <f t="shared" ref="W87:W88" si="30">(V88-V87)/(Q88-Q87)</f>
        <v>4.2914792804368829E-5</v>
      </c>
      <c r="X87">
        <f t="shared" ref="X87:X88" si="31">1-(2*(($B$3-Z87)/$B$3))</f>
        <v>-1</v>
      </c>
      <c r="Y87">
        <f t="shared" ref="Y87:Y88" si="32">IF(X87&gt;0.999999,3.5,IF(X87&lt;-0.999999,-3.5,SIGN(X87)*SQRT(GAMMAINV(ABS(X87),$B$6,$B$7))))</f>
        <v>-3.5</v>
      </c>
      <c r="Z87">
        <f t="shared" ref="Z87:Z88" si="33">Z86+AA86*(Q87-Q86)</f>
        <v>0</v>
      </c>
      <c r="AA87">
        <f t="shared" ref="AA87:AA88" si="34">$B$1*EXP((-$B$2-($B$4*Y87))/($B$5*S87))*($B$3-Z87)</f>
        <v>166098268662.68564</v>
      </c>
      <c r="AB87">
        <f t="shared" ref="AB87:AC88" si="35">(Z87-V87)^2</f>
        <v>0.7547277252989274</v>
      </c>
      <c r="AC87">
        <f t="shared" si="35"/>
        <v>2.7588634852741687E+22</v>
      </c>
    </row>
    <row r="88" spans="17:29" x14ac:dyDescent="0.25">
      <c r="Q88">
        <v>1536</v>
      </c>
      <c r="R88">
        <v>806.75400000000002</v>
      </c>
      <c r="S88">
        <f t="shared" si="27"/>
        <v>1079.904</v>
      </c>
      <c r="T88">
        <v>1.95092</v>
      </c>
      <c r="U88">
        <f t="shared" si="28"/>
        <v>0.13056269407859514</v>
      </c>
      <c r="V88">
        <f t="shared" si="29"/>
        <v>0.86943730592140489</v>
      </c>
      <c r="W88">
        <f t="shared" si="30"/>
        <v>5.6603991270924798E-4</v>
      </c>
      <c r="X88">
        <f t="shared" si="31"/>
        <v>8206090215903.3643</v>
      </c>
      <c r="Y88">
        <f t="shared" si="32"/>
        <v>3.5</v>
      </c>
      <c r="Z88">
        <f t="shared" si="33"/>
        <v>2657572298602.9702</v>
      </c>
      <c r="AA88">
        <f t="shared" si="34"/>
        <v>-3.9841164876159757E+17</v>
      </c>
      <c r="AB88">
        <f t="shared" si="35"/>
        <v>7.0626905222972526E+24</v>
      </c>
      <c r="AC88">
        <f t="shared" si="35"/>
        <v>1.5873184186893459E+35</v>
      </c>
    </row>
  </sheetData>
  <mergeCells count="3">
    <mergeCell ref="A9:N9"/>
    <mergeCell ref="Q9:AD9"/>
    <mergeCell ref="AG9:AT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Longleaf pine_Live</vt:lpstr>
      <vt:lpstr>Longleaf pine_Dead</vt:lpstr>
      <vt:lpstr>Pine straw</vt:lpstr>
      <vt:lpstr>Little bluestem grass_live</vt:lpstr>
      <vt:lpstr>Little bluestem grass_dead</vt:lpstr>
      <vt:lpstr>Swamp bay_live</vt:lpstr>
      <vt:lpstr>Swamp bay_dead</vt:lpstr>
      <vt:lpstr>Dwarf palemtto_live</vt:lpstr>
      <vt:lpstr>Dwarf palmetto_dead</vt:lpstr>
      <vt:lpstr>Live oak_live</vt:lpstr>
      <vt:lpstr>Live oak_dead</vt:lpstr>
      <vt:lpstr>Wax_live</vt:lpstr>
      <vt:lpstr>Wax_dead</vt:lpstr>
      <vt:lpstr>Saw palmetto_live</vt:lpstr>
      <vt:lpstr>Saw palmetto_dead</vt:lpstr>
      <vt:lpstr>Water oak_live</vt:lpstr>
      <vt:lpstr>Water oak_dead</vt:lpstr>
      <vt:lpstr>Wire grass_live</vt:lpstr>
      <vt:lpstr>Wire grass_Dead</vt:lpstr>
      <vt:lpstr>Fetterbush_live</vt:lpstr>
      <vt:lpstr>Fetterbush_dead</vt:lpstr>
      <vt:lpstr>Sparkleberry_live</vt:lpstr>
      <vt:lpstr>Sparkleberry_dead</vt:lpstr>
      <vt:lpstr>Inkberry_live</vt:lpstr>
      <vt:lpstr>Inkberry_dead</vt:lpstr>
      <vt:lpstr>Darrow's blueberry_live</vt:lpstr>
      <vt:lpstr>Darrow's blueberry_dead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Elhan</dc:creator>
  <cp:lastModifiedBy>Elham Amini</cp:lastModifiedBy>
  <dcterms:created xsi:type="dcterms:W3CDTF">2018-11-09T21:09:29Z</dcterms:created>
  <dcterms:modified xsi:type="dcterms:W3CDTF">2019-01-22T23:01:07Z</dcterms:modified>
</cp:coreProperties>
</file>