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BI\MPROG\Data Processing\Design\Grafieken\"/>
    </mc:Choice>
  </mc:AlternateContent>
  <bookViews>
    <workbookView xWindow="0" yWindow="0" windowWidth="14385" windowHeight="4080" xr2:uid="{5B49D149-74AF-4F11-8C6D-0570BAB1170F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21" i="1"/>
  <c r="J24" i="1"/>
  <c r="J21" i="1"/>
  <c r="J22" i="1"/>
  <c r="J23" i="1"/>
  <c r="J25" i="1"/>
  <c r="J26" i="1"/>
  <c r="J27" i="1"/>
  <c r="J28" i="1"/>
  <c r="J29" i="1"/>
  <c r="H22" i="1"/>
  <c r="H23" i="1"/>
  <c r="H24" i="1"/>
  <c r="H25" i="1"/>
  <c r="H26" i="1"/>
  <c r="H27" i="1"/>
  <c r="H28" i="1"/>
  <c r="H29" i="1"/>
  <c r="H30" i="1"/>
  <c r="H21" i="1"/>
  <c r="H20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M11" i="1"/>
  <c r="M12" i="1"/>
  <c r="M13" i="1"/>
  <c r="M14" i="1"/>
  <c r="M15" i="1"/>
  <c r="M16" i="1"/>
  <c r="M17" i="1"/>
  <c r="M18" i="1"/>
  <c r="N10" i="1"/>
  <c r="N11" i="1"/>
  <c r="N12" i="1"/>
  <c r="N13" i="1"/>
  <c r="N14" i="1"/>
  <c r="N15" i="1"/>
  <c r="N16" i="1"/>
  <c r="N17" i="1"/>
  <c r="O10" i="1"/>
  <c r="O11" i="1"/>
  <c r="O12" i="1"/>
  <c r="O13" i="1"/>
  <c r="O14" i="1"/>
  <c r="O15" i="1"/>
  <c r="O16" i="1"/>
  <c r="O17" i="1"/>
  <c r="P10" i="1"/>
  <c r="P9" i="1"/>
  <c r="P11" i="1"/>
  <c r="P12" i="1"/>
  <c r="P13" i="1"/>
  <c r="P14" i="1"/>
  <c r="P15" i="1"/>
  <c r="P16" i="1"/>
  <c r="P17" i="1"/>
  <c r="N23" i="1"/>
  <c r="N25" i="1"/>
  <c r="P3" i="1"/>
  <c r="P4" i="1"/>
  <c r="P5" i="1"/>
  <c r="P6" i="1"/>
  <c r="P7" i="1"/>
  <c r="P8" i="1"/>
  <c r="P2" i="1"/>
  <c r="O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</calcChain>
</file>

<file path=xl/sharedStrings.xml><?xml version="1.0" encoding="utf-8"?>
<sst xmlns="http://schemas.openxmlformats.org/spreadsheetml/2006/main" count="9" uniqueCount="8">
  <si>
    <t>CBS</t>
  </si>
  <si>
    <t>Filezwaarte</t>
  </si>
  <si>
    <t>Fil</t>
  </si>
  <si>
    <t>Huiz</t>
  </si>
  <si>
    <t>Faillissementen</t>
  </si>
  <si>
    <t>Werkloosheidspercentage</t>
  </si>
  <si>
    <t>Werkloosheidspecentage</t>
  </si>
  <si>
    <t>Omzethuizenmarkt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</si>
</sst>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CCCCCC"/>
      </right>
      <top/>
      <bottom style="medium">
        <color rgb="FFFFFFFF"/>
      </bottom>
      <diagonal/>
    </border>
    <border>
      <left/>
      <right style="medium">
        <color rgb="FFCCCCCC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10" fontId="0" fillId="0" borderId="0" xfId="1" applyNumberFormat="1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right"/>
    </xf>
    <xf numFmtId="43" fontId="0" fillId="0" borderId="0" xfId="2" applyFont="1" applyAlignment="1">
      <alignment horizontal="right"/>
    </xf>
    <xf numFmtId="43" fontId="0" fillId="0" borderId="0" xfId="2" applyFont="1"/>
    <xf numFmtId="2" fontId="2" fillId="0" borderId="0" xfId="0" applyNumberFormat="1" applyFont="1"/>
    <xf numFmtId="2" fontId="0" fillId="0" borderId="0" xfId="0" applyNumberFormat="1" applyAlignment="1">
      <alignment horizontal="right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Aantal kilometer Rijksweg per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Blad1!$B$2:$B$18</c:f>
              <c:numCache>
                <c:formatCode>0</c:formatCode>
                <c:ptCount val="17"/>
                <c:pt idx="0">
                  <c:v>4892</c:v>
                </c:pt>
                <c:pt idx="1">
                  <c:v>4997</c:v>
                </c:pt>
                <c:pt idx="2">
                  <c:v>5104</c:v>
                </c:pt>
                <c:pt idx="3">
                  <c:v>5136</c:v>
                </c:pt>
                <c:pt idx="4">
                  <c:v>5178</c:v>
                </c:pt>
                <c:pt idx="5">
                  <c:v>5204</c:v>
                </c:pt>
                <c:pt idx="6">
                  <c:v>5012</c:v>
                </c:pt>
                <c:pt idx="7">
                  <c:v>5050</c:v>
                </c:pt>
                <c:pt idx="8">
                  <c:v>5076</c:v>
                </c:pt>
                <c:pt idx="9">
                  <c:v>5109</c:v>
                </c:pt>
                <c:pt idx="10">
                  <c:v>5121</c:v>
                </c:pt>
                <c:pt idx="11">
                  <c:v>5120</c:v>
                </c:pt>
                <c:pt idx="12">
                  <c:v>5191</c:v>
                </c:pt>
                <c:pt idx="13">
                  <c:v>5242</c:v>
                </c:pt>
                <c:pt idx="14">
                  <c:v>5279</c:v>
                </c:pt>
                <c:pt idx="15">
                  <c:v>5340</c:v>
                </c:pt>
                <c:pt idx="16">
                  <c:v>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5-4FAB-8DF2-4C55314FA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38920"/>
        <c:axId val="308237608"/>
      </c:scatterChart>
      <c:valAx>
        <c:axId val="308238920"/>
        <c:scaling>
          <c:orientation val="minMax"/>
          <c:max val="2017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37608"/>
        <c:crosses val="autoZero"/>
        <c:crossBetween val="midCat"/>
      </c:valAx>
      <c:valAx>
        <c:axId val="3082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kilometer Rijksweg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3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Procentuele</a:t>
            </a:r>
            <a:r>
              <a:rPr lang="en-US" baseline="0"/>
              <a:t> verandering van aantal </a:t>
            </a:r>
          </a:p>
          <a:p>
            <a:pPr>
              <a:defRPr/>
            </a:pPr>
            <a:r>
              <a:rPr lang="en-US" baseline="0"/>
              <a:t>gereden kilometers en aantal kilometer Rijksweg t.o.v. 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Procentuele verandering aantal km Rijksweg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Blad1!$D$2:$D$18</c:f>
              <c:numCache>
                <c:formatCode>0%</c:formatCode>
                <c:ptCount val="17"/>
                <c:pt idx="0">
                  <c:v>1</c:v>
                </c:pt>
                <c:pt idx="1">
                  <c:v>1.0214636140637776</c:v>
                </c:pt>
                <c:pt idx="2">
                  <c:v>1.0433360588716272</c:v>
                </c:pt>
                <c:pt idx="3">
                  <c:v>1.0498773507767785</c:v>
                </c:pt>
                <c:pt idx="4">
                  <c:v>1.0584627964022895</c:v>
                </c:pt>
                <c:pt idx="5">
                  <c:v>1.0637775960752249</c:v>
                </c:pt>
                <c:pt idx="6">
                  <c:v>1.0245298446443172</c:v>
                </c:pt>
                <c:pt idx="7">
                  <c:v>1.0322976287816843</c:v>
                </c:pt>
                <c:pt idx="8">
                  <c:v>1.0376124284546198</c:v>
                </c:pt>
                <c:pt idx="9">
                  <c:v>1.044358135731807</c:v>
                </c:pt>
                <c:pt idx="10">
                  <c:v>1.0468111201962387</c:v>
                </c:pt>
                <c:pt idx="11">
                  <c:v>1.0466067048242027</c:v>
                </c:pt>
                <c:pt idx="12">
                  <c:v>1.0611201962387571</c:v>
                </c:pt>
                <c:pt idx="13">
                  <c:v>1.071545380212592</c:v>
                </c:pt>
                <c:pt idx="14">
                  <c:v>1.0791087489779232</c:v>
                </c:pt>
                <c:pt idx="15">
                  <c:v>1.0915780866721176</c:v>
                </c:pt>
                <c:pt idx="16">
                  <c:v>1.0950531479967294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C-447F-82C6-517F15314D44}"/>
            </c:ext>
          </c:extLst>
        </c:ser>
        <c:ser>
          <c:idx val="1"/>
          <c:order val="1"/>
          <c:tx>
            <c:v>Procentuele verandering aantal gereden km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Blad1!$F$2:$F$17</c:f>
              <c:numCache>
                <c:formatCode>0%</c:formatCode>
                <c:ptCount val="16"/>
                <c:pt idx="0">
                  <c:v>1</c:v>
                </c:pt>
                <c:pt idx="1">
                  <c:v>1.0211260433596285</c:v>
                </c:pt>
                <c:pt idx="2">
                  <c:v>1.0334331252625637</c:v>
                </c:pt>
                <c:pt idx="3">
                  <c:v>1.0602263034834527</c:v>
                </c:pt>
                <c:pt idx="4">
                  <c:v>1.0556073021382772</c:v>
                </c:pt>
                <c:pt idx="5">
                  <c:v>1.0658319082395176</c:v>
                </c:pt>
                <c:pt idx="6">
                  <c:v>1.0843980870502468</c:v>
                </c:pt>
                <c:pt idx="7">
                  <c:v>1.0741268029381685</c:v>
                </c:pt>
                <c:pt idx="8">
                  <c:v>1.0769253618606704</c:v>
                </c:pt>
                <c:pt idx="9">
                  <c:v>1.0853443776335945</c:v>
                </c:pt>
                <c:pt idx="10">
                  <c:v>1.0922272625044025</c:v>
                </c:pt>
                <c:pt idx="11">
                  <c:v>1.0939851139579984</c:v>
                </c:pt>
                <c:pt idx="12">
                  <c:v>1.0949303436774633</c:v>
                </c:pt>
                <c:pt idx="13">
                  <c:v>1.1001062985610441</c:v>
                </c:pt>
                <c:pt idx="14">
                  <c:v>1.1148501848024883</c:v>
                </c:pt>
                <c:pt idx="15">
                  <c:v>1.1402918224368468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C-447F-82C6-517F1531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9752"/>
        <c:axId val="455168440"/>
      </c:scatterChart>
      <c:valAx>
        <c:axId val="455169752"/>
        <c:scaling>
          <c:orientation val="minMax"/>
          <c:max val="2017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8440"/>
        <c:crosses val="autoZero"/>
        <c:crossBetween val="midCat"/>
      </c:valAx>
      <c:valAx>
        <c:axId val="4551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Procentuele verandering t.o.v.</a:t>
                </a:r>
                <a:r>
                  <a:rPr lang="en-US" baseline="0"/>
                  <a:t> 2001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9752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kilometers gereden door vrachtvervoerders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51-497C-978F-4AA7B8D106A8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51-497C-978F-4AA7B8D10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Blad1!$M$33:$M$38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Blad1!$N$33:$N$38</c:f>
              <c:numCache>
                <c:formatCode>General</c:formatCode>
                <c:ptCount val="6"/>
                <c:pt idx="0">
                  <c:v>7313.7</c:v>
                </c:pt>
                <c:pt idx="1">
                  <c:v>7227.6</c:v>
                </c:pt>
                <c:pt idx="2">
                  <c:v>7192.9</c:v>
                </c:pt>
                <c:pt idx="3">
                  <c:v>7113.2</c:v>
                </c:pt>
                <c:pt idx="4">
                  <c:v>7007.8</c:v>
                </c:pt>
                <c:pt idx="5">
                  <c:v>6617.4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97C-978F-4AA7B8D1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-27"/>
        <c:axId val="543361640"/>
        <c:axId val="543362296"/>
      </c:barChart>
      <c:catAx>
        <c:axId val="54336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62296"/>
        <c:crosses val="autoZero"/>
        <c:auto val="1"/>
        <c:lblAlgn val="ctr"/>
        <c:lblOffset val="100"/>
        <c:noMultiLvlLbl val="0"/>
      </c:catAx>
      <c:valAx>
        <c:axId val="5433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Aantal kilometer * milj.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6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aseline="0"/>
              <a:t>Filezwaarte en omzet huizenmarkt</a:t>
            </a:r>
          </a:p>
          <a:p>
            <a:pPr>
              <a:defRPr sz="1000" baseline="0"/>
            </a:pPr>
            <a:r>
              <a:rPr lang="en-GB" sz="1000" baseline="0"/>
              <a:t>(2001 = 100%)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Filezwaarte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Blad1!$M$2:$M$18</c:f>
              <c:numCache>
                <c:formatCode>0.00%</c:formatCode>
                <c:ptCount val="17"/>
                <c:pt idx="0">
                  <c:v>1</c:v>
                </c:pt>
                <c:pt idx="1">
                  <c:v>1.1881188118811881</c:v>
                </c:pt>
                <c:pt idx="2">
                  <c:v>1.0891089108910892</c:v>
                </c:pt>
                <c:pt idx="3">
                  <c:v>1.1485148514851484</c:v>
                </c:pt>
                <c:pt idx="4">
                  <c:v>1.2871287128712872</c:v>
                </c:pt>
                <c:pt idx="5">
                  <c:v>1.3663366336633664</c:v>
                </c:pt>
                <c:pt idx="6">
                  <c:v>1.4554455445544554</c:v>
                </c:pt>
                <c:pt idx="7">
                  <c:v>1.5544554455445545</c:v>
                </c:pt>
                <c:pt idx="8">
                  <c:v>1.5445544554455446</c:v>
                </c:pt>
                <c:pt idx="9">
                  <c:v>1.3465346534653466</c:v>
                </c:pt>
                <c:pt idx="10">
                  <c:v>1.3663366336633664</c:v>
                </c:pt>
                <c:pt idx="11">
                  <c:v>1</c:v>
                </c:pt>
                <c:pt idx="12">
                  <c:v>0.87128712871287139</c:v>
                </c:pt>
                <c:pt idx="13">
                  <c:v>0.79207920792079212</c:v>
                </c:pt>
                <c:pt idx="14">
                  <c:v>0.79207920792079212</c:v>
                </c:pt>
                <c:pt idx="15">
                  <c:v>1.0099009900990099</c:v>
                </c:pt>
                <c:pt idx="16">
                  <c:v>1.1485148514851484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C-491B-BF1B-C28FD1DF2E15}"/>
            </c:ext>
          </c:extLst>
        </c:ser>
        <c:ser>
          <c:idx val="1"/>
          <c:order val="1"/>
          <c:tx>
            <c:strRef>
              <c:f>Blad1!$N$1</c:f>
              <c:strCache>
                <c:ptCount val="1"/>
                <c:pt idx="0">
                  <c:v> Omzethuizenmarkt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Blad1!$A$2:$A$17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Blad1!$N$2:$N$17</c:f>
              <c:numCache>
                <c:formatCode>0.00%</c:formatCode>
                <c:ptCount val="16"/>
                <c:pt idx="0">
                  <c:v>1</c:v>
                </c:pt>
                <c:pt idx="1">
                  <c:v>1.0746284846512637</c:v>
                </c:pt>
                <c:pt idx="2">
                  <c:v>1.0742759518385943</c:v>
                </c:pt>
                <c:pt idx="3">
                  <c:v>1.1072242108688577</c:v>
                </c:pt>
                <c:pt idx="4">
                  <c:v>1.2478848031239831</c:v>
                </c:pt>
                <c:pt idx="5">
                  <c:v>1.341577177568066</c:v>
                </c:pt>
                <c:pt idx="6">
                  <c:v>1.3629732075062371</c:v>
                </c:pt>
                <c:pt idx="7">
                  <c:v>1.2608471634667535</c:v>
                </c:pt>
                <c:pt idx="8">
                  <c:v>0.82400477275192541</c:v>
                </c:pt>
                <c:pt idx="9">
                  <c:v>0.81925913873522072</c:v>
                </c:pt>
                <c:pt idx="10">
                  <c:v>0.78598546480095455</c:v>
                </c:pt>
                <c:pt idx="11">
                  <c:v>0.72073977654843258</c:v>
                </c:pt>
                <c:pt idx="12">
                  <c:v>0.63697255667642916</c:v>
                </c:pt>
                <c:pt idx="13">
                  <c:v>0.92507321835340062</c:v>
                </c:pt>
                <c:pt idx="14">
                  <c:v>1.1129732075062371</c:v>
                </c:pt>
                <c:pt idx="15">
                  <c:v>1.4202733485193622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C-491B-BF1B-C28FD1DF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36152"/>
        <c:axId val="543440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Blad1!$J$1</c15:sqref>
                        </c15:formulaRef>
                      </c:ext>
                    </c:extLst>
                    <c:strCache>
                      <c:ptCount val="1"/>
                      <c:pt idx="0">
                        <c:v>Faillissementen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Blad1!$A$2:$A$17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Blad1!$O$2:$O$17</c15:sqref>
                        </c15:formulaRef>
                      </c:ext>
                    </c:extLst>
                    <c:numCache>
                      <c:formatCode>0.00%</c:formatCode>
                      <c:ptCount val="16"/>
                      <c:pt idx="0">
                        <c:v>1</c:v>
                      </c:pt>
                      <c:pt idx="1">
                        <c:v>1.1606102159753171</c:v>
                      </c:pt>
                      <c:pt idx="2">
                        <c:v>1.4994857730545081</c:v>
                      </c:pt>
                      <c:pt idx="3">
                        <c:v>1.6025025711347274</c:v>
                      </c:pt>
                      <c:pt idx="4">
                        <c:v>1.7281453548165924</c:v>
                      </c:pt>
                      <c:pt idx="5">
                        <c:v>1.5733630442235174</c:v>
                      </c:pt>
                      <c:pt idx="6">
                        <c:v>1.3630442235173124</c:v>
                      </c:pt>
                      <c:pt idx="7">
                        <c:v>1.1736372985944463</c:v>
                      </c:pt>
                      <c:pt idx="8">
                        <c:v>1.7948234487487145</c:v>
                      </c:pt>
                      <c:pt idx="9">
                        <c:v>1.6268426465546795</c:v>
                      </c:pt>
                      <c:pt idx="10">
                        <c:v>1.6336990058279053</c:v>
                      </c:pt>
                      <c:pt idx="11">
                        <c:v>1.9451491258141926</c:v>
                      </c:pt>
                      <c:pt idx="12">
                        <c:v>2.1338704148097358</c:v>
                      </c:pt>
                      <c:pt idx="13">
                        <c:v>1.6573534453205347</c:v>
                      </c:pt>
                      <c:pt idx="14">
                        <c:v>1.2577991086732945</c:v>
                      </c:pt>
                      <c:pt idx="15">
                        <c:v>1.0202262598560166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59C-491B-BF1B-C28FD1DF2E1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Blad1!$L$1</c15:sqref>
                        </c15:formulaRef>
                      </c:ext>
                    </c:extLst>
                    <c:strCache>
                      <c:ptCount val="1"/>
                      <c:pt idx="0">
                        <c:v>Werkloosheidspercentage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Blad1!$P$2:$P$17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</c:v>
                      </c:pt>
                      <c:pt idx="1">
                        <c:v>1.1818181818181819</c:v>
                      </c:pt>
                      <c:pt idx="2">
                        <c:v>1.4545454545454546</c:v>
                      </c:pt>
                      <c:pt idx="3">
                        <c:v>1.7272727272727275</c:v>
                      </c:pt>
                      <c:pt idx="4">
                        <c:v>1.7878787878787881</c:v>
                      </c:pt>
                      <c:pt idx="5">
                        <c:v>1.5151515151515151</c:v>
                      </c:pt>
                      <c:pt idx="6">
                        <c:v>1.2727272727272729</c:v>
                      </c:pt>
                      <c:pt idx="7">
                        <c:v>1</c:v>
                      </c:pt>
                      <c:pt idx="8">
                        <c:v>1.3333333333333335</c:v>
                      </c:pt>
                      <c:pt idx="9">
                        <c:v>1.5151515151515151</c:v>
                      </c:pt>
                      <c:pt idx="10">
                        <c:v>1.5151515151515151</c:v>
                      </c:pt>
                      <c:pt idx="11">
                        <c:v>1.7575757575757576</c:v>
                      </c:pt>
                      <c:pt idx="12">
                        <c:v>2.2121212121212124</c:v>
                      </c:pt>
                      <c:pt idx="13">
                        <c:v>2.2424242424242427</c:v>
                      </c:pt>
                      <c:pt idx="14">
                        <c:v>2.0909090909090913</c:v>
                      </c:pt>
                      <c:pt idx="15">
                        <c:v>1.8181818181818183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59C-491B-BF1B-C28FD1DF2E15}"/>
                  </c:ext>
                </c:extLst>
              </c15:ser>
            </c15:filteredScatterSeries>
          </c:ext>
        </c:extLst>
      </c:scatterChart>
      <c:valAx>
        <c:axId val="543436152"/>
        <c:scaling>
          <c:orientation val="minMax"/>
          <c:max val="2016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40088"/>
        <c:crosses val="autoZero"/>
        <c:crossBetween val="midCat"/>
      </c:valAx>
      <c:valAx>
        <c:axId val="543440088"/>
        <c:scaling>
          <c:orientation val="minMax"/>
          <c:max val="1.75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615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baseline="0">
                <a:effectLst/>
              </a:rPr>
              <a:t>Filezwaarte tegenover economische indicatoren</a:t>
            </a:r>
            <a:endParaRPr lang="en-GB" sz="1000" baseline="0">
              <a:effectLst/>
            </a:endParaRPr>
          </a:p>
          <a:p>
            <a:pPr>
              <a:defRPr sz="1000" baseline="0"/>
            </a:pPr>
            <a:r>
              <a:rPr lang="en-GB" sz="1000" b="0" i="0" baseline="0">
                <a:effectLst/>
              </a:rPr>
              <a:t>(2007 = 100%)</a:t>
            </a:r>
            <a:endParaRPr lang="en-GB" sz="1000" baseline="0">
              <a:effectLst/>
            </a:endParaRPr>
          </a:p>
          <a:p>
            <a:pPr>
              <a:defRPr sz="1000" baseline="0"/>
            </a:pPr>
            <a:endParaRPr lang="en-GB" sz="1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0166666666667"/>
          <c:y val="0.13410861111111108"/>
          <c:w val="0.82057907407407404"/>
          <c:h val="0.6285480555555556"/>
        </c:manualLayout>
      </c:layout>
      <c:scatterChart>
        <c:scatterStyle val="lineMarker"/>
        <c:varyColors val="0"/>
        <c:ser>
          <c:idx val="0"/>
          <c:order val="0"/>
          <c:tx>
            <c:v>Filezwaarte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Blad1!$H$20:$H$29</c:f>
              <c:numCache>
                <c:formatCode>General</c:formatCode>
                <c:ptCount val="10"/>
                <c:pt idx="0">
                  <c:v>1</c:v>
                </c:pt>
                <c:pt idx="1">
                  <c:v>1.0680272108843538</c:v>
                </c:pt>
                <c:pt idx="2">
                  <c:v>1.0612244897959184</c:v>
                </c:pt>
                <c:pt idx="3">
                  <c:v>0.92517006802721091</c:v>
                </c:pt>
                <c:pt idx="4">
                  <c:v>0.93877551020408168</c:v>
                </c:pt>
                <c:pt idx="5">
                  <c:v>0.68707482993197277</c:v>
                </c:pt>
                <c:pt idx="6">
                  <c:v>0.59863945578231303</c:v>
                </c:pt>
                <c:pt idx="7">
                  <c:v>0.54421768707482998</c:v>
                </c:pt>
                <c:pt idx="8">
                  <c:v>0.54421768707482998</c:v>
                </c:pt>
                <c:pt idx="9">
                  <c:v>0.69387755102040816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E-4F82-B986-856ED3B4BAA4}"/>
            </c:ext>
          </c:extLst>
        </c:ser>
        <c:ser>
          <c:idx val="1"/>
          <c:order val="1"/>
          <c:tx>
            <c:strRef>
              <c:f>Blad1!$L$1</c:f>
              <c:strCache>
                <c:ptCount val="1"/>
                <c:pt idx="0">
                  <c:v>Werkloosheidspercentage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Blad1!$I$20:$I$29</c:f>
              <c:numCache>
                <c:formatCode>General</c:formatCode>
                <c:ptCount val="10"/>
                <c:pt idx="0" formatCode="0.00">
                  <c:v>1</c:v>
                </c:pt>
                <c:pt idx="1">
                  <c:v>0.88095238095238093</c:v>
                </c:pt>
                <c:pt idx="2">
                  <c:v>1.0476190476190477</c:v>
                </c:pt>
                <c:pt idx="3">
                  <c:v>1.1904761904761905</c:v>
                </c:pt>
                <c:pt idx="4">
                  <c:v>1.1904761904761905</c:v>
                </c:pt>
                <c:pt idx="5">
                  <c:v>1.3809523809523809</c:v>
                </c:pt>
                <c:pt idx="6">
                  <c:v>1.7380952380952379</c:v>
                </c:pt>
                <c:pt idx="7">
                  <c:v>1.7619047619047619</c:v>
                </c:pt>
                <c:pt idx="8">
                  <c:v>1.6428571428571428</c:v>
                </c:pt>
                <c:pt idx="9">
                  <c:v>1.4285714285714286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E-4F82-B986-856ED3B4BAA4}"/>
            </c:ext>
          </c:extLst>
        </c:ser>
        <c:ser>
          <c:idx val="2"/>
          <c:order val="2"/>
          <c:tx>
            <c:v>Faillissementen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Blad1!$A$8:$A$17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Blad1!$J$20:$J$29</c:f>
              <c:numCache>
                <c:formatCode>General</c:formatCode>
                <c:ptCount val="10"/>
                <c:pt idx="0" formatCode="0.00">
                  <c:v>1</c:v>
                </c:pt>
                <c:pt idx="1">
                  <c:v>0.86104124748490951</c:v>
                </c:pt>
                <c:pt idx="2">
                  <c:v>1.3167756539235413</c:v>
                </c:pt>
                <c:pt idx="3">
                  <c:v>1.1935362173038229</c:v>
                </c:pt>
                <c:pt idx="4">
                  <c:v>1.1985663983903421</c:v>
                </c:pt>
                <c:pt idx="5">
                  <c:v>1.4270623742454729</c:v>
                </c:pt>
                <c:pt idx="6">
                  <c:v>1.5655181086519114</c:v>
                </c:pt>
                <c:pt idx="7">
                  <c:v>1.215920523138833</c:v>
                </c:pt>
                <c:pt idx="8">
                  <c:v>0.92278672032193154</c:v>
                </c:pt>
                <c:pt idx="9">
                  <c:v>0.74849094567404428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E-4F82-B986-856ED3B4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14952"/>
        <c:axId val="605711016"/>
      </c:scatterChart>
      <c:valAx>
        <c:axId val="605714952"/>
        <c:scaling>
          <c:orientation val="minMax"/>
          <c:max val="2016"/>
          <c:min val="2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Jaar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1016"/>
        <c:crosses val="autoZero"/>
        <c:crossBetween val="midCat"/>
      </c:valAx>
      <c:valAx>
        <c:axId val="60571101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16</xdr:row>
      <xdr:rowOff>66675</xdr:rowOff>
    </xdr:from>
    <xdr:to>
      <xdr:col>6</xdr:col>
      <xdr:colOff>546100</xdr:colOff>
      <xdr:row>29</xdr:row>
      <xdr:rowOff>85731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6B55DE-FD6C-4D94-9CFD-28327521C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28576</xdr:rowOff>
    </xdr:from>
    <xdr:to>
      <xdr:col>6</xdr:col>
      <xdr:colOff>19050</xdr:colOff>
      <xdr:row>29</xdr:row>
      <xdr:rowOff>136526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9F79C5A-E824-4ED7-908A-0EDF38F57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590549</xdr:colOff>
      <xdr:row>10</xdr:row>
      <xdr:rowOff>123825</xdr:rowOff>
    </xdr:from>
    <xdr:to>
      <xdr:col>11</xdr:col>
      <xdr:colOff>1472024</xdr:colOff>
      <xdr:row>29</xdr:row>
      <xdr:rowOff>104325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4E85270-DF17-46E5-A47D-5DA3C216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44</xdr:row>
      <xdr:rowOff>171450</xdr:rowOff>
    </xdr:from>
    <xdr:to>
      <xdr:col>10</xdr:col>
      <xdr:colOff>319500</xdr:colOff>
      <xdr:row>63</xdr:row>
      <xdr:rowOff>151950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B40486-A760-4978-9315-581BD2A1C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1466851</xdr:colOff>
      <xdr:row>44</xdr:row>
      <xdr:rowOff>180975</xdr:rowOff>
    </xdr:from>
    <xdr:to>
      <xdr:col>14</xdr:col>
      <xdr:colOff>614776</xdr:colOff>
      <xdr:row>63</xdr:row>
      <xdr:rowOff>161475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6D11434-E7DF-4F19-A610-F5A73AE36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1E40-35C4-4D6A-A816-AD6C7E2B7092}">
  <dimension ref="A1:AE41"/>
  <sheetViews>
    <sheetView tabSelected="1" workbookViewId="0">
      <selection activeCell="K51" sqref="K51"/>
    </sheetView>
  </sheetViews>
  <sheetFormatPr defaultRowHeight="15" x14ac:dyDescent="0.25"/>
  <cols>
    <col min="4" max="4" width="8.85546875" bestFit="1" customWidth="1"/>
    <col min="5" max="5" width="14.85546875" bestFit="1" customWidth="1"/>
    <col min="6" max="6" width="8.85546875" bestFit="1" customWidth="1"/>
    <col min="9" max="9" width="11.28515625" bestFit="1" customWidth="1"/>
    <col min="10" max="10" width="15.28515625" bestFit="1" customWidth="1"/>
    <col min="11" max="11" width="25" bestFit="1" customWidth="1"/>
    <col min="12" max="12" width="24.7109375" bestFit="1" customWidth="1"/>
    <col min="13" max="13" width="13.7109375" bestFit="1" customWidth="1"/>
    <col min="14" max="14" width="14.140625" bestFit="1" customWidth="1"/>
    <col min="15" max="15" width="15.28515625" bestFit="1" customWidth="1"/>
    <col min="16" max="16" width="25" bestFit="1" customWidth="1"/>
    <col min="17" max="27" width="13.7109375" bestFit="1" customWidth="1"/>
  </cols>
  <sheetData>
    <row r="1" spans="1:16" x14ac:dyDescent="0.25">
      <c r="A1" t="s">
        <v>0</v>
      </c>
      <c r="B1">
        <v>0</v>
      </c>
      <c r="D1" t="s">
        <v>0</v>
      </c>
      <c r="H1" s="9" t="s">
        <v>2</v>
      </c>
      <c r="I1" s="9" t="s">
        <v>3</v>
      </c>
      <c r="J1" t="s">
        <v>4</v>
      </c>
      <c r="L1" t="s">
        <v>5</v>
      </c>
      <c r="M1" s="12" t="s">
        <v>1</v>
      </c>
      <c r="N1" s="13" t="s">
        <v>7</v>
      </c>
      <c r="O1" t="str">
        <f>J1</f>
        <v>Faillissementen</v>
      </c>
      <c r="P1" t="s">
        <v>6</v>
      </c>
    </row>
    <row r="2" spans="1:16" x14ac:dyDescent="0.25">
      <c r="A2">
        <v>2001</v>
      </c>
      <c r="B2" s="1">
        <v>4892</v>
      </c>
      <c r="D2" s="2">
        <f>(B2-B1)/$B$2</f>
        <v>1</v>
      </c>
      <c r="E2" s="3">
        <v>942628</v>
      </c>
      <c r="F2" s="2">
        <f>1</f>
        <v>1</v>
      </c>
      <c r="H2" s="10">
        <v>10.1</v>
      </c>
      <c r="I2" s="9">
        <v>36876</v>
      </c>
      <c r="J2" s="4">
        <v>5834</v>
      </c>
      <c r="K2" s="4">
        <v>6592.1</v>
      </c>
      <c r="L2" s="4">
        <v>3.3</v>
      </c>
      <c r="M2" s="11">
        <f>1</f>
        <v>1</v>
      </c>
      <c r="N2" s="8">
        <f>1</f>
        <v>1</v>
      </c>
      <c r="O2" s="8">
        <f>1</f>
        <v>1</v>
      </c>
      <c r="P2" s="4">
        <f>L2/$L$2</f>
        <v>1</v>
      </c>
    </row>
    <row r="3" spans="1:16" x14ac:dyDescent="0.25">
      <c r="A3">
        <v>2002</v>
      </c>
      <c r="B3" s="1">
        <v>4997</v>
      </c>
      <c r="D3" s="2">
        <f>B3/$B$2</f>
        <v>1.0214636140637776</v>
      </c>
      <c r="E3" s="3">
        <v>962542</v>
      </c>
      <c r="F3" s="2">
        <f>E3/$E$2</f>
        <v>1.0211260433596285</v>
      </c>
      <c r="H3" s="10">
        <v>12</v>
      </c>
      <c r="I3" s="9">
        <v>39628</v>
      </c>
      <c r="J3" s="4">
        <v>6771</v>
      </c>
      <c r="K3" s="4">
        <v>6600.8</v>
      </c>
      <c r="L3" s="4">
        <v>3.9</v>
      </c>
      <c r="M3" s="11">
        <f>H3/$H$2</f>
        <v>1.1881188118811881</v>
      </c>
      <c r="N3" s="8">
        <f>I3/$I$2</f>
        <v>1.0746284846512637</v>
      </c>
      <c r="O3" s="8">
        <f>J3/$J$2</f>
        <v>1.1606102159753171</v>
      </c>
      <c r="P3" s="4">
        <f>L3/$L$2</f>
        <v>1.1818181818181819</v>
      </c>
    </row>
    <row r="4" spans="1:16" x14ac:dyDescent="0.25">
      <c r="A4">
        <v>2003</v>
      </c>
      <c r="B4" s="1">
        <v>5104</v>
      </c>
      <c r="D4" s="2">
        <f t="shared" ref="D4:D18" si="0">B4/$B$2</f>
        <v>1.0433360588716272</v>
      </c>
      <c r="E4" s="3">
        <v>974143</v>
      </c>
      <c r="F4" s="2">
        <f t="shared" ref="F4:F17" si="1">E4/$E$2</f>
        <v>1.0334331252625637</v>
      </c>
      <c r="H4" s="10">
        <v>11</v>
      </c>
      <c r="I4" s="9">
        <v>39615</v>
      </c>
      <c r="J4" s="4">
        <v>8748</v>
      </c>
      <c r="K4" s="4">
        <v>6610</v>
      </c>
      <c r="L4" s="4">
        <v>4.8</v>
      </c>
      <c r="M4" s="11">
        <f>H4/$H$2</f>
        <v>1.0891089108910892</v>
      </c>
      <c r="N4" s="8">
        <f>I4/$I$2</f>
        <v>1.0742759518385943</v>
      </c>
      <c r="O4" s="8">
        <f>J4/$J$2</f>
        <v>1.4994857730545081</v>
      </c>
      <c r="P4" s="4">
        <f>L4/$L$2</f>
        <v>1.4545454545454546</v>
      </c>
    </row>
    <row r="5" spans="1:16" x14ac:dyDescent="0.25">
      <c r="A5">
        <v>2004</v>
      </c>
      <c r="B5" s="1">
        <v>5136</v>
      </c>
      <c r="D5" s="2">
        <f t="shared" si="0"/>
        <v>1.0498773507767785</v>
      </c>
      <c r="E5" s="3">
        <v>999399</v>
      </c>
      <c r="F5" s="2">
        <f t="shared" si="1"/>
        <v>1.0602263034834527</v>
      </c>
      <c r="H5" s="10">
        <v>11.6</v>
      </c>
      <c r="I5" s="9">
        <v>40830</v>
      </c>
      <c r="J5" s="4">
        <v>9349</v>
      </c>
      <c r="K5" s="4">
        <v>6684.5</v>
      </c>
      <c r="L5" s="4">
        <v>5.7</v>
      </c>
      <c r="M5" s="11">
        <f>H5/$H$2</f>
        <v>1.1485148514851484</v>
      </c>
      <c r="N5" s="8">
        <f>I5/$I$2</f>
        <v>1.1072242108688577</v>
      </c>
      <c r="O5" s="8">
        <f>J5/$J$2</f>
        <v>1.6025025711347274</v>
      </c>
      <c r="P5" s="4">
        <f>L5/$L$2</f>
        <v>1.7272727272727275</v>
      </c>
    </row>
    <row r="6" spans="1:16" x14ac:dyDescent="0.25">
      <c r="A6">
        <v>2005</v>
      </c>
      <c r="B6" s="1">
        <v>5178</v>
      </c>
      <c r="D6" s="2">
        <f t="shared" si="0"/>
        <v>1.0584627964022895</v>
      </c>
      <c r="E6" s="3">
        <v>995045</v>
      </c>
      <c r="F6" s="2">
        <f t="shared" si="1"/>
        <v>1.0556073021382772</v>
      </c>
      <c r="H6" s="10">
        <v>13</v>
      </c>
      <c r="I6" s="9">
        <v>46017</v>
      </c>
      <c r="J6" s="4">
        <v>10082</v>
      </c>
      <c r="K6" s="4">
        <v>6797.2</v>
      </c>
      <c r="L6" s="4">
        <v>5.9</v>
      </c>
      <c r="M6" s="11">
        <f>H6/$H$2</f>
        <v>1.2871287128712872</v>
      </c>
      <c r="N6" s="8">
        <f>I6/$I$2</f>
        <v>1.2478848031239831</v>
      </c>
      <c r="O6" s="8">
        <f>J6/$J$2</f>
        <v>1.7281453548165924</v>
      </c>
      <c r="P6" s="4">
        <f>L6/$L$2</f>
        <v>1.7878787878787881</v>
      </c>
    </row>
    <row r="7" spans="1:16" x14ac:dyDescent="0.25">
      <c r="A7">
        <v>2006</v>
      </c>
      <c r="B7" s="1">
        <v>5204</v>
      </c>
      <c r="D7" s="2">
        <f t="shared" si="0"/>
        <v>1.0637775960752249</v>
      </c>
      <c r="E7" s="3">
        <v>1004683</v>
      </c>
      <c r="F7" s="2">
        <f t="shared" si="1"/>
        <v>1.0658319082395176</v>
      </c>
      <c r="H7" s="10">
        <v>13.8</v>
      </c>
      <c r="I7" s="9">
        <v>49472</v>
      </c>
      <c r="J7" s="4">
        <v>9179</v>
      </c>
      <c r="K7" s="4">
        <v>6946</v>
      </c>
      <c r="L7" s="4">
        <v>5</v>
      </c>
      <c r="M7" s="11">
        <f>H7/$H$2</f>
        <v>1.3663366336633664</v>
      </c>
      <c r="N7" s="8">
        <f>I7/$I$2</f>
        <v>1.341577177568066</v>
      </c>
      <c r="O7" s="8">
        <f>J7/$J$2</f>
        <v>1.5733630442235174</v>
      </c>
      <c r="P7" s="4">
        <f>L7/$L$2</f>
        <v>1.5151515151515151</v>
      </c>
    </row>
    <row r="8" spans="1:16" x14ac:dyDescent="0.25">
      <c r="A8">
        <v>2007</v>
      </c>
      <c r="B8" s="1">
        <v>5012</v>
      </c>
      <c r="D8" s="2">
        <f t="shared" si="0"/>
        <v>1.0245298446443172</v>
      </c>
      <c r="E8" s="3">
        <v>1022184</v>
      </c>
      <c r="F8" s="2">
        <f t="shared" si="1"/>
        <v>1.0843980870502468</v>
      </c>
      <c r="H8" s="10">
        <v>14.7</v>
      </c>
      <c r="I8" s="9">
        <v>50261</v>
      </c>
      <c r="J8" s="4">
        <v>7952</v>
      </c>
      <c r="K8" s="4">
        <v>7137.9</v>
      </c>
      <c r="L8" s="4">
        <v>4.2</v>
      </c>
      <c r="M8" s="11">
        <f>H8/$H$2</f>
        <v>1.4554455445544554</v>
      </c>
      <c r="N8" s="8">
        <f>I8/$I$2</f>
        <v>1.3629732075062371</v>
      </c>
      <c r="O8" s="8">
        <f>J8/$J$2</f>
        <v>1.3630442235173124</v>
      </c>
      <c r="P8" s="4">
        <f>L8/$L$2</f>
        <v>1.2727272727272729</v>
      </c>
    </row>
    <row r="9" spans="1:16" x14ac:dyDescent="0.25">
      <c r="A9">
        <v>2008</v>
      </c>
      <c r="B9" s="1">
        <v>5050</v>
      </c>
      <c r="D9" s="2">
        <f t="shared" si="0"/>
        <v>1.0322976287816843</v>
      </c>
      <c r="E9" s="3">
        <v>1012502</v>
      </c>
      <c r="F9" s="2">
        <f t="shared" si="1"/>
        <v>1.0741268029381685</v>
      </c>
      <c r="H9" s="10">
        <v>15.7</v>
      </c>
      <c r="I9" s="9">
        <v>46495</v>
      </c>
      <c r="J9" s="4">
        <v>6847</v>
      </c>
      <c r="K9" s="4">
        <v>7313.7</v>
      </c>
      <c r="L9" s="4">
        <v>3.7</v>
      </c>
      <c r="M9" s="11">
        <f>H9/$H$2</f>
        <v>1.5544554455445545</v>
      </c>
      <c r="N9" s="8">
        <f>I9/$I$2</f>
        <v>1.2608471634667535</v>
      </c>
      <c r="O9" s="8">
        <f>J9/$J$2</f>
        <v>1.1736372985944463</v>
      </c>
      <c r="P9" s="4">
        <f>1</f>
        <v>1</v>
      </c>
    </row>
    <row r="10" spans="1:16" x14ac:dyDescent="0.25">
      <c r="A10">
        <v>2009</v>
      </c>
      <c r="B10" s="1">
        <v>5076</v>
      </c>
      <c r="D10" s="2">
        <f t="shared" si="0"/>
        <v>1.0376124284546198</v>
      </c>
      <c r="E10" s="3">
        <v>1015140</v>
      </c>
      <c r="F10" s="2">
        <f t="shared" si="1"/>
        <v>1.0769253618606704</v>
      </c>
      <c r="H10" s="10">
        <v>15.6</v>
      </c>
      <c r="I10" s="9">
        <v>30386</v>
      </c>
      <c r="J10" s="4">
        <v>10471</v>
      </c>
      <c r="K10" s="4">
        <v>7227.6</v>
      </c>
      <c r="L10" s="4">
        <v>4.4000000000000004</v>
      </c>
      <c r="M10" s="11">
        <f>H10/$H$2</f>
        <v>1.5445544554455446</v>
      </c>
      <c r="N10" s="8">
        <f>I10/$I$2</f>
        <v>0.82400477275192541</v>
      </c>
      <c r="O10" s="8">
        <f>J10/$J$2</f>
        <v>1.7948234487487145</v>
      </c>
      <c r="P10" s="4">
        <f>L10/$L$2</f>
        <v>1.3333333333333335</v>
      </c>
    </row>
    <row r="11" spans="1:16" x14ac:dyDescent="0.25">
      <c r="A11">
        <v>2010</v>
      </c>
      <c r="B11" s="1">
        <v>5109</v>
      </c>
      <c r="D11" s="2">
        <f t="shared" si="0"/>
        <v>1.044358135731807</v>
      </c>
      <c r="E11" s="3">
        <v>1023076</v>
      </c>
      <c r="F11" s="2">
        <f t="shared" si="1"/>
        <v>1.0853443776335945</v>
      </c>
      <c r="H11" s="10">
        <v>13.6</v>
      </c>
      <c r="I11" s="9">
        <v>30211</v>
      </c>
      <c r="J11" s="4">
        <v>9491</v>
      </c>
      <c r="K11" s="4">
        <v>7192.9</v>
      </c>
      <c r="L11" s="4">
        <v>5</v>
      </c>
      <c r="M11" s="11">
        <f>H11/$H$2</f>
        <v>1.3465346534653466</v>
      </c>
      <c r="N11" s="8">
        <f>I11/$I$2</f>
        <v>0.81925913873522072</v>
      </c>
      <c r="O11" s="8">
        <f>J11/$J$2</f>
        <v>1.6268426465546795</v>
      </c>
      <c r="P11" s="4">
        <f>L11/$L$2</f>
        <v>1.5151515151515151</v>
      </c>
    </row>
    <row r="12" spans="1:16" x14ac:dyDescent="0.25">
      <c r="A12">
        <v>2011</v>
      </c>
      <c r="B12" s="1">
        <v>5121</v>
      </c>
      <c r="D12" s="2">
        <f t="shared" si="0"/>
        <v>1.0468111201962387</v>
      </c>
      <c r="E12" s="3">
        <v>1029564</v>
      </c>
      <c r="F12" s="2">
        <f t="shared" si="1"/>
        <v>1.0922272625044025</v>
      </c>
      <c r="H12" s="10">
        <v>13.8</v>
      </c>
      <c r="I12" s="9">
        <v>28984</v>
      </c>
      <c r="J12" s="4">
        <v>9531</v>
      </c>
      <c r="K12" s="4">
        <v>7113.2</v>
      </c>
      <c r="L12" s="4">
        <v>5</v>
      </c>
      <c r="M12" s="11">
        <f>H12/$H$2</f>
        <v>1.3663366336633664</v>
      </c>
      <c r="N12" s="8">
        <f>I12/$I$2</f>
        <v>0.78598546480095455</v>
      </c>
      <c r="O12" s="8">
        <f>J12/$J$2</f>
        <v>1.6336990058279053</v>
      </c>
      <c r="P12" s="4">
        <f>L12/$L$2</f>
        <v>1.5151515151515151</v>
      </c>
    </row>
    <row r="13" spans="1:16" x14ac:dyDescent="0.25">
      <c r="A13">
        <v>2012</v>
      </c>
      <c r="B13" s="1">
        <v>5120</v>
      </c>
      <c r="D13" s="2">
        <f t="shared" si="0"/>
        <v>1.0466067048242027</v>
      </c>
      <c r="E13" s="3">
        <v>1031221</v>
      </c>
      <c r="F13" s="2">
        <f t="shared" si="1"/>
        <v>1.0939851139579984</v>
      </c>
      <c r="H13" s="9">
        <v>10.1</v>
      </c>
      <c r="I13" s="9">
        <v>26578</v>
      </c>
      <c r="J13" s="4">
        <v>11348</v>
      </c>
      <c r="K13" s="4">
        <v>7007.8</v>
      </c>
      <c r="L13" s="4">
        <v>5.8</v>
      </c>
      <c r="M13" s="11">
        <f>H13/$H$2</f>
        <v>1</v>
      </c>
      <c r="N13" s="8">
        <f>I13/$I$2</f>
        <v>0.72073977654843258</v>
      </c>
      <c r="O13" s="8">
        <f>J13/$J$2</f>
        <v>1.9451491258141926</v>
      </c>
      <c r="P13" s="4">
        <f>L13/$L$2</f>
        <v>1.7575757575757576</v>
      </c>
    </row>
    <row r="14" spans="1:16" x14ac:dyDescent="0.25">
      <c r="A14">
        <v>2013</v>
      </c>
      <c r="B14" s="1">
        <v>5191</v>
      </c>
      <c r="D14" s="2">
        <f t="shared" si="0"/>
        <v>1.0611201962387571</v>
      </c>
      <c r="E14" s="3">
        <v>1032112</v>
      </c>
      <c r="F14" s="2">
        <f t="shared" si="1"/>
        <v>1.0949303436774633</v>
      </c>
      <c r="H14" s="9">
        <v>8.8000000000000007</v>
      </c>
      <c r="I14" s="9">
        <v>23489</v>
      </c>
      <c r="J14" s="4">
        <v>12449</v>
      </c>
      <c r="K14" s="4">
        <v>6617.4</v>
      </c>
      <c r="L14" s="4">
        <v>7.3</v>
      </c>
      <c r="M14" s="11">
        <f>H14/$H$2</f>
        <v>0.87128712871287139</v>
      </c>
      <c r="N14" s="8">
        <f>I14/$I$2</f>
        <v>0.63697255667642916</v>
      </c>
      <c r="O14" s="8">
        <f>J14/$J$2</f>
        <v>2.1338704148097358</v>
      </c>
      <c r="P14" s="4">
        <f>L14/$L$2</f>
        <v>2.2121212121212124</v>
      </c>
    </row>
    <row r="15" spans="1:16" x14ac:dyDescent="0.25">
      <c r="A15">
        <v>2014</v>
      </c>
      <c r="B15" s="1">
        <v>5242</v>
      </c>
      <c r="D15" s="2">
        <f t="shared" si="0"/>
        <v>1.071545380212592</v>
      </c>
      <c r="E15" s="3">
        <v>1036991</v>
      </c>
      <c r="F15" s="2">
        <f t="shared" si="1"/>
        <v>1.1001062985610441</v>
      </c>
      <c r="H15" s="9">
        <v>8</v>
      </c>
      <c r="I15" s="9">
        <v>34113</v>
      </c>
      <c r="J15" s="4">
        <v>9669</v>
      </c>
      <c r="K15" s="4">
        <v>6620.1</v>
      </c>
      <c r="L15" s="4">
        <v>7.4</v>
      </c>
      <c r="M15" s="11">
        <f>H15/$H$2</f>
        <v>0.79207920792079212</v>
      </c>
      <c r="N15" s="8">
        <f>I15/$I$2</f>
        <v>0.92507321835340062</v>
      </c>
      <c r="O15" s="8">
        <f>J15/$J$2</f>
        <v>1.6573534453205347</v>
      </c>
      <c r="P15" s="4">
        <f>L15/$L$2</f>
        <v>2.2424242424242427</v>
      </c>
    </row>
    <row r="16" spans="1:16" x14ac:dyDescent="0.25">
      <c r="A16">
        <v>2015</v>
      </c>
      <c r="B16" s="1">
        <v>5279</v>
      </c>
      <c r="D16" s="2">
        <f t="shared" si="0"/>
        <v>1.0791087489779232</v>
      </c>
      <c r="E16" s="3">
        <v>1050889</v>
      </c>
      <c r="F16" s="2">
        <f t="shared" si="1"/>
        <v>1.1148501848024883</v>
      </c>
      <c r="H16" s="9">
        <v>8</v>
      </c>
      <c r="I16" s="9">
        <v>41042</v>
      </c>
      <c r="J16" s="4">
        <v>7338</v>
      </c>
      <c r="K16" s="4">
        <v>6901.7</v>
      </c>
      <c r="L16" s="4">
        <v>6.9</v>
      </c>
      <c r="M16" s="11">
        <f>H16/$H$2</f>
        <v>0.79207920792079212</v>
      </c>
      <c r="N16" s="8">
        <f>I16/$I$2</f>
        <v>1.1129732075062371</v>
      </c>
      <c r="O16" s="8">
        <f>J16/$J$2</f>
        <v>1.2577991086732945</v>
      </c>
      <c r="P16" s="4">
        <f>L16/$L$2</f>
        <v>2.0909090909090913</v>
      </c>
    </row>
    <row r="17" spans="1:31" x14ac:dyDescent="0.25">
      <c r="A17">
        <v>2016</v>
      </c>
      <c r="B17" s="1">
        <v>5340</v>
      </c>
      <c r="D17" s="2">
        <f t="shared" si="0"/>
        <v>1.0915780866721176</v>
      </c>
      <c r="E17" s="3">
        <v>1074871</v>
      </c>
      <c r="F17" s="2">
        <f t="shared" si="1"/>
        <v>1.1402918224368468</v>
      </c>
      <c r="H17" s="9">
        <v>10.199999999999999</v>
      </c>
      <c r="I17" s="9">
        <v>52374</v>
      </c>
      <c r="J17" s="4">
        <v>5952</v>
      </c>
      <c r="K17" s="4">
        <v>7234.9</v>
      </c>
      <c r="L17" s="4">
        <v>6</v>
      </c>
      <c r="M17" s="11">
        <f>H17/$H$2</f>
        <v>1.0099009900990099</v>
      </c>
      <c r="N17" s="8">
        <f>I17/$I$2</f>
        <v>1.4202733485193622</v>
      </c>
      <c r="O17" s="8">
        <f>J17/$J$2</f>
        <v>1.0202262598560166</v>
      </c>
      <c r="P17" s="4">
        <f>L17/$L$2</f>
        <v>1.8181818181818183</v>
      </c>
    </row>
    <row r="18" spans="1:31" x14ac:dyDescent="0.25">
      <c r="A18">
        <v>2017</v>
      </c>
      <c r="B18" s="1">
        <v>5357</v>
      </c>
      <c r="D18" s="2">
        <f t="shared" si="0"/>
        <v>1.0950531479967294</v>
      </c>
      <c r="E18" s="3"/>
      <c r="F18" s="3"/>
      <c r="H18" s="9">
        <v>11.6</v>
      </c>
      <c r="M18" s="11">
        <f>H18/$H$2</f>
        <v>1.1485148514851484</v>
      </c>
    </row>
    <row r="20" spans="1:31" x14ac:dyDescent="0.25">
      <c r="H20">
        <f>1</f>
        <v>1</v>
      </c>
      <c r="I20" s="15">
        <v>1</v>
      </c>
      <c r="J20" s="4">
        <v>1</v>
      </c>
    </row>
    <row r="21" spans="1:31" x14ac:dyDescent="0.25">
      <c r="H21">
        <f>H9/H$8</f>
        <v>1.0680272108843538</v>
      </c>
      <c r="I21">
        <f>L9/L$8</f>
        <v>0.88095238095238093</v>
      </c>
      <c r="J21">
        <f>J9/J$8</f>
        <v>0.86104124748490951</v>
      </c>
    </row>
    <row r="22" spans="1:31" x14ac:dyDescent="0.25">
      <c r="H22">
        <f t="shared" ref="H22:J30" si="2">H10/H$8</f>
        <v>1.0612244897959184</v>
      </c>
      <c r="I22">
        <f t="shared" ref="I22:I29" si="3">L10/L$8</f>
        <v>1.0476190476190477</v>
      </c>
      <c r="J22">
        <f t="shared" si="2"/>
        <v>1.3167756539235413</v>
      </c>
      <c r="N22">
        <v>3.7</v>
      </c>
      <c r="O22">
        <v>7.3</v>
      </c>
    </row>
    <row r="23" spans="1:31" x14ac:dyDescent="0.25">
      <c r="H23">
        <f t="shared" si="2"/>
        <v>0.92517006802721091</v>
      </c>
      <c r="I23">
        <f t="shared" si="3"/>
        <v>1.1904761904761905</v>
      </c>
      <c r="J23">
        <f t="shared" si="2"/>
        <v>1.1935362173038229</v>
      </c>
      <c r="N23">
        <f>O22-N22</f>
        <v>3.5999999999999996</v>
      </c>
    </row>
    <row r="24" spans="1:31" x14ac:dyDescent="0.25">
      <c r="H24">
        <f t="shared" si="2"/>
        <v>0.93877551020408168</v>
      </c>
      <c r="I24">
        <f t="shared" si="3"/>
        <v>1.1904761904761905</v>
      </c>
      <c r="J24">
        <f>J12/J$8</f>
        <v>1.1985663983903421</v>
      </c>
      <c r="M24" s="14"/>
      <c r="N24" s="14">
        <v>6617.4</v>
      </c>
      <c r="O24">
        <v>7313.7</v>
      </c>
    </row>
    <row r="25" spans="1:31" x14ac:dyDescent="0.25">
      <c r="H25">
        <f t="shared" si="2"/>
        <v>0.68707482993197277</v>
      </c>
      <c r="I25">
        <f t="shared" si="3"/>
        <v>1.3809523809523809</v>
      </c>
      <c r="J25">
        <f t="shared" si="2"/>
        <v>1.4270623742454729</v>
      </c>
      <c r="N25" s="8">
        <f>(N24-O24)/O24</f>
        <v>-9.5204889454038336E-2</v>
      </c>
    </row>
    <row r="26" spans="1:31" x14ac:dyDescent="0.25">
      <c r="H26">
        <f t="shared" si="2"/>
        <v>0.59863945578231303</v>
      </c>
      <c r="I26">
        <f t="shared" si="3"/>
        <v>1.7380952380952379</v>
      </c>
      <c r="J26">
        <f t="shared" si="2"/>
        <v>1.5655181086519114</v>
      </c>
    </row>
    <row r="27" spans="1:31" x14ac:dyDescent="0.25">
      <c r="H27">
        <f t="shared" si="2"/>
        <v>0.54421768707482998</v>
      </c>
      <c r="I27">
        <f t="shared" si="3"/>
        <v>1.7619047619047619</v>
      </c>
      <c r="J27">
        <f t="shared" si="2"/>
        <v>1.215920523138833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H28">
        <f t="shared" si="2"/>
        <v>0.54421768707482998</v>
      </c>
      <c r="I28">
        <f t="shared" si="3"/>
        <v>1.6428571428571428</v>
      </c>
      <c r="J28">
        <f t="shared" si="2"/>
        <v>0.92278672032193154</v>
      </c>
    </row>
    <row r="29" spans="1:31" x14ac:dyDescent="0.25">
      <c r="H29">
        <f t="shared" si="2"/>
        <v>0.69387755102040816</v>
      </c>
      <c r="I29">
        <f t="shared" si="3"/>
        <v>1.4285714285714286</v>
      </c>
      <c r="J29">
        <f t="shared" si="2"/>
        <v>0.74849094567404428</v>
      </c>
    </row>
    <row r="30" spans="1:31" x14ac:dyDescent="0.25">
      <c r="H30">
        <f t="shared" si="2"/>
        <v>0.78911564625850339</v>
      </c>
    </row>
    <row r="33" spans="10:27" x14ac:dyDescent="0.25">
      <c r="M33">
        <v>2008</v>
      </c>
      <c r="N33">
        <v>7313.7</v>
      </c>
    </row>
    <row r="34" spans="10:27" x14ac:dyDescent="0.25">
      <c r="M34">
        <v>2009</v>
      </c>
      <c r="N34">
        <v>7227.6</v>
      </c>
    </row>
    <row r="35" spans="10:27" x14ac:dyDescent="0.25">
      <c r="M35">
        <v>2010</v>
      </c>
      <c r="N35">
        <v>7192.9</v>
      </c>
    </row>
    <row r="36" spans="10:27" x14ac:dyDescent="0.25">
      <c r="M36">
        <v>2011</v>
      </c>
      <c r="N36">
        <v>7113.2</v>
      </c>
    </row>
    <row r="37" spans="10:27" ht="15.75" thickBot="1" x14ac:dyDescent="0.3">
      <c r="J37" s="5"/>
      <c r="K37" s="6"/>
      <c r="L37" s="6"/>
      <c r="M37" s="6">
        <v>2012</v>
      </c>
      <c r="N37">
        <v>7007.8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7"/>
      <c r="Z37" s="1"/>
      <c r="AA37" s="1"/>
    </row>
    <row r="38" spans="10:27" x14ac:dyDescent="0.25">
      <c r="M38">
        <v>2013</v>
      </c>
      <c r="N38">
        <v>6617.4</v>
      </c>
    </row>
    <row r="40" spans="10:27" x14ac:dyDescent="0.25"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0:27" x14ac:dyDescent="0.25"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van Bork</dc:creator>
  <cp:lastModifiedBy>Rick</cp:lastModifiedBy>
  <dcterms:created xsi:type="dcterms:W3CDTF">2017-12-07T12:56:59Z</dcterms:created>
  <dcterms:modified xsi:type="dcterms:W3CDTF">2017-12-09T18:31:58Z</dcterms:modified>
</cp:coreProperties>
</file>