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Results\Congestion\"/>
    </mc:Choice>
  </mc:AlternateContent>
  <xr:revisionPtr revIDLastSave="0" documentId="13_ncr:1_{468C046B-6F9C-42A8-8412-C4FBD0BCB55A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OptimalityParameters" sheetId="1" r:id="rId1"/>
    <sheet name="Compare_SW" sheetId="3" r:id="rId2"/>
    <sheet name="transformCopy" sheetId="8" r:id="rId3"/>
    <sheet name="Sheet2" sheetId="6" r:id="rId4"/>
    <sheet name="Chnage Valu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6" l="1"/>
  <c r="G93" i="6"/>
  <c r="G92" i="6"/>
  <c r="G91" i="6"/>
  <c r="E94" i="6"/>
  <c r="E93" i="6"/>
  <c r="E92" i="6"/>
  <c r="E91" i="6"/>
  <c r="C94" i="6"/>
  <c r="C93" i="6"/>
  <c r="H93" i="6" s="1"/>
  <c r="C92" i="6"/>
  <c r="H92" i="6" s="1"/>
  <c r="C91" i="6"/>
  <c r="H91" i="6" s="1"/>
  <c r="F61" i="4"/>
  <c r="I70" i="6" s="1"/>
  <c r="E61" i="4"/>
  <c r="D61" i="4"/>
  <c r="F60" i="4"/>
  <c r="I69" i="6" s="1"/>
  <c r="E60" i="4"/>
  <c r="D60" i="4"/>
  <c r="F59" i="4"/>
  <c r="E59" i="4"/>
  <c r="D59" i="4"/>
  <c r="E68" i="6" s="1"/>
  <c r="F58" i="4"/>
  <c r="I67" i="6" s="1"/>
  <c r="E58" i="4"/>
  <c r="D58" i="4"/>
  <c r="E67" i="6" s="1"/>
  <c r="F55" i="4"/>
  <c r="H70" i="6" s="1"/>
  <c r="E55" i="4"/>
  <c r="D55" i="4"/>
  <c r="P55" i="4" s="1"/>
  <c r="F54" i="4"/>
  <c r="H69" i="6" s="1"/>
  <c r="E54" i="4"/>
  <c r="D54" i="4"/>
  <c r="F53" i="4"/>
  <c r="E53" i="4"/>
  <c r="D53" i="4"/>
  <c r="P53" i="4" s="1"/>
  <c r="F52" i="4"/>
  <c r="H67" i="6" s="1"/>
  <c r="E52" i="4"/>
  <c r="D52" i="4"/>
  <c r="P52" i="4" s="1"/>
  <c r="F49" i="4"/>
  <c r="G70" i="6" s="1"/>
  <c r="E49" i="4"/>
  <c r="D49" i="4"/>
  <c r="C70" i="6" s="1"/>
  <c r="F48" i="4"/>
  <c r="E48" i="4"/>
  <c r="D48" i="4"/>
  <c r="F47" i="4"/>
  <c r="G68" i="6" s="1"/>
  <c r="E47" i="4"/>
  <c r="D47" i="4"/>
  <c r="F46" i="4"/>
  <c r="G67" i="6" s="1"/>
  <c r="E46" i="4"/>
  <c r="D46" i="4"/>
  <c r="P46" i="4" s="1"/>
  <c r="F43" i="4"/>
  <c r="I44" i="6" s="1"/>
  <c r="E43" i="4"/>
  <c r="D43" i="4"/>
  <c r="P43" i="4" s="1"/>
  <c r="F42" i="4"/>
  <c r="E42" i="4"/>
  <c r="D42" i="4"/>
  <c r="F41" i="4"/>
  <c r="I42" i="6" s="1"/>
  <c r="E41" i="4"/>
  <c r="D41" i="4"/>
  <c r="P41" i="4" s="1"/>
  <c r="F40" i="4"/>
  <c r="I41" i="6" s="1"/>
  <c r="E40" i="4"/>
  <c r="D40" i="4"/>
  <c r="E41" i="6" s="1"/>
  <c r="F38" i="4"/>
  <c r="H44" i="6" s="1"/>
  <c r="E38" i="4"/>
  <c r="D38" i="4"/>
  <c r="F37" i="4"/>
  <c r="E37" i="4"/>
  <c r="D37" i="4"/>
  <c r="F36" i="4"/>
  <c r="H42" i="6" s="1"/>
  <c r="E36" i="4"/>
  <c r="D36" i="4"/>
  <c r="P36" i="4" s="1"/>
  <c r="F35" i="4"/>
  <c r="H41" i="6" s="1"/>
  <c r="E35" i="4"/>
  <c r="D35" i="4"/>
  <c r="D41" i="6" s="1"/>
  <c r="F32" i="4"/>
  <c r="G44" i="6" s="1"/>
  <c r="E32" i="4"/>
  <c r="D32" i="4"/>
  <c r="C44" i="6" s="1"/>
  <c r="F31" i="4"/>
  <c r="E31" i="4"/>
  <c r="D31" i="4"/>
  <c r="F30" i="4"/>
  <c r="G42" i="6" s="1"/>
  <c r="E30" i="4"/>
  <c r="D30" i="4"/>
  <c r="C42" i="6" s="1"/>
  <c r="F29" i="4"/>
  <c r="G41" i="6" s="1"/>
  <c r="E29" i="4"/>
  <c r="D29" i="4"/>
  <c r="C41" i="6" s="1"/>
  <c r="F26" i="4"/>
  <c r="I6" i="6" s="1"/>
  <c r="E26" i="4"/>
  <c r="D26" i="4"/>
  <c r="F25" i="4"/>
  <c r="I5" i="6" s="1"/>
  <c r="E25" i="4"/>
  <c r="D25" i="4"/>
  <c r="I25" i="4" s="1"/>
  <c r="F24" i="4"/>
  <c r="F42" i="6" s="1"/>
  <c r="E24" i="4"/>
  <c r="D24" i="4"/>
  <c r="E4" i="6" s="1"/>
  <c r="F23" i="4"/>
  <c r="F41" i="6" s="1"/>
  <c r="E23" i="4"/>
  <c r="D23" i="4"/>
  <c r="B41" i="6" s="1"/>
  <c r="F18" i="4"/>
  <c r="H6" i="6" s="1"/>
  <c r="E18" i="4"/>
  <c r="D18" i="4"/>
  <c r="P18" i="4" s="1"/>
  <c r="F17" i="4"/>
  <c r="H5" i="6" s="1"/>
  <c r="E17" i="4"/>
  <c r="D17" i="4"/>
  <c r="I17" i="4" s="1"/>
  <c r="F16" i="4"/>
  <c r="E16" i="4"/>
  <c r="D16" i="4"/>
  <c r="D4" i="6" s="1"/>
  <c r="F15" i="4"/>
  <c r="H3" i="6" s="1"/>
  <c r="E15" i="4"/>
  <c r="D15" i="4"/>
  <c r="P15" i="4" s="1"/>
  <c r="F11" i="4"/>
  <c r="F70" i="6" s="1"/>
  <c r="E11" i="4"/>
  <c r="D11" i="4"/>
  <c r="B70" i="6" s="1"/>
  <c r="F10" i="4"/>
  <c r="G5" i="6" s="1"/>
  <c r="E10" i="4"/>
  <c r="D10" i="4"/>
  <c r="F9" i="4"/>
  <c r="F68" i="6" s="1"/>
  <c r="E9" i="4"/>
  <c r="D9" i="4"/>
  <c r="C4" i="6" s="1"/>
  <c r="F8" i="4"/>
  <c r="G3" i="6" s="1"/>
  <c r="E8" i="4"/>
  <c r="D8" i="4"/>
  <c r="F5" i="4"/>
  <c r="F6" i="6" s="1"/>
  <c r="E5" i="4"/>
  <c r="D5" i="4"/>
  <c r="B6" i="6" s="1"/>
  <c r="F4" i="4"/>
  <c r="F5" i="6" s="1"/>
  <c r="E4" i="4"/>
  <c r="D4" i="4"/>
  <c r="B5" i="6" s="1"/>
  <c r="F3" i="4"/>
  <c r="F4" i="6" s="1"/>
  <c r="E3" i="4"/>
  <c r="D3" i="4"/>
  <c r="B4" i="6" s="1"/>
  <c r="F2" i="4"/>
  <c r="F3" i="6" s="1"/>
  <c r="E2" i="4"/>
  <c r="D2" i="4"/>
  <c r="P2" i="4" s="1"/>
  <c r="A14" i="3"/>
  <c r="A20" i="3"/>
  <c r="B20" i="3"/>
  <c r="C20" i="3"/>
  <c r="D20" i="3"/>
  <c r="A21" i="3"/>
  <c r="B21" i="3"/>
  <c r="C21" i="3"/>
  <c r="D21" i="3"/>
  <c r="A22" i="3"/>
  <c r="Q23" i="4" s="1"/>
  <c r="B22" i="3"/>
  <c r="C22" i="3"/>
  <c r="D22" i="3"/>
  <c r="E22" i="3"/>
  <c r="X23" i="4" s="1"/>
  <c r="A1" i="3"/>
  <c r="A46" i="3"/>
  <c r="Q46" i="4" s="1"/>
  <c r="D50" i="3"/>
  <c r="E61" i="3"/>
  <c r="X61" i="4" s="1"/>
  <c r="D61" i="3"/>
  <c r="Q61" i="4" s="1"/>
  <c r="C61" i="3"/>
  <c r="B61" i="3"/>
  <c r="A61" i="3"/>
  <c r="E60" i="3"/>
  <c r="X60" i="4" s="1"/>
  <c r="D60" i="3"/>
  <c r="C60" i="3"/>
  <c r="Q60" i="4" s="1"/>
  <c r="B60" i="3"/>
  <c r="A60" i="3"/>
  <c r="E59" i="3"/>
  <c r="X59" i="4" s="1"/>
  <c r="D59" i="3"/>
  <c r="C59" i="3"/>
  <c r="B59" i="3"/>
  <c r="Q59" i="4" s="1"/>
  <c r="A59" i="3"/>
  <c r="E58" i="3"/>
  <c r="X58" i="4" s="1"/>
  <c r="D58" i="3"/>
  <c r="C58" i="3"/>
  <c r="B58" i="3"/>
  <c r="A58" i="3"/>
  <c r="Q58" i="4" s="1"/>
  <c r="E57" i="3"/>
  <c r="AD58" i="4" s="1"/>
  <c r="D57" i="3"/>
  <c r="C57" i="3"/>
  <c r="B57" i="3"/>
  <c r="A57" i="3"/>
  <c r="E56" i="3"/>
  <c r="W59" i="4" s="1"/>
  <c r="D56" i="3"/>
  <c r="C56" i="3"/>
  <c r="B56" i="3"/>
  <c r="A56" i="3"/>
  <c r="E55" i="3"/>
  <c r="X55" i="4" s="1"/>
  <c r="D55" i="3"/>
  <c r="Q55" i="4" s="1"/>
  <c r="C55" i="3"/>
  <c r="B55" i="3"/>
  <c r="A55" i="3"/>
  <c r="E54" i="3"/>
  <c r="X54" i="4" s="1"/>
  <c r="D54" i="3"/>
  <c r="C54" i="3"/>
  <c r="Q54" i="4" s="1"/>
  <c r="B54" i="3"/>
  <c r="A54" i="3"/>
  <c r="E53" i="3"/>
  <c r="X53" i="4" s="1"/>
  <c r="D53" i="3"/>
  <c r="C53" i="3"/>
  <c r="B53" i="3"/>
  <c r="Q53" i="4" s="1"/>
  <c r="A53" i="3"/>
  <c r="E52" i="3"/>
  <c r="X52" i="4" s="1"/>
  <c r="D52" i="3"/>
  <c r="C52" i="3"/>
  <c r="B52" i="3"/>
  <c r="A52" i="3"/>
  <c r="Q52" i="4" s="1"/>
  <c r="E51" i="3"/>
  <c r="AD52" i="4" s="1"/>
  <c r="D51" i="3"/>
  <c r="C51" i="3"/>
  <c r="B51" i="3"/>
  <c r="A51" i="3"/>
  <c r="E50" i="3"/>
  <c r="W55" i="4" s="1"/>
  <c r="C50" i="3"/>
  <c r="B50" i="3"/>
  <c r="A50" i="3"/>
  <c r="E49" i="3"/>
  <c r="X49" i="4" s="1"/>
  <c r="D49" i="3"/>
  <c r="Q49" i="4" s="1"/>
  <c r="C49" i="3"/>
  <c r="B49" i="3"/>
  <c r="A49" i="3"/>
  <c r="E48" i="3"/>
  <c r="X48" i="4" s="1"/>
  <c r="D48" i="3"/>
  <c r="C48" i="3"/>
  <c r="Q48" i="4" s="1"/>
  <c r="B48" i="3"/>
  <c r="A48" i="3"/>
  <c r="E47" i="3"/>
  <c r="X47" i="4" s="1"/>
  <c r="D47" i="3"/>
  <c r="C47" i="3"/>
  <c r="B47" i="3"/>
  <c r="Q47" i="4" s="1"/>
  <c r="A47" i="3"/>
  <c r="E46" i="3"/>
  <c r="X46" i="4" s="1"/>
  <c r="D46" i="3"/>
  <c r="C46" i="3"/>
  <c r="B46" i="3"/>
  <c r="E45" i="3"/>
  <c r="AD46" i="4" s="1"/>
  <c r="D45" i="3"/>
  <c r="C45" i="3"/>
  <c r="B45" i="3"/>
  <c r="A45" i="3"/>
  <c r="E44" i="3"/>
  <c r="W49" i="4" s="1"/>
  <c r="D44" i="3"/>
  <c r="C44" i="3"/>
  <c r="B44" i="3"/>
  <c r="A44" i="3"/>
  <c r="A2" i="3"/>
  <c r="B12" i="3"/>
  <c r="A5" i="3"/>
  <c r="A6" i="3"/>
  <c r="A3" i="3"/>
  <c r="A4" i="3"/>
  <c r="Q2" i="4" s="1"/>
  <c r="A7" i="3"/>
  <c r="A8" i="3"/>
  <c r="A9" i="3"/>
  <c r="A10" i="3"/>
  <c r="Q8" i="4" s="1"/>
  <c r="A11" i="3"/>
  <c r="A12" i="3"/>
  <c r="A13" i="3"/>
  <c r="A15" i="3"/>
  <c r="A16" i="3"/>
  <c r="Q15" i="4" s="1"/>
  <c r="A17" i="3"/>
  <c r="A18" i="3"/>
  <c r="A19" i="3"/>
  <c r="A23" i="3"/>
  <c r="A24" i="3"/>
  <c r="A25" i="3"/>
  <c r="A26" i="3"/>
  <c r="A27" i="3"/>
  <c r="A28" i="3"/>
  <c r="Q29" i="4" s="1"/>
  <c r="A29" i="3"/>
  <c r="A30" i="3"/>
  <c r="A31" i="3"/>
  <c r="A32" i="3"/>
  <c r="A33" i="3"/>
  <c r="A34" i="3"/>
  <c r="Q35" i="4" s="1"/>
  <c r="A35" i="3"/>
  <c r="A36" i="3"/>
  <c r="A37" i="3"/>
  <c r="A38" i="3"/>
  <c r="A39" i="3"/>
  <c r="A40" i="3"/>
  <c r="Q40" i="4" s="1"/>
  <c r="A41" i="3"/>
  <c r="A42" i="3"/>
  <c r="A43" i="3"/>
  <c r="C2" i="3"/>
  <c r="B2" i="3"/>
  <c r="B3" i="3"/>
  <c r="B4" i="3"/>
  <c r="D2" i="3"/>
  <c r="E1" i="3"/>
  <c r="E2" i="3"/>
  <c r="W2" i="4" s="1"/>
  <c r="E3" i="3"/>
  <c r="AD2" i="4" s="1"/>
  <c r="E4" i="3"/>
  <c r="X2" i="4" s="1"/>
  <c r="E5" i="3"/>
  <c r="X3" i="4" s="1"/>
  <c r="E6" i="3"/>
  <c r="X4" i="4" s="1"/>
  <c r="E7" i="3"/>
  <c r="X5" i="4" s="1"/>
  <c r="E8" i="3"/>
  <c r="W9" i="4" s="1"/>
  <c r="E9" i="3"/>
  <c r="AD8" i="4" s="1"/>
  <c r="E10" i="3"/>
  <c r="X8" i="4" s="1"/>
  <c r="E11" i="3"/>
  <c r="X9" i="4" s="1"/>
  <c r="E12" i="3"/>
  <c r="X10" i="4" s="1"/>
  <c r="E13" i="3"/>
  <c r="X11" i="4" s="1"/>
  <c r="E14" i="3"/>
  <c r="W15" i="4" s="1"/>
  <c r="E15" i="3"/>
  <c r="AD15" i="4" s="1"/>
  <c r="E16" i="3"/>
  <c r="X15" i="4" s="1"/>
  <c r="E17" i="3"/>
  <c r="X16" i="4" s="1"/>
  <c r="E18" i="3"/>
  <c r="X17" i="4" s="1"/>
  <c r="E19" i="3"/>
  <c r="X18" i="4" s="1"/>
  <c r="E20" i="3"/>
  <c r="W23" i="4" s="1"/>
  <c r="B54" i="6" s="1"/>
  <c r="E21" i="3"/>
  <c r="AD23" i="4" s="1"/>
  <c r="E23" i="3"/>
  <c r="X24" i="4" s="1"/>
  <c r="E24" i="3"/>
  <c r="X25" i="4" s="1"/>
  <c r="E25" i="3"/>
  <c r="X26" i="4" s="1"/>
  <c r="E26" i="3"/>
  <c r="W30" i="4" s="1"/>
  <c r="E27" i="3"/>
  <c r="AD29" i="4" s="1"/>
  <c r="E28" i="3"/>
  <c r="X29" i="4" s="1"/>
  <c r="E29" i="3"/>
  <c r="X30" i="4" s="1"/>
  <c r="E30" i="3"/>
  <c r="X31" i="4" s="1"/>
  <c r="E31" i="3"/>
  <c r="X32" i="4" s="1"/>
  <c r="E32" i="3"/>
  <c r="E33" i="3"/>
  <c r="AD35" i="4" s="1"/>
  <c r="E34" i="3"/>
  <c r="X35" i="4" s="1"/>
  <c r="E35" i="3"/>
  <c r="X36" i="4" s="1"/>
  <c r="E36" i="3"/>
  <c r="X37" i="4" s="1"/>
  <c r="E37" i="3"/>
  <c r="X38" i="4" s="1"/>
  <c r="E38" i="3"/>
  <c r="W40" i="4" s="1"/>
  <c r="E39" i="3"/>
  <c r="AD40" i="4" s="1"/>
  <c r="E40" i="3"/>
  <c r="X40" i="4" s="1"/>
  <c r="E41" i="3"/>
  <c r="X41" i="4" s="1"/>
  <c r="E42" i="3"/>
  <c r="X42" i="4" s="1"/>
  <c r="E43" i="3"/>
  <c r="X43" i="4" s="1"/>
  <c r="D1" i="3"/>
  <c r="D3" i="3"/>
  <c r="D4" i="3"/>
  <c r="D5" i="3"/>
  <c r="D6" i="3"/>
  <c r="D7" i="3"/>
  <c r="Q5" i="4" s="1"/>
  <c r="D8" i="3"/>
  <c r="D9" i="3"/>
  <c r="D10" i="3"/>
  <c r="D11" i="3"/>
  <c r="D12" i="3"/>
  <c r="D13" i="3"/>
  <c r="Q11" i="4" s="1"/>
  <c r="D14" i="3"/>
  <c r="D15" i="3"/>
  <c r="D16" i="3"/>
  <c r="D17" i="3"/>
  <c r="D18" i="3"/>
  <c r="D19" i="3"/>
  <c r="Q18" i="4" s="1"/>
  <c r="D23" i="3"/>
  <c r="D24" i="3"/>
  <c r="D25" i="3"/>
  <c r="Q26" i="4" s="1"/>
  <c r="D26" i="3"/>
  <c r="D27" i="3"/>
  <c r="D28" i="3"/>
  <c r="D29" i="3"/>
  <c r="D30" i="3"/>
  <c r="D31" i="3"/>
  <c r="Q32" i="4" s="1"/>
  <c r="D32" i="3"/>
  <c r="D33" i="3"/>
  <c r="D34" i="3"/>
  <c r="D35" i="3"/>
  <c r="D36" i="3"/>
  <c r="D37" i="3"/>
  <c r="Q38" i="4" s="1"/>
  <c r="D38" i="3"/>
  <c r="D39" i="3"/>
  <c r="D40" i="3"/>
  <c r="D41" i="3"/>
  <c r="D42" i="3"/>
  <c r="D43" i="3"/>
  <c r="Q43" i="4" s="1"/>
  <c r="C1" i="3"/>
  <c r="C3" i="3"/>
  <c r="C4" i="3"/>
  <c r="C5" i="3"/>
  <c r="C6" i="3"/>
  <c r="Q4" i="4" s="1"/>
  <c r="C7" i="3"/>
  <c r="C8" i="3"/>
  <c r="C9" i="3"/>
  <c r="C10" i="3"/>
  <c r="C11" i="3"/>
  <c r="C12" i="3"/>
  <c r="Q10" i="4" s="1"/>
  <c r="C13" i="3"/>
  <c r="C14" i="3"/>
  <c r="C15" i="3"/>
  <c r="C16" i="3"/>
  <c r="C17" i="3"/>
  <c r="C18" i="3"/>
  <c r="Q17" i="4" s="1"/>
  <c r="C19" i="3"/>
  <c r="C23" i="3"/>
  <c r="C24" i="3"/>
  <c r="Q25" i="4" s="1"/>
  <c r="C25" i="3"/>
  <c r="C26" i="3"/>
  <c r="C27" i="3"/>
  <c r="C28" i="3"/>
  <c r="C29" i="3"/>
  <c r="C30" i="3"/>
  <c r="Q31" i="4" s="1"/>
  <c r="C31" i="3"/>
  <c r="C32" i="3"/>
  <c r="C33" i="3"/>
  <c r="C34" i="3"/>
  <c r="C35" i="3"/>
  <c r="C36" i="3"/>
  <c r="Q37" i="4" s="1"/>
  <c r="C37" i="3"/>
  <c r="C38" i="3"/>
  <c r="C39" i="3"/>
  <c r="C40" i="3"/>
  <c r="C41" i="3"/>
  <c r="C42" i="3"/>
  <c r="Q42" i="4" s="1"/>
  <c r="C43" i="3"/>
  <c r="B1" i="3"/>
  <c r="B5" i="3"/>
  <c r="Q3" i="4" s="1"/>
  <c r="B6" i="3"/>
  <c r="B7" i="3"/>
  <c r="B8" i="3"/>
  <c r="B9" i="3"/>
  <c r="B10" i="3"/>
  <c r="B11" i="3"/>
  <c r="Q9" i="4" s="1"/>
  <c r="B13" i="3"/>
  <c r="B14" i="3"/>
  <c r="B15" i="3"/>
  <c r="B16" i="3"/>
  <c r="B17" i="3"/>
  <c r="Q16" i="4" s="1"/>
  <c r="B18" i="3"/>
  <c r="B19" i="3"/>
  <c r="B23" i="3"/>
  <c r="Q24" i="4" s="1"/>
  <c r="B24" i="3"/>
  <c r="B25" i="3"/>
  <c r="B26" i="3"/>
  <c r="B27" i="3"/>
  <c r="B28" i="3"/>
  <c r="B29" i="3"/>
  <c r="Q30" i="4" s="1"/>
  <c r="B30" i="3"/>
  <c r="B31" i="3"/>
  <c r="B32" i="3"/>
  <c r="B33" i="3"/>
  <c r="B34" i="3"/>
  <c r="B35" i="3"/>
  <c r="Q36" i="4" s="1"/>
  <c r="B36" i="3"/>
  <c r="B37" i="3"/>
  <c r="B38" i="3"/>
  <c r="B39" i="3"/>
  <c r="B40" i="3"/>
  <c r="B41" i="3"/>
  <c r="Q41" i="4" s="1"/>
  <c r="B42" i="3"/>
  <c r="B43" i="3"/>
  <c r="P59" i="4" l="1"/>
  <c r="S59" i="4" s="1"/>
  <c r="I30" i="4"/>
  <c r="P16" i="4"/>
  <c r="B42" i="6"/>
  <c r="E42" i="6"/>
  <c r="D68" i="6"/>
  <c r="H94" i="6"/>
  <c r="G6" i="6"/>
  <c r="I16" i="4"/>
  <c r="F44" i="6"/>
  <c r="F94" i="6"/>
  <c r="F93" i="6"/>
  <c r="F91" i="6"/>
  <c r="F92" i="6"/>
  <c r="I41" i="4"/>
  <c r="J16" i="4"/>
  <c r="I31" i="4"/>
  <c r="I37" i="4"/>
  <c r="I42" i="4"/>
  <c r="I5" i="4"/>
  <c r="I48" i="4"/>
  <c r="H4" i="6"/>
  <c r="H8" i="6" s="1"/>
  <c r="P49" i="4"/>
  <c r="S49" i="4" s="1"/>
  <c r="J41" i="4"/>
  <c r="J49" i="4"/>
  <c r="D6" i="6"/>
  <c r="I4" i="6"/>
  <c r="I54" i="4"/>
  <c r="E3" i="6"/>
  <c r="G4" i="6"/>
  <c r="G8" i="6" s="1"/>
  <c r="J30" i="4"/>
  <c r="J47" i="4"/>
  <c r="P35" i="4"/>
  <c r="S35" i="4" s="1"/>
  <c r="I10" i="4"/>
  <c r="I60" i="4"/>
  <c r="P25" i="4"/>
  <c r="S25" i="4" s="1"/>
  <c r="I3" i="6"/>
  <c r="C69" i="6"/>
  <c r="F67" i="6"/>
  <c r="I4" i="4"/>
  <c r="J54" i="4"/>
  <c r="P10" i="4"/>
  <c r="S10" i="4" s="1"/>
  <c r="P31" i="4"/>
  <c r="S31" i="4" s="1"/>
  <c r="P42" i="4"/>
  <c r="S42" i="4" s="1"/>
  <c r="P54" i="4"/>
  <c r="S54" i="4" s="1"/>
  <c r="E5" i="6"/>
  <c r="C43" i="6"/>
  <c r="C46" i="6" s="1"/>
  <c r="D42" i="6"/>
  <c r="B69" i="6"/>
  <c r="C68" i="6"/>
  <c r="I9" i="4"/>
  <c r="I24" i="4"/>
  <c r="I36" i="4"/>
  <c r="I47" i="4"/>
  <c r="J60" i="4"/>
  <c r="I3" i="4"/>
  <c r="J8" i="4"/>
  <c r="J29" i="4"/>
  <c r="J31" i="4"/>
  <c r="J37" i="4"/>
  <c r="J42" i="4"/>
  <c r="J48" i="4"/>
  <c r="I53" i="4"/>
  <c r="J58" i="4"/>
  <c r="I59" i="4"/>
  <c r="D5" i="6"/>
  <c r="D43" i="6"/>
  <c r="E69" i="6"/>
  <c r="P30" i="4"/>
  <c r="S30" i="4" s="1"/>
  <c r="P47" i="4"/>
  <c r="S47" i="4" s="1"/>
  <c r="B43" i="6"/>
  <c r="E43" i="6"/>
  <c r="B68" i="6"/>
  <c r="D69" i="6"/>
  <c r="J9" i="4"/>
  <c r="J24" i="4"/>
  <c r="J36" i="4"/>
  <c r="J5" i="4"/>
  <c r="J11" i="4"/>
  <c r="J18" i="4"/>
  <c r="J26" i="4"/>
  <c r="J32" i="4"/>
  <c r="J38" i="4"/>
  <c r="J43" i="4"/>
  <c r="I49" i="4"/>
  <c r="J53" i="4"/>
  <c r="J55" i="4"/>
  <c r="J59" i="4"/>
  <c r="J61" i="4"/>
  <c r="D3" i="6"/>
  <c r="I52" i="4"/>
  <c r="P29" i="4"/>
  <c r="S29" i="4" s="1"/>
  <c r="P40" i="4"/>
  <c r="S40" i="4" s="1"/>
  <c r="C6" i="6"/>
  <c r="E6" i="6"/>
  <c r="F43" i="6"/>
  <c r="F46" i="6" s="1"/>
  <c r="G43" i="6"/>
  <c r="G46" i="6" s="1"/>
  <c r="H43" i="6"/>
  <c r="H46" i="6" s="1"/>
  <c r="I43" i="6"/>
  <c r="I46" i="6" s="1"/>
  <c r="F69" i="6"/>
  <c r="G69" i="6"/>
  <c r="G72" i="6" s="1"/>
  <c r="J10" i="4"/>
  <c r="J17" i="4"/>
  <c r="J25" i="4"/>
  <c r="I2" i="4"/>
  <c r="D67" i="6"/>
  <c r="I58" i="4"/>
  <c r="P8" i="4"/>
  <c r="S8" i="4" s="1"/>
  <c r="P23" i="4"/>
  <c r="S23" i="4" s="1"/>
  <c r="P38" i="4"/>
  <c r="S38" i="4" s="1"/>
  <c r="C3" i="6"/>
  <c r="H68" i="6"/>
  <c r="H72" i="6" s="1"/>
  <c r="I68" i="6"/>
  <c r="I72" i="6" s="1"/>
  <c r="I8" i="4"/>
  <c r="I15" i="4"/>
  <c r="I23" i="4"/>
  <c r="I29" i="4"/>
  <c r="I35" i="4"/>
  <c r="I40" i="4"/>
  <c r="I46" i="4"/>
  <c r="J3" i="4"/>
  <c r="P61" i="4"/>
  <c r="S61" i="4" s="1"/>
  <c r="E70" i="6"/>
  <c r="I61" i="4"/>
  <c r="P60" i="4"/>
  <c r="S60" i="4" s="1"/>
  <c r="P58" i="4"/>
  <c r="S58" i="4" s="1"/>
  <c r="S55" i="4"/>
  <c r="D70" i="6"/>
  <c r="I55" i="4"/>
  <c r="J52" i="4"/>
  <c r="P48" i="4"/>
  <c r="S48" i="4" s="1"/>
  <c r="C67" i="6"/>
  <c r="J46" i="4"/>
  <c r="E44" i="6"/>
  <c r="I43" i="4"/>
  <c r="J40" i="4"/>
  <c r="D44" i="6"/>
  <c r="I38" i="4"/>
  <c r="P37" i="4"/>
  <c r="S37" i="4" s="1"/>
  <c r="J35" i="4"/>
  <c r="P32" i="4"/>
  <c r="S32" i="4" s="1"/>
  <c r="I32" i="4"/>
  <c r="P26" i="4"/>
  <c r="S26" i="4" s="1"/>
  <c r="B44" i="6"/>
  <c r="I26" i="4"/>
  <c r="P24" i="4"/>
  <c r="S24" i="4" s="1"/>
  <c r="J23" i="4"/>
  <c r="I18" i="4"/>
  <c r="P17" i="4"/>
  <c r="S17" i="4" s="1"/>
  <c r="J15" i="4"/>
  <c r="P11" i="4"/>
  <c r="S11" i="4" s="1"/>
  <c r="I11" i="4"/>
  <c r="C5" i="6"/>
  <c r="P9" i="4"/>
  <c r="S9" i="4" s="1"/>
  <c r="B67" i="6"/>
  <c r="P5" i="4"/>
  <c r="S5" i="4" s="1"/>
  <c r="J4" i="4"/>
  <c r="J2" i="4"/>
  <c r="B3" i="6"/>
  <c r="B8" i="6" s="1"/>
  <c r="S53" i="4"/>
  <c r="F8" i="6"/>
  <c r="G36" i="3"/>
  <c r="F33" i="3"/>
  <c r="G25" i="3"/>
  <c r="G6" i="3"/>
  <c r="G37" i="3"/>
  <c r="G10" i="3"/>
  <c r="G49" i="3"/>
  <c r="G19" i="3"/>
  <c r="G55" i="3"/>
  <c r="F9" i="3"/>
  <c r="G43" i="3"/>
  <c r="G61" i="3"/>
  <c r="F15" i="3"/>
  <c r="F39" i="3"/>
  <c r="G4" i="3"/>
  <c r="G11" i="3"/>
  <c r="G16" i="3"/>
  <c r="G22" i="3"/>
  <c r="G28" i="3"/>
  <c r="G34" i="3"/>
  <c r="G40" i="3"/>
  <c r="G46" i="3"/>
  <c r="G52" i="3"/>
  <c r="G58" i="3"/>
  <c r="F57" i="3"/>
  <c r="F21" i="3"/>
  <c r="F45" i="3"/>
  <c r="G5" i="3"/>
  <c r="G12" i="3"/>
  <c r="G17" i="3"/>
  <c r="G23" i="3"/>
  <c r="G29" i="3"/>
  <c r="G35" i="3"/>
  <c r="G41" i="3"/>
  <c r="G47" i="3"/>
  <c r="G53" i="3"/>
  <c r="G59" i="3"/>
  <c r="G31" i="3"/>
  <c r="F3" i="3"/>
  <c r="F27" i="3"/>
  <c r="F51" i="3"/>
  <c r="G7" i="3"/>
  <c r="G13" i="3"/>
  <c r="G18" i="3"/>
  <c r="G24" i="3"/>
  <c r="G30" i="3"/>
  <c r="G42" i="3"/>
  <c r="G48" i="3"/>
  <c r="G54" i="3"/>
  <c r="G60" i="3"/>
  <c r="B17" i="6"/>
  <c r="Y59" i="4"/>
  <c r="S52" i="4"/>
  <c r="Z35" i="4"/>
  <c r="H54" i="6" s="1"/>
  <c r="W60" i="4"/>
  <c r="Y60" i="4" s="1"/>
  <c r="Z40" i="4"/>
  <c r="I54" i="6" s="1"/>
  <c r="Y55" i="4"/>
  <c r="Y49" i="4"/>
  <c r="Z58" i="4"/>
  <c r="I78" i="6" s="1"/>
  <c r="Z46" i="4"/>
  <c r="G78" i="6" s="1"/>
  <c r="Z52" i="4"/>
  <c r="H78" i="6" s="1"/>
  <c r="W48" i="4"/>
  <c r="Y48" i="4" s="1"/>
  <c r="W54" i="4"/>
  <c r="Y54" i="4" s="1"/>
  <c r="D17" i="6"/>
  <c r="W47" i="4"/>
  <c r="Y47" i="4" s="1"/>
  <c r="W53" i="4"/>
  <c r="Y53" i="4" s="1"/>
  <c r="W46" i="4"/>
  <c r="W52" i="4"/>
  <c r="E54" i="6"/>
  <c r="W61" i="4"/>
  <c r="Y61" i="4" s="1"/>
  <c r="C17" i="6"/>
  <c r="W58" i="4"/>
  <c r="E17" i="6"/>
  <c r="S46" i="4"/>
  <c r="S41" i="4"/>
  <c r="S16" i="4"/>
  <c r="P3" i="4"/>
  <c r="S3" i="4" s="1"/>
  <c r="S36" i="4"/>
  <c r="S15" i="4"/>
  <c r="P4" i="4"/>
  <c r="S4" i="4" s="1"/>
  <c r="S2" i="4"/>
  <c r="Z23" i="4"/>
  <c r="AA23" i="4" s="1"/>
  <c r="Y9" i="4"/>
  <c r="W8" i="4"/>
  <c r="W29" i="4"/>
  <c r="Y23" i="4"/>
  <c r="AC23" i="4"/>
  <c r="AE23" i="4" s="1"/>
  <c r="Y40" i="4"/>
  <c r="AC40" i="4"/>
  <c r="AE40" i="4" s="1"/>
  <c r="Z15" i="4"/>
  <c r="AA15" i="4" s="1"/>
  <c r="Y30" i="4"/>
  <c r="Y15" i="4"/>
  <c r="AC15" i="4"/>
  <c r="AE15" i="4" s="1"/>
  <c r="Z29" i="4"/>
  <c r="G54" i="6" s="1"/>
  <c r="Z8" i="4"/>
  <c r="Z2" i="4"/>
  <c r="F17" i="6" s="1"/>
  <c r="W18" i="4"/>
  <c r="Y18" i="4" s="1"/>
  <c r="W38" i="4"/>
  <c r="Y38" i="4" s="1"/>
  <c r="W17" i="4"/>
  <c r="Y17" i="4" s="1"/>
  <c r="W37" i="4"/>
  <c r="Y37" i="4" s="1"/>
  <c r="W16" i="4"/>
  <c r="Y16" i="4" s="1"/>
  <c r="W36" i="4"/>
  <c r="Y36" i="4" s="1"/>
  <c r="S18" i="4"/>
  <c r="W35" i="4"/>
  <c r="W5" i="4"/>
  <c r="Y5" i="4" s="1"/>
  <c r="W26" i="4"/>
  <c r="Y26" i="4" s="1"/>
  <c r="W43" i="4"/>
  <c r="Y43" i="4" s="1"/>
  <c r="W4" i="4"/>
  <c r="Y4" i="4" s="1"/>
  <c r="W25" i="4"/>
  <c r="Y25" i="4" s="1"/>
  <c r="W42" i="4"/>
  <c r="Y42" i="4" s="1"/>
  <c r="W3" i="4"/>
  <c r="Y3" i="4" s="1"/>
  <c r="W24" i="4"/>
  <c r="Y24" i="4" s="1"/>
  <c r="W41" i="4"/>
  <c r="Y41" i="4" s="1"/>
  <c r="S43" i="4"/>
  <c r="W11" i="4"/>
  <c r="Y11" i="4" s="1"/>
  <c r="W32" i="4"/>
  <c r="Y32" i="4" s="1"/>
  <c r="W10" i="4"/>
  <c r="Y10" i="4" s="1"/>
  <c r="W31" i="4"/>
  <c r="Y31" i="4" s="1"/>
  <c r="D8" i="6" l="1"/>
  <c r="I8" i="6"/>
  <c r="F72" i="6"/>
  <c r="C72" i="6"/>
  <c r="E46" i="6"/>
  <c r="B72" i="6"/>
  <c r="C8" i="6"/>
  <c r="E8" i="6"/>
  <c r="E72" i="6"/>
  <c r="D46" i="6"/>
  <c r="B46" i="6"/>
  <c r="D72" i="6"/>
  <c r="D54" i="6"/>
  <c r="AA35" i="4"/>
  <c r="AA58" i="4"/>
  <c r="AA52" i="4"/>
  <c r="AA2" i="4"/>
  <c r="AA29" i="4"/>
  <c r="AA46" i="4"/>
  <c r="AA40" i="4"/>
  <c r="AA8" i="4"/>
  <c r="Y8" i="4"/>
  <c r="B78" i="6"/>
  <c r="Y58" i="4"/>
  <c r="E78" i="6"/>
  <c r="AC58" i="4"/>
  <c r="AE58" i="4" s="1"/>
  <c r="Y46" i="4"/>
  <c r="C78" i="6"/>
  <c r="I17" i="6"/>
  <c r="F54" i="6"/>
  <c r="F78" i="6"/>
  <c r="G17" i="6"/>
  <c r="H17" i="6"/>
  <c r="AC29" i="4"/>
  <c r="AE29" i="4" s="1"/>
  <c r="C54" i="6"/>
  <c r="AC46" i="4"/>
  <c r="AE46" i="4" s="1"/>
  <c r="Y52" i="4"/>
  <c r="D78" i="6"/>
  <c r="AC52" i="4"/>
  <c r="AE52" i="4" s="1"/>
  <c r="AC8" i="4"/>
  <c r="AE8" i="4" s="1"/>
  <c r="Y29" i="4"/>
  <c r="Y35" i="4"/>
  <c r="AC35" i="4"/>
  <c r="AE35" i="4" s="1"/>
  <c r="Y2" i="4"/>
  <c r="AC2" i="4"/>
  <c r="AE2" i="4" s="1"/>
</calcChain>
</file>

<file path=xl/sharedStrings.xml><?xml version="1.0" encoding="utf-8"?>
<sst xmlns="http://schemas.openxmlformats.org/spreadsheetml/2006/main" count="808" uniqueCount="85">
  <si>
    <t>DA1_sell</t>
  </si>
  <si>
    <t>DA1_buy</t>
  </si>
  <si>
    <t>DA1_profit</t>
  </si>
  <si>
    <t>DA2_sell</t>
  </si>
  <si>
    <t>DA2_buy</t>
  </si>
  <si>
    <t>DA2_profit</t>
  </si>
  <si>
    <t>DA3_sell</t>
  </si>
  <si>
    <t>DA3_buy</t>
  </si>
  <si>
    <t>DA3_profit</t>
  </si>
  <si>
    <t>DA4_sell</t>
  </si>
  <si>
    <t>DA4_buy</t>
  </si>
  <si>
    <t>DA4_profit</t>
  </si>
  <si>
    <t>optPriceTakerDAProfit</t>
  </si>
  <si>
    <t>optSocialWelfare</t>
  </si>
  <si>
    <t>optSocialWelfare1</t>
  </si>
  <si>
    <t>optTotalDAUtility1</t>
  </si>
  <si>
    <t>optTotalDAUtility2</t>
  </si>
  <si>
    <t>optTotalDAGenerationCost</t>
  </si>
  <si>
    <t>optRestDAProfits</t>
  </si>
  <si>
    <t>budegetBalance</t>
  </si>
  <si>
    <t>optTotalGenerationCost</t>
  </si>
  <si>
    <t>optGeneratorsProfits</t>
  </si>
  <si>
    <t>model_objective</t>
  </si>
  <si>
    <t>scenario</t>
  </si>
  <si>
    <t>model</t>
  </si>
  <si>
    <t>priceMaker</t>
  </si>
  <si>
    <t>scenario1</t>
  </si>
  <si>
    <t>Competitive</t>
  </si>
  <si>
    <t>DA1</t>
  </si>
  <si>
    <t>MPEC</t>
  </si>
  <si>
    <t>EPEC</t>
  </si>
  <si>
    <t>DA2</t>
  </si>
  <si>
    <t>DA3</t>
  </si>
  <si>
    <t>DA4</t>
  </si>
  <si>
    <t>scenario2</t>
  </si>
  <si>
    <t>scenario3</t>
  </si>
  <si>
    <t>scenario4</t>
  </si>
  <si>
    <t>scenario5</t>
  </si>
  <si>
    <t>scenario6</t>
  </si>
  <si>
    <t>scenario7</t>
  </si>
  <si>
    <t>SW MPEC vs COM</t>
  </si>
  <si>
    <t>SW EPEC VS COM</t>
  </si>
  <si>
    <t>-----------</t>
  </si>
  <si>
    <t>Scenario</t>
  </si>
  <si>
    <t>StrategicDA</t>
  </si>
  <si>
    <t>DA</t>
  </si>
  <si>
    <t>COM_vs_MPEC</t>
  </si>
  <si>
    <t>COM_vs_EPEC</t>
  </si>
  <si>
    <t>EPEC SW CHANGES</t>
  </si>
  <si>
    <t>COM</t>
  </si>
  <si>
    <t xml:space="preserve">EPEC </t>
  </si>
  <si>
    <t>Change</t>
  </si>
  <si>
    <t>Average</t>
  </si>
  <si>
    <t>scenario8</t>
  </si>
  <si>
    <t>scenario9</t>
  </si>
  <si>
    <t>scenario10</t>
  </si>
  <si>
    <t>Competitive Market</t>
  </si>
  <si>
    <t>Scen. 1</t>
  </si>
  <si>
    <t>Scen. 2</t>
  </si>
  <si>
    <t>Scen. 3</t>
  </si>
  <si>
    <t>Scen. 4</t>
  </si>
  <si>
    <t>DA1 Costs</t>
  </si>
  <si>
    <t>DA2 Costs</t>
  </si>
  <si>
    <t>DA3 Costs</t>
  </si>
  <si>
    <t>DA4 Costs</t>
  </si>
  <si>
    <t>SW</t>
  </si>
  <si>
    <t>MPEC_Cost</t>
  </si>
  <si>
    <t>COM_Cost</t>
  </si>
  <si>
    <t>EPEC_Cost</t>
  </si>
  <si>
    <t>Cost Changes</t>
  </si>
  <si>
    <t>MPEC SW</t>
  </si>
  <si>
    <t>Average  SW Change</t>
  </si>
  <si>
    <t>Scen. 5</t>
  </si>
  <si>
    <t>Scen. 6</t>
  </si>
  <si>
    <t>Scen. 7</t>
  </si>
  <si>
    <t>Scen. 8</t>
  </si>
  <si>
    <t>Scen. 9</t>
  </si>
  <si>
    <t>Scen. 10</t>
  </si>
  <si>
    <t>Network_Payment_Balance</t>
  </si>
  <si>
    <t>Sum</t>
  </si>
  <si>
    <t>Strategic DA</t>
  </si>
  <si>
    <t>Congestion Cost</t>
  </si>
  <si>
    <t>Comp VS MPEC changes</t>
  </si>
  <si>
    <t>COMP vs EPEC Changes</t>
  </si>
  <si>
    <t>DA_3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</si>
</sst>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5E0B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quotePrefix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3" borderId="0" xfId="0" quotePrefix="1" applyFill="1" applyAlignment="1">
      <alignment horizontal="center"/>
    </xf>
    <xf numFmtId="0" fontId="0" fillId="6" borderId="0" xfId="0" applyFill="1"/>
    <xf numFmtId="0" fontId="0" fillId="6" borderId="0" xfId="0" quotePrefix="1" applyFill="1" applyAlignment="1">
      <alignment horizontal="center"/>
    </xf>
    <xf numFmtId="0" fontId="0" fillId="7" borderId="0" xfId="0" applyFill="1"/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quotePrefix="1" applyFill="1" applyAlignment="1">
      <alignment horizontal="center"/>
    </xf>
    <xf numFmtId="0" fontId="0" fillId="9" borderId="0" xfId="0" applyFill="1"/>
    <xf numFmtId="0" fontId="0" fillId="9" borderId="0" xfId="0" quotePrefix="1" applyFill="1" applyAlignment="1">
      <alignment horizontal="center"/>
    </xf>
    <xf numFmtId="0" fontId="0" fillId="10" borderId="0" xfId="0" applyFill="1"/>
    <xf numFmtId="0" fontId="0" fillId="10" borderId="0" xfId="0" quotePrefix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2" fillId="13" borderId="0" xfId="0" applyFont="1" applyFill="1"/>
    <xf numFmtId="0" fontId="0" fillId="14" borderId="0" xfId="0" applyFill="1"/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15" borderId="6" xfId="0" applyFont="1" applyFill="1" applyBorder="1" applyAlignment="1">
      <alignment vertical="center" wrapText="1"/>
    </xf>
    <xf numFmtId="0" fontId="4" fillId="16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4" fillId="17" borderId="5" xfId="0" applyFont="1" applyFill="1" applyBorder="1" applyAlignment="1">
      <alignment vertical="center" wrapText="1"/>
    </xf>
    <xf numFmtId="0" fontId="6" fillId="17" borderId="6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top"/>
    </xf>
    <xf numFmtId="0" fontId="2" fillId="0" borderId="0" xfId="0" applyFont="1"/>
    <xf numFmtId="0" fontId="2" fillId="3" borderId="0" xfId="0" applyFont="1" applyFill="1"/>
    <xf numFmtId="0" fontId="0" fillId="18" borderId="0" xfId="0" applyFill="1"/>
    <xf numFmtId="0" fontId="0" fillId="19" borderId="0" xfId="0" applyFill="1"/>
    <xf numFmtId="0" fontId="7" fillId="0" borderId="0" xfId="0" applyFont="1"/>
    <xf numFmtId="0" fontId="7" fillId="3" borderId="0" xfId="0" applyFont="1" applyFill="1"/>
    <xf numFmtId="0" fontId="0" fillId="11" borderId="0" xfId="0" quotePrefix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0" fillId="20" borderId="1" xfId="0" applyFill="1" applyBorder="1"/>
    <xf numFmtId="0" fontId="0" fillId="13" borderId="0" xfId="0" applyFill="1"/>
    <xf numFmtId="0" fontId="0" fillId="2" borderId="1" xfId="0" applyFill="1" applyBorder="1"/>
    <xf numFmtId="0" fontId="0" fillId="7" borderId="1" xfId="0" applyFill="1" applyBorder="1"/>
    <xf numFmtId="0" fontId="4" fillId="15" borderId="2" xfId="0" applyFont="1" applyFill="1" applyBorder="1" applyAlignment="1">
      <alignment vertical="center" wrapText="1"/>
    </xf>
    <xf numFmtId="0" fontId="4" fillId="15" borderId="3" xfId="0" applyFont="1" applyFill="1" applyBorder="1" applyAlignment="1">
      <alignment vertical="center" wrapText="1"/>
    </xf>
    <xf numFmtId="0" fontId="4" fillId="16" borderId="0" xfId="0" applyFont="1" applyFill="1" applyAlignment="1">
      <alignment vertical="center" wrapText="1"/>
    </xf>
    <xf numFmtId="0" fontId="4" fillId="21" borderId="6" xfId="0" applyFont="1" applyFill="1" applyBorder="1" applyAlignment="1">
      <alignment horizontal="center" vertical="center" wrapText="1"/>
    </xf>
    <xf numFmtId="0" fontId="4" fillId="22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21" borderId="7" xfId="0" applyFont="1" applyFill="1" applyBorder="1" applyAlignment="1">
      <alignment horizontal="center" vertical="center" wrapText="1"/>
    </xf>
    <xf numFmtId="0" fontId="10" fillId="21" borderId="3" xfId="0" applyFont="1" applyFill="1" applyBorder="1" applyAlignment="1">
      <alignment horizontal="center" vertical="center" wrapText="1"/>
    </xf>
    <xf numFmtId="0" fontId="10" fillId="22" borderId="7" xfId="0" applyFont="1" applyFill="1" applyBorder="1" applyAlignment="1">
      <alignment horizontal="center" vertical="center" wrapText="1"/>
    </xf>
    <xf numFmtId="0" fontId="10" fillId="22" borderId="3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 wrapText="1"/>
    </xf>
    <xf numFmtId="0" fontId="10" fillId="23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</a:t>
            </a:r>
            <a:r>
              <a:rPr lang="en-US" baseline="0"/>
              <a:t>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DA1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Sheet2!$B$1:$I$2</c:f>
              <c:multiLvlStrCache>
                <c:ptCount val="8"/>
                <c:lvl>
                  <c:pt idx="0">
                    <c:v>Scen. 1</c:v>
                  </c:pt>
                  <c:pt idx="1">
                    <c:v>Scen. 2</c:v>
                  </c:pt>
                  <c:pt idx="2">
                    <c:v>Scen. 3</c:v>
                  </c:pt>
                  <c:pt idx="3">
                    <c:v>Scen. 4</c:v>
                  </c:pt>
                  <c:pt idx="4">
                    <c:v>Scen. 1</c:v>
                  </c:pt>
                  <c:pt idx="5">
                    <c:v>Scen. 2</c:v>
                  </c:pt>
                  <c:pt idx="6">
                    <c:v>Scen. 3</c:v>
                  </c:pt>
                  <c:pt idx="7">
                    <c:v>Scen. 4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Sheet2!$B$3:$I$3</c:f>
              <c:numCache>
                <c:formatCode>General</c:formatCode>
                <c:ptCount val="8"/>
                <c:pt idx="0">
                  <c:v>87075.083411937638</c:v>
                </c:pt>
                <c:pt idx="1">
                  <c:v>87075.083411937652</c:v>
                </c:pt>
                <c:pt idx="2">
                  <c:v>88049.085929377208</c:v>
                </c:pt>
                <c:pt idx="3">
                  <c:v>87088.018058000831</c:v>
                </c:pt>
                <c:pt idx="4">
                  <c:v>77552.465597306713</c:v>
                </c:pt>
                <c:pt idx="5">
                  <c:v>74319.521375862008</c:v>
                </c:pt>
                <c:pt idx="6">
                  <c:v>76807.65553039439</c:v>
                </c:pt>
                <c:pt idx="7">
                  <c:v>75806.050361391346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F-43BB-BE41-F49DE3DE38BA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DA2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Sheet2!$B$1:$I$2</c:f>
              <c:multiLvlStrCache>
                <c:ptCount val="8"/>
                <c:lvl>
                  <c:pt idx="0">
                    <c:v>Scen. 1</c:v>
                  </c:pt>
                  <c:pt idx="1">
                    <c:v>Scen. 2</c:v>
                  </c:pt>
                  <c:pt idx="2">
                    <c:v>Scen. 3</c:v>
                  </c:pt>
                  <c:pt idx="3">
                    <c:v>Scen. 4</c:v>
                  </c:pt>
                  <c:pt idx="4">
                    <c:v>Scen. 1</c:v>
                  </c:pt>
                  <c:pt idx="5">
                    <c:v>Scen. 2</c:v>
                  </c:pt>
                  <c:pt idx="6">
                    <c:v>Scen. 3</c:v>
                  </c:pt>
                  <c:pt idx="7">
                    <c:v>Scen. 4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Sheet2!$B$4:$I$4</c:f>
              <c:numCache>
                <c:formatCode>General</c:formatCode>
                <c:ptCount val="8"/>
                <c:pt idx="0">
                  <c:v>82412.793845187523</c:v>
                </c:pt>
                <c:pt idx="1">
                  <c:v>82412.793845187509</c:v>
                </c:pt>
                <c:pt idx="2">
                  <c:v>83204.902527031794</c:v>
                </c:pt>
                <c:pt idx="3">
                  <c:v>80216.1991600162</c:v>
                </c:pt>
                <c:pt idx="4">
                  <c:v>77997.890061800834</c:v>
                </c:pt>
                <c:pt idx="5">
                  <c:v>74858.312531299991</c:v>
                </c:pt>
                <c:pt idx="6">
                  <c:v>76079.208486870353</c:v>
                </c:pt>
                <c:pt idx="7">
                  <c:v>74734.199227584104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F-43BB-BE41-F49DE3DE38BA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DA3 Costs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Sheet2!$B$1:$I$2</c:f>
              <c:multiLvlStrCache>
                <c:ptCount val="8"/>
                <c:lvl>
                  <c:pt idx="0">
                    <c:v>Scen. 1</c:v>
                  </c:pt>
                  <c:pt idx="1">
                    <c:v>Scen. 2</c:v>
                  </c:pt>
                  <c:pt idx="2">
                    <c:v>Scen. 3</c:v>
                  </c:pt>
                  <c:pt idx="3">
                    <c:v>Scen. 4</c:v>
                  </c:pt>
                  <c:pt idx="4">
                    <c:v>Scen. 1</c:v>
                  </c:pt>
                  <c:pt idx="5">
                    <c:v>Scen. 2</c:v>
                  </c:pt>
                  <c:pt idx="6">
                    <c:v>Scen. 3</c:v>
                  </c:pt>
                  <c:pt idx="7">
                    <c:v>Scen. 4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Sheet2!$B$5:$I$5</c:f>
              <c:numCache>
                <c:formatCode>General</c:formatCode>
                <c:ptCount val="8"/>
                <c:pt idx="0">
                  <c:v>83059.451695425654</c:v>
                </c:pt>
                <c:pt idx="1">
                  <c:v>83559.608778697017</c:v>
                </c:pt>
                <c:pt idx="2">
                  <c:v>81988.816722952484</c:v>
                </c:pt>
                <c:pt idx="3">
                  <c:v>77629.246137922368</c:v>
                </c:pt>
                <c:pt idx="4">
                  <c:v>77026.031478113408</c:v>
                </c:pt>
                <c:pt idx="5">
                  <c:v>74702.077093700762</c:v>
                </c:pt>
                <c:pt idx="6">
                  <c:v>72238.749346215278</c:v>
                </c:pt>
                <c:pt idx="7">
                  <c:v>72374.616929498239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F-43BB-BE41-F49DE3DE38BA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DA4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Sheet2!$B$1:$I$2</c:f>
              <c:multiLvlStrCache>
                <c:ptCount val="8"/>
                <c:lvl>
                  <c:pt idx="0">
                    <c:v>Scen. 1</c:v>
                  </c:pt>
                  <c:pt idx="1">
                    <c:v>Scen. 2</c:v>
                  </c:pt>
                  <c:pt idx="2">
                    <c:v>Scen. 3</c:v>
                  </c:pt>
                  <c:pt idx="3">
                    <c:v>Scen. 4</c:v>
                  </c:pt>
                  <c:pt idx="4">
                    <c:v>Scen. 1</c:v>
                  </c:pt>
                  <c:pt idx="5">
                    <c:v>Scen. 2</c:v>
                  </c:pt>
                  <c:pt idx="6">
                    <c:v>Scen. 3</c:v>
                  </c:pt>
                  <c:pt idx="7">
                    <c:v>Scen. 4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Sheet2!$B$6:$I$6</c:f>
              <c:numCache>
                <c:formatCode>General</c:formatCode>
                <c:ptCount val="8"/>
                <c:pt idx="0">
                  <c:v>85538.491104012341</c:v>
                </c:pt>
                <c:pt idx="1">
                  <c:v>85538.491104012341</c:v>
                </c:pt>
                <c:pt idx="2">
                  <c:v>86526.133049057375</c:v>
                </c:pt>
                <c:pt idx="3">
                  <c:v>85339.035210047077</c:v>
                </c:pt>
                <c:pt idx="4">
                  <c:v>74878.602151546191</c:v>
                </c:pt>
                <c:pt idx="5">
                  <c:v>74588.255030400906</c:v>
                </c:pt>
                <c:pt idx="6">
                  <c:v>74991.574130097739</c:v>
                </c:pt>
                <c:pt idx="7">
                  <c:v>76397.135843283089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F-43BB-BE41-F49DE3DE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98320"/>
        <c:axId val="559199040"/>
      </c:barChart>
      <c:catAx>
        <c:axId val="5591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9040"/>
        <c:crosses val="autoZero"/>
        <c:auto val="1"/>
        <c:lblAlgn val="ctr"/>
        <c:lblOffset val="100"/>
        <c:noMultiLvlLbl val="0"/>
      </c:catAx>
      <c:valAx>
        <c:axId val="559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Sheet2!$A$17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Sheet2!$B$15:$I$16</c:f>
              <c:multiLvlStrCache>
                <c:ptCount val="8"/>
                <c:lvl>
                  <c:pt idx="0">
                    <c:v>Scen. 1</c:v>
                  </c:pt>
                  <c:pt idx="1">
                    <c:v>Scen. 2</c:v>
                  </c:pt>
                  <c:pt idx="2">
                    <c:v>Scen. 3</c:v>
                  </c:pt>
                  <c:pt idx="3">
                    <c:v>Scen. 4</c:v>
                  </c:pt>
                  <c:pt idx="4">
                    <c:v>Scen. 1</c:v>
                  </c:pt>
                  <c:pt idx="5">
                    <c:v>Scen. 2</c:v>
                  </c:pt>
                  <c:pt idx="6">
                    <c:v>Scen. 3</c:v>
                  </c:pt>
                  <c:pt idx="7">
                    <c:v>Scen. 4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615545.62159254716</c:v>
                </c:pt>
                <c:pt idx="1">
                  <c:v>623726.86450929008</c:v>
                </c:pt>
                <c:pt idx="2">
                  <c:v>617504.97753188154</c:v>
                </c:pt>
                <c:pt idx="3">
                  <c:v>619533.27671212726</c:v>
                </c:pt>
                <c:pt idx="4">
                  <c:v>583770.83281424642</c:v>
                </c:pt>
                <c:pt idx="5">
                  <c:v>583425.24729244784</c:v>
                </c:pt>
                <c:pt idx="6">
                  <c:v>585930.3877176746</c:v>
                </c:pt>
                <c:pt idx="7">
                  <c:v>578709.33047176735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6-45C1-8DD1-C6DFB8A3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38304"/>
        <c:axId val="550537584"/>
      </c:barChart>
      <c:catAx>
        <c:axId val="5505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37584"/>
        <c:crosses val="autoZero"/>
        <c:auto val="1"/>
        <c:lblAlgn val="ctr"/>
        <c:lblOffset val="100"/>
        <c:noMultiLvlLbl val="0"/>
      </c:catAx>
      <c:valAx>
        <c:axId val="5505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Sheet2!$A$41</c:f>
              <c:strCache>
                <c:ptCount val="1"/>
                <c:pt idx="0">
                  <c:v>DA1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Sheet2!$B$39:$I$40</c:f>
              <c:multiLvlStrCache>
                <c:ptCount val="8"/>
                <c:lvl>
                  <c:pt idx="0">
                    <c:v>Scen. 4</c:v>
                  </c:pt>
                  <c:pt idx="1">
                    <c:v>Scen. 5</c:v>
                  </c:pt>
                  <c:pt idx="2">
                    <c:v>Scen. 6</c:v>
                  </c:pt>
                  <c:pt idx="3">
                    <c:v>Scen. 7</c:v>
                  </c:pt>
                  <c:pt idx="4">
                    <c:v>Scen. 4</c:v>
                  </c:pt>
                  <c:pt idx="5">
                    <c:v>Scen. 5</c:v>
                  </c:pt>
                  <c:pt idx="6">
                    <c:v>Scen. 6</c:v>
                  </c:pt>
                  <c:pt idx="7">
                    <c:v>Scen. 7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Sheet2!$B$41:$I$41</c:f>
              <c:numCache>
                <c:formatCode>General</c:formatCode>
                <c:ptCount val="8"/>
                <c:pt idx="0">
                  <c:v>87088.018058000831</c:v>
                </c:pt>
                <c:pt idx="1">
                  <c:v>78517.82859763036</c:v>
                </c:pt>
                <c:pt idx="2">
                  <c:v>87476.170732472281</c:v>
                </c:pt>
                <c:pt idx="3">
                  <c:v>77638.334080578672</c:v>
                </c:pt>
                <c:pt idx="4">
                  <c:v>75806.050361391346</c:v>
                </c:pt>
                <c:pt idx="5">
                  <c:v>67301.466596597325</c:v>
                </c:pt>
                <c:pt idx="6">
                  <c:v>76608.922723767348</c:v>
                </c:pt>
                <c:pt idx="7">
                  <c:v>69471.961761427228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6-4775-813D-FACF0D32EF82}"/>
            </c:ext>
          </c:extLst>
        </c:ser>
        <c:ser>
          <c:idx val="1"/>
          <c:order val="1"/>
          <c:tx>
            <c:strRef>
              <c:f>Sheet2!$A$42</c:f>
              <c:strCache>
                <c:ptCount val="1"/>
                <c:pt idx="0">
                  <c:v>DA2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Sheet2!$B$39:$I$40</c:f>
              <c:multiLvlStrCache>
                <c:ptCount val="8"/>
                <c:lvl>
                  <c:pt idx="0">
                    <c:v>Scen. 4</c:v>
                  </c:pt>
                  <c:pt idx="1">
                    <c:v>Scen. 5</c:v>
                  </c:pt>
                  <c:pt idx="2">
                    <c:v>Scen. 6</c:v>
                  </c:pt>
                  <c:pt idx="3">
                    <c:v>Scen. 7</c:v>
                  </c:pt>
                  <c:pt idx="4">
                    <c:v>Scen. 4</c:v>
                  </c:pt>
                  <c:pt idx="5">
                    <c:v>Scen. 5</c:v>
                  </c:pt>
                  <c:pt idx="6">
                    <c:v>Scen. 6</c:v>
                  </c:pt>
                  <c:pt idx="7">
                    <c:v>Scen. 7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Sheet2!$B$42:$I$42</c:f>
              <c:numCache>
                <c:formatCode>General</c:formatCode>
                <c:ptCount val="8"/>
                <c:pt idx="0">
                  <c:v>80216.1991600162</c:v>
                </c:pt>
                <c:pt idx="1">
                  <c:v>71614.098907215026</c:v>
                </c:pt>
                <c:pt idx="2">
                  <c:v>81038.623624325148</c:v>
                </c:pt>
                <c:pt idx="3">
                  <c:v>73115.362383187676</c:v>
                </c:pt>
                <c:pt idx="4">
                  <c:v>74734.199227584104</c:v>
                </c:pt>
                <c:pt idx="5">
                  <c:v>65072.746305025386</c:v>
                </c:pt>
                <c:pt idx="6">
                  <c:v>71928.470911818906</c:v>
                </c:pt>
                <c:pt idx="7">
                  <c:v>64217.3981323927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6-4775-813D-FACF0D32EF82}"/>
            </c:ext>
          </c:extLst>
        </c:ser>
        <c:ser>
          <c:idx val="2"/>
          <c:order val="2"/>
          <c:tx>
            <c:strRef>
              <c:f>Sheet2!$A$43</c:f>
              <c:strCache>
                <c:ptCount val="1"/>
                <c:pt idx="0">
                  <c:v>DA3 Costs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Sheet2!$B$39:$I$40</c:f>
              <c:multiLvlStrCache>
                <c:ptCount val="8"/>
                <c:lvl>
                  <c:pt idx="0">
                    <c:v>Scen. 4</c:v>
                  </c:pt>
                  <c:pt idx="1">
                    <c:v>Scen. 5</c:v>
                  </c:pt>
                  <c:pt idx="2">
                    <c:v>Scen. 6</c:v>
                  </c:pt>
                  <c:pt idx="3">
                    <c:v>Scen. 7</c:v>
                  </c:pt>
                  <c:pt idx="4">
                    <c:v>Scen. 4</c:v>
                  </c:pt>
                  <c:pt idx="5">
                    <c:v>Scen. 5</c:v>
                  </c:pt>
                  <c:pt idx="6">
                    <c:v>Scen. 6</c:v>
                  </c:pt>
                  <c:pt idx="7">
                    <c:v>Scen. 7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Sheet2!$B$43:$I$43</c:f>
              <c:numCache>
                <c:formatCode>General</c:formatCode>
                <c:ptCount val="8"/>
                <c:pt idx="0">
                  <c:v>77629.246137922368</c:v>
                </c:pt>
                <c:pt idx="1">
                  <c:v>73221.942053880717</c:v>
                </c:pt>
                <c:pt idx="2">
                  <c:v>77715.354078949895</c:v>
                </c:pt>
                <c:pt idx="3">
                  <c:v>69878.657319115999</c:v>
                </c:pt>
                <c:pt idx="4">
                  <c:v>72374.616929498239</c:v>
                </c:pt>
                <c:pt idx="5">
                  <c:v>66810.483577274965</c:v>
                </c:pt>
                <c:pt idx="6">
                  <c:v>69566.829081248579</c:v>
                </c:pt>
                <c:pt idx="7">
                  <c:v>65812.049629571193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6-4775-813D-FACF0D32EF82}"/>
            </c:ext>
          </c:extLst>
        </c:ser>
        <c:ser>
          <c:idx val="3"/>
          <c:order val="3"/>
          <c:tx>
            <c:strRef>
              <c:f>Sheet2!$A$44</c:f>
              <c:strCache>
                <c:ptCount val="1"/>
                <c:pt idx="0">
                  <c:v>DA4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Sheet2!$B$39:$I$40</c:f>
              <c:multiLvlStrCache>
                <c:ptCount val="8"/>
                <c:lvl>
                  <c:pt idx="0">
                    <c:v>Scen. 4</c:v>
                  </c:pt>
                  <c:pt idx="1">
                    <c:v>Scen. 5</c:v>
                  </c:pt>
                  <c:pt idx="2">
                    <c:v>Scen. 6</c:v>
                  </c:pt>
                  <c:pt idx="3">
                    <c:v>Scen. 7</c:v>
                  </c:pt>
                  <c:pt idx="4">
                    <c:v>Scen. 4</c:v>
                  </c:pt>
                  <c:pt idx="5">
                    <c:v>Scen. 5</c:v>
                  </c:pt>
                  <c:pt idx="6">
                    <c:v>Scen. 6</c:v>
                  </c:pt>
                  <c:pt idx="7">
                    <c:v>Scen. 7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Sheet2!$B$44:$I$44</c:f>
              <c:numCache>
                <c:formatCode>General</c:formatCode>
                <c:ptCount val="8"/>
                <c:pt idx="0">
                  <c:v>85339.035210047077</c:v>
                </c:pt>
                <c:pt idx="1">
                  <c:v>77517.61793858005</c:v>
                </c:pt>
                <c:pt idx="2">
                  <c:v>85707.532646415377</c:v>
                </c:pt>
                <c:pt idx="3">
                  <c:v>76439.425600885064</c:v>
                </c:pt>
                <c:pt idx="4">
                  <c:v>76397.135843283089</c:v>
                </c:pt>
                <c:pt idx="5">
                  <c:v>67154.841380113256</c:v>
                </c:pt>
                <c:pt idx="6">
                  <c:v>75264.904985943867</c:v>
                </c:pt>
                <c:pt idx="7">
                  <c:v>68317.649964858472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6-4775-813D-FACF0D32E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41391"/>
        <c:axId val="412421839"/>
      </c:barChart>
      <c:catAx>
        <c:axId val="4159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21839"/>
        <c:crosses val="autoZero"/>
        <c:auto val="1"/>
        <c:lblAlgn val="ctr"/>
        <c:lblOffset val="100"/>
        <c:noMultiLvlLbl val="0"/>
      </c:catAx>
      <c:valAx>
        <c:axId val="4124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Sheet2!$A$54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Sheet2!$B$52:$I$53</c:f>
              <c:multiLvlStrCache>
                <c:ptCount val="8"/>
                <c:lvl>
                  <c:pt idx="0">
                    <c:v>Scen. 4</c:v>
                  </c:pt>
                  <c:pt idx="1">
                    <c:v>Scen. 5</c:v>
                  </c:pt>
                  <c:pt idx="2">
                    <c:v>Scen. 6</c:v>
                  </c:pt>
                  <c:pt idx="3">
                    <c:v>Scen. 7</c:v>
                  </c:pt>
                  <c:pt idx="4">
                    <c:v>Scen. 4</c:v>
                  </c:pt>
                  <c:pt idx="5">
                    <c:v>Scen. 5</c:v>
                  </c:pt>
                  <c:pt idx="6">
                    <c:v>Scen. 6</c:v>
                  </c:pt>
                  <c:pt idx="7">
                    <c:v>Scen. 7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Sheet2!$B$54:$I$54</c:f>
              <c:numCache>
                <c:formatCode>General</c:formatCode>
                <c:ptCount val="8"/>
                <c:pt idx="0">
                  <c:v>619533.27671212726</c:v>
                </c:pt>
                <c:pt idx="1">
                  <c:v>631121.48279605596</c:v>
                </c:pt>
                <c:pt idx="2">
                  <c:v>646026.40478868468</c:v>
                </c:pt>
                <c:pt idx="3">
                  <c:v>622540.81219961448</c:v>
                </c:pt>
                <c:pt idx="4">
                  <c:v>578709.33047176735</c:v>
                </c:pt>
                <c:pt idx="5">
                  <c:v>561081.48968713451</c:v>
                </c:pt>
                <c:pt idx="6">
                  <c:v>575927.32516981382</c:v>
                </c:pt>
                <c:pt idx="7">
                  <c:v>580913.62487855775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3-4840-9A2D-61A580DD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403503"/>
        <c:axId val="479707807"/>
      </c:barChart>
      <c:catAx>
        <c:axId val="41340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07807"/>
        <c:crosses val="autoZero"/>
        <c:auto val="1"/>
        <c:lblAlgn val="ctr"/>
        <c:lblOffset val="100"/>
        <c:noMultiLvlLbl val="0"/>
      </c:catAx>
      <c:valAx>
        <c:axId val="4797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0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DA1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Sheet2!$B$65:$I$66</c:f>
              <c:multiLvlStrCache>
                <c:ptCount val="8"/>
                <c:lvl>
                  <c:pt idx="0">
                    <c:v>Scen. 2</c:v>
                  </c:pt>
                  <c:pt idx="1">
                    <c:v>Scen. 8</c:v>
                  </c:pt>
                  <c:pt idx="2">
                    <c:v>Scen. 9</c:v>
                  </c:pt>
                  <c:pt idx="3">
                    <c:v>Scen. 10</c:v>
                  </c:pt>
                  <c:pt idx="4">
                    <c:v>Scen. 2</c:v>
                  </c:pt>
                  <c:pt idx="5">
                    <c:v>Scen. 8</c:v>
                  </c:pt>
                  <c:pt idx="6">
                    <c:v>Scen. 9</c:v>
                  </c:pt>
                  <c:pt idx="7">
                    <c:v>Scen. 10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Sheet2!$B$67:$I$67</c:f>
              <c:numCache>
                <c:formatCode>General</c:formatCode>
                <c:ptCount val="8"/>
                <c:pt idx="0">
                  <c:v>87075.083411937652</c:v>
                </c:pt>
                <c:pt idx="1">
                  <c:v>81203.589140316559</c:v>
                </c:pt>
                <c:pt idx="2">
                  <c:v>87440.687882418468</c:v>
                </c:pt>
                <c:pt idx="3">
                  <c:v>86580.485776477333</c:v>
                </c:pt>
                <c:pt idx="4">
                  <c:v>74319.521375862008</c:v>
                </c:pt>
                <c:pt idx="5">
                  <c:v>70501.251632508065</c:v>
                </c:pt>
                <c:pt idx="6">
                  <c:v>75406.818925913962</c:v>
                </c:pt>
                <c:pt idx="7">
                  <c:v>72964.355030991181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9-45B9-8B8D-F5D3AE07FC34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DA2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Sheet2!$B$65:$I$66</c:f>
              <c:multiLvlStrCache>
                <c:ptCount val="8"/>
                <c:lvl>
                  <c:pt idx="0">
                    <c:v>Scen. 2</c:v>
                  </c:pt>
                  <c:pt idx="1">
                    <c:v>Scen. 8</c:v>
                  </c:pt>
                  <c:pt idx="2">
                    <c:v>Scen. 9</c:v>
                  </c:pt>
                  <c:pt idx="3">
                    <c:v>Scen. 10</c:v>
                  </c:pt>
                  <c:pt idx="4">
                    <c:v>Scen. 2</c:v>
                  </c:pt>
                  <c:pt idx="5">
                    <c:v>Scen. 8</c:v>
                  </c:pt>
                  <c:pt idx="6">
                    <c:v>Scen. 9</c:v>
                  </c:pt>
                  <c:pt idx="7">
                    <c:v>Scen. 10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Sheet2!$B$68:$I$68</c:f>
              <c:numCache>
                <c:formatCode>General</c:formatCode>
                <c:ptCount val="8"/>
                <c:pt idx="0">
                  <c:v>82412.793845187509</c:v>
                </c:pt>
                <c:pt idx="1">
                  <c:v>74740.12717748234</c:v>
                </c:pt>
                <c:pt idx="2">
                  <c:v>83030.590514128387</c:v>
                </c:pt>
                <c:pt idx="3">
                  <c:v>81865.13873880732</c:v>
                </c:pt>
                <c:pt idx="4">
                  <c:v>74858.312531299991</c:v>
                </c:pt>
                <c:pt idx="5">
                  <c:v>68219.828654004421</c:v>
                </c:pt>
                <c:pt idx="6">
                  <c:v>74805.147671536048</c:v>
                </c:pt>
                <c:pt idx="7">
                  <c:v>72133.866676504986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9-45B9-8B8D-F5D3AE07FC34}"/>
            </c:ext>
          </c:extLst>
        </c:ser>
        <c:ser>
          <c:idx val="2"/>
          <c:order val="2"/>
          <c:tx>
            <c:strRef>
              <c:f>Sheet2!$A$69</c:f>
              <c:strCache>
                <c:ptCount val="1"/>
                <c:pt idx="0">
                  <c:v>DA3 Costs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Sheet2!$B$65:$I$66</c:f>
              <c:multiLvlStrCache>
                <c:ptCount val="8"/>
                <c:lvl>
                  <c:pt idx="0">
                    <c:v>Scen. 2</c:v>
                  </c:pt>
                  <c:pt idx="1">
                    <c:v>Scen. 8</c:v>
                  </c:pt>
                  <c:pt idx="2">
                    <c:v>Scen. 9</c:v>
                  </c:pt>
                  <c:pt idx="3">
                    <c:v>Scen. 10</c:v>
                  </c:pt>
                  <c:pt idx="4">
                    <c:v>Scen. 2</c:v>
                  </c:pt>
                  <c:pt idx="5">
                    <c:v>Scen. 8</c:v>
                  </c:pt>
                  <c:pt idx="6">
                    <c:v>Scen. 9</c:v>
                  </c:pt>
                  <c:pt idx="7">
                    <c:v>Scen. 10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Sheet2!$B$69:$I$69</c:f>
              <c:numCache>
                <c:formatCode>General</c:formatCode>
                <c:ptCount val="8"/>
                <c:pt idx="0">
                  <c:v>83559.608778697017</c:v>
                </c:pt>
                <c:pt idx="1">
                  <c:v>80031.480880124029</c:v>
                </c:pt>
                <c:pt idx="2">
                  <c:v>83561.837667232525</c:v>
                </c:pt>
                <c:pt idx="3">
                  <c:v>80662.704785456968</c:v>
                </c:pt>
                <c:pt idx="4">
                  <c:v>74702.077093700762</c:v>
                </c:pt>
                <c:pt idx="5">
                  <c:v>67519.796422968313</c:v>
                </c:pt>
                <c:pt idx="6">
                  <c:v>73395.748901135565</c:v>
                </c:pt>
                <c:pt idx="7">
                  <c:v>67478.645895753027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9-45B9-8B8D-F5D3AE07FC34}"/>
            </c:ext>
          </c:extLst>
        </c:ser>
        <c:ser>
          <c:idx val="3"/>
          <c:order val="3"/>
          <c:tx>
            <c:strRef>
              <c:f>Sheet2!$A$70</c:f>
              <c:strCache>
                <c:ptCount val="1"/>
                <c:pt idx="0">
                  <c:v>DA4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Sheet2!$B$65:$I$66</c:f>
              <c:multiLvlStrCache>
                <c:ptCount val="8"/>
                <c:lvl>
                  <c:pt idx="0">
                    <c:v>Scen. 2</c:v>
                  </c:pt>
                  <c:pt idx="1">
                    <c:v>Scen. 8</c:v>
                  </c:pt>
                  <c:pt idx="2">
                    <c:v>Scen. 9</c:v>
                  </c:pt>
                  <c:pt idx="3">
                    <c:v>Scen. 10</c:v>
                  </c:pt>
                  <c:pt idx="4">
                    <c:v>Scen. 2</c:v>
                  </c:pt>
                  <c:pt idx="5">
                    <c:v>Scen. 8</c:v>
                  </c:pt>
                  <c:pt idx="6">
                    <c:v>Scen. 9</c:v>
                  </c:pt>
                  <c:pt idx="7">
                    <c:v>Scen. 10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Sheet2!$B$70:$I$70</c:f>
              <c:numCache>
                <c:formatCode>General</c:formatCode>
                <c:ptCount val="8"/>
                <c:pt idx="0">
                  <c:v>85538.491104012341</c:v>
                </c:pt>
                <c:pt idx="1">
                  <c:v>80003.172484164854</c:v>
                </c:pt>
                <c:pt idx="2">
                  <c:v>85869.031104012363</c:v>
                </c:pt>
                <c:pt idx="3">
                  <c:v>85136.128871151377</c:v>
                </c:pt>
                <c:pt idx="4">
                  <c:v>74588.255030400906</c:v>
                </c:pt>
                <c:pt idx="5">
                  <c:v>69986.648758912837</c:v>
                </c:pt>
                <c:pt idx="6">
                  <c:v>74985.210537025341</c:v>
                </c:pt>
                <c:pt idx="7">
                  <c:v>71891.941165638345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9-45B9-8B8D-F5D3AE07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29871"/>
        <c:axId val="402508335"/>
      </c:barChart>
      <c:catAx>
        <c:axId val="48092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8335"/>
        <c:crosses val="autoZero"/>
        <c:auto val="1"/>
        <c:lblAlgn val="ctr"/>
        <c:lblOffset val="100"/>
        <c:noMultiLvlLbl val="0"/>
      </c:catAx>
      <c:valAx>
        <c:axId val="4025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Sheet2!$A$78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Sheet2!$B$76:$I$77</c:f>
              <c:multiLvlStrCache>
                <c:ptCount val="8"/>
                <c:lvl>
                  <c:pt idx="0">
                    <c:v>Scen. 2</c:v>
                  </c:pt>
                  <c:pt idx="1">
                    <c:v>Scen. 8</c:v>
                  </c:pt>
                  <c:pt idx="2">
                    <c:v>Scen. 9</c:v>
                  </c:pt>
                  <c:pt idx="3">
                    <c:v>Scen. 10</c:v>
                  </c:pt>
                  <c:pt idx="4">
                    <c:v>Scen. 2</c:v>
                  </c:pt>
                  <c:pt idx="5">
                    <c:v>Scen. 8</c:v>
                  </c:pt>
                  <c:pt idx="6">
                    <c:v>Scen. 9</c:v>
                  </c:pt>
                  <c:pt idx="7">
                    <c:v>Scen. 10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Sheet2!$B$78:$I$78</c:f>
              <c:numCache>
                <c:formatCode>General</c:formatCode>
                <c:ptCount val="8"/>
                <c:pt idx="0">
                  <c:v>623726.86450929008</c:v>
                </c:pt>
                <c:pt idx="1">
                  <c:v>635484.16121702327</c:v>
                </c:pt>
                <c:pt idx="2">
                  <c:v>650455.14448129665</c:v>
                </c:pt>
                <c:pt idx="3">
                  <c:v>639860.311974379</c:v>
                </c:pt>
                <c:pt idx="4">
                  <c:v>583425.24729244784</c:v>
                </c:pt>
                <c:pt idx="5">
                  <c:v>566989.67281456874</c:v>
                </c:pt>
                <c:pt idx="6">
                  <c:v>582464.93201598292</c:v>
                </c:pt>
                <c:pt idx="7">
                  <c:v>586342.37907320214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6-4861-B009-7F1AE6B8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29167"/>
        <c:axId val="468526735"/>
      </c:barChart>
      <c:catAx>
        <c:axId val="41382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6735"/>
        <c:crosses val="autoZero"/>
        <c:auto val="1"/>
        <c:lblAlgn val="ctr"/>
        <c:lblOffset val="100"/>
        <c:noMultiLvlLbl val="0"/>
      </c:catAx>
      <c:valAx>
        <c:axId val="4685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2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442912</xdr:colOff>
      <xdr:row>0</xdr:row>
      <xdr:rowOff>142875</xdr:rowOff>
    </xdr:from>
    <xdr:to>
      <xdr:col>20</xdr:col>
      <xdr:colOff>390525</xdr:colOff>
      <xdr:row>12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36012-D43E-13DE-5C03-D05399965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442912</xdr:colOff>
      <xdr:row>13</xdr:row>
      <xdr:rowOff>128587</xdr:rowOff>
    </xdr:from>
    <xdr:to>
      <xdr:col>19</xdr:col>
      <xdr:colOff>504826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043A8-C317-0AB1-A0E3-1A7A087F4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32</xdr:row>
      <xdr:rowOff>119062</xdr:rowOff>
    </xdr:from>
    <xdr:to>
      <xdr:col>19</xdr:col>
      <xdr:colOff>314325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793778-5EA4-03DD-0431-4AE5F9796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46</xdr:row>
      <xdr:rowOff>128587</xdr:rowOff>
    </xdr:from>
    <xdr:to>
      <xdr:col>19</xdr:col>
      <xdr:colOff>495300</xdr:colOff>
      <xdr:row>57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BF3A1-9998-D904-CC0D-10A7CF4E7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100011</xdr:colOff>
      <xdr:row>59</xdr:row>
      <xdr:rowOff>71437</xdr:rowOff>
    </xdr:from>
    <xdr:to>
      <xdr:col>20</xdr:col>
      <xdr:colOff>438150</xdr:colOff>
      <xdr:row>71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AF20AE-8784-D4A5-194B-9E474155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509586</xdr:colOff>
      <xdr:row>71</xdr:row>
      <xdr:rowOff>185736</xdr:rowOff>
    </xdr:from>
    <xdr:to>
      <xdr:col>21</xdr:col>
      <xdr:colOff>161925</xdr:colOff>
      <xdr:row>83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E81283-8176-BF91-D677-D283885F4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opLeftCell="C1" workbookViewId="0">
      <selection activeCell="X8" sqref="X8"/>
    </sheetView>
  </sheetViews>
  <sheetFormatPr defaultRowHeight="15" x14ac:dyDescent="0.25"/>
  <cols>
    <col min="1" max="2" width="9.42578125" bestFit="1" customWidth="1"/>
    <col min="3" max="3" width="9.42578125" style="4" bestFit="1" customWidth="1"/>
    <col min="4" max="5" width="9.42578125" bestFit="1" customWidth="1"/>
    <col min="6" max="6" width="9.42578125" style="4" bestFit="1" customWidth="1"/>
    <col min="7" max="8" width="9.42578125" bestFit="1" customWidth="1"/>
    <col min="9" max="9" width="9.42578125" style="4" bestFit="1" customWidth="1"/>
    <col min="10" max="11" width="9.42578125" bestFit="1" customWidth="1"/>
    <col min="12" max="12" width="9.42578125" style="4" bestFit="1" customWidth="1"/>
    <col min="13" max="13" width="9.42578125" bestFit="1" customWidth="1"/>
    <col min="14" max="14" width="17.5703125" style="4" customWidth="1"/>
    <col min="15" max="15" width="16.85546875" customWidth="1"/>
    <col min="16" max="16" width="20.85546875" customWidth="1"/>
    <col min="17" max="23" width="9.42578125" bestFit="1" customWidth="1"/>
    <col min="24" max="24" width="18.5703125" style="4" customWidth="1"/>
  </cols>
  <sheetData>
    <row r="1" spans="1:27" x14ac:dyDescent="0.25">
      <c r="A1" s="1" t="s">
        <v>0</v>
      </c>
      <c r="B1" s="1" t="s">
        <v>1</v>
      </c>
      <c r="C1" s="30" t="s">
        <v>2</v>
      </c>
      <c r="D1" s="1" t="s">
        <v>3</v>
      </c>
      <c r="E1" s="1" t="s">
        <v>4</v>
      </c>
      <c r="F1" s="30" t="s">
        <v>5</v>
      </c>
      <c r="G1" s="1" t="s">
        <v>6</v>
      </c>
      <c r="H1" s="1" t="s">
        <v>7</v>
      </c>
      <c r="I1" s="30" t="s">
        <v>8</v>
      </c>
      <c r="J1" s="1" t="s">
        <v>9</v>
      </c>
      <c r="K1" s="1" t="s">
        <v>10</v>
      </c>
      <c r="L1" s="30" t="s">
        <v>11</v>
      </c>
      <c r="M1" s="1" t="s">
        <v>12</v>
      </c>
      <c r="N1" s="30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0" t="s">
        <v>78</v>
      </c>
      <c r="Y1" s="1" t="s">
        <v>23</v>
      </c>
      <c r="Z1" s="1" t="s">
        <v>24</v>
      </c>
      <c r="AA1" s="1" t="s">
        <v>25</v>
      </c>
    </row>
    <row r="2" spans="1:27" s="35" customFormat="1" x14ac:dyDescent="0.25">
      <c r="A2" s="35">
        <v>1055.809798444398</v>
      </c>
      <c r="B2" s="35">
        <v>88130.893210382041</v>
      </c>
      <c r="C2" s="36">
        <v>87075.083411937638</v>
      </c>
      <c r="D2" s="35">
        <v>1063.9504858623629</v>
      </c>
      <c r="E2" s="35">
        <v>83476.744331049893</v>
      </c>
      <c r="F2" s="36">
        <v>82412.793845187523</v>
      </c>
      <c r="G2" s="35">
        <v>1031.935092506194</v>
      </c>
      <c r="H2" s="35">
        <v>84091.386787931842</v>
      </c>
      <c r="I2" s="36">
        <v>83059.451695425654</v>
      </c>
      <c r="J2" s="35">
        <v>1013.278575705226</v>
      </c>
      <c r="K2" s="35">
        <v>86551.769679717559</v>
      </c>
      <c r="L2" s="36">
        <v>85538.491104012341</v>
      </c>
      <c r="M2" s="35">
        <v>83059.45169542564</v>
      </c>
      <c r="N2" s="36">
        <v>615545.62159254716</v>
      </c>
      <c r="O2" s="35">
        <v>606300.54526850046</v>
      </c>
      <c r="P2" s="35">
        <v>746857.24377733329</v>
      </c>
      <c r="Q2" s="35">
        <v>756102.32010138</v>
      </c>
      <c r="R2" s="35">
        <v>0</v>
      </c>
      <c r="S2" s="35">
        <v>255026.36836113749</v>
      </c>
      <c r="T2" s="35">
        <v>656120.58318716544</v>
      </c>
      <c r="U2" s="35">
        <v>140556.69850883281</v>
      </c>
      <c r="V2" s="35">
        <v>318034.76313060231</v>
      </c>
      <c r="W2" s="35">
        <v>-615545.62159254728</v>
      </c>
      <c r="X2" s="36">
        <v>20051.05692596082</v>
      </c>
      <c r="Y2" s="35" t="s">
        <v>26</v>
      </c>
      <c r="Z2" s="35" t="s">
        <v>27</v>
      </c>
      <c r="AA2" s="35" t="s">
        <v>32</v>
      </c>
    </row>
    <row r="3" spans="1:27" x14ac:dyDescent="0.25">
      <c r="A3">
        <v>1005.038689415079</v>
      </c>
      <c r="B3">
        <v>82820.198077131747</v>
      </c>
      <c r="C3" s="4">
        <v>81815.159387716674</v>
      </c>
      <c r="D3">
        <v>1037.2414928989169</v>
      </c>
      <c r="E3">
        <v>81033.086279115261</v>
      </c>
      <c r="F3" s="4">
        <v>79995.844786216345</v>
      </c>
      <c r="G3">
        <v>0</v>
      </c>
      <c r="H3">
        <v>77996.273137947763</v>
      </c>
      <c r="I3" s="4">
        <v>77996.273137947763</v>
      </c>
      <c r="J3">
        <v>967.80966766919448</v>
      </c>
      <c r="K3">
        <v>81180.665395372911</v>
      </c>
      <c r="L3" s="4">
        <v>80212.855727703718</v>
      </c>
      <c r="M3">
        <v>77996.273137947763</v>
      </c>
      <c r="N3" s="4">
        <v>607778.1570118774</v>
      </c>
      <c r="O3">
        <v>607778.15701187728</v>
      </c>
      <c r="P3">
        <v>745991.82471068716</v>
      </c>
      <c r="Q3">
        <v>745991.82471068727</v>
      </c>
      <c r="R3">
        <v>0</v>
      </c>
      <c r="S3">
        <v>242023.85990163669</v>
      </c>
      <c r="T3">
        <v>633264.57415186462</v>
      </c>
      <c r="U3">
        <v>138213.66769880979</v>
      </c>
      <c r="V3">
        <v>313244.44111228012</v>
      </c>
      <c r="W3">
        <v>77996.273137955548</v>
      </c>
      <c r="X3" s="4">
        <v>6775.691927304375</v>
      </c>
      <c r="Y3" t="s">
        <v>26</v>
      </c>
      <c r="Z3" t="s">
        <v>29</v>
      </c>
      <c r="AA3" t="s">
        <v>32</v>
      </c>
    </row>
    <row r="4" spans="1:27" x14ac:dyDescent="0.25">
      <c r="A4">
        <v>0</v>
      </c>
      <c r="B4">
        <v>77552.465597306713</v>
      </c>
      <c r="C4" s="4">
        <v>77552.465597306713</v>
      </c>
      <c r="D4">
        <v>0</v>
      </c>
      <c r="E4">
        <v>78752.50649999344</v>
      </c>
      <c r="F4" s="4">
        <v>78752.50649999344</v>
      </c>
      <c r="G4">
        <v>0</v>
      </c>
      <c r="H4">
        <v>78054.307199993025</v>
      </c>
      <c r="I4" s="4">
        <v>78054.307199993025</v>
      </c>
      <c r="J4">
        <v>0</v>
      </c>
      <c r="K4">
        <v>77072.796899991852</v>
      </c>
      <c r="L4" s="4">
        <v>77072.796899991852</v>
      </c>
      <c r="M4">
        <v>77552.465597306713</v>
      </c>
      <c r="N4" s="4">
        <v>583551.52206226008</v>
      </c>
      <c r="O4">
        <v>583551.52206226008</v>
      </c>
      <c r="P4">
        <v>715733.59825957497</v>
      </c>
      <c r="Q4">
        <v>715733.59825957497</v>
      </c>
      <c r="R4">
        <v>0</v>
      </c>
      <c r="S4">
        <v>233879.6105999783</v>
      </c>
      <c r="T4">
        <v>622864.15239457693</v>
      </c>
      <c r="U4">
        <v>132182.07619731489</v>
      </c>
      <c r="V4">
        <v>311432.07619729202</v>
      </c>
      <c r="W4">
        <v>77552.465597318529</v>
      </c>
      <c r="X4" s="4">
        <v>-6.9267116487026206E-9</v>
      </c>
      <c r="Y4" t="s">
        <v>26</v>
      </c>
      <c r="Z4" t="s">
        <v>30</v>
      </c>
      <c r="AA4" t="s">
        <v>28</v>
      </c>
    </row>
    <row r="5" spans="1:27" x14ac:dyDescent="0.25">
      <c r="A5">
        <v>0</v>
      </c>
      <c r="B5">
        <v>79543.89788067808</v>
      </c>
      <c r="C5" s="4">
        <v>79543.89788067808</v>
      </c>
      <c r="D5">
        <v>0</v>
      </c>
      <c r="E5">
        <v>77997.890061800834</v>
      </c>
      <c r="F5" s="4">
        <v>77997.890061800834</v>
      </c>
      <c r="G5">
        <v>0</v>
      </c>
      <c r="H5">
        <v>78084.889993330595</v>
      </c>
      <c r="I5" s="4">
        <v>78084.889993330595</v>
      </c>
      <c r="J5">
        <v>0</v>
      </c>
      <c r="K5">
        <v>78364.728899998227</v>
      </c>
      <c r="L5" s="4">
        <v>78364.728899998227</v>
      </c>
      <c r="M5">
        <v>77997.890061800834</v>
      </c>
      <c r="N5" s="4">
        <v>583547.16325722507</v>
      </c>
      <c r="O5">
        <v>583547.16325722507</v>
      </c>
      <c r="P5">
        <v>715732.10475224804</v>
      </c>
      <c r="Q5">
        <v>715732.10475224804</v>
      </c>
      <c r="R5">
        <v>0</v>
      </c>
      <c r="S5">
        <v>235993.51677400689</v>
      </c>
      <c r="T5">
        <v>621207.12174430711</v>
      </c>
      <c r="U5">
        <v>132184.941495023</v>
      </c>
      <c r="V5">
        <v>307215.71490849939</v>
      </c>
      <c r="W5">
        <v>77997.890061808299</v>
      </c>
      <c r="X5" s="4">
        <v>6775.6919273083331</v>
      </c>
      <c r="Y5" t="s">
        <v>26</v>
      </c>
      <c r="Z5" t="s">
        <v>30</v>
      </c>
      <c r="AA5" t="s">
        <v>31</v>
      </c>
    </row>
    <row r="6" spans="1:27" x14ac:dyDescent="0.25">
      <c r="A6">
        <v>0</v>
      </c>
      <c r="B6">
        <v>77869.241540406001</v>
      </c>
      <c r="C6" s="4">
        <v>77869.241540406001</v>
      </c>
      <c r="D6">
        <v>0</v>
      </c>
      <c r="E6">
        <v>77517.703068809555</v>
      </c>
      <c r="F6" s="4">
        <v>77517.703068809555</v>
      </c>
      <c r="G6">
        <v>0</v>
      </c>
      <c r="H6">
        <v>77026.031478113408</v>
      </c>
      <c r="I6" s="4">
        <v>77026.031478113408</v>
      </c>
      <c r="J6">
        <v>0</v>
      </c>
      <c r="K6">
        <v>76913.516699992935</v>
      </c>
      <c r="L6" s="4">
        <v>76913.516699992935</v>
      </c>
      <c r="M6">
        <v>77026.031478113408</v>
      </c>
      <c r="N6" s="4">
        <v>584333.13705404778</v>
      </c>
      <c r="O6">
        <v>584333.13705404778</v>
      </c>
      <c r="P6">
        <v>715756.3971710084</v>
      </c>
      <c r="Q6">
        <v>715756.3971710084</v>
      </c>
      <c r="R6">
        <v>0</v>
      </c>
      <c r="S6">
        <v>232300.46130920851</v>
      </c>
      <c r="T6">
        <v>615265.13961097738</v>
      </c>
      <c r="U6">
        <v>131423.26011696071</v>
      </c>
      <c r="V6">
        <v>305938.64682365541</v>
      </c>
      <c r="W6">
        <v>77026.031478135294</v>
      </c>
      <c r="X6" s="4">
        <v>3387.845963666507</v>
      </c>
      <c r="Y6" t="s">
        <v>26</v>
      </c>
      <c r="Z6" t="s">
        <v>30</v>
      </c>
      <c r="AA6" t="s">
        <v>32</v>
      </c>
    </row>
    <row r="7" spans="1:27" x14ac:dyDescent="0.25">
      <c r="A7">
        <v>0</v>
      </c>
      <c r="B7">
        <v>76171.962599996274</v>
      </c>
      <c r="C7" s="4">
        <v>76171.962599996274</v>
      </c>
      <c r="D7">
        <v>0</v>
      </c>
      <c r="E7">
        <v>77179.198499996448</v>
      </c>
      <c r="F7" s="4">
        <v>77179.198499996448</v>
      </c>
      <c r="G7">
        <v>0</v>
      </c>
      <c r="H7">
        <v>76352.179499996622</v>
      </c>
      <c r="I7" s="4">
        <v>76352.179499996622</v>
      </c>
      <c r="J7">
        <v>0</v>
      </c>
      <c r="K7">
        <v>74878.602151546191</v>
      </c>
      <c r="L7" s="4">
        <v>74878.602151546191</v>
      </c>
      <c r="M7">
        <v>74878.602151546191</v>
      </c>
      <c r="N7" s="4">
        <v>583651.50888345297</v>
      </c>
      <c r="O7">
        <v>583651.50888345297</v>
      </c>
      <c r="P7">
        <v>715733.45163500227</v>
      </c>
      <c r="Q7">
        <v>715733.45163500227</v>
      </c>
      <c r="R7">
        <v>0</v>
      </c>
      <c r="S7">
        <v>229703.34059998929</v>
      </c>
      <c r="T7">
        <v>609163.88550307113</v>
      </c>
      <c r="U7">
        <v>132081.94275154939</v>
      </c>
      <c r="V7">
        <v>304581.94275153562</v>
      </c>
      <c r="W7">
        <v>74878.602151551429</v>
      </c>
      <c r="X7" s="4">
        <v>-5.8207660913467407E-11</v>
      </c>
      <c r="Y7" t="s">
        <v>26</v>
      </c>
      <c r="Z7" t="s">
        <v>30</v>
      </c>
      <c r="AA7" t="s">
        <v>33</v>
      </c>
    </row>
    <row r="8" spans="1:27" s="35" customFormat="1" x14ac:dyDescent="0.25">
      <c r="A8" s="35">
        <v>1055.809798444398</v>
      </c>
      <c r="B8" s="35">
        <v>88130.893210382055</v>
      </c>
      <c r="C8" s="36">
        <v>87075.083411937652</v>
      </c>
      <c r="D8" s="35">
        <v>1063.9504858623629</v>
      </c>
      <c r="E8" s="35">
        <v>83476.744331049878</v>
      </c>
      <c r="F8" s="36">
        <v>82412.793845187509</v>
      </c>
      <c r="G8" s="35">
        <v>4863.5888498481536</v>
      </c>
      <c r="H8" s="35">
        <v>88423.197628545167</v>
      </c>
      <c r="I8" s="36">
        <v>83559.608778697017</v>
      </c>
      <c r="J8" s="35">
        <v>1013.278575705226</v>
      </c>
      <c r="K8" s="35">
        <v>86551.769679717559</v>
      </c>
      <c r="L8" s="36">
        <v>85538.491104012341</v>
      </c>
      <c r="M8" s="35">
        <v>83559.608778697002</v>
      </c>
      <c r="N8" s="36">
        <v>623726.86450929008</v>
      </c>
      <c r="O8" s="35">
        <v>605800.38818524336</v>
      </c>
      <c r="P8" s="35">
        <v>746857.24377733329</v>
      </c>
      <c r="Q8" s="35">
        <v>764783.72010138002</v>
      </c>
      <c r="R8" s="35">
        <v>0</v>
      </c>
      <c r="S8" s="35">
        <v>255026.36836113749</v>
      </c>
      <c r="T8" s="35">
        <v>657120.89735369384</v>
      </c>
      <c r="U8" s="35">
        <v>141056.85559209</v>
      </c>
      <c r="V8" s="35">
        <v>318534.92021385941</v>
      </c>
      <c r="W8" s="35">
        <v>-623726.8645092902</v>
      </c>
      <c r="X8" s="36">
        <v>20051.056925975139</v>
      </c>
      <c r="Y8" s="35" t="s">
        <v>34</v>
      </c>
      <c r="Z8" s="35" t="s">
        <v>27</v>
      </c>
      <c r="AA8" s="35" t="s">
        <v>32</v>
      </c>
    </row>
    <row r="9" spans="1:27" x14ac:dyDescent="0.25">
      <c r="A9">
        <v>1003.309709368047</v>
      </c>
      <c r="B9">
        <v>82318.091520766859</v>
      </c>
      <c r="C9" s="4">
        <v>81314.781811398818</v>
      </c>
      <c r="D9">
        <v>1034.6371429625599</v>
      </c>
      <c r="E9">
        <v>79013.68338751205</v>
      </c>
      <c r="F9" s="4">
        <v>77979.046244549492</v>
      </c>
      <c r="G9">
        <v>0</v>
      </c>
      <c r="H9">
        <v>77040.336958444444</v>
      </c>
      <c r="I9" s="4">
        <v>77040.336958444444</v>
      </c>
      <c r="J9">
        <v>966.34547184925748</v>
      </c>
      <c r="K9">
        <v>80736.411755286827</v>
      </c>
      <c r="L9" s="4">
        <v>79770.066283437569</v>
      </c>
      <c r="M9">
        <v>77040.336958444444</v>
      </c>
      <c r="N9" s="4">
        <v>607499.95979811216</v>
      </c>
      <c r="O9">
        <v>607499.95979811216</v>
      </c>
      <c r="P9">
        <v>745991.26041453378</v>
      </c>
      <c r="Q9">
        <v>745991.26041453378</v>
      </c>
      <c r="R9">
        <v>0</v>
      </c>
      <c r="S9">
        <v>239063.89433938591</v>
      </c>
      <c r="T9">
        <v>618657.07874119328</v>
      </c>
      <c r="U9">
        <v>138491.30061642159</v>
      </c>
      <c r="V9">
        <v>302552.84744336287</v>
      </c>
      <c r="W9">
        <v>77040.336958457061</v>
      </c>
      <c r="X9" s="4">
        <v>13551.38385446742</v>
      </c>
      <c r="Y9" t="s">
        <v>34</v>
      </c>
      <c r="Z9" t="s">
        <v>29</v>
      </c>
      <c r="AA9" t="s">
        <v>32</v>
      </c>
    </row>
    <row r="10" spans="1:27" x14ac:dyDescent="0.25">
      <c r="A10">
        <v>0</v>
      </c>
      <c r="B10">
        <v>74319.521375862008</v>
      </c>
      <c r="C10" s="4">
        <v>74319.521375862008</v>
      </c>
      <c r="D10">
        <v>0</v>
      </c>
      <c r="E10">
        <v>75373.445699991425</v>
      </c>
      <c r="F10" s="4">
        <v>75373.445699991425</v>
      </c>
      <c r="G10">
        <v>0</v>
      </c>
      <c r="H10">
        <v>75961.673099991909</v>
      </c>
      <c r="I10" s="4">
        <v>75961.673099991909</v>
      </c>
      <c r="J10">
        <v>0</v>
      </c>
      <c r="K10">
        <v>73613.787299989475</v>
      </c>
      <c r="L10" s="4">
        <v>73613.787299989475</v>
      </c>
      <c r="M10">
        <v>74319.521375862008</v>
      </c>
      <c r="N10" s="4">
        <v>583725.31287743361</v>
      </c>
      <c r="O10">
        <v>583725.31287743349</v>
      </c>
      <c r="P10">
        <v>715743.74035330571</v>
      </c>
      <c r="Q10">
        <v>715743.74035330582</v>
      </c>
      <c r="R10">
        <v>0</v>
      </c>
      <c r="S10">
        <v>224948.90609997281</v>
      </c>
      <c r="T10">
        <v>598536.85495167947</v>
      </c>
      <c r="U10">
        <v>132018.42747587219</v>
      </c>
      <c r="V10">
        <v>299268.42747584463</v>
      </c>
      <c r="W10">
        <v>74319.521375876502</v>
      </c>
      <c r="X10" s="4">
        <v>-9.7788870334625244E-9</v>
      </c>
      <c r="Y10" t="s">
        <v>34</v>
      </c>
      <c r="Z10" t="s">
        <v>30</v>
      </c>
      <c r="AA10" t="s">
        <v>28</v>
      </c>
    </row>
    <row r="11" spans="1:27" x14ac:dyDescent="0.25">
      <c r="A11">
        <v>0</v>
      </c>
      <c r="B11">
        <v>76462.837679738092</v>
      </c>
      <c r="C11" s="4">
        <v>76462.837679738092</v>
      </c>
      <c r="D11">
        <v>0</v>
      </c>
      <c r="E11">
        <v>74858.312531299991</v>
      </c>
      <c r="F11" s="4">
        <v>74858.312531299991</v>
      </c>
      <c r="G11">
        <v>0</v>
      </c>
      <c r="H11">
        <v>76161.024386448378</v>
      </c>
      <c r="I11" s="4">
        <v>76161.024386448378</v>
      </c>
      <c r="J11">
        <v>0</v>
      </c>
      <c r="K11">
        <v>75172.191299993836</v>
      </c>
      <c r="L11" s="4">
        <v>75172.191299993836</v>
      </c>
      <c r="M11">
        <v>74858.312531299991</v>
      </c>
      <c r="N11" s="4">
        <v>582911.9312489822</v>
      </c>
      <c r="O11">
        <v>582911.9312489822</v>
      </c>
      <c r="P11">
        <v>715759.83180569741</v>
      </c>
      <c r="Q11">
        <v>715759.83180569741</v>
      </c>
      <c r="R11">
        <v>0</v>
      </c>
      <c r="S11">
        <v>227796.05336618031</v>
      </c>
      <c r="T11">
        <v>598533.03986764874</v>
      </c>
      <c r="U11">
        <v>132847.90055671521</v>
      </c>
      <c r="V11">
        <v>295878.6739701684</v>
      </c>
      <c r="W11">
        <v>74858.312531315707</v>
      </c>
      <c r="X11" s="4">
        <v>6775.6919273118838</v>
      </c>
      <c r="Y11" t="s">
        <v>34</v>
      </c>
      <c r="Z11" t="s">
        <v>30</v>
      </c>
      <c r="AA11" t="s">
        <v>31</v>
      </c>
    </row>
    <row r="12" spans="1:27" x14ac:dyDescent="0.25">
      <c r="A12">
        <v>0</v>
      </c>
      <c r="B12">
        <v>75879.66760716404</v>
      </c>
      <c r="C12" s="4">
        <v>75879.66760716404</v>
      </c>
      <c r="D12">
        <v>0</v>
      </c>
      <c r="E12">
        <v>74893.06294844934</v>
      </c>
      <c r="F12" s="4">
        <v>74893.06294844934</v>
      </c>
      <c r="G12">
        <v>0</v>
      </c>
      <c r="H12">
        <v>74702.077093700762</v>
      </c>
      <c r="I12" s="4">
        <v>74702.077093700762</v>
      </c>
      <c r="J12">
        <v>0</v>
      </c>
      <c r="K12">
        <v>74768.112899997854</v>
      </c>
      <c r="L12" s="4">
        <v>74768.112899997854</v>
      </c>
      <c r="M12">
        <v>74702.077093700762</v>
      </c>
      <c r="N12" s="4">
        <v>583783.72680149553</v>
      </c>
      <c r="O12">
        <v>583783.72680149553</v>
      </c>
      <c r="P12">
        <v>715720.1820100206</v>
      </c>
      <c r="Q12">
        <v>715720.1820100206</v>
      </c>
      <c r="R12">
        <v>0</v>
      </c>
      <c r="S12">
        <v>225540.8434556112</v>
      </c>
      <c r="T12">
        <v>593710.14917132293</v>
      </c>
      <c r="U12">
        <v>131936.45520852509</v>
      </c>
      <c r="V12">
        <v>293467.22862201103</v>
      </c>
      <c r="W12">
        <v>74702.077093701373</v>
      </c>
      <c r="X12" s="4">
        <v>6775.6919273010571</v>
      </c>
      <c r="Y12" t="s">
        <v>34</v>
      </c>
      <c r="Z12" t="s">
        <v>30</v>
      </c>
      <c r="AA12" t="s">
        <v>32</v>
      </c>
    </row>
    <row r="13" spans="1:27" x14ac:dyDescent="0.25">
      <c r="A13">
        <v>0</v>
      </c>
      <c r="B13">
        <v>76352.34953460141</v>
      </c>
      <c r="C13" s="4">
        <v>76352.34953460141</v>
      </c>
      <c r="D13">
        <v>0</v>
      </c>
      <c r="E13">
        <v>75965.620089248303</v>
      </c>
      <c r="F13" s="4">
        <v>75965.620089248303</v>
      </c>
      <c r="G13">
        <v>0</v>
      </c>
      <c r="H13">
        <v>76725.476477083866</v>
      </c>
      <c r="I13" s="4">
        <v>76725.476477083866</v>
      </c>
      <c r="J13">
        <v>0</v>
      </c>
      <c r="K13">
        <v>74588.255030400906</v>
      </c>
      <c r="L13" s="4">
        <v>74588.255030400906</v>
      </c>
      <c r="M13">
        <v>74588.255030400906</v>
      </c>
      <c r="N13" s="4">
        <v>583280.01824187976</v>
      </c>
      <c r="O13">
        <v>583280.01824187976</v>
      </c>
      <c r="P13">
        <v>715758.48670284939</v>
      </c>
      <c r="Q13">
        <v>715758.48670284939</v>
      </c>
      <c r="R13">
        <v>0</v>
      </c>
      <c r="S13">
        <v>229043.44610093359</v>
      </c>
      <c r="T13">
        <v>603875.55629903963</v>
      </c>
      <c r="U13">
        <v>132478.4684609696</v>
      </c>
      <c r="V13">
        <v>300243.8551677051</v>
      </c>
      <c r="W13">
        <v>74588.255030410815</v>
      </c>
      <c r="X13" s="4">
        <v>3387.8459636294278</v>
      </c>
      <c r="Y13" t="s">
        <v>34</v>
      </c>
      <c r="Z13" t="s">
        <v>30</v>
      </c>
      <c r="AA13" t="s">
        <v>33</v>
      </c>
    </row>
    <row r="14" spans="1:27" s="35" customFormat="1" x14ac:dyDescent="0.25">
      <c r="A14" s="35">
        <v>1053.571892914737</v>
      </c>
      <c r="B14" s="35">
        <v>89102.657822291949</v>
      </c>
      <c r="C14" s="36">
        <v>88049.085929377208</v>
      </c>
      <c r="D14" s="35">
        <v>1085.144103124773</v>
      </c>
      <c r="E14" s="35">
        <v>84290.046630156561</v>
      </c>
      <c r="F14" s="36">
        <v>83204.902527031794</v>
      </c>
      <c r="G14" s="35">
        <v>1048.085693190156</v>
      </c>
      <c r="H14" s="35">
        <v>83036.902416142635</v>
      </c>
      <c r="I14" s="36">
        <v>81988.816722952484</v>
      </c>
      <c r="J14" s="35">
        <v>1013.00124677959</v>
      </c>
      <c r="K14" s="35">
        <v>87539.134295836964</v>
      </c>
      <c r="L14" s="36">
        <v>86526.133049057375</v>
      </c>
      <c r="M14" s="35">
        <v>81988.81672295247</v>
      </c>
      <c r="N14" s="36">
        <v>617504.97753188154</v>
      </c>
      <c r="O14" s="35">
        <v>608259.90120783506</v>
      </c>
      <c r="P14" s="35">
        <v>746960.0169973349</v>
      </c>
      <c r="Q14" s="35">
        <v>756205.09332138137</v>
      </c>
      <c r="R14" s="35">
        <v>0</v>
      </c>
      <c r="S14" s="35">
        <v>257780.12150546641</v>
      </c>
      <c r="T14" s="35">
        <v>658400.60490396409</v>
      </c>
      <c r="U14" s="35">
        <v>138700.1157894998</v>
      </c>
      <c r="V14" s="35">
        <v>318631.66667554522</v>
      </c>
      <c r="W14" s="35">
        <v>-617504.97753188165</v>
      </c>
      <c r="X14" s="36">
        <v>21137.271552873659</v>
      </c>
      <c r="Y14" s="35" t="s">
        <v>35</v>
      </c>
      <c r="Z14" s="35" t="s">
        <v>27</v>
      </c>
      <c r="AA14" s="35" t="s">
        <v>32</v>
      </c>
    </row>
    <row r="15" spans="1:27" x14ac:dyDescent="0.25">
      <c r="A15">
        <v>1001.622345294576</v>
      </c>
      <c r="B15">
        <v>79143.269200364419</v>
      </c>
      <c r="C15" s="4">
        <v>78141.646855069848</v>
      </c>
      <c r="D15">
        <v>1034.006218102305</v>
      </c>
      <c r="E15">
        <v>77725.192846942198</v>
      </c>
      <c r="F15" s="4">
        <v>76691.186628839889</v>
      </c>
      <c r="G15">
        <v>0</v>
      </c>
      <c r="H15">
        <v>72683.919440058875</v>
      </c>
      <c r="I15" s="4">
        <v>72683.919440058875</v>
      </c>
      <c r="J15">
        <v>964.75600844340988</v>
      </c>
      <c r="K15">
        <v>77859.259163005889</v>
      </c>
      <c r="L15" s="4">
        <v>76894.503154562481</v>
      </c>
      <c r="M15">
        <v>72683.919440058875</v>
      </c>
      <c r="N15" s="4">
        <v>609856.43239652179</v>
      </c>
      <c r="O15">
        <v>609856.43239652191</v>
      </c>
      <c r="P15">
        <v>745961.22318813542</v>
      </c>
      <c r="Q15">
        <v>745961.22318813531</v>
      </c>
      <c r="R15">
        <v>0</v>
      </c>
      <c r="S15">
        <v>231727.33663847219</v>
      </c>
      <c r="T15">
        <v>602046.82022976107</v>
      </c>
      <c r="U15">
        <v>136104.79079161349</v>
      </c>
      <c r="V15">
        <v>297635.56415122998</v>
      </c>
      <c r="W15">
        <v>72683.919440222933</v>
      </c>
      <c r="X15" s="4">
        <v>6775.6919273010571</v>
      </c>
      <c r="Y15" t="s">
        <v>35</v>
      </c>
      <c r="Z15" t="s">
        <v>29</v>
      </c>
      <c r="AA15" t="s">
        <v>32</v>
      </c>
    </row>
    <row r="16" spans="1:27" x14ac:dyDescent="0.25">
      <c r="A16">
        <v>0</v>
      </c>
      <c r="B16">
        <v>76807.65553039439</v>
      </c>
      <c r="C16" s="4">
        <v>76807.65553039439</v>
      </c>
      <c r="D16">
        <v>0</v>
      </c>
      <c r="E16">
        <v>77324.579687499296</v>
      </c>
      <c r="F16" s="4">
        <v>77324.579687499296</v>
      </c>
      <c r="G16">
        <v>0</v>
      </c>
      <c r="H16">
        <v>75019.976870886443</v>
      </c>
      <c r="I16" s="4">
        <v>75019.976870886443</v>
      </c>
      <c r="J16">
        <v>0</v>
      </c>
      <c r="K16">
        <v>76995.717299992262</v>
      </c>
      <c r="L16" s="4">
        <v>76995.717299992262</v>
      </c>
      <c r="M16">
        <v>76807.65553039439</v>
      </c>
      <c r="N16" s="4">
        <v>586007.57856427366</v>
      </c>
      <c r="O16">
        <v>586007.57856427354</v>
      </c>
      <c r="P16">
        <v>715752.27528267528</v>
      </c>
      <c r="Q16">
        <v>715752.2752826754</v>
      </c>
      <c r="R16">
        <v>0</v>
      </c>
      <c r="S16">
        <v>229340.273858378</v>
      </c>
      <c r="T16">
        <v>608908.01281391387</v>
      </c>
      <c r="U16">
        <v>129744.6967184018</v>
      </c>
      <c r="V16">
        <v>302760.08342514141</v>
      </c>
      <c r="W16">
        <v>76807.655530404591</v>
      </c>
      <c r="X16" s="4">
        <v>3387.8459636309999</v>
      </c>
      <c r="Y16" t="s">
        <v>35</v>
      </c>
      <c r="Z16" t="s">
        <v>30</v>
      </c>
      <c r="AA16" t="s">
        <v>28</v>
      </c>
    </row>
    <row r="17" spans="1:27" x14ac:dyDescent="0.25">
      <c r="A17">
        <v>0</v>
      </c>
      <c r="B17">
        <v>77759.226915885127</v>
      </c>
      <c r="C17" s="4">
        <v>77759.226915885127</v>
      </c>
      <c r="D17">
        <v>0</v>
      </c>
      <c r="E17">
        <v>76079.208486870353</v>
      </c>
      <c r="F17" s="4">
        <v>76079.208486870353</v>
      </c>
      <c r="G17">
        <v>0</v>
      </c>
      <c r="H17">
        <v>74512.746497331813</v>
      </c>
      <c r="I17" s="4">
        <v>74512.746497331813</v>
      </c>
      <c r="J17">
        <v>0</v>
      </c>
      <c r="K17">
        <v>76995.717299994154</v>
      </c>
      <c r="L17" s="4">
        <v>76995.717299994154</v>
      </c>
      <c r="M17">
        <v>76079.208486870353</v>
      </c>
      <c r="N17" s="4">
        <v>585441.84919038648</v>
      </c>
      <c r="O17">
        <v>585441.84919038648</v>
      </c>
      <c r="P17">
        <v>715732.28304970462</v>
      </c>
      <c r="Q17">
        <v>715732.28304970462</v>
      </c>
      <c r="R17">
        <v>0</v>
      </c>
      <c r="S17">
        <v>229267.69071321111</v>
      </c>
      <c r="T17">
        <v>603918.10647284403</v>
      </c>
      <c r="U17">
        <v>130290.4338593182</v>
      </c>
      <c r="V17">
        <v>298571.20727276261</v>
      </c>
      <c r="W17">
        <v>76079.20848689042</v>
      </c>
      <c r="X17" s="4">
        <v>6775.6919273188096</v>
      </c>
      <c r="Y17" t="s">
        <v>35</v>
      </c>
      <c r="Z17" t="s">
        <v>30</v>
      </c>
      <c r="AA17" t="s">
        <v>31</v>
      </c>
    </row>
    <row r="18" spans="1:27" x14ac:dyDescent="0.25">
      <c r="A18">
        <v>0</v>
      </c>
      <c r="B18">
        <v>75754.905187955766</v>
      </c>
      <c r="C18" s="4">
        <v>75754.905187955766</v>
      </c>
      <c r="D18">
        <v>0</v>
      </c>
      <c r="E18">
        <v>75018.479771431957</v>
      </c>
      <c r="F18" s="4">
        <v>75018.479771431957</v>
      </c>
      <c r="G18">
        <v>0</v>
      </c>
      <c r="H18">
        <v>72238.749346215278</v>
      </c>
      <c r="I18" s="4">
        <v>72238.749346215278</v>
      </c>
      <c r="J18">
        <v>0</v>
      </c>
      <c r="K18">
        <v>75090.8204999913</v>
      </c>
      <c r="L18" s="4">
        <v>75090.8204999913</v>
      </c>
      <c r="M18">
        <v>72238.749346215278</v>
      </c>
      <c r="N18" s="4">
        <v>585961.26353688864</v>
      </c>
      <c r="O18">
        <v>585961.26353688864</v>
      </c>
      <c r="P18">
        <v>715757.75300172484</v>
      </c>
      <c r="Q18">
        <v>715757.75300172484</v>
      </c>
      <c r="R18">
        <v>0</v>
      </c>
      <c r="S18">
        <v>225864.20545937901</v>
      </c>
      <c r="T18">
        <v>589430.21768387896</v>
      </c>
      <c r="U18">
        <v>129796.4894648362</v>
      </c>
      <c r="V18">
        <v>291327.26287828467</v>
      </c>
      <c r="W18">
        <v>72238.749346231634</v>
      </c>
      <c r="X18" s="4">
        <v>6775.6919273095546</v>
      </c>
      <c r="Y18" t="s">
        <v>35</v>
      </c>
      <c r="Z18" t="s">
        <v>30</v>
      </c>
      <c r="AA18" t="s">
        <v>32</v>
      </c>
    </row>
    <row r="19" spans="1:27" x14ac:dyDescent="0.25">
      <c r="A19">
        <v>0</v>
      </c>
      <c r="B19">
        <v>75990.676951048445</v>
      </c>
      <c r="C19" s="4">
        <v>75990.676951048445</v>
      </c>
      <c r="D19">
        <v>0</v>
      </c>
      <c r="E19">
        <v>75712.038887501563</v>
      </c>
      <c r="F19" s="4">
        <v>75712.038887501563</v>
      </c>
      <c r="G19">
        <v>0</v>
      </c>
      <c r="H19">
        <v>73889.919770888911</v>
      </c>
      <c r="I19" s="4">
        <v>73889.919770888911</v>
      </c>
      <c r="J19">
        <v>0</v>
      </c>
      <c r="K19">
        <v>74991.574130097739</v>
      </c>
      <c r="L19" s="4">
        <v>74991.574130097739</v>
      </c>
      <c r="M19">
        <v>74991.574130097739</v>
      </c>
      <c r="N19" s="4">
        <v>586310.85957914963</v>
      </c>
      <c r="O19">
        <v>586310.85957914963</v>
      </c>
      <c r="P19">
        <v>715741.83664829773</v>
      </c>
      <c r="Q19">
        <v>715741.83664829773</v>
      </c>
      <c r="R19">
        <v>0</v>
      </c>
      <c r="S19">
        <v>225592.6356094389</v>
      </c>
      <c r="T19">
        <v>597780.57351542125</v>
      </c>
      <c r="U19">
        <v>129430.97706914799</v>
      </c>
      <c r="V19">
        <v>297196.36377588462</v>
      </c>
      <c r="W19">
        <v>74991.574130101377</v>
      </c>
      <c r="X19" s="4">
        <v>3387.8459636520711</v>
      </c>
      <c r="Y19" t="s">
        <v>35</v>
      </c>
      <c r="Z19" t="s">
        <v>30</v>
      </c>
      <c r="AA19" t="s">
        <v>33</v>
      </c>
    </row>
    <row r="20" spans="1:27" s="35" customFormat="1" x14ac:dyDescent="0.25">
      <c r="A20" s="35">
        <v>1056.900077692776</v>
      </c>
      <c r="B20" s="35">
        <v>88144.918135693602</v>
      </c>
      <c r="C20" s="36">
        <v>87088.018058000831</v>
      </c>
      <c r="D20" s="35">
        <v>970.70416046776006</v>
      </c>
      <c r="E20" s="35">
        <v>81186.903320483965</v>
      </c>
      <c r="F20" s="36">
        <v>80216.1991600162</v>
      </c>
      <c r="G20" s="35">
        <v>4714.5590505336077</v>
      </c>
      <c r="H20" s="35">
        <v>82343.805188455968</v>
      </c>
      <c r="I20" s="36">
        <v>77629.246137922368</v>
      </c>
      <c r="J20" s="35">
        <v>1006.529812114813</v>
      </c>
      <c r="K20" s="35">
        <v>86345.565022161885</v>
      </c>
      <c r="L20" s="36">
        <v>85339.035210047077</v>
      </c>
      <c r="M20" s="35">
        <v>77629.246137922368</v>
      </c>
      <c r="N20" s="36">
        <v>619533.27671212726</v>
      </c>
      <c r="O20" s="35">
        <v>601198.26872746111</v>
      </c>
      <c r="P20" s="35">
        <v>737803.91696857475</v>
      </c>
      <c r="Q20" s="35">
        <v>756138.9249532409</v>
      </c>
      <c r="R20" s="35">
        <v>0</v>
      </c>
      <c r="S20" s="35">
        <v>252643.25242806409</v>
      </c>
      <c r="T20" s="35">
        <v>632738.444291402</v>
      </c>
      <c r="U20" s="35">
        <v>136605.64824111361</v>
      </c>
      <c r="V20" s="35">
        <v>302465.94572541548</v>
      </c>
      <c r="W20" s="35">
        <v>-619533.27671212715</v>
      </c>
      <c r="X20" s="36">
        <v>27806.552840570981</v>
      </c>
      <c r="Y20" s="35" t="s">
        <v>36</v>
      </c>
      <c r="Z20" s="35" t="s">
        <v>27</v>
      </c>
      <c r="AA20" s="35" t="s">
        <v>32</v>
      </c>
    </row>
    <row r="21" spans="1:27" x14ac:dyDescent="0.25">
      <c r="A21">
        <v>1016.009869348262</v>
      </c>
      <c r="B21">
        <v>82981.862390355207</v>
      </c>
      <c r="C21" s="4">
        <v>81965.852521006949</v>
      </c>
      <c r="D21">
        <v>924.36744774986187</v>
      </c>
      <c r="E21">
        <v>78303.673772968163</v>
      </c>
      <c r="F21" s="4">
        <v>77379.306325218306</v>
      </c>
      <c r="G21">
        <v>0</v>
      </c>
      <c r="H21">
        <v>72955.224444269392</v>
      </c>
      <c r="I21" s="4">
        <v>72955.224444269392</v>
      </c>
      <c r="J21">
        <v>967.8096676691938</v>
      </c>
      <c r="K21">
        <v>80986.330314467195</v>
      </c>
      <c r="L21" s="4">
        <v>80018.520646798002</v>
      </c>
      <c r="M21">
        <v>72955.224444269392</v>
      </c>
      <c r="N21" s="4">
        <v>602371.50084230804</v>
      </c>
      <c r="O21">
        <v>602371.50084230828</v>
      </c>
      <c r="P21">
        <v>736924.2414276856</v>
      </c>
      <c r="Q21">
        <v>736924.24142768537</v>
      </c>
      <c r="R21">
        <v>0</v>
      </c>
      <c r="S21">
        <v>239363.67949302329</v>
      </c>
      <c r="T21">
        <v>607698.57805631077</v>
      </c>
      <c r="U21">
        <v>134552.74058537729</v>
      </c>
      <c r="V21">
        <v>295379.67411901819</v>
      </c>
      <c r="W21">
        <v>72955.224444312247</v>
      </c>
      <c r="X21" s="4">
        <v>16939.229818274442</v>
      </c>
      <c r="Y21" t="s">
        <v>36</v>
      </c>
      <c r="Z21" t="s">
        <v>29</v>
      </c>
      <c r="AA21" t="s">
        <v>32</v>
      </c>
    </row>
    <row r="22" spans="1:27" x14ac:dyDescent="0.25">
      <c r="A22">
        <v>0</v>
      </c>
      <c r="B22">
        <v>75806.050361391346</v>
      </c>
      <c r="C22" s="4">
        <v>75806.050361391346</v>
      </c>
      <c r="D22">
        <v>0</v>
      </c>
      <c r="E22">
        <v>74361.177692934929</v>
      </c>
      <c r="F22" s="4">
        <v>74361.177692934929</v>
      </c>
      <c r="G22">
        <v>0</v>
      </c>
      <c r="H22">
        <v>70761.297756022439</v>
      </c>
      <c r="I22" s="4">
        <v>70761.297756022439</v>
      </c>
      <c r="J22">
        <v>0</v>
      </c>
      <c r="K22">
        <v>75535.483499993352</v>
      </c>
      <c r="L22" s="4">
        <v>75535.483499993352</v>
      </c>
      <c r="M22">
        <v>75806.050361391346</v>
      </c>
      <c r="N22" s="4">
        <v>578636.94116477831</v>
      </c>
      <c r="O22">
        <v>578636.94116477831</v>
      </c>
      <c r="P22">
        <v>706641.25246395427</v>
      </c>
      <c r="Q22">
        <v>706641.25246395427</v>
      </c>
      <c r="R22">
        <v>0</v>
      </c>
      <c r="S22">
        <v>220657.95894895069</v>
      </c>
      <c r="T22">
        <v>582764.48072973429</v>
      </c>
      <c r="U22">
        <v>128004.3112991759</v>
      </c>
      <c r="V22">
        <v>286300.47141939233</v>
      </c>
      <c r="W22">
        <v>75806.050361408881</v>
      </c>
      <c r="X22" s="4">
        <v>10163.53789094975</v>
      </c>
      <c r="Y22" t="s">
        <v>36</v>
      </c>
      <c r="Z22" t="s">
        <v>30</v>
      </c>
      <c r="AA22" t="s">
        <v>28</v>
      </c>
    </row>
    <row r="23" spans="1:27" x14ac:dyDescent="0.25">
      <c r="A23">
        <v>0</v>
      </c>
      <c r="B23">
        <v>78349.832913968174</v>
      </c>
      <c r="C23" s="4">
        <v>78349.832913968174</v>
      </c>
      <c r="D23">
        <v>0</v>
      </c>
      <c r="E23">
        <v>74734.199227584104</v>
      </c>
      <c r="F23" s="4">
        <v>74734.199227584104</v>
      </c>
      <c r="G23">
        <v>0</v>
      </c>
      <c r="H23">
        <v>71797.250387472406</v>
      </c>
      <c r="I23" s="4">
        <v>71797.250387472406</v>
      </c>
      <c r="J23">
        <v>0</v>
      </c>
      <c r="K23">
        <v>77184.110699996716</v>
      </c>
      <c r="L23" s="4">
        <v>77184.110699996716</v>
      </c>
      <c r="M23">
        <v>74734.199227584104</v>
      </c>
      <c r="N23" s="4">
        <v>578436.38560378295</v>
      </c>
      <c r="O23">
        <v>578436.38560378295</v>
      </c>
      <c r="P23">
        <v>706638.8481512398</v>
      </c>
      <c r="Q23">
        <v>706638.8481512398</v>
      </c>
      <c r="R23">
        <v>0</v>
      </c>
      <c r="S23">
        <v>227331.19400143731</v>
      </c>
      <c r="T23">
        <v>590579.40260340902</v>
      </c>
      <c r="U23">
        <v>128202.4625474568</v>
      </c>
      <c r="V23">
        <v>288514.00937438762</v>
      </c>
      <c r="W23">
        <v>74734.199227610035</v>
      </c>
      <c r="X23" s="4">
        <v>13551.383854633779</v>
      </c>
      <c r="Y23" t="s">
        <v>36</v>
      </c>
      <c r="Z23" t="s">
        <v>30</v>
      </c>
      <c r="AA23" t="s">
        <v>31</v>
      </c>
    </row>
    <row r="24" spans="1:27" x14ac:dyDescent="0.25">
      <c r="A24">
        <v>0</v>
      </c>
      <c r="B24">
        <v>79361.097733940245</v>
      </c>
      <c r="C24" s="4">
        <v>79361.097733940245</v>
      </c>
      <c r="D24">
        <v>0</v>
      </c>
      <c r="E24">
        <v>75670.189257613267</v>
      </c>
      <c r="F24" s="4">
        <v>75670.189257613267</v>
      </c>
      <c r="G24">
        <v>0</v>
      </c>
      <c r="H24">
        <v>72374.616929498239</v>
      </c>
      <c r="I24" s="4">
        <v>72374.616929498239</v>
      </c>
      <c r="J24">
        <v>0</v>
      </c>
      <c r="K24">
        <v>78030.512999998653</v>
      </c>
      <c r="L24" s="4">
        <v>78030.512999998653</v>
      </c>
      <c r="M24">
        <v>72374.616929498239</v>
      </c>
      <c r="N24" s="4">
        <v>578993.24148085248</v>
      </c>
      <c r="O24">
        <v>578993.24148085224</v>
      </c>
      <c r="P24">
        <v>706663.4950499374</v>
      </c>
      <c r="Q24">
        <v>706663.49504993763</v>
      </c>
      <c r="R24">
        <v>0</v>
      </c>
      <c r="S24">
        <v>233061.79999155211</v>
      </c>
      <c r="T24">
        <v>593933.60402380209</v>
      </c>
      <c r="U24">
        <v>127670.25356908519</v>
      </c>
      <c r="V24">
        <v>288497.18710275169</v>
      </c>
      <c r="W24">
        <v>72374.616929530574</v>
      </c>
      <c r="X24" s="4">
        <v>16939.22981829866</v>
      </c>
      <c r="Y24" t="s">
        <v>36</v>
      </c>
      <c r="Z24" t="s">
        <v>30</v>
      </c>
      <c r="AA24" t="s">
        <v>32</v>
      </c>
    </row>
    <row r="25" spans="1:27" x14ac:dyDescent="0.25">
      <c r="A25">
        <v>0</v>
      </c>
      <c r="B25">
        <v>78260.552416278078</v>
      </c>
      <c r="C25" s="4">
        <v>78260.552416278078</v>
      </c>
      <c r="D25">
        <v>0</v>
      </c>
      <c r="E25">
        <v>75927.975092936715</v>
      </c>
      <c r="F25" s="4">
        <v>75927.975092936715</v>
      </c>
      <c r="G25">
        <v>0</v>
      </c>
      <c r="H25">
        <v>72494.239656024496</v>
      </c>
      <c r="I25" s="4">
        <v>72494.239656024496</v>
      </c>
      <c r="J25">
        <v>0</v>
      </c>
      <c r="K25">
        <v>76397.135843283089</v>
      </c>
      <c r="L25" s="4">
        <v>76397.135843283089</v>
      </c>
      <c r="M25">
        <v>76397.135843283089</v>
      </c>
      <c r="N25" s="4">
        <v>578770.75363765587</v>
      </c>
      <c r="O25">
        <v>578770.75363765564</v>
      </c>
      <c r="P25">
        <v>706640.95863500214</v>
      </c>
      <c r="Q25">
        <v>706640.95863500237</v>
      </c>
      <c r="R25">
        <v>0</v>
      </c>
      <c r="S25">
        <v>226682.76716523929</v>
      </c>
      <c r="T25">
        <v>595996.26812608819</v>
      </c>
      <c r="U25">
        <v>127870.2049973465</v>
      </c>
      <c r="V25">
        <v>292916.36511756579</v>
      </c>
      <c r="W25">
        <v>76397.135797849653</v>
      </c>
      <c r="X25" s="4">
        <v>10163.537890956501</v>
      </c>
      <c r="Y25" t="s">
        <v>36</v>
      </c>
      <c r="Z25" t="s">
        <v>30</v>
      </c>
      <c r="AA25" t="s">
        <v>33</v>
      </c>
    </row>
    <row r="26" spans="1:27" s="35" customFormat="1" x14ac:dyDescent="0.25">
      <c r="A26" s="35">
        <v>4686.8049099712616</v>
      </c>
      <c r="B26" s="35">
        <v>83204.633507601626</v>
      </c>
      <c r="C26" s="36">
        <v>78517.82859763036</v>
      </c>
      <c r="D26" s="35">
        <v>3935.6873816566381</v>
      </c>
      <c r="E26" s="35">
        <v>75549.786288871663</v>
      </c>
      <c r="F26" s="36">
        <v>71614.098907215026</v>
      </c>
      <c r="G26" s="35">
        <v>3882.8764346430999</v>
      </c>
      <c r="H26" s="35">
        <v>77104.818488523815</v>
      </c>
      <c r="I26" s="36">
        <v>73221.942053880717</v>
      </c>
      <c r="J26" s="35">
        <v>4171.1691895607164</v>
      </c>
      <c r="K26" s="35">
        <v>81688.787128140772</v>
      </c>
      <c r="L26" s="36">
        <v>77517.61793858005</v>
      </c>
      <c r="M26" s="35">
        <v>73221.942053880688</v>
      </c>
      <c r="N26" s="36">
        <v>631121.48279605596</v>
      </c>
      <c r="O26" s="35">
        <v>584946.00050509616</v>
      </c>
      <c r="P26" s="35">
        <v>709424.03736763645</v>
      </c>
      <c r="Q26" s="35">
        <v>755599.51965859625</v>
      </c>
      <c r="R26" s="35">
        <v>0</v>
      </c>
      <c r="S26" s="35">
        <v>227649.54544342539</v>
      </c>
      <c r="T26" s="35">
        <v>571022.91062793683</v>
      </c>
      <c r="U26" s="35">
        <v>124478.03686254031</v>
      </c>
      <c r="V26" s="35">
        <v>270151.42313063069</v>
      </c>
      <c r="W26" s="35">
        <v>-631121.48279605608</v>
      </c>
      <c r="X26" s="36">
        <v>30720.064366675389</v>
      </c>
      <c r="Y26" s="35" t="s">
        <v>37</v>
      </c>
      <c r="Z26" s="35" t="s">
        <v>27</v>
      </c>
      <c r="AA26" s="35" t="s">
        <v>32</v>
      </c>
    </row>
    <row r="27" spans="1:27" x14ac:dyDescent="0.25">
      <c r="A27">
        <v>4302.887618277332</v>
      </c>
      <c r="B27">
        <v>75980.592272223977</v>
      </c>
      <c r="C27" s="4">
        <v>71677.704653946639</v>
      </c>
      <c r="D27">
        <v>3779.6827530674459</v>
      </c>
      <c r="E27">
        <v>72424.852974073568</v>
      </c>
      <c r="F27" s="4">
        <v>68645.170221006119</v>
      </c>
      <c r="G27">
        <v>0</v>
      </c>
      <c r="H27">
        <v>67773.460221503745</v>
      </c>
      <c r="I27" s="4">
        <v>67773.460221503745</v>
      </c>
      <c r="J27">
        <v>3843.0282760036648</v>
      </c>
      <c r="K27">
        <v>74726.582623842885</v>
      </c>
      <c r="L27" s="4">
        <v>70883.554347839221</v>
      </c>
      <c r="M27">
        <v>67773.460221503745</v>
      </c>
      <c r="N27" s="4">
        <v>614045.41612293897</v>
      </c>
      <c r="O27">
        <v>614045.41612293897</v>
      </c>
      <c r="P27">
        <v>736412.37488568388</v>
      </c>
      <c r="Q27">
        <v>736412.37488568388</v>
      </c>
      <c r="R27">
        <v>0</v>
      </c>
      <c r="S27">
        <v>211206.42922279201</v>
      </c>
      <c r="T27">
        <v>544408.39503397548</v>
      </c>
      <c r="U27">
        <v>122366.95876274489</v>
      </c>
      <c r="V27">
        <v>265428.50558967981</v>
      </c>
      <c r="W27">
        <v>67773.460221527755</v>
      </c>
      <c r="X27" s="4">
        <v>13551.38385461597</v>
      </c>
      <c r="Y27" t="s">
        <v>37</v>
      </c>
      <c r="Z27" t="s">
        <v>29</v>
      </c>
      <c r="AA27" t="s">
        <v>32</v>
      </c>
    </row>
    <row r="28" spans="1:27" x14ac:dyDescent="0.25">
      <c r="A28">
        <v>0</v>
      </c>
      <c r="B28">
        <v>67301.466596597325</v>
      </c>
      <c r="C28" s="4">
        <v>67301.466596597325</v>
      </c>
      <c r="D28">
        <v>0</v>
      </c>
      <c r="E28">
        <v>66487.433221810381</v>
      </c>
      <c r="F28" s="4">
        <v>66487.433221810381</v>
      </c>
      <c r="G28">
        <v>0</v>
      </c>
      <c r="H28">
        <v>67187.595577063446</v>
      </c>
      <c r="I28" s="4">
        <v>67187.595577063446</v>
      </c>
      <c r="J28">
        <v>0</v>
      </c>
      <c r="K28">
        <v>67968.992699994284</v>
      </c>
      <c r="L28" s="4">
        <v>67968.992699994284</v>
      </c>
      <c r="M28">
        <v>67301.466596597325</v>
      </c>
      <c r="N28" s="4">
        <v>561069.09052109218</v>
      </c>
      <c r="O28">
        <v>561069.09052109218</v>
      </c>
      <c r="P28">
        <v>678804.88060538541</v>
      </c>
      <c r="Q28">
        <v>678804.88060538541</v>
      </c>
      <c r="R28">
        <v>0</v>
      </c>
      <c r="S28">
        <v>201644.0214988681</v>
      </c>
      <c r="T28">
        <v>527727.43829998374</v>
      </c>
      <c r="U28">
        <v>117735.7900842932</v>
      </c>
      <c r="V28">
        <v>258781.95020451819</v>
      </c>
      <c r="W28">
        <v>67301.466596611717</v>
      </c>
      <c r="X28" s="4">
        <v>10163.537890947249</v>
      </c>
      <c r="Y28" t="s">
        <v>37</v>
      </c>
      <c r="Z28" t="s">
        <v>30</v>
      </c>
      <c r="AA28" t="s">
        <v>28</v>
      </c>
    </row>
    <row r="29" spans="1:27" x14ac:dyDescent="0.25">
      <c r="A29">
        <v>0</v>
      </c>
      <c r="B29">
        <v>68047.825816242927</v>
      </c>
      <c r="C29" s="4">
        <v>68047.825816242927</v>
      </c>
      <c r="D29">
        <v>0</v>
      </c>
      <c r="E29">
        <v>65072.746305025386</v>
      </c>
      <c r="F29" s="4">
        <v>65072.746305025386</v>
      </c>
      <c r="G29">
        <v>0</v>
      </c>
      <c r="H29">
        <v>66475.750775295062</v>
      </c>
      <c r="I29" s="4">
        <v>66475.750775295062</v>
      </c>
      <c r="J29">
        <v>0</v>
      </c>
      <c r="K29">
        <v>67968.99269999309</v>
      </c>
      <c r="L29" s="4">
        <v>67968.99269999309</v>
      </c>
      <c r="M29">
        <v>65072.746305025386</v>
      </c>
      <c r="N29" s="4">
        <v>561089.47739138443</v>
      </c>
      <c r="O29">
        <v>561089.47739138443</v>
      </c>
      <c r="P29">
        <v>678791.86230639159</v>
      </c>
      <c r="Q29">
        <v>678791.86230639159</v>
      </c>
      <c r="R29">
        <v>0</v>
      </c>
      <c r="S29">
        <v>202492.56929153111</v>
      </c>
      <c r="T29">
        <v>521579.24733847968</v>
      </c>
      <c r="U29">
        <v>117702.3849150071</v>
      </c>
      <c r="V29">
        <v>254013.9317419233</v>
      </c>
      <c r="W29">
        <v>65072.746305056637</v>
      </c>
      <c r="X29" s="4">
        <v>13551.383854633201</v>
      </c>
      <c r="Y29" t="s">
        <v>37</v>
      </c>
      <c r="Z29" t="s">
        <v>30</v>
      </c>
      <c r="AA29" t="s">
        <v>31</v>
      </c>
    </row>
    <row r="30" spans="1:27" x14ac:dyDescent="0.25">
      <c r="A30">
        <v>0</v>
      </c>
      <c r="B30">
        <v>69528.425586956859</v>
      </c>
      <c r="C30" s="4">
        <v>69528.425586956859</v>
      </c>
      <c r="D30">
        <v>0</v>
      </c>
      <c r="E30">
        <v>66159.319972283338</v>
      </c>
      <c r="F30" s="4">
        <v>66159.319972283338</v>
      </c>
      <c r="G30">
        <v>0</v>
      </c>
      <c r="H30">
        <v>66810.483577274965</v>
      </c>
      <c r="I30" s="4">
        <v>66810.483577274965</v>
      </c>
      <c r="J30">
        <v>0</v>
      </c>
      <c r="K30">
        <v>69078.672899994723</v>
      </c>
      <c r="L30" s="4">
        <v>69078.672899994723</v>
      </c>
      <c r="M30">
        <v>66810.483577274965</v>
      </c>
      <c r="N30" s="4">
        <v>560957.03364258457</v>
      </c>
      <c r="O30">
        <v>560957.03364258469</v>
      </c>
      <c r="P30">
        <v>678767.77232714777</v>
      </c>
      <c r="Q30">
        <v>678767.77232714766</v>
      </c>
      <c r="R30">
        <v>0</v>
      </c>
      <c r="S30">
        <v>204766.4184592349</v>
      </c>
      <c r="T30">
        <v>526214.5742547164</v>
      </c>
      <c r="U30">
        <v>117810.7386845631</v>
      </c>
      <c r="V30">
        <v>254637.67221820651</v>
      </c>
      <c r="W30">
        <v>66810.483577317355</v>
      </c>
      <c r="X30" s="4">
        <v>16939.229818303371</v>
      </c>
      <c r="Y30" t="s">
        <v>37</v>
      </c>
      <c r="Z30" t="s">
        <v>30</v>
      </c>
      <c r="AA30" t="s">
        <v>32</v>
      </c>
    </row>
    <row r="31" spans="1:27" x14ac:dyDescent="0.25">
      <c r="A31">
        <v>0</v>
      </c>
      <c r="B31">
        <v>67971.158861884061</v>
      </c>
      <c r="C31" s="4">
        <v>67971.158861884061</v>
      </c>
      <c r="D31">
        <v>0</v>
      </c>
      <c r="E31">
        <v>66487.433221809668</v>
      </c>
      <c r="F31" s="4">
        <v>66487.433221809668</v>
      </c>
      <c r="G31">
        <v>0</v>
      </c>
      <c r="H31">
        <v>67187.59557706301</v>
      </c>
      <c r="I31" s="4">
        <v>67187.59557706301</v>
      </c>
      <c r="J31">
        <v>0</v>
      </c>
      <c r="K31">
        <v>67154.841380113256</v>
      </c>
      <c r="L31" s="4">
        <v>67154.841380113256</v>
      </c>
      <c r="M31">
        <v>67154.841380113256</v>
      </c>
      <c r="N31" s="4">
        <v>561210.35719347722</v>
      </c>
      <c r="O31">
        <v>561210.35719347722</v>
      </c>
      <c r="P31">
        <v>678801.68822317501</v>
      </c>
      <c r="Q31">
        <v>678801.68822317501</v>
      </c>
      <c r="R31">
        <v>0</v>
      </c>
      <c r="S31">
        <v>201646.1876607567</v>
      </c>
      <c r="T31">
        <v>527438.52019078471</v>
      </c>
      <c r="U31">
        <v>117591.3310296978</v>
      </c>
      <c r="V31">
        <v>258637.4911499148</v>
      </c>
      <c r="W31">
        <v>67154.841343425316</v>
      </c>
      <c r="X31" s="4">
        <v>10163.537890955189</v>
      </c>
      <c r="Y31" t="s">
        <v>37</v>
      </c>
      <c r="Z31" t="s">
        <v>30</v>
      </c>
      <c r="AA31" t="s">
        <v>33</v>
      </c>
    </row>
    <row r="32" spans="1:27" s="35" customFormat="1" x14ac:dyDescent="0.25">
      <c r="A32" s="35">
        <v>5213.0309552252884</v>
      </c>
      <c r="B32" s="35">
        <v>92689.201687697569</v>
      </c>
      <c r="C32" s="36">
        <v>87476.170732472281</v>
      </c>
      <c r="D32" s="35">
        <v>5037.2493146782444</v>
      </c>
      <c r="E32" s="35">
        <v>86075.872939003399</v>
      </c>
      <c r="F32" s="36">
        <v>81038.623624325148</v>
      </c>
      <c r="G32" s="35">
        <v>4740.1662300811504</v>
      </c>
      <c r="H32" s="35">
        <v>82455.520309031039</v>
      </c>
      <c r="I32" s="36">
        <v>77715.354078949895</v>
      </c>
      <c r="J32" s="35">
        <v>5217.7986464645537</v>
      </c>
      <c r="K32" s="35">
        <v>90925.331292879928</v>
      </c>
      <c r="L32" s="36">
        <v>85707.532646415377</v>
      </c>
      <c r="M32" s="35">
        <v>77715.354078949895</v>
      </c>
      <c r="N32" s="36">
        <v>646026.40478868468</v>
      </c>
      <c r="O32" s="35">
        <v>599773.9968040185</v>
      </c>
      <c r="P32" s="35">
        <v>737797.21016213787</v>
      </c>
      <c r="Q32" s="35">
        <v>784049.61814680404</v>
      </c>
      <c r="R32" s="35">
        <v>0</v>
      </c>
      <c r="S32" s="35">
        <v>254222.32700321279</v>
      </c>
      <c r="T32" s="35">
        <v>636590.38060684921</v>
      </c>
      <c r="U32" s="35">
        <v>138023.2133581193</v>
      </c>
      <c r="V32" s="35">
        <v>304652.69952468638</v>
      </c>
      <c r="W32" s="35">
        <v>-646026.4047886848</v>
      </c>
      <c r="X32" s="36">
        <v>27284.98155747628</v>
      </c>
      <c r="Y32" s="35" t="s">
        <v>38</v>
      </c>
      <c r="Z32" s="35" t="s">
        <v>27</v>
      </c>
      <c r="AA32" s="35" t="s">
        <v>32</v>
      </c>
    </row>
    <row r="33" spans="1:27" x14ac:dyDescent="0.25">
      <c r="A33">
        <v>4029.118111585075</v>
      </c>
      <c r="B33">
        <v>85108.621273946585</v>
      </c>
      <c r="C33" s="4">
        <v>81079.503162361507</v>
      </c>
      <c r="D33">
        <v>4647.9205743363227</v>
      </c>
      <c r="E33">
        <v>82268.194878118273</v>
      </c>
      <c r="F33" s="4">
        <v>77620.274303781945</v>
      </c>
      <c r="G33">
        <v>0</v>
      </c>
      <c r="H33">
        <v>71686.616429957197</v>
      </c>
      <c r="I33" s="4">
        <v>71686.616429957197</v>
      </c>
      <c r="J33">
        <v>4197.8196676685984</v>
      </c>
      <c r="K33">
        <v>83700.333079655815</v>
      </c>
      <c r="L33" s="4">
        <v>79502.513411987224</v>
      </c>
      <c r="M33">
        <v>71686.616429957197</v>
      </c>
      <c r="N33" s="4">
        <v>628760.39296493807</v>
      </c>
      <c r="O33">
        <v>628760.39296493819</v>
      </c>
      <c r="P33">
        <v>764786.36959147325</v>
      </c>
      <c r="Q33">
        <v>764786.36959147314</v>
      </c>
      <c r="R33">
        <v>0</v>
      </c>
      <c r="S33">
        <v>238202.29087813071</v>
      </c>
      <c r="T33">
        <v>606226.43076152925</v>
      </c>
      <c r="U33">
        <v>136025.97662653509</v>
      </c>
      <c r="V33">
        <v>296337.52345344139</v>
      </c>
      <c r="W33">
        <v>71686.616429994116</v>
      </c>
      <c r="X33" s="4">
        <v>13551.38385464647</v>
      </c>
      <c r="Y33" t="s">
        <v>38</v>
      </c>
      <c r="Z33" t="s">
        <v>29</v>
      </c>
      <c r="AA33" t="s">
        <v>32</v>
      </c>
    </row>
    <row r="34" spans="1:27" x14ac:dyDescent="0.25">
      <c r="A34">
        <v>0</v>
      </c>
      <c r="B34">
        <v>76608.922723767348</v>
      </c>
      <c r="C34" s="4">
        <v>76608.922723767348</v>
      </c>
      <c r="D34">
        <v>0</v>
      </c>
      <c r="E34">
        <v>77283.773434918548</v>
      </c>
      <c r="F34" s="4">
        <v>77283.773434918548</v>
      </c>
      <c r="G34">
        <v>0</v>
      </c>
      <c r="H34">
        <v>71510.672569629794</v>
      </c>
      <c r="I34" s="4">
        <v>71510.672569629794</v>
      </c>
      <c r="J34">
        <v>0</v>
      </c>
      <c r="K34">
        <v>78180.988499996165</v>
      </c>
      <c r="L34" s="4">
        <v>78180.988499996165</v>
      </c>
      <c r="M34">
        <v>76608.922723767348</v>
      </c>
      <c r="N34" s="4">
        <v>575402.78840169916</v>
      </c>
      <c r="O34">
        <v>575402.78840169904</v>
      </c>
      <c r="P34">
        <v>706624.21494843101</v>
      </c>
      <c r="Q34">
        <v>706624.21494843112</v>
      </c>
      <c r="R34">
        <v>0</v>
      </c>
      <c r="S34">
        <v>226975.43450454451</v>
      </c>
      <c r="T34">
        <v>593617.3306020333</v>
      </c>
      <c r="U34">
        <v>131221.42654673199</v>
      </c>
      <c r="V34">
        <v>290032.97337372141</v>
      </c>
      <c r="W34">
        <v>76608.922723776122</v>
      </c>
      <c r="X34" s="4">
        <v>13551.383854590409</v>
      </c>
      <c r="Y34" t="s">
        <v>38</v>
      </c>
      <c r="Z34" t="s">
        <v>30</v>
      </c>
      <c r="AA34" t="s">
        <v>28</v>
      </c>
    </row>
    <row r="35" spans="1:27" x14ac:dyDescent="0.25">
      <c r="A35">
        <v>0</v>
      </c>
      <c r="B35">
        <v>79459.012228856125</v>
      </c>
      <c r="C35" s="4">
        <v>79459.012228856125</v>
      </c>
      <c r="D35">
        <v>0</v>
      </c>
      <c r="E35">
        <v>71928.470911818906</v>
      </c>
      <c r="F35" s="4">
        <v>71928.470911818906</v>
      </c>
      <c r="G35">
        <v>0</v>
      </c>
      <c r="H35">
        <v>69806.092982590795</v>
      </c>
      <c r="I35" s="4">
        <v>69806.092982590795</v>
      </c>
      <c r="J35">
        <v>0</v>
      </c>
      <c r="K35">
        <v>78104.276099993614</v>
      </c>
      <c r="L35" s="4">
        <v>78104.276099993614</v>
      </c>
      <c r="M35">
        <v>71928.470911818906</v>
      </c>
      <c r="N35" s="4">
        <v>575483.38223737699</v>
      </c>
      <c r="O35">
        <v>575483.38223737699</v>
      </c>
      <c r="P35">
        <v>706611.83843827678</v>
      </c>
      <c r="Q35">
        <v>706611.83843827678</v>
      </c>
      <c r="R35">
        <v>0</v>
      </c>
      <c r="S35">
        <v>227369.38131144049</v>
      </c>
      <c r="T35">
        <v>578268.6286646151</v>
      </c>
      <c r="U35">
        <v>131128.45620089979</v>
      </c>
      <c r="V35">
        <v>278970.77644135559</v>
      </c>
      <c r="W35">
        <v>71928.470911832337</v>
      </c>
      <c r="X35" s="4">
        <v>20327.075781903812</v>
      </c>
      <c r="Y35" t="s">
        <v>38</v>
      </c>
      <c r="Z35" t="s">
        <v>30</v>
      </c>
      <c r="AA35" t="s">
        <v>31</v>
      </c>
    </row>
    <row r="36" spans="1:27" x14ac:dyDescent="0.25">
      <c r="A36">
        <v>0</v>
      </c>
      <c r="B36">
        <v>77047.15457597615</v>
      </c>
      <c r="C36" s="4">
        <v>77047.15457597615</v>
      </c>
      <c r="D36">
        <v>0</v>
      </c>
      <c r="E36">
        <v>73645.97126246168</v>
      </c>
      <c r="F36" s="4">
        <v>73645.97126246168</v>
      </c>
      <c r="G36">
        <v>0</v>
      </c>
      <c r="H36">
        <v>69566.829081248579</v>
      </c>
      <c r="I36" s="4">
        <v>69566.829081248579</v>
      </c>
      <c r="J36">
        <v>0</v>
      </c>
      <c r="K36">
        <v>76321.492199999004</v>
      </c>
      <c r="L36" s="4">
        <v>76321.492199999004</v>
      </c>
      <c r="M36">
        <v>69566.829081248579</v>
      </c>
      <c r="N36" s="4">
        <v>577226.33069480618</v>
      </c>
      <c r="O36">
        <v>577226.33069480618</v>
      </c>
      <c r="P36">
        <v>706694.84713291586</v>
      </c>
      <c r="Q36">
        <v>706694.84713291586</v>
      </c>
      <c r="R36">
        <v>0</v>
      </c>
      <c r="S36">
        <v>227014.61803843681</v>
      </c>
      <c r="T36">
        <v>579611.51038473868</v>
      </c>
      <c r="U36">
        <v>129468.5164381097</v>
      </c>
      <c r="V36">
        <v>283030.06326505332</v>
      </c>
      <c r="W36">
        <v>69566.829081268923</v>
      </c>
      <c r="X36" s="4">
        <v>13551.383854632089</v>
      </c>
      <c r="Y36" t="s">
        <v>38</v>
      </c>
      <c r="Z36" t="s">
        <v>30</v>
      </c>
      <c r="AA36" t="s">
        <v>32</v>
      </c>
    </row>
    <row r="37" spans="1:27" x14ac:dyDescent="0.25">
      <c r="A37">
        <v>0</v>
      </c>
      <c r="B37">
        <v>79329.981691854948</v>
      </c>
      <c r="C37" s="4">
        <v>79329.981691854948</v>
      </c>
      <c r="D37">
        <v>0</v>
      </c>
      <c r="E37">
        <v>77283.77343491315</v>
      </c>
      <c r="F37" s="4">
        <v>77283.77343491315</v>
      </c>
      <c r="G37">
        <v>0</v>
      </c>
      <c r="H37">
        <v>71510.672569625254</v>
      </c>
      <c r="I37" s="4">
        <v>71510.672569625254</v>
      </c>
      <c r="J37">
        <v>0</v>
      </c>
      <c r="K37">
        <v>75264.904985943867</v>
      </c>
      <c r="L37" s="4">
        <v>75264.904985943867</v>
      </c>
      <c r="M37">
        <v>75264.904985943867</v>
      </c>
      <c r="N37" s="4">
        <v>575596.79934537294</v>
      </c>
      <c r="O37">
        <v>575596.79934537294</v>
      </c>
      <c r="P37">
        <v>706623.2013461428</v>
      </c>
      <c r="Q37">
        <v>706623.2013461428</v>
      </c>
      <c r="R37">
        <v>0</v>
      </c>
      <c r="S37">
        <v>228124.42769639331</v>
      </c>
      <c r="T37">
        <v>593227.28151006741</v>
      </c>
      <c r="U37">
        <v>131026.4020007698</v>
      </c>
      <c r="V37">
        <v>289837.94882773008</v>
      </c>
      <c r="W37">
        <v>75264.904955654376</v>
      </c>
      <c r="X37" s="4">
        <v>13551.38385460706</v>
      </c>
      <c r="Y37" t="s">
        <v>38</v>
      </c>
      <c r="Z37" t="s">
        <v>30</v>
      </c>
      <c r="AA37" t="s">
        <v>33</v>
      </c>
    </row>
    <row r="38" spans="1:27" s="35" customFormat="1" x14ac:dyDescent="0.25">
      <c r="A38" s="35">
        <v>923.15276234749297</v>
      </c>
      <c r="B38" s="35">
        <v>78561.48684292617</v>
      </c>
      <c r="C38" s="36">
        <v>77638.334080578672</v>
      </c>
      <c r="D38" s="35">
        <v>959.89184207150254</v>
      </c>
      <c r="E38" s="35">
        <v>74075.254225259181</v>
      </c>
      <c r="F38" s="36">
        <v>73115.362383187676</v>
      </c>
      <c r="G38" s="35">
        <v>4572.2588564337566</v>
      </c>
      <c r="H38" s="35">
        <v>74450.916175549748</v>
      </c>
      <c r="I38" s="36">
        <v>69878.657319115999</v>
      </c>
      <c r="J38" s="35">
        <v>891.09108571125194</v>
      </c>
      <c r="K38" s="35">
        <v>77330.516686596311</v>
      </c>
      <c r="L38" s="36">
        <v>76439.425600885064</v>
      </c>
      <c r="M38" s="35">
        <v>69878.657319115999</v>
      </c>
      <c r="N38" s="36">
        <v>622540.81219961448</v>
      </c>
      <c r="O38" s="35">
        <v>604205.80421494832</v>
      </c>
      <c r="P38" s="35">
        <v>738259.72470207873</v>
      </c>
      <c r="Q38" s="35">
        <v>756594.73268674489</v>
      </c>
      <c r="R38" s="35">
        <v>0</v>
      </c>
      <c r="S38" s="35">
        <v>227193.1220646514</v>
      </c>
      <c r="T38" s="35">
        <v>574925.54983403883</v>
      </c>
      <c r="U38" s="35">
        <v>134053.92048713041</v>
      </c>
      <c r="V38" s="35">
        <v>277853.77045027149</v>
      </c>
      <c r="W38" s="35">
        <v>-622540.81219961436</v>
      </c>
      <c r="X38" s="36">
        <v>19218.008933495901</v>
      </c>
      <c r="Y38" s="35" t="s">
        <v>39</v>
      </c>
      <c r="Z38" s="35" t="s">
        <v>27</v>
      </c>
      <c r="AA38" s="35" t="s">
        <v>32</v>
      </c>
    </row>
    <row r="39" spans="1:27" x14ac:dyDescent="0.25">
      <c r="A39">
        <v>928.70595559572826</v>
      </c>
      <c r="B39">
        <v>71618.947976943498</v>
      </c>
      <c r="C39" s="4">
        <v>70690.242021347774</v>
      </c>
      <c r="D39">
        <v>881.84180508961174</v>
      </c>
      <c r="E39">
        <v>68133.064486796182</v>
      </c>
      <c r="F39" s="4">
        <v>67251.222681706568</v>
      </c>
      <c r="G39">
        <v>0</v>
      </c>
      <c r="H39">
        <v>61861.333440500108</v>
      </c>
      <c r="I39" s="4">
        <v>61861.333440500108</v>
      </c>
      <c r="J39">
        <v>889.61725947372895</v>
      </c>
      <c r="K39">
        <v>69018.891449843664</v>
      </c>
      <c r="L39" s="4">
        <v>68129.274190369935</v>
      </c>
      <c r="M39">
        <v>61861.333440500108</v>
      </c>
      <c r="N39" s="4">
        <v>605336.01385165704</v>
      </c>
      <c r="O39">
        <v>605336.01385165704</v>
      </c>
      <c r="P39">
        <v>737211.62084488303</v>
      </c>
      <c r="Q39">
        <v>737211.62084488303</v>
      </c>
      <c r="R39">
        <v>0</v>
      </c>
      <c r="S39">
        <v>206070.73889342431</v>
      </c>
      <c r="T39">
        <v>529088.45274051651</v>
      </c>
      <c r="U39">
        <v>131875.60699322601</v>
      </c>
      <c r="V39">
        <v>261156.3804065921</v>
      </c>
      <c r="W39">
        <v>61861.333440542687</v>
      </c>
      <c r="X39" s="4">
        <v>6775.6919273322555</v>
      </c>
      <c r="Y39" t="s">
        <v>39</v>
      </c>
      <c r="Z39" t="s">
        <v>29</v>
      </c>
      <c r="AA39" t="s">
        <v>32</v>
      </c>
    </row>
    <row r="40" spans="1:27" x14ac:dyDescent="0.25">
      <c r="A40">
        <v>0</v>
      </c>
      <c r="B40">
        <v>69471.961761427228</v>
      </c>
      <c r="C40" s="4">
        <v>69471.961761427228</v>
      </c>
      <c r="D40">
        <v>0</v>
      </c>
      <c r="E40">
        <v>69358.226664074376</v>
      </c>
      <c r="F40" s="4">
        <v>69358.226664074376</v>
      </c>
      <c r="G40">
        <v>0</v>
      </c>
      <c r="H40">
        <v>66457.029746659944</v>
      </c>
      <c r="I40" s="4">
        <v>66457.029746659944</v>
      </c>
      <c r="J40">
        <v>0</v>
      </c>
      <c r="K40">
        <v>69816.967199983264</v>
      </c>
      <c r="L40" s="4">
        <v>69816.967199983264</v>
      </c>
      <c r="M40">
        <v>69471.961761427228</v>
      </c>
      <c r="N40" s="4">
        <v>580949.17587605445</v>
      </c>
      <c r="O40">
        <v>580949.17587605445</v>
      </c>
      <c r="P40">
        <v>706650.12857786915</v>
      </c>
      <c r="Q40">
        <v>706650.12857786915</v>
      </c>
      <c r="R40">
        <v>0</v>
      </c>
      <c r="S40">
        <v>205632.2236107176</v>
      </c>
      <c r="T40">
        <v>546820.52478063805</v>
      </c>
      <c r="U40">
        <v>125700.95270181471</v>
      </c>
      <c r="V40">
        <v>271716.33940849331</v>
      </c>
      <c r="W40">
        <v>69471.961761453014</v>
      </c>
      <c r="X40" s="4">
        <v>3387.8459636515472</v>
      </c>
      <c r="Y40" t="s">
        <v>39</v>
      </c>
      <c r="Z40" t="s">
        <v>30</v>
      </c>
      <c r="AA40" t="s">
        <v>28</v>
      </c>
    </row>
    <row r="41" spans="1:27" x14ac:dyDescent="0.25">
      <c r="A41">
        <v>0</v>
      </c>
      <c r="B41">
        <v>70721.055824535375</v>
      </c>
      <c r="C41" s="4">
        <v>70721.055824535375</v>
      </c>
      <c r="D41">
        <v>0</v>
      </c>
      <c r="E41">
        <v>64217.3981323927</v>
      </c>
      <c r="F41" s="4">
        <v>64217.3981323927</v>
      </c>
      <c r="G41">
        <v>0</v>
      </c>
      <c r="H41">
        <v>63012.463119627697</v>
      </c>
      <c r="I41" s="4">
        <v>63012.463119627697</v>
      </c>
      <c r="J41">
        <v>0</v>
      </c>
      <c r="K41">
        <v>69183.995399997497</v>
      </c>
      <c r="L41" s="4">
        <v>69183.995399997497</v>
      </c>
      <c r="M41">
        <v>64217.3981323927</v>
      </c>
      <c r="N41" s="4">
        <v>580667.42627662641</v>
      </c>
      <c r="O41">
        <v>580667.42627662641</v>
      </c>
      <c r="P41">
        <v>706632.94273082307</v>
      </c>
      <c r="Q41">
        <v>706632.94273082307</v>
      </c>
      <c r="R41">
        <v>0</v>
      </c>
      <c r="S41">
        <v>202917.51434416059</v>
      </c>
      <c r="T41">
        <v>513942.74917115213</v>
      </c>
      <c r="U41">
        <v>125965.5164541967</v>
      </c>
      <c r="V41">
        <v>246807.8366945989</v>
      </c>
      <c r="W41">
        <v>64217.3981324044</v>
      </c>
      <c r="X41" s="4">
        <v>20327.075781954369</v>
      </c>
      <c r="Y41" t="s">
        <v>39</v>
      </c>
      <c r="Z41" t="s">
        <v>30</v>
      </c>
      <c r="AA41" t="s">
        <v>31</v>
      </c>
    </row>
    <row r="42" spans="1:27" x14ac:dyDescent="0.25">
      <c r="A42">
        <v>0</v>
      </c>
      <c r="B42">
        <v>73743.202201801076</v>
      </c>
      <c r="C42" s="4">
        <v>73743.202201801076</v>
      </c>
      <c r="D42">
        <v>0</v>
      </c>
      <c r="E42">
        <v>69616.372057540619</v>
      </c>
      <c r="F42" s="4">
        <v>69616.372057540619</v>
      </c>
      <c r="G42">
        <v>0</v>
      </c>
      <c r="H42">
        <v>65812.049629571193</v>
      </c>
      <c r="I42" s="4">
        <v>65812.049629571193</v>
      </c>
      <c r="J42">
        <v>0</v>
      </c>
      <c r="K42">
        <v>72811.451699991652</v>
      </c>
      <c r="L42" s="4">
        <v>72811.451699991652</v>
      </c>
      <c r="M42">
        <v>65812.049629571193</v>
      </c>
      <c r="N42" s="4">
        <v>580730.98583277792</v>
      </c>
      <c r="O42">
        <v>580730.98583277781</v>
      </c>
      <c r="P42">
        <v>706697.89806974563</v>
      </c>
      <c r="Q42">
        <v>706697.89806974574</v>
      </c>
      <c r="R42">
        <v>0</v>
      </c>
      <c r="S42">
        <v>216171.02595933329</v>
      </c>
      <c r="T42">
        <v>547026.92135951691</v>
      </c>
      <c r="U42">
        <v>125966.91223696779</v>
      </c>
      <c r="V42">
        <v>265043.84577061242</v>
      </c>
      <c r="W42">
        <v>65812.049629606961</v>
      </c>
      <c r="X42" s="4">
        <v>16939.229818292191</v>
      </c>
      <c r="Y42" t="s">
        <v>39</v>
      </c>
      <c r="Z42" t="s">
        <v>30</v>
      </c>
      <c r="AA42" t="s">
        <v>32</v>
      </c>
    </row>
    <row r="43" spans="1:27" x14ac:dyDescent="0.25">
      <c r="A43">
        <v>0</v>
      </c>
      <c r="B43">
        <v>70782.69513537256</v>
      </c>
      <c r="C43" s="4">
        <v>70782.69513537256</v>
      </c>
      <c r="D43">
        <v>0</v>
      </c>
      <c r="E43">
        <v>66938.078500847769</v>
      </c>
      <c r="F43" s="4">
        <v>66938.078500847769</v>
      </c>
      <c r="G43">
        <v>0</v>
      </c>
      <c r="H43">
        <v>64647.57658587562</v>
      </c>
      <c r="I43" s="4">
        <v>64647.57658587562</v>
      </c>
      <c r="J43">
        <v>0</v>
      </c>
      <c r="K43">
        <v>68317.649964858472</v>
      </c>
      <c r="L43" s="4">
        <v>68317.649964858472</v>
      </c>
      <c r="M43">
        <v>68317.649964858472</v>
      </c>
      <c r="N43" s="4">
        <v>581306.91152877233</v>
      </c>
      <c r="O43">
        <v>581306.91152877233</v>
      </c>
      <c r="P43">
        <v>706629.98103414488</v>
      </c>
      <c r="Q43">
        <v>706629.98103414488</v>
      </c>
      <c r="R43">
        <v>0</v>
      </c>
      <c r="S43">
        <v>202368.35022209591</v>
      </c>
      <c r="T43">
        <v>527820.61651930201</v>
      </c>
      <c r="U43">
        <v>125323.06950537259</v>
      </c>
      <c r="V43">
        <v>257134.61633234759</v>
      </c>
      <c r="W43">
        <v>68317.649964863565</v>
      </c>
      <c r="X43" s="4">
        <v>13551.383854606769</v>
      </c>
      <c r="Y43" t="s">
        <v>39</v>
      </c>
      <c r="Z43" t="s">
        <v>30</v>
      </c>
      <c r="AA43" t="s">
        <v>33</v>
      </c>
    </row>
    <row r="44" spans="1:27" s="31" customFormat="1" x14ac:dyDescent="0.25">
      <c r="A44" s="31">
        <v>5168.9035748582764</v>
      </c>
      <c r="B44" s="31">
        <v>86372.492715174827</v>
      </c>
      <c r="C44" s="32">
        <v>81203.589140316559</v>
      </c>
      <c r="D44" s="31">
        <v>4444.9362082760636</v>
      </c>
      <c r="E44" s="31">
        <v>79185.063385758403</v>
      </c>
      <c r="F44" s="32">
        <v>74740.12717748234</v>
      </c>
      <c r="G44" s="31">
        <v>4483.6609534312029</v>
      </c>
      <c r="H44" s="31">
        <v>84515.14183355523</v>
      </c>
      <c r="I44" s="32">
        <v>80031.480880124029</v>
      </c>
      <c r="J44" s="31">
        <v>4591.2002446475426</v>
      </c>
      <c r="K44" s="31">
        <v>84594.372728812392</v>
      </c>
      <c r="L44" s="32">
        <v>80003.172484164854</v>
      </c>
      <c r="M44" s="31">
        <v>80031.480880124029</v>
      </c>
      <c r="N44" s="32">
        <v>635484.16121702327</v>
      </c>
      <c r="O44" s="31">
        <v>590278.96058668301</v>
      </c>
      <c r="P44" s="31">
        <v>718754.16544650379</v>
      </c>
      <c r="Q44" s="31">
        <v>763959.36607684405</v>
      </c>
      <c r="R44" s="31">
        <v>0</v>
      </c>
      <c r="S44" s="31">
        <v>235946.88880196371</v>
      </c>
      <c r="T44" s="31">
        <v>603100.07596211997</v>
      </c>
      <c r="U44" s="31">
        <v>128475.20485982081</v>
      </c>
      <c r="V44" s="31">
        <v>287121.70628003229</v>
      </c>
      <c r="W44" s="31">
        <v>-635484.16121702315</v>
      </c>
      <c r="X44" s="32">
        <v>28856.663402055448</v>
      </c>
      <c r="Y44" s="31" t="s">
        <v>53</v>
      </c>
      <c r="Z44" s="31" t="s">
        <v>27</v>
      </c>
      <c r="AA44" s="31" t="s">
        <v>32</v>
      </c>
    </row>
    <row r="45" spans="1:27" x14ac:dyDescent="0.25">
      <c r="A45">
        <v>4145.5637695887544</v>
      </c>
      <c r="B45">
        <v>72877.148134280505</v>
      </c>
      <c r="C45" s="4">
        <v>68731.584364691749</v>
      </c>
      <c r="D45">
        <v>3731.517336373553</v>
      </c>
      <c r="E45">
        <v>69004.422915632094</v>
      </c>
      <c r="F45" s="4">
        <v>65272.905579258542</v>
      </c>
      <c r="G45">
        <v>0</v>
      </c>
      <c r="H45">
        <v>67860.39328347212</v>
      </c>
      <c r="I45" s="4">
        <v>67860.39328347212</v>
      </c>
      <c r="J45">
        <v>3710.9504996185542</v>
      </c>
      <c r="K45">
        <v>71171.142761283263</v>
      </c>
      <c r="L45" s="4">
        <v>67460.192261664706</v>
      </c>
      <c r="M45">
        <v>67860.39328347212</v>
      </c>
      <c r="N45" s="4">
        <v>619466.69692406873</v>
      </c>
      <c r="O45">
        <v>619466.69692406897</v>
      </c>
      <c r="P45">
        <v>745678.84173160431</v>
      </c>
      <c r="Q45">
        <v>745678.84173160419</v>
      </c>
      <c r="R45">
        <v>0</v>
      </c>
      <c r="S45">
        <v>201464.68220561501</v>
      </c>
      <c r="T45">
        <v>525098.76712354925</v>
      </c>
      <c r="U45">
        <v>126212.1448075354</v>
      </c>
      <c r="V45">
        <v>255773.69163446201</v>
      </c>
      <c r="W45">
        <v>67860.393283500423</v>
      </c>
      <c r="X45" s="4">
        <v>13551.383854625141</v>
      </c>
      <c r="Y45" t="s">
        <v>53</v>
      </c>
      <c r="Z45" t="s">
        <v>29</v>
      </c>
      <c r="AA45" t="s">
        <v>32</v>
      </c>
    </row>
    <row r="46" spans="1:27" x14ac:dyDescent="0.25">
      <c r="A46">
        <v>0</v>
      </c>
      <c r="B46">
        <v>70501.251632508065</v>
      </c>
      <c r="C46" s="4">
        <v>70501.251632508065</v>
      </c>
      <c r="D46">
        <v>0</v>
      </c>
      <c r="E46">
        <v>70267.200448127303</v>
      </c>
      <c r="F46" s="4">
        <v>70267.200448127303</v>
      </c>
      <c r="G46">
        <v>0</v>
      </c>
      <c r="H46">
        <v>74350.769704932536</v>
      </c>
      <c r="I46" s="4">
        <v>74350.769704932536</v>
      </c>
      <c r="J46">
        <v>0</v>
      </c>
      <c r="K46">
        <v>70714.753199992105</v>
      </c>
      <c r="L46" s="4">
        <v>70714.753199992105</v>
      </c>
      <c r="M46">
        <v>70501.251632508065</v>
      </c>
      <c r="N46" s="4">
        <v>566583.94446886994</v>
      </c>
      <c r="O46">
        <v>566583.94446886994</v>
      </c>
      <c r="P46">
        <v>687861.4541136506</v>
      </c>
      <c r="Q46">
        <v>687861.4541136506</v>
      </c>
      <c r="R46">
        <v>0</v>
      </c>
      <c r="S46">
        <v>215332.7233530519</v>
      </c>
      <c r="T46">
        <v>564892.25804386055</v>
      </c>
      <c r="U46">
        <v>121277.5096447806</v>
      </c>
      <c r="V46">
        <v>279058.2830583005</v>
      </c>
      <c r="W46">
        <v>70501.251632525993</v>
      </c>
      <c r="X46" s="4">
        <v>6775.6919272594969</v>
      </c>
      <c r="Y46" t="s">
        <v>53</v>
      </c>
      <c r="Z46" t="s">
        <v>30</v>
      </c>
      <c r="AA46" t="s">
        <v>28</v>
      </c>
    </row>
    <row r="47" spans="1:27" x14ac:dyDescent="0.25">
      <c r="A47">
        <v>0</v>
      </c>
      <c r="B47">
        <v>71164.311552249303</v>
      </c>
      <c r="C47" s="4">
        <v>71164.311552249303</v>
      </c>
      <c r="D47">
        <v>0</v>
      </c>
      <c r="E47">
        <v>68219.828654004421</v>
      </c>
      <c r="F47" s="4">
        <v>68219.828654004421</v>
      </c>
      <c r="G47">
        <v>0</v>
      </c>
      <c r="H47">
        <v>72873.066701188334</v>
      </c>
      <c r="I47" s="4">
        <v>72873.066701188334</v>
      </c>
      <c r="J47">
        <v>0</v>
      </c>
      <c r="K47">
        <v>70714.753199992469</v>
      </c>
      <c r="L47" s="4">
        <v>70714.753199992469</v>
      </c>
      <c r="M47">
        <v>68219.828654004421</v>
      </c>
      <c r="N47" s="4">
        <v>566753.00535962952</v>
      </c>
      <c r="O47">
        <v>566753.00535962952</v>
      </c>
      <c r="P47">
        <v>687862.0347855197</v>
      </c>
      <c r="Q47">
        <v>687862.0347855197</v>
      </c>
      <c r="R47">
        <v>0</v>
      </c>
      <c r="S47">
        <v>214752.13145343011</v>
      </c>
      <c r="T47">
        <v>552392.53636023181</v>
      </c>
      <c r="U47">
        <v>121109.0294258902</v>
      </c>
      <c r="V47">
        <v>269420.57625279733</v>
      </c>
      <c r="W47">
        <v>68219.828654039302</v>
      </c>
      <c r="X47" s="4">
        <v>13551.38385463727</v>
      </c>
      <c r="Y47" t="s">
        <v>53</v>
      </c>
      <c r="Z47" t="s">
        <v>30</v>
      </c>
      <c r="AA47" t="s">
        <v>31</v>
      </c>
    </row>
    <row r="48" spans="1:27" x14ac:dyDescent="0.25">
      <c r="A48">
        <v>0</v>
      </c>
      <c r="B48">
        <v>64615.325990179554</v>
      </c>
      <c r="C48" s="4">
        <v>64615.325990179554</v>
      </c>
      <c r="D48">
        <v>0</v>
      </c>
      <c r="E48">
        <v>63858.434548120647</v>
      </c>
      <c r="F48" s="4">
        <v>63858.434548120647</v>
      </c>
      <c r="G48">
        <v>0</v>
      </c>
      <c r="H48">
        <v>67519.796422968313</v>
      </c>
      <c r="I48" s="4">
        <v>67519.796422968313</v>
      </c>
      <c r="J48">
        <v>0</v>
      </c>
      <c r="K48">
        <v>64649.889899997797</v>
      </c>
      <c r="L48" s="4">
        <v>64649.889899997797</v>
      </c>
      <c r="M48">
        <v>67519.796422968313</v>
      </c>
      <c r="N48" s="4">
        <v>567805.78666599013</v>
      </c>
      <c r="O48">
        <v>567805.78666599025</v>
      </c>
      <c r="P48">
        <v>687892.76818647387</v>
      </c>
      <c r="Q48">
        <v>687892.76818647375</v>
      </c>
      <c r="R48">
        <v>0</v>
      </c>
      <c r="S48">
        <v>193123.65043829801</v>
      </c>
      <c r="T48">
        <v>514511.20179522427</v>
      </c>
      <c r="U48">
        <v>120086.9815204836</v>
      </c>
      <c r="V48">
        <v>253867.754933958</v>
      </c>
      <c r="W48">
        <v>67519.796378641098</v>
      </c>
      <c r="X48" s="4">
        <v>6775.691927308304</v>
      </c>
      <c r="Y48" t="s">
        <v>53</v>
      </c>
      <c r="Z48" t="s">
        <v>30</v>
      </c>
      <c r="AA48" t="s">
        <v>32</v>
      </c>
    </row>
    <row r="49" spans="1:27" x14ac:dyDescent="0.25">
      <c r="A49">
        <v>0</v>
      </c>
      <c r="B49">
        <v>70992.731390176094</v>
      </c>
      <c r="C49" s="4">
        <v>70992.731390176094</v>
      </c>
      <c r="D49">
        <v>0</v>
      </c>
      <c r="E49">
        <v>70267.200448120813</v>
      </c>
      <c r="F49" s="4">
        <v>70267.200448120813</v>
      </c>
      <c r="G49">
        <v>0</v>
      </c>
      <c r="H49">
        <v>74350.769704928927</v>
      </c>
      <c r="I49" s="4">
        <v>74350.769704928927</v>
      </c>
      <c r="J49">
        <v>0</v>
      </c>
      <c r="K49">
        <v>69986.648758912837</v>
      </c>
      <c r="L49" s="4">
        <v>69986.648758912837</v>
      </c>
      <c r="M49">
        <v>69986.648758912837</v>
      </c>
      <c r="N49" s="4">
        <v>566815.95476378524</v>
      </c>
      <c r="O49">
        <v>566815.95476378524</v>
      </c>
      <c r="P49">
        <v>687856.8397251484</v>
      </c>
      <c r="Q49">
        <v>687856.8397251484</v>
      </c>
      <c r="R49">
        <v>0</v>
      </c>
      <c r="S49">
        <v>215610.70154322579</v>
      </c>
      <c r="T49">
        <v>564419.00867698295</v>
      </c>
      <c r="U49">
        <v>121040.8849613631</v>
      </c>
      <c r="V49">
        <v>278821.65837484441</v>
      </c>
      <c r="W49">
        <v>69986.648717673772</v>
      </c>
      <c r="X49" s="4">
        <v>6775.6919272943633</v>
      </c>
      <c r="Y49" t="s">
        <v>53</v>
      </c>
      <c r="Z49" t="s">
        <v>30</v>
      </c>
      <c r="AA49" t="s">
        <v>33</v>
      </c>
    </row>
    <row r="50" spans="1:27" s="35" customFormat="1" x14ac:dyDescent="0.25">
      <c r="A50" s="35">
        <v>5244.661964586975</v>
      </c>
      <c r="B50" s="35">
        <v>92685.349847005447</v>
      </c>
      <c r="C50" s="36">
        <v>87440.687882418468</v>
      </c>
      <c r="D50" s="35">
        <v>5115.1540244714788</v>
      </c>
      <c r="E50" s="35">
        <v>88145.744538599873</v>
      </c>
      <c r="F50" s="36">
        <v>83030.590514128387</v>
      </c>
      <c r="G50" s="35">
        <v>4907.1460703918092</v>
      </c>
      <c r="H50" s="35">
        <v>88468.983737624338</v>
      </c>
      <c r="I50" s="36">
        <v>83561.837667232525</v>
      </c>
      <c r="J50" s="35">
        <v>5243.3085757052249</v>
      </c>
      <c r="K50" s="35">
        <v>91112.339679717581</v>
      </c>
      <c r="L50" s="36">
        <v>85869.031104012363</v>
      </c>
      <c r="M50" s="35">
        <v>83561.837667232525</v>
      </c>
      <c r="N50" s="36">
        <v>650455.14448129665</v>
      </c>
      <c r="O50" s="35">
        <v>604484.21815724997</v>
      </c>
      <c r="P50" s="35">
        <v>746857.24377733353</v>
      </c>
      <c r="Q50" s="35">
        <v>792828.17010138021</v>
      </c>
      <c r="R50" s="35">
        <v>0</v>
      </c>
      <c r="S50" s="35">
        <v>256340.30950055929</v>
      </c>
      <c r="T50" s="35">
        <v>659753.23740964499</v>
      </c>
      <c r="U50" s="35">
        <v>142373.02562008359</v>
      </c>
      <c r="V50" s="35">
        <v>319851.09024185309</v>
      </c>
      <c r="W50" s="35">
        <v>-650455.14448129665</v>
      </c>
      <c r="X50" s="36">
        <v>20051.056925938759</v>
      </c>
      <c r="Y50" s="35" t="s">
        <v>54</v>
      </c>
      <c r="Z50" s="35" t="s">
        <v>27</v>
      </c>
      <c r="AA50" s="35" t="s">
        <v>32</v>
      </c>
    </row>
    <row r="51" spans="1:27" x14ac:dyDescent="0.25">
      <c r="A51">
        <v>3762.8286476380922</v>
      </c>
      <c r="B51">
        <v>82700.114951000534</v>
      </c>
      <c r="C51" s="4">
        <v>78937.286303362445</v>
      </c>
      <c r="D51">
        <v>4337.5477096088835</v>
      </c>
      <c r="E51">
        <v>82878.254430170564</v>
      </c>
      <c r="F51" s="4">
        <v>78540.706720561677</v>
      </c>
      <c r="G51">
        <v>0</v>
      </c>
      <c r="H51">
        <v>75437.444698547013</v>
      </c>
      <c r="I51" s="4">
        <v>75437.444698547013</v>
      </c>
      <c r="J51">
        <v>3869.385471849273</v>
      </c>
      <c r="K51">
        <v>81734.558537758669</v>
      </c>
      <c r="L51" s="4">
        <v>77865.173065909388</v>
      </c>
      <c r="M51">
        <v>75437.444698547013</v>
      </c>
      <c r="N51" s="4">
        <v>634250.49837020878</v>
      </c>
      <c r="O51">
        <v>634250.49837020878</v>
      </c>
      <c r="P51">
        <v>773877.87648820539</v>
      </c>
      <c r="Q51">
        <v>773877.87648820539</v>
      </c>
      <c r="R51">
        <v>0</v>
      </c>
      <c r="S51">
        <v>235343.16608983351</v>
      </c>
      <c r="T51">
        <v>618173.37561310723</v>
      </c>
      <c r="U51">
        <v>139627.37811799659</v>
      </c>
      <c r="V51">
        <v>307392.76482472668</v>
      </c>
      <c r="W51">
        <v>75437.444675125575</v>
      </c>
      <c r="X51" s="4">
        <v>3387.8459636538169</v>
      </c>
      <c r="Y51" t="s">
        <v>54</v>
      </c>
      <c r="Z51" t="s">
        <v>29</v>
      </c>
      <c r="AA51" t="s">
        <v>32</v>
      </c>
    </row>
    <row r="52" spans="1:27" x14ac:dyDescent="0.25">
      <c r="A52">
        <v>0</v>
      </c>
      <c r="B52">
        <v>75406.818925913962</v>
      </c>
      <c r="C52" s="4">
        <v>75406.818925913962</v>
      </c>
      <c r="D52">
        <v>0</v>
      </c>
      <c r="E52">
        <v>76428.2780920605</v>
      </c>
      <c r="F52" s="4">
        <v>76428.2780920605</v>
      </c>
      <c r="G52">
        <v>0</v>
      </c>
      <c r="H52">
        <v>76616.297541860506</v>
      </c>
      <c r="I52" s="4">
        <v>76616.297541860506</v>
      </c>
      <c r="J52">
        <v>0</v>
      </c>
      <c r="K52">
        <v>75785.367592460636</v>
      </c>
      <c r="L52" s="4">
        <v>75785.367592460636</v>
      </c>
      <c r="M52">
        <v>75406.818925913962</v>
      </c>
      <c r="N52" s="4">
        <v>582519.3638584424</v>
      </c>
      <c r="O52">
        <v>582519.3638584424</v>
      </c>
      <c r="P52">
        <v>715756.12604169745</v>
      </c>
      <c r="Q52">
        <v>715756.12604169745</v>
      </c>
      <c r="R52">
        <v>0</v>
      </c>
      <c r="S52">
        <v>228829.9432263817</v>
      </c>
      <c r="T52">
        <v>608473.52430459484</v>
      </c>
      <c r="U52">
        <v>133236.76218325511</v>
      </c>
      <c r="V52">
        <v>304236.76215229928</v>
      </c>
      <c r="W52">
        <v>75406.818921773855</v>
      </c>
      <c r="X52" s="4">
        <v>-3.6670826375484471E-9</v>
      </c>
      <c r="Y52" t="s">
        <v>54</v>
      </c>
      <c r="Z52" t="s">
        <v>30</v>
      </c>
      <c r="AA52" t="s">
        <v>28</v>
      </c>
    </row>
    <row r="53" spans="1:27" x14ac:dyDescent="0.25">
      <c r="A53">
        <v>0</v>
      </c>
      <c r="B53">
        <v>77816.4118125979</v>
      </c>
      <c r="C53" s="4">
        <v>77816.4118125979</v>
      </c>
      <c r="D53">
        <v>0</v>
      </c>
      <c r="E53">
        <v>74805.147671536048</v>
      </c>
      <c r="F53" s="4">
        <v>74805.147671536048</v>
      </c>
      <c r="G53">
        <v>0</v>
      </c>
      <c r="H53">
        <v>76153.557320640044</v>
      </c>
      <c r="I53" s="4">
        <v>76153.557320640044</v>
      </c>
      <c r="J53">
        <v>0</v>
      </c>
      <c r="K53">
        <v>77576.419349997755</v>
      </c>
      <c r="L53" s="4">
        <v>77576.419349997755</v>
      </c>
      <c r="M53">
        <v>74805.147671536048</v>
      </c>
      <c r="N53" s="4">
        <v>581643.94966096303</v>
      </c>
      <c r="O53">
        <v>581643.94966096303</v>
      </c>
      <c r="P53">
        <v>715785.78780455387</v>
      </c>
      <c r="Q53">
        <v>715785.78780455387</v>
      </c>
      <c r="R53">
        <v>0</v>
      </c>
      <c r="S53">
        <v>231546.3884832357</v>
      </c>
      <c r="T53">
        <v>602539.53441858815</v>
      </c>
      <c r="U53">
        <v>134141.83814359081</v>
      </c>
      <c r="V53">
        <v>296187.99826381629</v>
      </c>
      <c r="W53">
        <v>74805.147671535786</v>
      </c>
      <c r="X53" s="4">
        <v>10163.53789095546</v>
      </c>
      <c r="Y53" t="s">
        <v>54</v>
      </c>
      <c r="Z53" t="s">
        <v>30</v>
      </c>
      <c r="AA53" t="s">
        <v>31</v>
      </c>
    </row>
    <row r="54" spans="1:27" x14ac:dyDescent="0.25">
      <c r="A54">
        <v>0</v>
      </c>
      <c r="B54">
        <v>74918.399793357734</v>
      </c>
      <c r="C54" s="4">
        <v>74918.399793357734</v>
      </c>
      <c r="D54">
        <v>0</v>
      </c>
      <c r="E54">
        <v>73865.441581946594</v>
      </c>
      <c r="F54" s="4">
        <v>73865.441581946594</v>
      </c>
      <c r="G54">
        <v>0</v>
      </c>
      <c r="H54">
        <v>73395.748901135565</v>
      </c>
      <c r="I54" s="4">
        <v>73395.748901135565</v>
      </c>
      <c r="J54">
        <v>0</v>
      </c>
      <c r="K54">
        <v>74055.540599998596</v>
      </c>
      <c r="L54" s="4">
        <v>74055.540599998596</v>
      </c>
      <c r="M54">
        <v>73395.748901135565</v>
      </c>
      <c r="N54" s="4">
        <v>582578.13830849482</v>
      </c>
      <c r="O54">
        <v>582578.13830849482</v>
      </c>
      <c r="P54">
        <v>715756.80384414492</v>
      </c>
      <c r="Q54">
        <v>715756.80384414492</v>
      </c>
      <c r="R54">
        <v>0</v>
      </c>
      <c r="S54">
        <v>222839.38197530291</v>
      </c>
      <c r="T54">
        <v>585694.56982557219</v>
      </c>
      <c r="U54">
        <v>133178.6655356501</v>
      </c>
      <c r="V54">
        <v>289459.43894913362</v>
      </c>
      <c r="W54">
        <v>73395.748901143394</v>
      </c>
      <c r="X54" s="4">
        <v>6775.6919273048989</v>
      </c>
      <c r="Y54" t="s">
        <v>54</v>
      </c>
      <c r="Z54" t="s">
        <v>30</v>
      </c>
      <c r="AA54" t="s">
        <v>32</v>
      </c>
    </row>
    <row r="55" spans="1:27" x14ac:dyDescent="0.25">
      <c r="A55">
        <v>0</v>
      </c>
      <c r="B55">
        <v>76323.158999995372</v>
      </c>
      <c r="C55" s="4">
        <v>76323.158999995372</v>
      </c>
      <c r="D55">
        <v>0</v>
      </c>
      <c r="E55">
        <v>76829.640299995415</v>
      </c>
      <c r="F55" s="4">
        <v>76829.640299995415</v>
      </c>
      <c r="G55">
        <v>0</v>
      </c>
      <c r="H55">
        <v>77000.541299995355</v>
      </c>
      <c r="I55" s="4">
        <v>77000.541299995355</v>
      </c>
      <c r="J55">
        <v>0</v>
      </c>
      <c r="K55">
        <v>74985.210537025341</v>
      </c>
      <c r="L55" s="4">
        <v>74985.210537025341</v>
      </c>
      <c r="M55">
        <v>74985.210537025341</v>
      </c>
      <c r="N55" s="4">
        <v>583118.2762360312</v>
      </c>
      <c r="O55">
        <v>583118.2762360312</v>
      </c>
      <c r="P55">
        <v>715756.8273730611</v>
      </c>
      <c r="Q55">
        <v>715756.8273730611</v>
      </c>
      <c r="R55">
        <v>0</v>
      </c>
      <c r="S55">
        <v>230153.34059998611</v>
      </c>
      <c r="T55">
        <v>610277.102274023</v>
      </c>
      <c r="U55">
        <v>132638.5511370298</v>
      </c>
      <c r="V55">
        <v>305138.55113701138</v>
      </c>
      <c r="W55">
        <v>74985.210492699436</v>
      </c>
      <c r="X55" s="4">
        <v>5.8207660913467407E-11</v>
      </c>
      <c r="Y55" t="s">
        <v>54</v>
      </c>
      <c r="Z55" t="s">
        <v>30</v>
      </c>
      <c r="AA55" t="s">
        <v>33</v>
      </c>
    </row>
    <row r="56" spans="1:27" s="35" customFormat="1" x14ac:dyDescent="0.25">
      <c r="A56" s="35">
        <v>1049.911721832256</v>
      </c>
      <c r="B56" s="35">
        <v>87630.397498309583</v>
      </c>
      <c r="C56" s="36">
        <v>86580.485776477333</v>
      </c>
      <c r="D56" s="35">
        <v>1082.476172558439</v>
      </c>
      <c r="E56" s="35">
        <v>82947.614911365759</v>
      </c>
      <c r="F56" s="36">
        <v>81865.13873880732</v>
      </c>
      <c r="G56" s="35">
        <v>10201.72439316376</v>
      </c>
      <c r="H56" s="35">
        <v>90864.429178620732</v>
      </c>
      <c r="I56" s="36">
        <v>80662.704785456968</v>
      </c>
      <c r="J56" s="35">
        <v>1009.91815472359</v>
      </c>
      <c r="K56" s="35">
        <v>86146.04702587497</v>
      </c>
      <c r="L56" s="36">
        <v>85136.128871151377</v>
      </c>
      <c r="M56" s="35">
        <v>80662.704785456983</v>
      </c>
      <c r="N56" s="36">
        <v>639860.311974379</v>
      </c>
      <c r="O56" s="35">
        <v>608507.48565033241</v>
      </c>
      <c r="P56" s="35">
        <v>747052.77859477</v>
      </c>
      <c r="Q56" s="35">
        <v>778405.60491881671</v>
      </c>
      <c r="R56" s="35">
        <v>0</v>
      </c>
      <c r="S56" s="35">
        <v>253581.75338643609</v>
      </c>
      <c r="T56" s="35">
        <v>647422.52753825183</v>
      </c>
      <c r="U56" s="35">
        <v>138545.29294443759</v>
      </c>
      <c r="V56" s="35">
        <v>313178.06936635869</v>
      </c>
      <c r="W56" s="35">
        <v>-639860.311974379</v>
      </c>
      <c r="X56" s="36">
        <v>21066.38880553428</v>
      </c>
      <c r="Y56" s="35" t="s">
        <v>55</v>
      </c>
      <c r="Z56" s="35" t="s">
        <v>27</v>
      </c>
      <c r="AA56" s="35" t="s">
        <v>32</v>
      </c>
    </row>
    <row r="57" spans="1:27" x14ac:dyDescent="0.25">
      <c r="A57">
        <v>913.91823235279389</v>
      </c>
      <c r="B57">
        <v>72501.729172266409</v>
      </c>
      <c r="C57" s="4">
        <v>71587.810939913616</v>
      </c>
      <c r="D57">
        <v>941.0507106131513</v>
      </c>
      <c r="E57">
        <v>71642.184790217798</v>
      </c>
      <c r="F57" s="4">
        <v>70701.134079604642</v>
      </c>
      <c r="G57">
        <v>0</v>
      </c>
      <c r="H57">
        <v>67428.428903317719</v>
      </c>
      <c r="I57" s="4">
        <v>67428.428903317719</v>
      </c>
      <c r="J57">
        <v>879.55917818368857</v>
      </c>
      <c r="K57">
        <v>70836.733904891313</v>
      </c>
      <c r="L57" s="4">
        <v>69957.174726707628</v>
      </c>
      <c r="M57">
        <v>67428.428903317719</v>
      </c>
      <c r="N57" s="4">
        <v>610476.61643498961</v>
      </c>
      <c r="O57">
        <v>610476.61643498985</v>
      </c>
      <c r="P57">
        <v>745997.93241416686</v>
      </c>
      <c r="Q57">
        <v>745997.93241416663</v>
      </c>
      <c r="R57">
        <v>0</v>
      </c>
      <c r="S57">
        <v>212246.11974622589</v>
      </c>
      <c r="T57">
        <v>555961.25133543718</v>
      </c>
      <c r="U57">
        <v>135521.31597917699</v>
      </c>
      <c r="V57">
        <v>276286.70268589357</v>
      </c>
      <c r="W57">
        <v>67428.428903328459</v>
      </c>
      <c r="X57" s="4">
        <v>3387.8459636499761</v>
      </c>
      <c r="Y57" t="s">
        <v>55</v>
      </c>
      <c r="Z57" t="s">
        <v>29</v>
      </c>
      <c r="AA57" t="s">
        <v>32</v>
      </c>
    </row>
    <row r="58" spans="1:27" x14ac:dyDescent="0.25">
      <c r="A58">
        <v>0</v>
      </c>
      <c r="B58">
        <v>72964.355030991181</v>
      </c>
      <c r="C58" s="4">
        <v>72964.355030991181</v>
      </c>
      <c r="D58">
        <v>0</v>
      </c>
      <c r="E58">
        <v>73347.453939939674</v>
      </c>
      <c r="F58" s="4">
        <v>73347.453939939674</v>
      </c>
      <c r="G58">
        <v>101.8494</v>
      </c>
      <c r="H58">
        <v>74363.713224986568</v>
      </c>
      <c r="I58" s="4">
        <v>74261.863824986562</v>
      </c>
      <c r="J58">
        <v>0</v>
      </c>
      <c r="K58">
        <v>73711.415699997029</v>
      </c>
      <c r="L58" s="4">
        <v>73711.415699997029</v>
      </c>
      <c r="M58">
        <v>72964.355030991181</v>
      </c>
      <c r="N58" s="4">
        <v>586318.54421651782</v>
      </c>
      <c r="O58">
        <v>586318.54421651782</v>
      </c>
      <c r="P58">
        <v>716797.16737165407</v>
      </c>
      <c r="Q58">
        <v>716797.16737165407</v>
      </c>
      <c r="R58">
        <v>0</v>
      </c>
      <c r="S58">
        <v>221320.73346492331</v>
      </c>
      <c r="T58">
        <v>581794.4850645198</v>
      </c>
      <c r="U58">
        <v>130478.6231551362</v>
      </c>
      <c r="V58">
        <v>287509.39656860533</v>
      </c>
      <c r="W58">
        <v>72964.355031001425</v>
      </c>
      <c r="X58" s="4">
        <v>6775.691927309148</v>
      </c>
      <c r="Y58" t="s">
        <v>55</v>
      </c>
      <c r="Z58" t="s">
        <v>30</v>
      </c>
      <c r="AA58" t="s">
        <v>28</v>
      </c>
    </row>
    <row r="59" spans="1:27" x14ac:dyDescent="0.25">
      <c r="A59">
        <v>0</v>
      </c>
      <c r="B59">
        <v>76529.675353443396</v>
      </c>
      <c r="C59" s="4">
        <v>76529.675353443396</v>
      </c>
      <c r="D59">
        <v>0</v>
      </c>
      <c r="E59">
        <v>72133.866676504986</v>
      </c>
      <c r="F59" s="4">
        <v>72133.866676504986</v>
      </c>
      <c r="G59">
        <v>101.8494</v>
      </c>
      <c r="H59">
        <v>76097.194611579645</v>
      </c>
      <c r="I59" s="4">
        <v>75995.345211579639</v>
      </c>
      <c r="J59">
        <v>0</v>
      </c>
      <c r="K59">
        <v>75351.332699987586</v>
      </c>
      <c r="L59" s="4">
        <v>75351.332699987586</v>
      </c>
      <c r="M59">
        <v>72133.866676504986</v>
      </c>
      <c r="N59" s="4">
        <v>586038.36837457167</v>
      </c>
      <c r="O59">
        <v>586038.36837457167</v>
      </c>
      <c r="P59">
        <v>716838.89030496089</v>
      </c>
      <c r="Q59">
        <v>716838.89030496089</v>
      </c>
      <c r="R59">
        <v>0</v>
      </c>
      <c r="S59">
        <v>227876.35326501061</v>
      </c>
      <c r="T59">
        <v>589856.90199204104</v>
      </c>
      <c r="U59">
        <v>130800.52193038919</v>
      </c>
      <c r="V59">
        <v>289846.68205052539</v>
      </c>
      <c r="W59">
        <v>72133.866676547477</v>
      </c>
      <c r="X59" s="4">
        <v>10163.53789099015</v>
      </c>
      <c r="Y59" t="s">
        <v>55</v>
      </c>
      <c r="Z59" t="s">
        <v>30</v>
      </c>
      <c r="AA59" t="s">
        <v>31</v>
      </c>
    </row>
    <row r="60" spans="1:27" x14ac:dyDescent="0.25">
      <c r="A60">
        <v>0</v>
      </c>
      <c r="B60">
        <v>68233.700249997724</v>
      </c>
      <c r="C60" s="4">
        <v>68233.700249997724</v>
      </c>
      <c r="D60">
        <v>0</v>
      </c>
      <c r="E60">
        <v>69633.889199997851</v>
      </c>
      <c r="F60" s="4">
        <v>69633.889199997851</v>
      </c>
      <c r="G60">
        <v>0</v>
      </c>
      <c r="H60">
        <v>67478.645895753027</v>
      </c>
      <c r="I60" s="4">
        <v>67478.645895753027</v>
      </c>
      <c r="J60">
        <v>0</v>
      </c>
      <c r="K60">
        <v>67899.896549997764</v>
      </c>
      <c r="L60" s="4">
        <v>67899.896549997764</v>
      </c>
      <c r="M60">
        <v>67478.645895753027</v>
      </c>
      <c r="N60" s="4">
        <v>586665.08294267347</v>
      </c>
      <c r="O60">
        <v>586665.08294267347</v>
      </c>
      <c r="P60">
        <v>715911.21483842912</v>
      </c>
      <c r="Q60">
        <v>715911.21483842912</v>
      </c>
      <c r="R60">
        <v>0</v>
      </c>
      <c r="S60">
        <v>205767.48599999331</v>
      </c>
      <c r="T60">
        <v>546492.26379149314</v>
      </c>
      <c r="U60">
        <v>129246.13189575569</v>
      </c>
      <c r="V60">
        <v>273246.13189574669</v>
      </c>
      <c r="W60">
        <v>67478.645895757785</v>
      </c>
      <c r="X60" s="4">
        <v>-4.074536263942719E-10</v>
      </c>
      <c r="Y60" t="s">
        <v>55</v>
      </c>
      <c r="Z60" t="s">
        <v>30</v>
      </c>
      <c r="AA60" t="s">
        <v>32</v>
      </c>
    </row>
    <row r="61" spans="1:27" x14ac:dyDescent="0.25">
      <c r="A61">
        <v>0</v>
      </c>
      <c r="B61">
        <v>75203.003000528726</v>
      </c>
      <c r="C61" s="4">
        <v>75203.003000528726</v>
      </c>
      <c r="D61">
        <v>0</v>
      </c>
      <c r="E61">
        <v>73719.539139937842</v>
      </c>
      <c r="F61" s="4">
        <v>73719.539139937842</v>
      </c>
      <c r="G61">
        <v>101.8494</v>
      </c>
      <c r="H61">
        <v>75033.927024984339</v>
      </c>
      <c r="I61" s="4">
        <v>74932.077624984333</v>
      </c>
      <c r="J61">
        <v>0</v>
      </c>
      <c r="K61">
        <v>71891.941165638345</v>
      </c>
      <c r="L61" s="4">
        <v>71891.941165638345</v>
      </c>
      <c r="M61">
        <v>71891.941165638345</v>
      </c>
      <c r="N61" s="4">
        <v>586347.52075904538</v>
      </c>
      <c r="O61">
        <v>586347.52075904526</v>
      </c>
      <c r="P61">
        <v>716787.61634936498</v>
      </c>
      <c r="Q61">
        <v>716787.6163493651</v>
      </c>
      <c r="R61">
        <v>0</v>
      </c>
      <c r="S61">
        <v>223854.61976545089</v>
      </c>
      <c r="T61">
        <v>584717.42993487534</v>
      </c>
      <c r="U61">
        <v>130440.0955903197</v>
      </c>
      <c r="V61">
        <v>288970.86900378618</v>
      </c>
      <c r="W61">
        <v>71891.941146698839</v>
      </c>
      <c r="X61" s="4">
        <v>6775.6919273030362</v>
      </c>
      <c r="Y61" t="s">
        <v>55</v>
      </c>
      <c r="Z61" t="s">
        <v>30</v>
      </c>
      <c r="AA61" t="s">
        <v>33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29FF-F8E6-4566-9BA9-D3FDEC4394D9}">
  <dimension ref="A1:J61"/>
  <sheetViews>
    <sheetView workbookViewId="0">
      <selection activeCell="C32" sqref="C32"/>
    </sheetView>
  </sheetViews>
  <sheetFormatPr defaultRowHeight="15" x14ac:dyDescent="0.25"/>
  <cols>
    <col min="1" max="1" width="16.42578125" customWidth="1"/>
    <col min="2" max="2" width="13.85546875" customWidth="1"/>
    <col min="3" max="3" width="14.42578125" customWidth="1"/>
    <col min="4" max="4" width="13" customWidth="1"/>
    <col min="5" max="5" width="16.7109375" customWidth="1"/>
    <col min="6" max="6" width="17" customWidth="1"/>
    <col min="7" max="7" width="18.42578125" customWidth="1"/>
    <col min="8" max="8" width="14.5703125" customWidth="1"/>
    <col min="9" max="9" width="14" customWidth="1"/>
    <col min="10" max="10" width="11.28515625" customWidth="1"/>
  </cols>
  <sheetData>
    <row r="1" spans="1:10" x14ac:dyDescent="0.25">
      <c r="A1" s="1" t="str">
        <f>OptimalityParameters!C1</f>
        <v>DA1_profit</v>
      </c>
      <c r="B1" s="1" t="str">
        <f>OptimalityParameters!F1</f>
        <v>DA2_profit</v>
      </c>
      <c r="C1" s="1" t="str">
        <f>OptimalityParameters!I1</f>
        <v>DA3_profit</v>
      </c>
      <c r="D1" s="1" t="str">
        <f>OptimalityParameters!L1</f>
        <v>DA4_profit</v>
      </c>
      <c r="E1" s="1" t="str">
        <f>OptimalityParameters!N1</f>
        <v>optSocialWelfare</v>
      </c>
      <c r="F1" s="1" t="s">
        <v>40</v>
      </c>
      <c r="G1" s="1" t="s">
        <v>41</v>
      </c>
      <c r="H1" s="1" t="s">
        <v>23</v>
      </c>
      <c r="I1" s="1" t="s">
        <v>24</v>
      </c>
      <c r="J1" s="1" t="s">
        <v>25</v>
      </c>
    </row>
    <row r="2" spans="1:10" x14ac:dyDescent="0.25">
      <c r="A2" s="34">
        <f>OptimalityParameters!C2</f>
        <v>87075.083411937638</v>
      </c>
      <c r="B2" s="34">
        <f>OptimalityParameters!F2</f>
        <v>82412.793845187523</v>
      </c>
      <c r="C2" s="34">
        <f>OptimalityParameters!I2</f>
        <v>83059.451695425654</v>
      </c>
      <c r="D2" s="34">
        <f>OptimalityParameters!L2</f>
        <v>85538.491104012341</v>
      </c>
      <c r="E2" s="2">
        <f>OptimalityParameters!N2</f>
        <v>615545.62159254716</v>
      </c>
      <c r="F2" s="3" t="s">
        <v>42</v>
      </c>
      <c r="G2" s="3" t="s">
        <v>42</v>
      </c>
      <c r="H2" s="4" t="s">
        <v>26</v>
      </c>
      <c r="I2" t="s">
        <v>27</v>
      </c>
      <c r="J2" t="s">
        <v>32</v>
      </c>
    </row>
    <row r="3" spans="1:10" x14ac:dyDescent="0.25">
      <c r="A3">
        <f>OptimalityParameters!C3</f>
        <v>81815.159387716674</v>
      </c>
      <c r="B3">
        <f>OptimalityParameters!F3</f>
        <v>79995.844786216345</v>
      </c>
      <c r="C3">
        <f>OptimalityParameters!I3</f>
        <v>77996.273137947763</v>
      </c>
      <c r="D3">
        <f>OptimalityParameters!L3</f>
        <v>80212.855727703718</v>
      </c>
      <c r="E3" s="5">
        <f>OptimalityParameters!N3</f>
        <v>607778.1570118774</v>
      </c>
      <c r="F3" s="6">
        <f>100*(E2-E3)/E2</f>
        <v>1.2618828415306873</v>
      </c>
      <c r="G3" s="3" t="s">
        <v>42</v>
      </c>
      <c r="H3" s="4" t="s">
        <v>26</v>
      </c>
      <c r="I3" t="s">
        <v>29</v>
      </c>
      <c r="J3" t="s">
        <v>32</v>
      </c>
    </row>
    <row r="4" spans="1:10" x14ac:dyDescent="0.25">
      <c r="A4" s="7">
        <f>OptimalityParameters!C4</f>
        <v>77552.465597306713</v>
      </c>
      <c r="B4">
        <f>OptimalityParameters!F4</f>
        <v>78752.50649999344</v>
      </c>
      <c r="C4">
        <f>OptimalityParameters!I4</f>
        <v>78054.307199993025</v>
      </c>
      <c r="D4">
        <f>OptimalityParameters!L4</f>
        <v>77072.796899991852</v>
      </c>
      <c r="E4" s="4">
        <f>OptimalityParameters!N4</f>
        <v>583551.52206226008</v>
      </c>
      <c r="F4" s="3" t="s">
        <v>42</v>
      </c>
      <c r="G4" s="8">
        <f>100*(E2-E4)/E2</f>
        <v>5.1976812778736958</v>
      </c>
      <c r="H4" s="4" t="s">
        <v>26</v>
      </c>
      <c r="I4" t="s">
        <v>30</v>
      </c>
      <c r="J4" t="s">
        <v>28</v>
      </c>
    </row>
    <row r="5" spans="1:10" x14ac:dyDescent="0.25">
      <c r="A5">
        <f>OptimalityParameters!C5</f>
        <v>79543.89788067808</v>
      </c>
      <c r="B5" s="7">
        <f>OptimalityParameters!F5</f>
        <v>77997.890061800834</v>
      </c>
      <c r="C5">
        <f>OptimalityParameters!I5</f>
        <v>78084.889993330595</v>
      </c>
      <c r="D5">
        <f>OptimalityParameters!L5</f>
        <v>78364.728899998227</v>
      </c>
      <c r="E5" s="4">
        <f>OptimalityParameters!N5</f>
        <v>583547.16325722507</v>
      </c>
      <c r="F5" s="3" t="s">
        <v>42</v>
      </c>
      <c r="G5" s="8">
        <f>100*(E3-E5)/E2</f>
        <v>3.9365065568920148</v>
      </c>
      <c r="H5" s="4" t="s">
        <v>26</v>
      </c>
      <c r="I5" t="s">
        <v>30</v>
      </c>
      <c r="J5" t="s">
        <v>31</v>
      </c>
    </row>
    <row r="6" spans="1:10" x14ac:dyDescent="0.25">
      <c r="A6">
        <f>OptimalityParameters!C6</f>
        <v>77869.241540406001</v>
      </c>
      <c r="B6">
        <f>OptimalityParameters!F6</f>
        <v>77517.703068809555</v>
      </c>
      <c r="C6" s="7">
        <f>OptimalityParameters!I6</f>
        <v>77026.031478113408</v>
      </c>
      <c r="D6">
        <f>OptimalityParameters!L6</f>
        <v>76913.516699992935</v>
      </c>
      <c r="E6" s="4">
        <f>OptimalityParameters!N6</f>
        <v>584333.13705404778</v>
      </c>
      <c r="F6" s="3" t="s">
        <v>42</v>
      </c>
      <c r="G6" s="8">
        <f>100*(E2-E6)/E2</f>
        <v>5.070702063925995</v>
      </c>
      <c r="H6" s="4" t="s">
        <v>26</v>
      </c>
      <c r="I6" t="s">
        <v>30</v>
      </c>
      <c r="J6" t="s">
        <v>32</v>
      </c>
    </row>
    <row r="7" spans="1:10" x14ac:dyDescent="0.25">
      <c r="A7">
        <f>OptimalityParameters!C7</f>
        <v>76171.962599996274</v>
      </c>
      <c r="B7">
        <f>OptimalityParameters!F7</f>
        <v>77179.198499996448</v>
      </c>
      <c r="C7">
        <f>OptimalityParameters!I7</f>
        <v>76352.179499996622</v>
      </c>
      <c r="D7" s="7">
        <f>OptimalityParameters!L7</f>
        <v>74878.602151546191</v>
      </c>
      <c r="E7" s="4">
        <f>OptimalityParameters!N7</f>
        <v>583651.50888345297</v>
      </c>
      <c r="F7" s="3" t="s">
        <v>42</v>
      </c>
      <c r="G7" s="8">
        <f>100*(E2-E7)/E2</f>
        <v>5.1814376693277993</v>
      </c>
      <c r="H7" s="4" t="s">
        <v>26</v>
      </c>
      <c r="I7" t="s">
        <v>30</v>
      </c>
      <c r="J7" t="s">
        <v>33</v>
      </c>
    </row>
    <row r="8" spans="1:10" x14ac:dyDescent="0.25">
      <c r="A8" s="34">
        <f>OptimalityParameters!C8</f>
        <v>87075.083411937652</v>
      </c>
      <c r="B8" s="34">
        <f>OptimalityParameters!F8</f>
        <v>82412.793845187509</v>
      </c>
      <c r="C8" s="34">
        <f>OptimalityParameters!I8</f>
        <v>83559.608778697017</v>
      </c>
      <c r="D8" s="34">
        <f>OptimalityParameters!L8</f>
        <v>85538.491104012341</v>
      </c>
      <c r="E8" s="2">
        <f>OptimalityParameters!N8</f>
        <v>623726.86450929008</v>
      </c>
      <c r="F8" s="3" t="s">
        <v>42</v>
      </c>
      <c r="G8" s="3" t="s">
        <v>42</v>
      </c>
      <c r="H8" s="9" t="s">
        <v>34</v>
      </c>
      <c r="I8" t="s">
        <v>27</v>
      </c>
      <c r="J8" t="s">
        <v>32</v>
      </c>
    </row>
    <row r="9" spans="1:10" x14ac:dyDescent="0.25">
      <c r="A9">
        <f>OptimalityParameters!C9</f>
        <v>81314.781811398818</v>
      </c>
      <c r="B9">
        <f>OptimalityParameters!F9</f>
        <v>77979.046244549492</v>
      </c>
      <c r="C9">
        <f>OptimalityParameters!I9</f>
        <v>77040.336958444444</v>
      </c>
      <c r="D9">
        <f>OptimalityParameters!L9</f>
        <v>79770.066283437569</v>
      </c>
      <c r="E9" s="5">
        <f>OptimalityParameters!N9</f>
        <v>607499.95979811216</v>
      </c>
      <c r="F9" s="6">
        <f>100*(E8-E9)/E8</f>
        <v>2.6016042653452569</v>
      </c>
      <c r="G9" s="3" t="s">
        <v>42</v>
      </c>
      <c r="H9" s="9" t="s">
        <v>34</v>
      </c>
      <c r="I9" t="s">
        <v>29</v>
      </c>
      <c r="J9" t="s">
        <v>32</v>
      </c>
    </row>
    <row r="10" spans="1:10" x14ac:dyDescent="0.25">
      <c r="A10" s="7">
        <f>OptimalityParameters!C10</f>
        <v>74319.521375862008</v>
      </c>
      <c r="B10">
        <f>OptimalityParameters!F10</f>
        <v>75373.445699991425</v>
      </c>
      <c r="C10">
        <f>OptimalityParameters!I10</f>
        <v>75961.673099991909</v>
      </c>
      <c r="D10">
        <f>OptimalityParameters!L10</f>
        <v>73613.787299989475</v>
      </c>
      <c r="E10" s="9">
        <f>OptimalityParameters!N10</f>
        <v>583725.31287743361</v>
      </c>
      <c r="F10" s="3" t="s">
        <v>42</v>
      </c>
      <c r="G10" s="10">
        <f>100*(E8-E10)/E8</f>
        <v>6.4133122858716751</v>
      </c>
      <c r="H10" s="9" t="s">
        <v>34</v>
      </c>
      <c r="I10" t="s">
        <v>30</v>
      </c>
      <c r="J10" t="s">
        <v>28</v>
      </c>
    </row>
    <row r="11" spans="1:10" x14ac:dyDescent="0.25">
      <c r="A11">
        <f>OptimalityParameters!C11</f>
        <v>76462.837679738092</v>
      </c>
      <c r="B11" s="7">
        <f>OptimalityParameters!F11</f>
        <v>74858.312531299991</v>
      </c>
      <c r="C11">
        <f>OptimalityParameters!I11</f>
        <v>76161.024386448378</v>
      </c>
      <c r="D11">
        <f>OptimalityParameters!L11</f>
        <v>75172.191299993836</v>
      </c>
      <c r="E11" s="9">
        <f>OptimalityParameters!N11</f>
        <v>582911.9312489822</v>
      </c>
      <c r="F11" s="3" t="s">
        <v>42</v>
      </c>
      <c r="G11" s="10">
        <f>100*(E9-E11)/E8</f>
        <v>3.9421147217178638</v>
      </c>
      <c r="H11" s="9" t="s">
        <v>34</v>
      </c>
      <c r="I11" t="s">
        <v>30</v>
      </c>
      <c r="J11" t="s">
        <v>31</v>
      </c>
    </row>
    <row r="12" spans="1:10" x14ac:dyDescent="0.25">
      <c r="A12">
        <f>OptimalityParameters!C12</f>
        <v>75879.66760716404</v>
      </c>
      <c r="B12">
        <f>OptimalityParameters!F12</f>
        <v>74893.06294844934</v>
      </c>
      <c r="C12" s="7">
        <f>OptimalityParameters!I12</f>
        <v>74702.077093700762</v>
      </c>
      <c r="D12">
        <f>OptimalityParameters!L12</f>
        <v>74768.112899997854</v>
      </c>
      <c r="E12" s="9">
        <f>OptimalityParameters!N12</f>
        <v>583783.72680149553</v>
      </c>
      <c r="F12" s="3" t="s">
        <v>42</v>
      </c>
      <c r="G12" s="10">
        <f>100*(E8-E12)/E8</f>
        <v>6.4039469807380112</v>
      </c>
      <c r="H12" s="9" t="s">
        <v>34</v>
      </c>
      <c r="I12" t="s">
        <v>30</v>
      </c>
      <c r="J12" t="s">
        <v>32</v>
      </c>
    </row>
    <row r="13" spans="1:10" x14ac:dyDescent="0.25">
      <c r="A13">
        <f>OptimalityParameters!C13</f>
        <v>76352.34953460141</v>
      </c>
      <c r="B13">
        <f>OptimalityParameters!F13</f>
        <v>75965.620089248303</v>
      </c>
      <c r="C13">
        <f>OptimalityParameters!I13</f>
        <v>76725.476477083866</v>
      </c>
      <c r="D13" s="7">
        <f>OptimalityParameters!L13</f>
        <v>74588.255030400906</v>
      </c>
      <c r="E13" s="9">
        <f>OptimalityParameters!N13</f>
        <v>583280.01824187976</v>
      </c>
      <c r="F13" s="3" t="s">
        <v>42</v>
      </c>
      <c r="G13" s="10">
        <f>100*(E8-E13)/E8</f>
        <v>6.4847048554228</v>
      </c>
      <c r="H13" s="9" t="s">
        <v>34</v>
      </c>
      <c r="I13" t="s">
        <v>30</v>
      </c>
      <c r="J13" t="s">
        <v>33</v>
      </c>
    </row>
    <row r="14" spans="1:10" x14ac:dyDescent="0.25">
      <c r="A14" s="34">
        <f>OptimalityParameters!C14</f>
        <v>88049.085929377208</v>
      </c>
      <c r="B14" s="34">
        <f>OptimalityParameters!F14</f>
        <v>83204.902527031794</v>
      </c>
      <c r="C14" s="34">
        <f>OptimalityParameters!I14</f>
        <v>81988.816722952484</v>
      </c>
      <c r="D14" s="34">
        <f>OptimalityParameters!L14</f>
        <v>86526.133049057375</v>
      </c>
      <c r="E14" s="2">
        <f>OptimalityParameters!N14</f>
        <v>617504.97753188154</v>
      </c>
      <c r="F14" s="3" t="s">
        <v>42</v>
      </c>
      <c r="G14" s="3" t="s">
        <v>42</v>
      </c>
      <c r="H14" s="11" t="s">
        <v>35</v>
      </c>
      <c r="I14" t="s">
        <v>27</v>
      </c>
      <c r="J14" t="s">
        <v>32</v>
      </c>
    </row>
    <row r="15" spans="1:10" x14ac:dyDescent="0.25">
      <c r="A15">
        <f>OptimalityParameters!C15</f>
        <v>78141.646855069848</v>
      </c>
      <c r="B15">
        <f>OptimalityParameters!F15</f>
        <v>76691.186628839889</v>
      </c>
      <c r="C15">
        <f>OptimalityParameters!I15</f>
        <v>72683.919440058875</v>
      </c>
      <c r="D15">
        <f>OptimalityParameters!L15</f>
        <v>76894.503154562481</v>
      </c>
      <c r="E15" s="5">
        <f>OptimalityParameters!N15</f>
        <v>609856.43239652179</v>
      </c>
      <c r="F15" s="6">
        <f>100*(E14-E15)/E14</f>
        <v>1.2386208069010836</v>
      </c>
      <c r="G15" s="3" t="s">
        <v>42</v>
      </c>
      <c r="H15" s="11" t="s">
        <v>35</v>
      </c>
      <c r="I15" t="s">
        <v>29</v>
      </c>
      <c r="J15" t="s">
        <v>32</v>
      </c>
    </row>
    <row r="16" spans="1:10" x14ac:dyDescent="0.25">
      <c r="A16" s="7">
        <f>OptimalityParameters!C16</f>
        <v>76807.65553039439</v>
      </c>
      <c r="B16">
        <f>OptimalityParameters!F16</f>
        <v>77324.579687499296</v>
      </c>
      <c r="C16">
        <f>OptimalityParameters!I16</f>
        <v>75019.976870886443</v>
      </c>
      <c r="D16">
        <f>OptimalityParameters!L16</f>
        <v>76995.717299992262</v>
      </c>
      <c r="E16" s="11">
        <f>OptimalityParameters!N16</f>
        <v>586007.57856427366</v>
      </c>
      <c r="F16" s="3" t="s">
        <v>42</v>
      </c>
      <c r="G16" s="12">
        <f>100*(E14-E16)/E14</f>
        <v>5.1007522390346534</v>
      </c>
      <c r="H16" s="11" t="s">
        <v>35</v>
      </c>
      <c r="I16" t="s">
        <v>30</v>
      </c>
      <c r="J16" t="s">
        <v>28</v>
      </c>
    </row>
    <row r="17" spans="1:10" x14ac:dyDescent="0.25">
      <c r="A17">
        <f>OptimalityParameters!C17</f>
        <v>77759.226915885127</v>
      </c>
      <c r="B17" s="7">
        <f>OptimalityParameters!F17</f>
        <v>76079.208486870353</v>
      </c>
      <c r="C17">
        <f>OptimalityParameters!I17</f>
        <v>74512.746497331813</v>
      </c>
      <c r="D17">
        <f>OptimalityParameters!L17</f>
        <v>76995.717299994154</v>
      </c>
      <c r="E17" s="11">
        <f>OptimalityParameters!N17</f>
        <v>585441.84919038648</v>
      </c>
      <c r="F17" s="3" t="s">
        <v>42</v>
      </c>
      <c r="G17" s="12">
        <f>100*(E15-E17)/E14</f>
        <v>3.9537467865795137</v>
      </c>
      <c r="H17" s="11" t="s">
        <v>35</v>
      </c>
      <c r="I17" t="s">
        <v>30</v>
      </c>
      <c r="J17" t="s">
        <v>31</v>
      </c>
    </row>
    <row r="18" spans="1:10" x14ac:dyDescent="0.25">
      <c r="A18">
        <f>OptimalityParameters!C18</f>
        <v>75754.905187955766</v>
      </c>
      <c r="B18">
        <f>OptimalityParameters!F18</f>
        <v>75018.479771431957</v>
      </c>
      <c r="C18" s="7">
        <f>OptimalityParameters!I18</f>
        <v>72238.749346215278</v>
      </c>
      <c r="D18">
        <f>OptimalityParameters!L18</f>
        <v>75090.8204999913</v>
      </c>
      <c r="E18" s="11">
        <f>OptimalityParameters!N18</f>
        <v>585961.26353688864</v>
      </c>
      <c r="F18" s="3" t="s">
        <v>42</v>
      </c>
      <c r="G18" s="12">
        <f>100*(E14-E18)/E14</f>
        <v>5.1082525878691083</v>
      </c>
      <c r="H18" s="11" t="s">
        <v>35</v>
      </c>
      <c r="I18" t="s">
        <v>30</v>
      </c>
      <c r="J18" t="s">
        <v>32</v>
      </c>
    </row>
    <row r="19" spans="1:10" x14ac:dyDescent="0.25">
      <c r="A19">
        <f>OptimalityParameters!C19</f>
        <v>75990.676951048445</v>
      </c>
      <c r="B19">
        <f>OptimalityParameters!F19</f>
        <v>75712.038887501563</v>
      </c>
      <c r="C19">
        <f>OptimalityParameters!I19</f>
        <v>73889.919770888911</v>
      </c>
      <c r="D19" s="7">
        <f>OptimalityParameters!L19</f>
        <v>74991.574130097739</v>
      </c>
      <c r="E19" s="11">
        <f>OptimalityParameters!N19</f>
        <v>586310.85957914963</v>
      </c>
      <c r="F19" s="3" t="s">
        <v>42</v>
      </c>
      <c r="G19" s="12">
        <f>100*(E14-E19)/E14</f>
        <v>5.0516383005384542</v>
      </c>
      <c r="H19" s="11" t="s">
        <v>35</v>
      </c>
      <c r="I19" t="s">
        <v>30</v>
      </c>
      <c r="J19" t="s">
        <v>33</v>
      </c>
    </row>
    <row r="20" spans="1:10" x14ac:dyDescent="0.25">
      <c r="A20" s="34">
        <f>OptimalityParameters!C20</f>
        <v>87088.018058000831</v>
      </c>
      <c r="B20" s="34">
        <f>OptimalityParameters!F20</f>
        <v>80216.1991600162</v>
      </c>
      <c r="C20" s="34">
        <f>OptimalityParameters!I20</f>
        <v>77629.246137922368</v>
      </c>
      <c r="D20" s="34">
        <f>OptimalityParameters!L20</f>
        <v>85339.035210047077</v>
      </c>
      <c r="E20" s="2">
        <f>OptimalityParameters!N20</f>
        <v>619533.27671212726</v>
      </c>
      <c r="F20" s="3" t="s">
        <v>42</v>
      </c>
      <c r="G20" s="3" t="s">
        <v>42</v>
      </c>
      <c r="H20" s="13" t="s">
        <v>36</v>
      </c>
      <c r="I20" t="s">
        <v>27</v>
      </c>
      <c r="J20" t="s">
        <v>32</v>
      </c>
    </row>
    <row r="21" spans="1:10" x14ac:dyDescent="0.25">
      <c r="A21">
        <f>OptimalityParameters!C21</f>
        <v>81965.852521006949</v>
      </c>
      <c r="B21">
        <f>OptimalityParameters!F21</f>
        <v>77379.306325218306</v>
      </c>
      <c r="C21">
        <f>OptimalityParameters!I21</f>
        <v>72955.224444269392</v>
      </c>
      <c r="D21">
        <f>OptimalityParameters!L21</f>
        <v>80018.520646798002</v>
      </c>
      <c r="E21" s="5">
        <f>OptimalityParameters!N21</f>
        <v>602371.50084230804</v>
      </c>
      <c r="F21" s="6">
        <f>100*(E20-E21)/E20</f>
        <v>2.7701136508594066</v>
      </c>
      <c r="G21" s="3" t="s">
        <v>42</v>
      </c>
      <c r="H21" s="13" t="s">
        <v>36</v>
      </c>
      <c r="I21" t="s">
        <v>29</v>
      </c>
      <c r="J21" t="s">
        <v>32</v>
      </c>
    </row>
    <row r="22" spans="1:10" x14ac:dyDescent="0.25">
      <c r="A22" s="7">
        <f>OptimalityParameters!C22</f>
        <v>75806.050361391346</v>
      </c>
      <c r="B22">
        <f>OptimalityParameters!F22</f>
        <v>74361.177692934929</v>
      </c>
      <c r="C22">
        <f>OptimalityParameters!I22</f>
        <v>70761.297756022439</v>
      </c>
      <c r="D22">
        <f>OptimalityParameters!L22</f>
        <v>75535.483499993352</v>
      </c>
      <c r="E22" s="13">
        <f>OptimalityParameters!N22</f>
        <v>578636.94116477831</v>
      </c>
      <c r="F22" s="3" t="s">
        <v>42</v>
      </c>
      <c r="G22" s="14">
        <f>100*(E20-E22)/E20</f>
        <v>6.6011523649522816</v>
      </c>
      <c r="H22" s="13" t="s">
        <v>36</v>
      </c>
      <c r="I22" t="s">
        <v>30</v>
      </c>
      <c r="J22" t="s">
        <v>28</v>
      </c>
    </row>
    <row r="23" spans="1:10" x14ac:dyDescent="0.25">
      <c r="A23">
        <f>OptimalityParameters!C23</f>
        <v>78349.832913968174</v>
      </c>
      <c r="B23" s="7">
        <f>OptimalityParameters!F23</f>
        <v>74734.199227584104</v>
      </c>
      <c r="C23">
        <f>OptimalityParameters!I23</f>
        <v>71797.250387472406</v>
      </c>
      <c r="D23">
        <f>OptimalityParameters!L23</f>
        <v>77184.110699996716</v>
      </c>
      <c r="E23" s="13">
        <f>OptimalityParameters!N23</f>
        <v>578436.38560378295</v>
      </c>
      <c r="F23" s="3" t="s">
        <v>42</v>
      </c>
      <c r="G23" s="14">
        <f>100*(E21-E23)/E20</f>
        <v>3.8634107542292351</v>
      </c>
      <c r="H23" s="13" t="s">
        <v>36</v>
      </c>
      <c r="I23" t="s">
        <v>30</v>
      </c>
      <c r="J23" t="s">
        <v>31</v>
      </c>
    </row>
    <row r="24" spans="1:10" x14ac:dyDescent="0.25">
      <c r="A24">
        <f>OptimalityParameters!C24</f>
        <v>79361.097733940245</v>
      </c>
      <c r="B24">
        <f>OptimalityParameters!F24</f>
        <v>75670.189257613267</v>
      </c>
      <c r="C24" s="7">
        <f>OptimalityParameters!I24</f>
        <v>72374.616929498239</v>
      </c>
      <c r="D24">
        <f>OptimalityParameters!L24</f>
        <v>78030.512999998653</v>
      </c>
      <c r="E24" s="13">
        <f>OptimalityParameters!N24</f>
        <v>578993.24148085248</v>
      </c>
      <c r="F24" s="3" t="s">
        <v>42</v>
      </c>
      <c r="G24" s="14">
        <f>100*(E20-E24)/E20</f>
        <v>6.5436412788706662</v>
      </c>
      <c r="H24" s="13" t="s">
        <v>36</v>
      </c>
      <c r="I24" t="s">
        <v>30</v>
      </c>
      <c r="J24" t="s">
        <v>32</v>
      </c>
    </row>
    <row r="25" spans="1:10" x14ac:dyDescent="0.25">
      <c r="A25">
        <f>OptimalityParameters!C25</f>
        <v>78260.552416278078</v>
      </c>
      <c r="B25">
        <f>OptimalityParameters!F25</f>
        <v>75927.975092936715</v>
      </c>
      <c r="C25">
        <f>OptimalityParameters!I25</f>
        <v>72494.239656024496</v>
      </c>
      <c r="D25" s="7">
        <f>OptimalityParameters!L25</f>
        <v>76397.135843283089</v>
      </c>
      <c r="E25" s="13">
        <f>OptimalityParameters!N25</f>
        <v>578770.75363765587</v>
      </c>
      <c r="F25" s="3" t="s">
        <v>42</v>
      </c>
      <c r="G25" s="14">
        <f>100*(E20-E25)/E20</f>
        <v>6.5795534488153304</v>
      </c>
      <c r="H25" s="13" t="s">
        <v>36</v>
      </c>
      <c r="I25" t="s">
        <v>30</v>
      </c>
      <c r="J25" t="s">
        <v>33</v>
      </c>
    </row>
    <row r="26" spans="1:10" x14ac:dyDescent="0.25">
      <c r="A26" s="34">
        <f>OptimalityParameters!C26</f>
        <v>78517.82859763036</v>
      </c>
      <c r="B26" s="34">
        <f>OptimalityParameters!F26</f>
        <v>71614.098907215026</v>
      </c>
      <c r="C26" s="34">
        <f>OptimalityParameters!I26</f>
        <v>73221.942053880717</v>
      </c>
      <c r="D26" s="34">
        <f>OptimalityParameters!L26</f>
        <v>77517.61793858005</v>
      </c>
      <c r="E26" s="2">
        <f>OptimalityParameters!N26</f>
        <v>631121.48279605596</v>
      </c>
      <c r="F26" s="3" t="s">
        <v>42</v>
      </c>
      <c r="G26" s="3" t="s">
        <v>42</v>
      </c>
      <c r="H26" s="15" t="s">
        <v>37</v>
      </c>
      <c r="I26" t="s">
        <v>27</v>
      </c>
      <c r="J26" t="s">
        <v>32</v>
      </c>
    </row>
    <row r="27" spans="1:10" x14ac:dyDescent="0.25">
      <c r="A27">
        <f>OptimalityParameters!C27</f>
        <v>71677.704653946639</v>
      </c>
      <c r="B27">
        <f>OptimalityParameters!F27</f>
        <v>68645.170221006119</v>
      </c>
      <c r="C27">
        <f>OptimalityParameters!I27</f>
        <v>67773.460221503745</v>
      </c>
      <c r="D27">
        <f>OptimalityParameters!L27</f>
        <v>70883.554347839221</v>
      </c>
      <c r="E27" s="5">
        <f>OptimalityParameters!N27</f>
        <v>614045.41612293897</v>
      </c>
      <c r="F27" s="6">
        <f>100*(E26-E27)/E26</f>
        <v>2.7056703247471368</v>
      </c>
      <c r="G27" s="3" t="s">
        <v>42</v>
      </c>
      <c r="H27" s="15" t="s">
        <v>37</v>
      </c>
      <c r="I27" t="s">
        <v>29</v>
      </c>
      <c r="J27" t="s">
        <v>32</v>
      </c>
    </row>
    <row r="28" spans="1:10" x14ac:dyDescent="0.25">
      <c r="A28" s="7">
        <f>OptimalityParameters!C28</f>
        <v>67301.466596597325</v>
      </c>
      <c r="B28">
        <f>OptimalityParameters!F28</f>
        <v>66487.433221810381</v>
      </c>
      <c r="C28">
        <f>OptimalityParameters!I28</f>
        <v>67187.595577063446</v>
      </c>
      <c r="D28">
        <f>OptimalityParameters!L28</f>
        <v>67968.992699994284</v>
      </c>
      <c r="E28" s="15">
        <f>OptimalityParameters!N28</f>
        <v>561069.09052109218</v>
      </c>
      <c r="F28" s="3" t="s">
        <v>42</v>
      </c>
      <c r="G28" s="16">
        <f>100*(E26-E28)/E26</f>
        <v>11.099668476599915</v>
      </c>
      <c r="H28" s="15" t="s">
        <v>37</v>
      </c>
      <c r="I28" t="s">
        <v>30</v>
      </c>
      <c r="J28" t="s">
        <v>28</v>
      </c>
    </row>
    <row r="29" spans="1:10" x14ac:dyDescent="0.25">
      <c r="A29">
        <f>OptimalityParameters!C29</f>
        <v>68047.825816242927</v>
      </c>
      <c r="B29" s="7">
        <f>OptimalityParameters!F29</f>
        <v>65072.746305025386</v>
      </c>
      <c r="C29">
        <f>OptimalityParameters!I29</f>
        <v>66475.750775295062</v>
      </c>
      <c r="D29">
        <f>OptimalityParameters!L29</f>
        <v>67968.99269999309</v>
      </c>
      <c r="E29" s="15">
        <f>OptimalityParameters!N29</f>
        <v>561089.47739138443</v>
      </c>
      <c r="F29" s="3" t="s">
        <v>42</v>
      </c>
      <c r="G29" s="16">
        <f>100*(E27-E29)/E26</f>
        <v>8.3907678909841543</v>
      </c>
      <c r="H29" s="15" t="s">
        <v>37</v>
      </c>
      <c r="I29" t="s">
        <v>30</v>
      </c>
      <c r="J29" t="s">
        <v>31</v>
      </c>
    </row>
    <row r="30" spans="1:10" x14ac:dyDescent="0.25">
      <c r="A30">
        <f>OptimalityParameters!C30</f>
        <v>69528.425586956859</v>
      </c>
      <c r="B30">
        <f>OptimalityParameters!F30</f>
        <v>66159.319972283338</v>
      </c>
      <c r="C30" s="7">
        <f>OptimalityParameters!I30</f>
        <v>66810.483577274965</v>
      </c>
      <c r="D30">
        <f>OptimalityParameters!L30</f>
        <v>69078.672899994723</v>
      </c>
      <c r="E30" s="15">
        <f>OptimalityParameters!N30</f>
        <v>560957.03364258457</v>
      </c>
      <c r="F30" s="3" t="s">
        <v>42</v>
      </c>
      <c r="G30" s="16">
        <f>100*(E26-E30)/E26</f>
        <v>11.117423676123652</v>
      </c>
      <c r="H30" s="15" t="s">
        <v>37</v>
      </c>
      <c r="I30" t="s">
        <v>30</v>
      </c>
      <c r="J30" t="s">
        <v>32</v>
      </c>
    </row>
    <row r="31" spans="1:10" x14ac:dyDescent="0.25">
      <c r="A31">
        <f>OptimalityParameters!C31</f>
        <v>67971.158861884061</v>
      </c>
      <c r="B31">
        <f>OptimalityParameters!F31</f>
        <v>66487.433221809668</v>
      </c>
      <c r="C31">
        <f>OptimalityParameters!I31</f>
        <v>67187.59557706301</v>
      </c>
      <c r="D31" s="7">
        <f>OptimalityParameters!L31</f>
        <v>67154.841380113256</v>
      </c>
      <c r="E31" s="15">
        <f>OptimalityParameters!N31</f>
        <v>561210.35719347722</v>
      </c>
      <c r="F31" s="3" t="s">
        <v>42</v>
      </c>
      <c r="G31" s="16">
        <f>100*(E26-E31)/E26</f>
        <v>11.077285040726494</v>
      </c>
      <c r="H31" s="15" t="s">
        <v>37</v>
      </c>
      <c r="I31" t="s">
        <v>30</v>
      </c>
      <c r="J31" t="s">
        <v>33</v>
      </c>
    </row>
    <row r="32" spans="1:10" x14ac:dyDescent="0.25">
      <c r="A32" s="34">
        <f>OptimalityParameters!C32</f>
        <v>87476.170732472281</v>
      </c>
      <c r="B32" s="34">
        <f>OptimalityParameters!F32</f>
        <v>81038.623624325148</v>
      </c>
      <c r="C32" s="34">
        <f>OptimalityParameters!I32</f>
        <v>77715.354078949895</v>
      </c>
      <c r="D32" s="34">
        <f>OptimalityParameters!L32</f>
        <v>85707.532646415377</v>
      </c>
      <c r="E32" s="2">
        <f>OptimalityParameters!N32</f>
        <v>646026.40478868468</v>
      </c>
      <c r="F32" s="3" t="s">
        <v>42</v>
      </c>
      <c r="G32" s="3"/>
      <c r="H32" s="17" t="s">
        <v>38</v>
      </c>
      <c r="I32" t="s">
        <v>27</v>
      </c>
      <c r="J32" t="s">
        <v>32</v>
      </c>
    </row>
    <row r="33" spans="1:10" x14ac:dyDescent="0.25">
      <c r="A33">
        <f>OptimalityParameters!C33</f>
        <v>81079.503162361507</v>
      </c>
      <c r="B33">
        <f>OptimalityParameters!F33</f>
        <v>77620.274303781945</v>
      </c>
      <c r="C33">
        <f>OptimalityParameters!I33</f>
        <v>71686.616429957197</v>
      </c>
      <c r="D33">
        <f>OptimalityParameters!L33</f>
        <v>79502.513411987224</v>
      </c>
      <c r="E33" s="5">
        <f>OptimalityParameters!N33</f>
        <v>628760.39296493807</v>
      </c>
      <c r="F33" s="6">
        <f>100*(E32-E33)/E32</f>
        <v>2.6726480056793225</v>
      </c>
      <c r="G33" s="3" t="s">
        <v>42</v>
      </c>
      <c r="H33" s="17" t="s">
        <v>38</v>
      </c>
      <c r="I33" t="s">
        <v>29</v>
      </c>
      <c r="J33" t="s">
        <v>32</v>
      </c>
    </row>
    <row r="34" spans="1:10" x14ac:dyDescent="0.25">
      <c r="A34" s="7">
        <f>OptimalityParameters!C34</f>
        <v>76608.922723767348</v>
      </c>
      <c r="B34">
        <f>OptimalityParameters!F34</f>
        <v>77283.773434918548</v>
      </c>
      <c r="C34">
        <f>OptimalityParameters!I34</f>
        <v>71510.672569629794</v>
      </c>
      <c r="D34">
        <f>OptimalityParameters!L34</f>
        <v>78180.988499996165</v>
      </c>
      <c r="E34" s="17">
        <f>OptimalityParameters!N34</f>
        <v>575402.78840169916</v>
      </c>
      <c r="F34" s="3" t="s">
        <v>42</v>
      </c>
      <c r="G34" s="18">
        <f>100*(E32-E34)/E32</f>
        <v>10.932001519363054</v>
      </c>
      <c r="H34" s="17" t="s">
        <v>38</v>
      </c>
      <c r="I34" t="s">
        <v>30</v>
      </c>
      <c r="J34" t="s">
        <v>28</v>
      </c>
    </row>
    <row r="35" spans="1:10" x14ac:dyDescent="0.25">
      <c r="A35">
        <f>OptimalityParameters!C35</f>
        <v>79459.012228856125</v>
      </c>
      <c r="B35" s="7">
        <f>OptimalityParameters!F35</f>
        <v>71928.470911818906</v>
      </c>
      <c r="C35">
        <f>OptimalityParameters!I35</f>
        <v>69806.092982590795</v>
      </c>
      <c r="D35">
        <f>OptimalityParameters!L35</f>
        <v>78104.276099993614</v>
      </c>
      <c r="E35" s="17">
        <f>OptimalityParameters!N35</f>
        <v>575483.38223737699</v>
      </c>
      <c r="F35" s="3" t="s">
        <v>42</v>
      </c>
      <c r="G35" s="18">
        <f>100*(E33-E35)/E32</f>
        <v>8.2468781976470442</v>
      </c>
      <c r="H35" s="17" t="s">
        <v>38</v>
      </c>
      <c r="I35" t="s">
        <v>30</v>
      </c>
      <c r="J35" t="s">
        <v>31</v>
      </c>
    </row>
    <row r="36" spans="1:10" x14ac:dyDescent="0.25">
      <c r="A36">
        <f>OptimalityParameters!C36</f>
        <v>77047.15457597615</v>
      </c>
      <c r="B36">
        <f>OptimalityParameters!F36</f>
        <v>73645.97126246168</v>
      </c>
      <c r="C36" s="7">
        <f>OptimalityParameters!I36</f>
        <v>69566.829081248579</v>
      </c>
      <c r="D36">
        <f>OptimalityParameters!L36</f>
        <v>76321.492199999004</v>
      </c>
      <c r="E36" s="17">
        <f>OptimalityParameters!N36</f>
        <v>577226.33069480618</v>
      </c>
      <c r="F36" s="3" t="s">
        <v>42</v>
      </c>
      <c r="G36" s="18">
        <f>100*(E32-E36)/E32</f>
        <v>10.649730968254001</v>
      </c>
      <c r="H36" s="17" t="s">
        <v>38</v>
      </c>
      <c r="I36" t="s">
        <v>30</v>
      </c>
      <c r="J36" t="s">
        <v>32</v>
      </c>
    </row>
    <row r="37" spans="1:10" x14ac:dyDescent="0.25">
      <c r="A37">
        <f>OptimalityParameters!C37</f>
        <v>79329.981691854948</v>
      </c>
      <c r="B37">
        <f>OptimalityParameters!F37</f>
        <v>77283.77343491315</v>
      </c>
      <c r="C37">
        <f>OptimalityParameters!I37</f>
        <v>71510.672569625254</v>
      </c>
      <c r="D37" s="7">
        <f>OptimalityParameters!L37</f>
        <v>75264.904985943867</v>
      </c>
      <c r="E37" s="17">
        <f>OptimalityParameters!N37</f>
        <v>575596.79934537294</v>
      </c>
      <c r="F37" s="3" t="s">
        <v>42</v>
      </c>
      <c r="G37" s="18">
        <f>100*(E32-E37)/E32</f>
        <v>10.901970093056688</v>
      </c>
      <c r="H37" s="17" t="s">
        <v>38</v>
      </c>
      <c r="I37" t="s">
        <v>30</v>
      </c>
      <c r="J37" t="s">
        <v>33</v>
      </c>
    </row>
    <row r="38" spans="1:10" x14ac:dyDescent="0.25">
      <c r="A38" s="34">
        <f>OptimalityParameters!C38</f>
        <v>77638.334080578672</v>
      </c>
      <c r="B38" s="34">
        <f>OptimalityParameters!F38</f>
        <v>73115.362383187676</v>
      </c>
      <c r="C38" s="34">
        <f>OptimalityParameters!I38</f>
        <v>69878.657319115999</v>
      </c>
      <c r="D38" s="34">
        <f>OptimalityParameters!L38</f>
        <v>76439.425600885064</v>
      </c>
      <c r="E38" s="2">
        <f>OptimalityParameters!N38</f>
        <v>622540.81219961448</v>
      </c>
      <c r="F38" s="3" t="s">
        <v>42</v>
      </c>
      <c r="G38" s="3" t="s">
        <v>42</v>
      </c>
      <c r="H38" s="19" t="s">
        <v>39</v>
      </c>
      <c r="I38" t="s">
        <v>27</v>
      </c>
      <c r="J38" t="s">
        <v>32</v>
      </c>
    </row>
    <row r="39" spans="1:10" x14ac:dyDescent="0.25">
      <c r="A39">
        <f>OptimalityParameters!C39</f>
        <v>70690.242021347774</v>
      </c>
      <c r="B39">
        <f>OptimalityParameters!F39</f>
        <v>67251.222681706568</v>
      </c>
      <c r="C39">
        <f>OptimalityParameters!I39</f>
        <v>61861.333440500108</v>
      </c>
      <c r="D39">
        <f>OptimalityParameters!L39</f>
        <v>68129.274190369935</v>
      </c>
      <c r="E39" s="5">
        <f>OptimalityParameters!N39</f>
        <v>605336.01385165704</v>
      </c>
      <c r="F39" s="6">
        <f>100*(E38-E39)/E38</f>
        <v>2.7636418385435593</v>
      </c>
      <c r="G39" s="3" t="s">
        <v>42</v>
      </c>
      <c r="H39" s="19" t="s">
        <v>39</v>
      </c>
      <c r="I39" t="s">
        <v>29</v>
      </c>
      <c r="J39" t="s">
        <v>32</v>
      </c>
    </row>
    <row r="40" spans="1:10" x14ac:dyDescent="0.25">
      <c r="A40" s="7">
        <f>OptimalityParameters!C40</f>
        <v>69471.961761427228</v>
      </c>
      <c r="B40">
        <f>OptimalityParameters!F40</f>
        <v>69358.226664074376</v>
      </c>
      <c r="C40">
        <f>OptimalityParameters!I40</f>
        <v>66457.029746659944</v>
      </c>
      <c r="D40">
        <f>OptimalityParameters!L40</f>
        <v>69816.967199983264</v>
      </c>
      <c r="E40" s="20">
        <f>OptimalityParameters!N40</f>
        <v>580949.17587605445</v>
      </c>
      <c r="F40" s="3" t="s">
        <v>42</v>
      </c>
      <c r="G40" s="37">
        <f>100*(E38-E40)/E38</f>
        <v>6.6809493463737581</v>
      </c>
      <c r="H40" s="19" t="s">
        <v>39</v>
      </c>
      <c r="I40" t="s">
        <v>30</v>
      </c>
      <c r="J40" t="s">
        <v>28</v>
      </c>
    </row>
    <row r="41" spans="1:10" x14ac:dyDescent="0.25">
      <c r="A41">
        <f>OptimalityParameters!C41</f>
        <v>70721.055824535375</v>
      </c>
      <c r="B41" s="7">
        <f>OptimalityParameters!F41</f>
        <v>64217.3981323927</v>
      </c>
      <c r="C41">
        <f>OptimalityParameters!I41</f>
        <v>63012.463119627697</v>
      </c>
      <c r="D41">
        <f>OptimalityParameters!L41</f>
        <v>69183.995399997497</v>
      </c>
      <c r="E41" s="20">
        <f>OptimalityParameters!N41</f>
        <v>580667.42627662641</v>
      </c>
      <c r="F41" s="3" t="s">
        <v>42</v>
      </c>
      <c r="G41" s="37">
        <f>100*(E39-E41)/E38</f>
        <v>3.962565520462741</v>
      </c>
      <c r="H41" s="19" t="s">
        <v>39</v>
      </c>
      <c r="I41" t="s">
        <v>30</v>
      </c>
      <c r="J41" t="s">
        <v>31</v>
      </c>
    </row>
    <row r="42" spans="1:10" x14ac:dyDescent="0.25">
      <c r="A42">
        <f>OptimalityParameters!C42</f>
        <v>73743.202201801076</v>
      </c>
      <c r="B42">
        <f>OptimalityParameters!F42</f>
        <v>69616.372057540619</v>
      </c>
      <c r="C42" s="7">
        <f>OptimalityParameters!I42</f>
        <v>65812.049629571193</v>
      </c>
      <c r="D42">
        <f>OptimalityParameters!L42</f>
        <v>72811.451699991652</v>
      </c>
      <c r="E42" s="20">
        <f>OptimalityParameters!N42</f>
        <v>580730.98583277792</v>
      </c>
      <c r="F42" s="3" t="s">
        <v>42</v>
      </c>
      <c r="G42" s="37">
        <f>100*(E38-E42)/E38</f>
        <v>6.7159976579062342</v>
      </c>
      <c r="H42" s="19" t="s">
        <v>39</v>
      </c>
      <c r="I42" t="s">
        <v>30</v>
      </c>
      <c r="J42" t="s">
        <v>32</v>
      </c>
    </row>
    <row r="43" spans="1:10" x14ac:dyDescent="0.25">
      <c r="A43">
        <f>OptimalityParameters!C43</f>
        <v>70782.69513537256</v>
      </c>
      <c r="B43">
        <f>OptimalityParameters!F43</f>
        <v>66938.078500847769</v>
      </c>
      <c r="C43">
        <f>OptimalityParameters!I43</f>
        <v>64647.57658587562</v>
      </c>
      <c r="D43" s="7">
        <f>OptimalityParameters!L43</f>
        <v>68317.649964858472</v>
      </c>
      <c r="E43" s="20">
        <f>OptimalityParameters!N43</f>
        <v>581306.91152877233</v>
      </c>
      <c r="F43" s="3" t="s">
        <v>42</v>
      </c>
      <c r="G43" s="37">
        <f>100*(E38-E43)/E38</f>
        <v>6.6234855390686764</v>
      </c>
      <c r="H43" s="19" t="s">
        <v>39</v>
      </c>
      <c r="I43" t="s">
        <v>30</v>
      </c>
      <c r="J43" t="s">
        <v>33</v>
      </c>
    </row>
    <row r="44" spans="1:10" x14ac:dyDescent="0.25">
      <c r="A44" s="34">
        <f>OptimalityParameters!$C$44</f>
        <v>81203.589140316559</v>
      </c>
      <c r="B44" s="34">
        <f>OptimalityParameters!$F$44</f>
        <v>74740.12717748234</v>
      </c>
      <c r="C44" s="34">
        <f>OptimalityParameters!$I$44</f>
        <v>80031.480880124029</v>
      </c>
      <c r="D44" s="34">
        <f>OptimalityParameters!$L$44</f>
        <v>80003.172484164854</v>
      </c>
      <c r="E44" s="2">
        <f>OptimalityParameters!$N$44</f>
        <v>635484.16121702327</v>
      </c>
      <c r="F44" s="3" t="s">
        <v>42</v>
      </c>
      <c r="G44" s="3" t="s">
        <v>42</v>
      </c>
      <c r="H44" s="33" t="s">
        <v>53</v>
      </c>
      <c r="I44" t="s">
        <v>27</v>
      </c>
      <c r="J44" t="s">
        <v>32</v>
      </c>
    </row>
    <row r="45" spans="1:10" x14ac:dyDescent="0.25">
      <c r="A45">
        <f>OptimalityParameters!$C$45</f>
        <v>68731.584364691749</v>
      </c>
      <c r="B45">
        <f>OptimalityParameters!$F$45</f>
        <v>65272.905579258542</v>
      </c>
      <c r="C45">
        <f>OptimalityParameters!$I$45</f>
        <v>67860.39328347212</v>
      </c>
      <c r="D45">
        <f>OptimalityParameters!$L$45</f>
        <v>67460.192261664706</v>
      </c>
      <c r="E45" s="5">
        <f>OptimalityParameters!$N$45</f>
        <v>619466.69692406873</v>
      </c>
      <c r="F45" s="6">
        <f>100*(E44-E45)/E44</f>
        <v>2.5205135344804348</v>
      </c>
      <c r="G45" s="3" t="s">
        <v>42</v>
      </c>
      <c r="H45" s="33" t="s">
        <v>53</v>
      </c>
      <c r="I45" t="s">
        <v>29</v>
      </c>
      <c r="J45" t="s">
        <v>32</v>
      </c>
    </row>
    <row r="46" spans="1:10" x14ac:dyDescent="0.25">
      <c r="A46" s="7">
        <f>OptimalityParameters!$C$46</f>
        <v>70501.251632508065</v>
      </c>
      <c r="B46">
        <f>OptimalityParameters!$F$46</f>
        <v>70267.200448127303</v>
      </c>
      <c r="C46">
        <f>OptimalityParameters!$I$46</f>
        <v>74350.769704932536</v>
      </c>
      <c r="D46">
        <f>OptimalityParameters!$L$46</f>
        <v>70714.753199992105</v>
      </c>
      <c r="E46" s="33">
        <f>OptimalityParameters!$N$46</f>
        <v>566583.94446886994</v>
      </c>
      <c r="G46" s="38">
        <f>100*(E44-E46)/E44</f>
        <v>10.842161135251853</v>
      </c>
      <c r="H46" s="33" t="s">
        <v>53</v>
      </c>
      <c r="I46" t="s">
        <v>30</v>
      </c>
      <c r="J46" t="s">
        <v>28</v>
      </c>
    </row>
    <row r="47" spans="1:10" x14ac:dyDescent="0.25">
      <c r="A47">
        <f>OptimalityParameters!$C$47</f>
        <v>71164.311552249303</v>
      </c>
      <c r="B47" s="7">
        <f>OptimalityParameters!$F$47</f>
        <v>68219.828654004421</v>
      </c>
      <c r="C47">
        <f>OptimalityParameters!$I$47</f>
        <v>72873.066701188334</v>
      </c>
      <c r="D47">
        <f>OptimalityParameters!$L$47</f>
        <v>70714.753199992469</v>
      </c>
      <c r="E47" s="33">
        <f>OptimalityParameters!$N$47</f>
        <v>566753.00535962952</v>
      </c>
      <c r="G47" s="38">
        <f>100*(E45-E47)/E44</f>
        <v>8.2950441224981279</v>
      </c>
      <c r="H47" s="33" t="s">
        <v>53</v>
      </c>
      <c r="I47" t="s">
        <v>30</v>
      </c>
      <c r="J47" t="s">
        <v>31</v>
      </c>
    </row>
    <row r="48" spans="1:10" x14ac:dyDescent="0.25">
      <c r="A48">
        <f>OptimalityParameters!$C$48</f>
        <v>64615.325990179554</v>
      </c>
      <c r="B48">
        <f>OptimalityParameters!$F$48</f>
        <v>63858.434548120647</v>
      </c>
      <c r="C48" s="7">
        <f>OptimalityParameters!$I$48</f>
        <v>67519.796422968313</v>
      </c>
      <c r="D48">
        <f>OptimalityParameters!$L$48</f>
        <v>64649.889899997797</v>
      </c>
      <c r="E48" s="33">
        <f>OptimalityParameters!$N$48</f>
        <v>567805.78666599013</v>
      </c>
      <c r="G48" s="38">
        <f>100*(E44-E48)/E44</f>
        <v>10.649891638750127</v>
      </c>
      <c r="H48" s="33" t="s">
        <v>53</v>
      </c>
      <c r="I48" t="s">
        <v>30</v>
      </c>
      <c r="J48" t="s">
        <v>32</v>
      </c>
    </row>
    <row r="49" spans="1:10" x14ac:dyDescent="0.25">
      <c r="A49">
        <f>OptimalityParameters!$C$49</f>
        <v>70992.731390176094</v>
      </c>
      <c r="B49">
        <f>OptimalityParameters!$F$49</f>
        <v>70267.200448120813</v>
      </c>
      <c r="C49">
        <f>OptimalityParameters!$I$49</f>
        <v>74350.769704928927</v>
      </c>
      <c r="D49" s="7">
        <f>OptimalityParameters!$L$49</f>
        <v>69986.648758912837</v>
      </c>
      <c r="E49" s="33">
        <f>OptimalityParameters!$N$49</f>
        <v>566815.95476378524</v>
      </c>
      <c r="G49" s="38">
        <f>100*(E44-E49)/E44</f>
        <v>10.805651917701731</v>
      </c>
      <c r="H49" s="33" t="s">
        <v>53</v>
      </c>
      <c r="I49" t="s">
        <v>30</v>
      </c>
      <c r="J49" t="s">
        <v>33</v>
      </c>
    </row>
    <row r="50" spans="1:10" x14ac:dyDescent="0.25">
      <c r="A50" s="34">
        <f>OptimalityParameters!$C$50</f>
        <v>87440.687882418468</v>
      </c>
      <c r="B50" s="34">
        <f>OptimalityParameters!$F$50</f>
        <v>83030.590514128387</v>
      </c>
      <c r="C50" s="34">
        <f>OptimalityParameters!$I$50</f>
        <v>83561.837667232525</v>
      </c>
      <c r="D50" s="34">
        <f>OptimalityParameters!$L$50</f>
        <v>85869.031104012363</v>
      </c>
      <c r="E50" s="2">
        <f>OptimalityParameters!$N$50</f>
        <v>650455.14448129665</v>
      </c>
      <c r="F50" s="3" t="s">
        <v>42</v>
      </c>
      <c r="G50" s="3" t="s">
        <v>42</v>
      </c>
      <c r="H50" s="11" t="s">
        <v>54</v>
      </c>
      <c r="I50" t="s">
        <v>27</v>
      </c>
      <c r="J50" t="s">
        <v>32</v>
      </c>
    </row>
    <row r="51" spans="1:10" x14ac:dyDescent="0.25">
      <c r="A51">
        <f>OptimalityParameters!$C$51</f>
        <v>78937.286303362445</v>
      </c>
      <c r="B51">
        <f>OptimalityParameters!$F$51</f>
        <v>78540.706720561677</v>
      </c>
      <c r="C51">
        <f>OptimalityParameters!$I$51</f>
        <v>75437.444698547013</v>
      </c>
      <c r="D51">
        <f>OptimalityParameters!$L$51</f>
        <v>77865.173065909388</v>
      </c>
      <c r="E51" s="5">
        <f>OptimalityParameters!$N$51</f>
        <v>634250.49837020878</v>
      </c>
      <c r="F51" s="6">
        <f>100*(E50-E51)/E50</f>
        <v>2.4912780302491444</v>
      </c>
      <c r="G51" s="3" t="s">
        <v>42</v>
      </c>
      <c r="H51" s="11" t="s">
        <v>54</v>
      </c>
      <c r="I51" t="s">
        <v>29</v>
      </c>
      <c r="J51" t="s">
        <v>32</v>
      </c>
    </row>
    <row r="52" spans="1:10" x14ac:dyDescent="0.25">
      <c r="A52" s="7">
        <f>OptimalityParameters!$C$52</f>
        <v>75406.818925913962</v>
      </c>
      <c r="B52">
        <f>OptimalityParameters!$F$52</f>
        <v>76428.2780920605</v>
      </c>
      <c r="C52">
        <f>OptimalityParameters!$I$52</f>
        <v>76616.297541860506</v>
      </c>
      <c r="D52">
        <f>OptimalityParameters!$L$52</f>
        <v>75785.367592460636</v>
      </c>
      <c r="E52" s="11">
        <f>OptimalityParameters!$N$52</f>
        <v>582519.3638584424</v>
      </c>
      <c r="G52" s="12">
        <f>100*(E50-E52)/E50</f>
        <v>10.444345194168527</v>
      </c>
      <c r="H52" s="11" t="s">
        <v>54</v>
      </c>
      <c r="I52" t="s">
        <v>30</v>
      </c>
      <c r="J52" t="s">
        <v>28</v>
      </c>
    </row>
    <row r="53" spans="1:10" x14ac:dyDescent="0.25">
      <c r="A53">
        <f>OptimalityParameters!$C$53</f>
        <v>77816.4118125979</v>
      </c>
      <c r="B53" s="7">
        <f>OptimalityParameters!$F$53</f>
        <v>74805.147671536048</v>
      </c>
      <c r="C53">
        <f>OptimalityParameters!$I$53</f>
        <v>76153.557320640044</v>
      </c>
      <c r="D53">
        <f>OptimalityParameters!$L$53</f>
        <v>77576.419349997755</v>
      </c>
      <c r="E53" s="11">
        <f>OptimalityParameters!$N$53</f>
        <v>581643.94966096303</v>
      </c>
      <c r="G53" s="12">
        <f>100*(E51-E53)/E50</f>
        <v>8.0876520319009355</v>
      </c>
      <c r="H53" s="11" t="s">
        <v>54</v>
      </c>
      <c r="I53" t="s">
        <v>30</v>
      </c>
      <c r="J53" t="s">
        <v>31</v>
      </c>
    </row>
    <row r="54" spans="1:10" x14ac:dyDescent="0.25">
      <c r="A54">
        <f>OptimalityParameters!$C$54</f>
        <v>74918.399793357734</v>
      </c>
      <c r="B54">
        <f>OptimalityParameters!$F$54</f>
        <v>73865.441581946594</v>
      </c>
      <c r="C54" s="7">
        <f>OptimalityParameters!$I$54</f>
        <v>73395.748901135565</v>
      </c>
      <c r="D54">
        <f>OptimalityParameters!$L$54</f>
        <v>74055.540599998596</v>
      </c>
      <c r="E54" s="11">
        <f>OptimalityParameters!$N$54</f>
        <v>582578.13830849482</v>
      </c>
      <c r="G54" s="12">
        <f>100*(E50-E54)/E50</f>
        <v>10.435309298219194</v>
      </c>
      <c r="H54" s="11" t="s">
        <v>54</v>
      </c>
      <c r="I54" t="s">
        <v>30</v>
      </c>
      <c r="J54" t="s">
        <v>32</v>
      </c>
    </row>
    <row r="55" spans="1:10" x14ac:dyDescent="0.25">
      <c r="A55">
        <f>OptimalityParameters!$C$55</f>
        <v>76323.158999995372</v>
      </c>
      <c r="B55">
        <f>OptimalityParameters!$F$55</f>
        <v>76829.640299995415</v>
      </c>
      <c r="C55">
        <f>OptimalityParameters!$I$55</f>
        <v>77000.541299995355</v>
      </c>
      <c r="D55" s="7">
        <f>OptimalityParameters!$L$55</f>
        <v>74985.210537025341</v>
      </c>
      <c r="E55" s="11">
        <f>OptimalityParameters!$N$55</f>
        <v>583118.2762360312</v>
      </c>
      <c r="G55" s="12">
        <f>100*(E50-E55)/E50</f>
        <v>10.352269301976698</v>
      </c>
      <c r="H55" s="11" t="s">
        <v>54</v>
      </c>
      <c r="I55" t="s">
        <v>30</v>
      </c>
      <c r="J55" t="s">
        <v>33</v>
      </c>
    </row>
    <row r="56" spans="1:10" x14ac:dyDescent="0.25">
      <c r="A56" s="34">
        <f>OptimalityParameters!$C$56</f>
        <v>86580.485776477333</v>
      </c>
      <c r="B56" s="34">
        <f>OptimalityParameters!$F$56</f>
        <v>81865.13873880732</v>
      </c>
      <c r="C56" s="34">
        <f>OptimalityParameters!$I$56</f>
        <v>80662.704785456968</v>
      </c>
      <c r="D56" s="34">
        <f>OptimalityParameters!$L$56</f>
        <v>85136.128871151377</v>
      </c>
      <c r="E56" s="2">
        <f>OptimalityParameters!$N$56</f>
        <v>639860.311974379</v>
      </c>
      <c r="F56" s="3" t="s">
        <v>42</v>
      </c>
      <c r="G56" s="3" t="s">
        <v>42</v>
      </c>
      <c r="H56" s="13" t="s">
        <v>55</v>
      </c>
      <c r="I56" t="s">
        <v>27</v>
      </c>
      <c r="J56" t="s">
        <v>32</v>
      </c>
    </row>
    <row r="57" spans="1:10" x14ac:dyDescent="0.25">
      <c r="A57">
        <f>OptimalityParameters!$C$57</f>
        <v>71587.810939913616</v>
      </c>
      <c r="B57">
        <f>OptimalityParameters!$F$57</f>
        <v>70701.134079604642</v>
      </c>
      <c r="C57">
        <f>OptimalityParameters!$I$57</f>
        <v>67428.428903317719</v>
      </c>
      <c r="D57">
        <f>OptimalityParameters!$L$57</f>
        <v>69957.174726707628</v>
      </c>
      <c r="E57" s="5">
        <f>OptimalityParameters!$N$57</f>
        <v>610476.61643498961</v>
      </c>
      <c r="F57" s="6">
        <f>100*(E56-E57)/E56</f>
        <v>4.5922047342992505</v>
      </c>
      <c r="G57" s="3" t="s">
        <v>42</v>
      </c>
      <c r="H57" s="13" t="s">
        <v>55</v>
      </c>
      <c r="I57" t="s">
        <v>29</v>
      </c>
      <c r="J57" t="s">
        <v>32</v>
      </c>
    </row>
    <row r="58" spans="1:10" x14ac:dyDescent="0.25">
      <c r="A58" s="7">
        <f>OptimalityParameters!$C$58</f>
        <v>72964.355030991181</v>
      </c>
      <c r="B58">
        <f>OptimalityParameters!$F$58</f>
        <v>73347.453939939674</v>
      </c>
      <c r="C58">
        <f>OptimalityParameters!$I$58</f>
        <v>74261.863824986562</v>
      </c>
      <c r="D58">
        <f>OptimalityParameters!$L$58</f>
        <v>73711.415699997029</v>
      </c>
      <c r="E58" s="13">
        <f>OptimalityParameters!$N$58</f>
        <v>586318.54421651782</v>
      </c>
      <c r="G58" s="14">
        <f>100*(E56-E58)/E56</f>
        <v>8.3677275736403338</v>
      </c>
      <c r="H58" s="13" t="s">
        <v>55</v>
      </c>
      <c r="I58" t="s">
        <v>30</v>
      </c>
      <c r="J58" t="s">
        <v>28</v>
      </c>
    </row>
    <row r="59" spans="1:10" x14ac:dyDescent="0.25">
      <c r="A59">
        <f>OptimalityParameters!$C$59</f>
        <v>76529.675353443396</v>
      </c>
      <c r="B59" s="7">
        <f>OptimalityParameters!$F$59</f>
        <v>72133.866676504986</v>
      </c>
      <c r="C59">
        <f>OptimalityParameters!$I$59</f>
        <v>75995.345211579639</v>
      </c>
      <c r="D59">
        <f>OptimalityParameters!$L$59</f>
        <v>75351.332699987586</v>
      </c>
      <c r="E59" s="13">
        <f>OptimalityParameters!$N$59</f>
        <v>586038.36837457167</v>
      </c>
      <c r="G59" s="14">
        <f>100*(E57-E59)/E56</f>
        <v>3.8193098717140765</v>
      </c>
      <c r="H59" s="13" t="s">
        <v>55</v>
      </c>
      <c r="I59" t="s">
        <v>30</v>
      </c>
      <c r="J59" t="s">
        <v>31</v>
      </c>
    </row>
    <row r="60" spans="1:10" x14ac:dyDescent="0.25">
      <c r="A60">
        <f>OptimalityParameters!$C$60</f>
        <v>68233.700249997724</v>
      </c>
      <c r="B60">
        <f>OptimalityParameters!$F$60</f>
        <v>69633.889199997851</v>
      </c>
      <c r="C60" s="7">
        <f>OptimalityParameters!$I$60</f>
        <v>67478.645895753027</v>
      </c>
      <c r="D60">
        <f>OptimalityParameters!$L$60</f>
        <v>67899.896549997764</v>
      </c>
      <c r="E60" s="13">
        <f>OptimalityParameters!$N$60</f>
        <v>586665.08294267347</v>
      </c>
      <c r="G60" s="14">
        <f>100*(E56-E60)/E56</f>
        <v>8.3135690769074539</v>
      </c>
      <c r="H60" s="13" t="s">
        <v>55</v>
      </c>
      <c r="I60" t="s">
        <v>30</v>
      </c>
      <c r="J60" t="s">
        <v>32</v>
      </c>
    </row>
    <row r="61" spans="1:10" x14ac:dyDescent="0.25">
      <c r="A61">
        <f>OptimalityParameters!$C$61</f>
        <v>75203.003000528726</v>
      </c>
      <c r="B61">
        <f>OptimalityParameters!$F$61</f>
        <v>73719.539139937842</v>
      </c>
      <c r="C61">
        <f>OptimalityParameters!$I$61</f>
        <v>74932.077624984333</v>
      </c>
      <c r="D61" s="7">
        <f>OptimalityParameters!$L$61</f>
        <v>71891.941165638345</v>
      </c>
      <c r="E61" s="13">
        <f>OptimalityParameters!$N$61</f>
        <v>586347.52075904538</v>
      </c>
      <c r="G61" s="14">
        <f>100*(E56-E61)/E56</f>
        <v>8.3631990004525179</v>
      </c>
      <c r="H61" s="13" t="s">
        <v>55</v>
      </c>
      <c r="I61" t="s">
        <v>30</v>
      </c>
      <c r="J6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8A909-2B2E-4C58-9DA1-585CE8DEAE8A}">
  <dimension ref="A1:BI10"/>
  <sheetViews>
    <sheetView workbookViewId="0">
      <selection sqref="A1:BI10"/>
    </sheetView>
  </sheetViews>
  <sheetFormatPr defaultRowHeight="15" x14ac:dyDescent="0.25"/>
  <sheetData>
    <row r="1" spans="1:61" x14ac:dyDescent="0.25">
      <c r="A1" t="s">
        <v>2</v>
      </c>
      <c r="B1">
        <v>87075.083411937638</v>
      </c>
      <c r="C1">
        <v>81815.159387716674</v>
      </c>
      <c r="D1">
        <v>77552.465597306713</v>
      </c>
      <c r="E1">
        <v>79543.89788067808</v>
      </c>
      <c r="F1">
        <v>77869.241540406001</v>
      </c>
      <c r="G1">
        <v>76171.962599996274</v>
      </c>
      <c r="H1">
        <v>87075.083411937652</v>
      </c>
      <c r="I1">
        <v>81314.781811398818</v>
      </c>
      <c r="J1">
        <v>74319.521375862008</v>
      </c>
      <c r="K1">
        <v>76462.837679738092</v>
      </c>
      <c r="L1">
        <v>75879.66760716404</v>
      </c>
      <c r="M1">
        <v>76352.34953460141</v>
      </c>
      <c r="N1">
        <v>88049.085929377208</v>
      </c>
      <c r="O1">
        <v>78141.646855069848</v>
      </c>
      <c r="P1">
        <v>76807.65553039439</v>
      </c>
      <c r="Q1">
        <v>77759.226915885127</v>
      </c>
      <c r="R1">
        <v>75754.905187955766</v>
      </c>
      <c r="S1">
        <v>75990.676951048445</v>
      </c>
      <c r="T1">
        <v>87088.018058000831</v>
      </c>
      <c r="U1">
        <v>81965.852521006949</v>
      </c>
      <c r="V1">
        <v>75806.050361391346</v>
      </c>
      <c r="W1">
        <v>78349.832913968174</v>
      </c>
      <c r="X1">
        <v>79361.097733940245</v>
      </c>
      <c r="Y1">
        <v>78260.552416278078</v>
      </c>
      <c r="Z1">
        <v>78517.82859763036</v>
      </c>
      <c r="AA1">
        <v>71677.704653946639</v>
      </c>
      <c r="AB1">
        <v>67301.466596597325</v>
      </c>
      <c r="AC1">
        <v>68047.825816242927</v>
      </c>
      <c r="AD1">
        <v>69528.425586956859</v>
      </c>
      <c r="AE1">
        <v>67971.158861884061</v>
      </c>
      <c r="AF1">
        <v>87476.170732472281</v>
      </c>
      <c r="AG1">
        <v>81079.503162361507</v>
      </c>
      <c r="AH1">
        <v>76608.922723767348</v>
      </c>
      <c r="AI1">
        <v>79459.012228856125</v>
      </c>
      <c r="AJ1">
        <v>77047.15457597615</v>
      </c>
      <c r="AK1">
        <v>79329.981691854948</v>
      </c>
      <c r="AL1">
        <v>77638.334080578672</v>
      </c>
      <c r="AM1">
        <v>70690.242021347774</v>
      </c>
      <c r="AN1">
        <v>69471.961761427228</v>
      </c>
      <c r="AO1">
        <v>70721.055824535375</v>
      </c>
      <c r="AP1">
        <v>73743.202201801076</v>
      </c>
      <c r="AQ1">
        <v>70782.69513537256</v>
      </c>
      <c r="AR1">
        <v>81203.589140316559</v>
      </c>
      <c r="AS1">
        <v>68731.584364691749</v>
      </c>
      <c r="AT1">
        <v>70501.251632508065</v>
      </c>
      <c r="AU1">
        <v>71164.311552249303</v>
      </c>
      <c r="AV1">
        <v>64615.325990179554</v>
      </c>
      <c r="AW1">
        <v>70992.731390176094</v>
      </c>
      <c r="AX1">
        <v>87440.687882418468</v>
      </c>
      <c r="AY1">
        <v>78937.286303362445</v>
      </c>
      <c r="AZ1">
        <v>75406.818925913962</v>
      </c>
      <c r="BA1">
        <v>77816.4118125979</v>
      </c>
      <c r="BB1">
        <v>74918.399793357734</v>
      </c>
      <c r="BC1">
        <v>76323.158999995372</v>
      </c>
      <c r="BD1">
        <v>86580.485776477333</v>
      </c>
      <c r="BE1">
        <v>71587.810939913616</v>
      </c>
      <c r="BF1">
        <v>72964.355030991181</v>
      </c>
      <c r="BG1">
        <v>76529.675353443396</v>
      </c>
      <c r="BH1">
        <v>68233.700249997724</v>
      </c>
      <c r="BI1">
        <v>75203.003000528726</v>
      </c>
    </row>
    <row r="2" spans="1:61" x14ac:dyDescent="0.25">
      <c r="A2" t="s">
        <v>5</v>
      </c>
      <c r="B2">
        <v>82412.793845187523</v>
      </c>
      <c r="C2">
        <v>79995.844786216345</v>
      </c>
      <c r="D2">
        <v>78752.50649999344</v>
      </c>
      <c r="E2">
        <v>77997.890061800834</v>
      </c>
      <c r="F2">
        <v>77517.703068809555</v>
      </c>
      <c r="G2">
        <v>77179.198499996448</v>
      </c>
      <c r="H2">
        <v>82412.793845187509</v>
      </c>
      <c r="I2">
        <v>77979.046244549492</v>
      </c>
      <c r="J2">
        <v>75373.445699991425</v>
      </c>
      <c r="K2">
        <v>74858.312531299991</v>
      </c>
      <c r="L2">
        <v>74893.06294844934</v>
      </c>
      <c r="M2">
        <v>75965.620089248303</v>
      </c>
      <c r="N2">
        <v>83204.902527031794</v>
      </c>
      <c r="O2">
        <v>76691.186628839889</v>
      </c>
      <c r="P2">
        <v>77324.579687499296</v>
      </c>
      <c r="Q2">
        <v>76079.208486870353</v>
      </c>
      <c r="R2">
        <v>75018.479771431957</v>
      </c>
      <c r="S2">
        <v>75712.038887501563</v>
      </c>
      <c r="T2">
        <v>80216.1991600162</v>
      </c>
      <c r="U2">
        <v>77379.306325218306</v>
      </c>
      <c r="V2">
        <v>74361.177692934929</v>
      </c>
      <c r="W2">
        <v>74734.199227584104</v>
      </c>
      <c r="X2">
        <v>75670.189257613267</v>
      </c>
      <c r="Y2">
        <v>75927.975092936715</v>
      </c>
      <c r="Z2">
        <v>71614.098907215026</v>
      </c>
      <c r="AA2">
        <v>68645.170221006119</v>
      </c>
      <c r="AB2">
        <v>66487.433221810381</v>
      </c>
      <c r="AC2">
        <v>65072.746305025386</v>
      </c>
      <c r="AD2">
        <v>66159.319972283338</v>
      </c>
      <c r="AE2">
        <v>66487.433221809668</v>
      </c>
      <c r="AF2">
        <v>81038.623624325148</v>
      </c>
      <c r="AG2">
        <v>77620.274303781945</v>
      </c>
      <c r="AH2">
        <v>77283.773434918548</v>
      </c>
      <c r="AI2">
        <v>71928.470911818906</v>
      </c>
      <c r="AJ2">
        <v>73645.97126246168</v>
      </c>
      <c r="AK2">
        <v>77283.77343491315</v>
      </c>
      <c r="AL2">
        <v>73115.362383187676</v>
      </c>
      <c r="AM2">
        <v>67251.222681706568</v>
      </c>
      <c r="AN2">
        <v>69358.226664074376</v>
      </c>
      <c r="AO2">
        <v>64217.3981323927</v>
      </c>
      <c r="AP2">
        <v>69616.372057540619</v>
      </c>
      <c r="AQ2">
        <v>66938.078500847769</v>
      </c>
      <c r="AR2">
        <v>74740.12717748234</v>
      </c>
      <c r="AS2">
        <v>65272.905579258542</v>
      </c>
      <c r="AT2">
        <v>70267.200448127303</v>
      </c>
      <c r="AU2">
        <v>68219.828654004421</v>
      </c>
      <c r="AV2">
        <v>63858.434548120647</v>
      </c>
      <c r="AW2">
        <v>70267.200448120813</v>
      </c>
      <c r="AX2">
        <v>83030.590514128387</v>
      </c>
      <c r="AY2">
        <v>78540.706720561677</v>
      </c>
      <c r="AZ2">
        <v>76428.2780920605</v>
      </c>
      <c r="BA2">
        <v>74805.147671536048</v>
      </c>
      <c r="BB2">
        <v>73865.441581946594</v>
      </c>
      <c r="BC2">
        <v>76829.640299995415</v>
      </c>
      <c r="BD2">
        <v>81865.13873880732</v>
      </c>
      <c r="BE2">
        <v>70701.134079604642</v>
      </c>
      <c r="BF2">
        <v>73347.453939939674</v>
      </c>
      <c r="BG2">
        <v>72133.866676504986</v>
      </c>
      <c r="BH2">
        <v>69633.889199997851</v>
      </c>
      <c r="BI2">
        <v>73719.539139937842</v>
      </c>
    </row>
    <row r="3" spans="1:61" x14ac:dyDescent="0.25">
      <c r="A3" t="s">
        <v>8</v>
      </c>
      <c r="B3">
        <v>83059.451695425654</v>
      </c>
      <c r="C3">
        <v>77996.273137947763</v>
      </c>
      <c r="D3">
        <v>78054.307199993025</v>
      </c>
      <c r="E3">
        <v>78084.889993330595</v>
      </c>
      <c r="F3">
        <v>77026.031478113408</v>
      </c>
      <c r="G3">
        <v>76352.179499996622</v>
      </c>
      <c r="H3">
        <v>83559.608778697017</v>
      </c>
      <c r="I3">
        <v>77040.336958444444</v>
      </c>
      <c r="J3">
        <v>75961.673099991909</v>
      </c>
      <c r="K3">
        <v>76161.024386448378</v>
      </c>
      <c r="L3">
        <v>74702.077093700762</v>
      </c>
      <c r="M3">
        <v>76725.476477083866</v>
      </c>
      <c r="N3">
        <v>81988.816722952484</v>
      </c>
      <c r="O3">
        <v>72683.919440058875</v>
      </c>
      <c r="P3">
        <v>75019.976870886443</v>
      </c>
      <c r="Q3">
        <v>74512.746497331813</v>
      </c>
      <c r="R3">
        <v>72238.749346215278</v>
      </c>
      <c r="S3">
        <v>73889.919770888911</v>
      </c>
      <c r="T3">
        <v>77629.246137922368</v>
      </c>
      <c r="U3">
        <v>72955.224444269392</v>
      </c>
      <c r="V3">
        <v>70761.297756022439</v>
      </c>
      <c r="W3">
        <v>71797.250387472406</v>
      </c>
      <c r="X3">
        <v>72374.616929498239</v>
      </c>
      <c r="Y3">
        <v>72494.239656024496</v>
      </c>
      <c r="Z3">
        <v>73221.942053880717</v>
      </c>
      <c r="AA3">
        <v>67773.460221503745</v>
      </c>
      <c r="AB3">
        <v>67187.595577063446</v>
      </c>
      <c r="AC3">
        <v>66475.750775295062</v>
      </c>
      <c r="AD3">
        <v>66810.483577274965</v>
      </c>
      <c r="AE3">
        <v>67187.59557706301</v>
      </c>
      <c r="AF3">
        <v>77715.354078949895</v>
      </c>
      <c r="AG3">
        <v>71686.616429957197</v>
      </c>
      <c r="AH3">
        <v>71510.672569629794</v>
      </c>
      <c r="AI3">
        <v>69806.092982590795</v>
      </c>
      <c r="AJ3">
        <v>69566.829081248579</v>
      </c>
      <c r="AK3">
        <v>71510.672569625254</v>
      </c>
      <c r="AL3">
        <v>69878.657319115999</v>
      </c>
      <c r="AM3">
        <v>61861.333440500108</v>
      </c>
      <c r="AN3">
        <v>66457.029746659944</v>
      </c>
      <c r="AO3">
        <v>63012.463119627697</v>
      </c>
      <c r="AP3">
        <v>65812.049629571193</v>
      </c>
      <c r="AQ3">
        <v>64647.57658587562</v>
      </c>
      <c r="AR3">
        <v>80031.480880124029</v>
      </c>
      <c r="AS3">
        <v>67860.39328347212</v>
      </c>
      <c r="AT3">
        <v>74350.769704932536</v>
      </c>
      <c r="AU3">
        <v>72873.066701188334</v>
      </c>
      <c r="AV3">
        <v>67519.796422968313</v>
      </c>
      <c r="AW3">
        <v>74350.769704928927</v>
      </c>
      <c r="AX3">
        <v>83561.837667232525</v>
      </c>
      <c r="AY3">
        <v>75437.444698547013</v>
      </c>
      <c r="AZ3">
        <v>76616.297541860506</v>
      </c>
      <c r="BA3">
        <v>76153.557320640044</v>
      </c>
      <c r="BB3">
        <v>73395.748901135565</v>
      </c>
      <c r="BC3">
        <v>77000.541299995355</v>
      </c>
      <c r="BD3">
        <v>80662.704785456968</v>
      </c>
      <c r="BE3">
        <v>67428.428903317719</v>
      </c>
      <c r="BF3">
        <v>74261.863824986562</v>
      </c>
      <c r="BG3">
        <v>75995.345211579639</v>
      </c>
      <c r="BH3">
        <v>67478.645895753027</v>
      </c>
      <c r="BI3">
        <v>74932.077624984333</v>
      </c>
    </row>
    <row r="4" spans="1:61" x14ac:dyDescent="0.25">
      <c r="A4" t="s">
        <v>11</v>
      </c>
      <c r="B4">
        <v>85538.491104012341</v>
      </c>
      <c r="C4">
        <v>80212.855727703718</v>
      </c>
      <c r="D4">
        <v>77072.796899991852</v>
      </c>
      <c r="E4">
        <v>78364.728899998227</v>
      </c>
      <c r="F4">
        <v>76913.516699992935</v>
      </c>
      <c r="G4">
        <v>74878.602151546191</v>
      </c>
      <c r="H4">
        <v>85538.491104012341</v>
      </c>
      <c r="I4">
        <v>79770.066283437569</v>
      </c>
      <c r="J4">
        <v>73613.787299989475</v>
      </c>
      <c r="K4">
        <v>75172.191299993836</v>
      </c>
      <c r="L4">
        <v>74768.112899997854</v>
      </c>
      <c r="M4">
        <v>74588.255030400906</v>
      </c>
      <c r="N4">
        <v>86526.133049057375</v>
      </c>
      <c r="O4">
        <v>76894.503154562481</v>
      </c>
      <c r="P4">
        <v>76995.717299992262</v>
      </c>
      <c r="Q4">
        <v>76995.717299994154</v>
      </c>
      <c r="R4">
        <v>75090.8204999913</v>
      </c>
      <c r="S4">
        <v>74991.574130097739</v>
      </c>
      <c r="T4">
        <v>85339.035210047077</v>
      </c>
      <c r="U4">
        <v>80018.520646798002</v>
      </c>
      <c r="V4">
        <v>75535.483499993352</v>
      </c>
      <c r="W4">
        <v>77184.110699996716</v>
      </c>
      <c r="X4">
        <v>78030.512999998653</v>
      </c>
      <c r="Y4">
        <v>76397.135843283089</v>
      </c>
      <c r="Z4">
        <v>77517.61793858005</v>
      </c>
      <c r="AA4">
        <v>70883.554347839221</v>
      </c>
      <c r="AB4">
        <v>67968.992699994284</v>
      </c>
      <c r="AC4">
        <v>67968.99269999309</v>
      </c>
      <c r="AD4">
        <v>69078.672899994723</v>
      </c>
      <c r="AE4">
        <v>67154.841380113256</v>
      </c>
      <c r="AF4">
        <v>85707.532646415377</v>
      </c>
      <c r="AG4">
        <v>79502.513411987224</v>
      </c>
      <c r="AH4">
        <v>78180.988499996165</v>
      </c>
      <c r="AI4">
        <v>78104.276099993614</v>
      </c>
      <c r="AJ4">
        <v>76321.492199999004</v>
      </c>
      <c r="AK4">
        <v>75264.904985943867</v>
      </c>
      <c r="AL4">
        <v>76439.425600885064</v>
      </c>
      <c r="AM4">
        <v>68129.274190369935</v>
      </c>
      <c r="AN4">
        <v>69816.967199983264</v>
      </c>
      <c r="AO4">
        <v>69183.995399997497</v>
      </c>
      <c r="AP4">
        <v>72811.451699991652</v>
      </c>
      <c r="AQ4">
        <v>68317.649964858472</v>
      </c>
      <c r="AR4">
        <v>80003.172484164854</v>
      </c>
      <c r="AS4">
        <v>67460.192261664706</v>
      </c>
      <c r="AT4">
        <v>70714.753199992105</v>
      </c>
      <c r="AU4">
        <v>70714.753199992469</v>
      </c>
      <c r="AV4">
        <v>64649.889899997797</v>
      </c>
      <c r="AW4">
        <v>69986.648758912837</v>
      </c>
      <c r="AX4">
        <v>85869.031104012363</v>
      </c>
      <c r="AY4">
        <v>77865.173065909388</v>
      </c>
      <c r="AZ4">
        <v>75785.367592460636</v>
      </c>
      <c r="BA4">
        <v>77576.419349997755</v>
      </c>
      <c r="BB4">
        <v>74055.540599998596</v>
      </c>
      <c r="BC4">
        <v>74985.210537025341</v>
      </c>
      <c r="BD4">
        <v>85136.128871151377</v>
      </c>
      <c r="BE4">
        <v>69957.174726707628</v>
      </c>
      <c r="BF4">
        <v>73711.415699997029</v>
      </c>
      <c r="BG4">
        <v>75351.332699987586</v>
      </c>
      <c r="BH4">
        <v>67899.896549997764</v>
      </c>
      <c r="BI4">
        <v>71891.941165638345</v>
      </c>
    </row>
    <row r="5" spans="1:61" x14ac:dyDescent="0.25">
      <c r="A5" t="s">
        <v>13</v>
      </c>
      <c r="B5">
        <v>615545.62159254716</v>
      </c>
      <c r="C5">
        <v>607778.1570118774</v>
      </c>
      <c r="D5">
        <v>583551.52206226008</v>
      </c>
      <c r="E5">
        <v>583547.16325722507</v>
      </c>
      <c r="F5">
        <v>584333.13705404778</v>
      </c>
      <c r="G5">
        <v>583651.50888345297</v>
      </c>
      <c r="H5">
        <v>623726.86450929008</v>
      </c>
      <c r="I5">
        <v>607499.95979811216</v>
      </c>
      <c r="J5">
        <v>583725.31287743361</v>
      </c>
      <c r="K5">
        <v>582911.9312489822</v>
      </c>
      <c r="L5">
        <v>583783.72680149553</v>
      </c>
      <c r="M5">
        <v>583280.01824187976</v>
      </c>
      <c r="N5">
        <v>617504.97753188154</v>
      </c>
      <c r="O5">
        <v>609856.43239652179</v>
      </c>
      <c r="P5">
        <v>586007.57856427366</v>
      </c>
      <c r="Q5">
        <v>585441.84919038648</v>
      </c>
      <c r="R5">
        <v>585961.26353688864</v>
      </c>
      <c r="S5">
        <v>586310.85957914963</v>
      </c>
      <c r="T5">
        <v>619533.27671212726</v>
      </c>
      <c r="U5">
        <v>602371.50084230804</v>
      </c>
      <c r="V5">
        <v>578636.94116477831</v>
      </c>
      <c r="W5">
        <v>578436.38560378295</v>
      </c>
      <c r="X5">
        <v>578993.24148085248</v>
      </c>
      <c r="Y5">
        <v>578770.75363765587</v>
      </c>
      <c r="Z5">
        <v>631121.48279605596</v>
      </c>
      <c r="AA5">
        <v>614045.41612293897</v>
      </c>
      <c r="AB5">
        <v>561069.09052109218</v>
      </c>
      <c r="AC5">
        <v>561089.47739138443</v>
      </c>
      <c r="AD5">
        <v>560957.03364258457</v>
      </c>
      <c r="AE5">
        <v>561210.35719347722</v>
      </c>
      <c r="AF5">
        <v>646026.40478868468</v>
      </c>
      <c r="AG5">
        <v>628760.39296493807</v>
      </c>
      <c r="AH5">
        <v>575402.78840169916</v>
      </c>
      <c r="AI5">
        <v>575483.38223737699</v>
      </c>
      <c r="AJ5">
        <v>577226.33069480618</v>
      </c>
      <c r="AK5">
        <v>575596.79934537294</v>
      </c>
      <c r="AL5">
        <v>622540.81219961448</v>
      </c>
      <c r="AM5">
        <v>605336.01385165704</v>
      </c>
      <c r="AN5">
        <v>580949.17587605445</v>
      </c>
      <c r="AO5">
        <v>580667.42627662641</v>
      </c>
      <c r="AP5">
        <v>580730.98583277792</v>
      </c>
      <c r="AQ5">
        <v>581306.91152877233</v>
      </c>
      <c r="AR5">
        <v>635484.16121702327</v>
      </c>
      <c r="AS5">
        <v>619466.69692406873</v>
      </c>
      <c r="AT5">
        <v>566583.94446886994</v>
      </c>
      <c r="AU5">
        <v>566753.00535962952</v>
      </c>
      <c r="AV5">
        <v>567805.78666599013</v>
      </c>
      <c r="AW5">
        <v>566815.95476378524</v>
      </c>
      <c r="AX5">
        <v>650455.14448129665</v>
      </c>
      <c r="AY5">
        <v>634250.49837020878</v>
      </c>
      <c r="AZ5">
        <v>582519.3638584424</v>
      </c>
      <c r="BA5">
        <v>581643.94966096303</v>
      </c>
      <c r="BB5">
        <v>582578.13830849482</v>
      </c>
      <c r="BC5">
        <v>583118.2762360312</v>
      </c>
      <c r="BD5">
        <v>639860.311974379</v>
      </c>
      <c r="BE5">
        <v>610476.61643498961</v>
      </c>
      <c r="BF5">
        <v>586318.54421651782</v>
      </c>
      <c r="BG5">
        <v>586038.36837457167</v>
      </c>
      <c r="BH5">
        <v>586665.08294267347</v>
      </c>
      <c r="BI5">
        <v>586347.52075904538</v>
      </c>
    </row>
    <row r="6" spans="1:61" x14ac:dyDescent="0.25">
      <c r="A6" t="s">
        <v>40</v>
      </c>
      <c r="B6" t="s">
        <v>42</v>
      </c>
      <c r="C6">
        <v>1.2618828415306873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>
        <v>2.6016042653452569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>
        <v>1.2386208069010836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>
        <v>2.7701136508594066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>
        <v>2.7056703247471368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>
        <v>2.6726480056793225</v>
      </c>
      <c r="AH6" t="s">
        <v>42</v>
      </c>
      <c r="AI6" t="s">
        <v>42</v>
      </c>
      <c r="AJ6" t="s">
        <v>42</v>
      </c>
      <c r="AK6" t="s">
        <v>42</v>
      </c>
      <c r="AL6" t="s">
        <v>42</v>
      </c>
      <c r="AM6">
        <v>2.7636418385435593</v>
      </c>
      <c r="AN6" t="s">
        <v>42</v>
      </c>
      <c r="AO6" t="s">
        <v>42</v>
      </c>
      <c r="AP6" t="s">
        <v>42</v>
      </c>
      <c r="AQ6" t="s">
        <v>42</v>
      </c>
      <c r="AR6" t="s">
        <v>42</v>
      </c>
      <c r="AS6">
        <v>2.5205135344804348</v>
      </c>
      <c r="AX6" t="s">
        <v>42</v>
      </c>
      <c r="AY6">
        <v>2.4912780302491444</v>
      </c>
      <c r="BD6" t="s">
        <v>42</v>
      </c>
      <c r="BE6">
        <v>4.5922047342992505</v>
      </c>
    </row>
    <row r="7" spans="1:61" x14ac:dyDescent="0.25">
      <c r="A7" t="s">
        <v>41</v>
      </c>
      <c r="B7" t="s">
        <v>42</v>
      </c>
      <c r="C7" t="s">
        <v>42</v>
      </c>
      <c r="D7">
        <v>5.1976812778736958</v>
      </c>
      <c r="E7">
        <v>3.9365065568920148</v>
      </c>
      <c r="F7">
        <v>5.070702063925995</v>
      </c>
      <c r="G7">
        <v>5.1814376693277993</v>
      </c>
      <c r="H7" t="s">
        <v>42</v>
      </c>
      <c r="I7" t="s">
        <v>42</v>
      </c>
      <c r="J7">
        <v>6.4133122858716751</v>
      </c>
      <c r="K7">
        <v>3.9421147217178638</v>
      </c>
      <c r="L7">
        <v>6.4039469807380112</v>
      </c>
      <c r="M7">
        <v>6.4847048554228</v>
      </c>
      <c r="N7" t="s">
        <v>42</v>
      </c>
      <c r="O7" t="s">
        <v>42</v>
      </c>
      <c r="P7">
        <v>5.1007522390346534</v>
      </c>
      <c r="Q7">
        <v>3.9537467865795137</v>
      </c>
      <c r="R7">
        <v>5.1082525878691083</v>
      </c>
      <c r="S7">
        <v>5.0516383005384542</v>
      </c>
      <c r="T7" t="s">
        <v>42</v>
      </c>
      <c r="U7" t="s">
        <v>42</v>
      </c>
      <c r="V7">
        <v>6.6011523649522816</v>
      </c>
      <c r="W7">
        <v>3.8634107542292351</v>
      </c>
      <c r="X7">
        <v>6.5436412788706662</v>
      </c>
      <c r="Y7">
        <v>6.5795534488153304</v>
      </c>
      <c r="Z7" t="s">
        <v>42</v>
      </c>
      <c r="AA7" t="s">
        <v>42</v>
      </c>
      <c r="AB7">
        <v>11.099668476599915</v>
      </c>
      <c r="AC7">
        <v>8.3907678909841543</v>
      </c>
      <c r="AD7">
        <v>11.117423676123652</v>
      </c>
      <c r="AE7">
        <v>11.077285040726494</v>
      </c>
      <c r="AG7" t="s">
        <v>42</v>
      </c>
      <c r="AH7">
        <v>10.932001519363054</v>
      </c>
      <c r="AI7">
        <v>8.2468781976470442</v>
      </c>
      <c r="AJ7">
        <v>10.649730968254001</v>
      </c>
      <c r="AK7">
        <v>10.901970093056688</v>
      </c>
      <c r="AL7" t="s">
        <v>42</v>
      </c>
      <c r="AM7" t="s">
        <v>42</v>
      </c>
      <c r="AN7">
        <v>6.6809493463737581</v>
      </c>
      <c r="AO7">
        <v>3.962565520462741</v>
      </c>
      <c r="AP7">
        <v>6.7159976579062342</v>
      </c>
      <c r="AQ7">
        <v>6.6234855390686764</v>
      </c>
      <c r="AR7" t="s">
        <v>42</v>
      </c>
      <c r="AS7" t="s">
        <v>42</v>
      </c>
      <c r="AT7">
        <v>10.842161135251853</v>
      </c>
      <c r="AU7">
        <v>8.2950441224981279</v>
      </c>
      <c r="AV7">
        <v>10.649891638750127</v>
      </c>
      <c r="AW7">
        <v>10.805651917701731</v>
      </c>
      <c r="AX7" t="s">
        <v>42</v>
      </c>
      <c r="AY7" t="s">
        <v>42</v>
      </c>
      <c r="AZ7">
        <v>10.444345194168527</v>
      </c>
      <c r="BA7">
        <v>8.0876520319009355</v>
      </c>
      <c r="BB7">
        <v>10.435309298219194</v>
      </c>
      <c r="BC7">
        <v>10.352269301976698</v>
      </c>
      <c r="BD7" t="s">
        <v>42</v>
      </c>
      <c r="BE7" t="s">
        <v>42</v>
      </c>
      <c r="BF7">
        <v>8.3677275736403338</v>
      </c>
      <c r="BG7">
        <v>3.8193098717140765</v>
      </c>
      <c r="BH7">
        <v>8.3135690769074539</v>
      </c>
      <c r="BI7">
        <v>8.3631990004525179</v>
      </c>
    </row>
    <row r="8" spans="1:61" x14ac:dyDescent="0.25">
      <c r="A8" t="s">
        <v>23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37</v>
      </c>
      <c r="AA8" t="s">
        <v>37</v>
      </c>
      <c r="AB8" t="s">
        <v>37</v>
      </c>
      <c r="AC8" t="s">
        <v>37</v>
      </c>
      <c r="AD8" t="s">
        <v>37</v>
      </c>
      <c r="AE8" t="s">
        <v>37</v>
      </c>
      <c r="AF8" t="s">
        <v>38</v>
      </c>
      <c r="AG8" t="s">
        <v>38</v>
      </c>
      <c r="AH8" t="s">
        <v>38</v>
      </c>
      <c r="AI8" t="s">
        <v>38</v>
      </c>
      <c r="AJ8" t="s">
        <v>38</v>
      </c>
      <c r="AK8" t="s">
        <v>38</v>
      </c>
      <c r="AL8" t="s">
        <v>39</v>
      </c>
      <c r="AM8" t="s">
        <v>39</v>
      </c>
      <c r="AN8" t="s">
        <v>39</v>
      </c>
      <c r="AO8" t="s">
        <v>39</v>
      </c>
      <c r="AP8" t="s">
        <v>39</v>
      </c>
      <c r="AQ8" t="s">
        <v>39</v>
      </c>
      <c r="AR8" t="s">
        <v>53</v>
      </c>
      <c r="AS8" t="s">
        <v>53</v>
      </c>
      <c r="AT8" t="s">
        <v>53</v>
      </c>
      <c r="AU8" t="s">
        <v>53</v>
      </c>
      <c r="AV8" t="s">
        <v>53</v>
      </c>
      <c r="AW8" t="s">
        <v>53</v>
      </c>
      <c r="AX8" t="s">
        <v>54</v>
      </c>
      <c r="AY8" t="s">
        <v>54</v>
      </c>
      <c r="AZ8" t="s">
        <v>54</v>
      </c>
      <c r="BA8" t="s">
        <v>54</v>
      </c>
      <c r="BB8" t="s">
        <v>54</v>
      </c>
      <c r="BC8" t="s">
        <v>54</v>
      </c>
      <c r="BD8" t="s">
        <v>55</v>
      </c>
      <c r="BE8" t="s">
        <v>55</v>
      </c>
      <c r="BF8" t="s">
        <v>55</v>
      </c>
      <c r="BG8" t="s">
        <v>55</v>
      </c>
      <c r="BH8" t="s">
        <v>55</v>
      </c>
      <c r="BI8" t="s">
        <v>55</v>
      </c>
    </row>
    <row r="9" spans="1:61" x14ac:dyDescent="0.25">
      <c r="A9" t="s">
        <v>24</v>
      </c>
      <c r="B9" t="s">
        <v>27</v>
      </c>
      <c r="C9" t="s">
        <v>29</v>
      </c>
      <c r="D9" t="s">
        <v>30</v>
      </c>
      <c r="E9" t="s">
        <v>30</v>
      </c>
      <c r="F9" t="s">
        <v>30</v>
      </c>
      <c r="G9" t="s">
        <v>30</v>
      </c>
      <c r="H9" t="s">
        <v>27</v>
      </c>
      <c r="I9" t="s">
        <v>29</v>
      </c>
      <c r="J9" t="s">
        <v>30</v>
      </c>
      <c r="K9" t="s">
        <v>30</v>
      </c>
      <c r="L9" t="s">
        <v>30</v>
      </c>
      <c r="M9" t="s">
        <v>30</v>
      </c>
      <c r="N9" t="s">
        <v>27</v>
      </c>
      <c r="O9" t="s">
        <v>29</v>
      </c>
      <c r="P9" t="s">
        <v>30</v>
      </c>
      <c r="Q9" t="s">
        <v>30</v>
      </c>
      <c r="R9" t="s">
        <v>30</v>
      </c>
      <c r="S9" t="s">
        <v>30</v>
      </c>
      <c r="T9" t="s">
        <v>27</v>
      </c>
      <c r="U9" t="s">
        <v>29</v>
      </c>
      <c r="V9" t="s">
        <v>30</v>
      </c>
      <c r="W9" t="s">
        <v>30</v>
      </c>
      <c r="X9" t="s">
        <v>30</v>
      </c>
      <c r="Y9" t="s">
        <v>30</v>
      </c>
      <c r="Z9" t="s">
        <v>27</v>
      </c>
      <c r="AA9" t="s">
        <v>29</v>
      </c>
      <c r="AB9" t="s">
        <v>30</v>
      </c>
      <c r="AC9" t="s">
        <v>30</v>
      </c>
      <c r="AD9" t="s">
        <v>30</v>
      </c>
      <c r="AE9" t="s">
        <v>30</v>
      </c>
      <c r="AF9" t="s">
        <v>27</v>
      </c>
      <c r="AG9" t="s">
        <v>29</v>
      </c>
      <c r="AH9" t="s">
        <v>30</v>
      </c>
      <c r="AI9" t="s">
        <v>30</v>
      </c>
      <c r="AJ9" t="s">
        <v>30</v>
      </c>
      <c r="AK9" t="s">
        <v>30</v>
      </c>
      <c r="AL9" t="s">
        <v>27</v>
      </c>
      <c r="AM9" t="s">
        <v>29</v>
      </c>
      <c r="AN9" t="s">
        <v>30</v>
      </c>
      <c r="AO9" t="s">
        <v>30</v>
      </c>
      <c r="AP9" t="s">
        <v>30</v>
      </c>
      <c r="AQ9" t="s">
        <v>30</v>
      </c>
      <c r="AR9" t="s">
        <v>27</v>
      </c>
      <c r="AS9" t="s">
        <v>29</v>
      </c>
      <c r="AT9" t="s">
        <v>30</v>
      </c>
      <c r="AU9" t="s">
        <v>30</v>
      </c>
      <c r="AV9" t="s">
        <v>30</v>
      </c>
      <c r="AW9" t="s">
        <v>30</v>
      </c>
      <c r="AX9" t="s">
        <v>27</v>
      </c>
      <c r="AY9" t="s">
        <v>29</v>
      </c>
      <c r="AZ9" t="s">
        <v>30</v>
      </c>
      <c r="BA9" t="s">
        <v>30</v>
      </c>
      <c r="BB9" t="s">
        <v>30</v>
      </c>
      <c r="BC9" t="s">
        <v>30</v>
      </c>
      <c r="BD9" t="s">
        <v>27</v>
      </c>
      <c r="BE9" t="s">
        <v>29</v>
      </c>
      <c r="BF9" t="s">
        <v>30</v>
      </c>
      <c r="BG9" t="s">
        <v>30</v>
      </c>
      <c r="BH9" t="s">
        <v>30</v>
      </c>
      <c r="BI9" t="s">
        <v>30</v>
      </c>
    </row>
    <row r="10" spans="1:61" x14ac:dyDescent="0.25">
      <c r="A10" t="s">
        <v>25</v>
      </c>
      <c r="B10" t="s">
        <v>32</v>
      </c>
      <c r="C10" t="s">
        <v>32</v>
      </c>
      <c r="D10" t="s">
        <v>28</v>
      </c>
      <c r="E10" t="s">
        <v>31</v>
      </c>
      <c r="F10" t="s">
        <v>32</v>
      </c>
      <c r="G10" t="s">
        <v>33</v>
      </c>
      <c r="H10" t="s">
        <v>32</v>
      </c>
      <c r="I10" t="s">
        <v>32</v>
      </c>
      <c r="J10" t="s">
        <v>28</v>
      </c>
      <c r="K10" t="s">
        <v>31</v>
      </c>
      <c r="L10" t="s">
        <v>32</v>
      </c>
      <c r="M10" t="s">
        <v>33</v>
      </c>
      <c r="N10" t="s">
        <v>32</v>
      </c>
      <c r="O10" t="s">
        <v>32</v>
      </c>
      <c r="P10" t="s">
        <v>28</v>
      </c>
      <c r="Q10" t="s">
        <v>31</v>
      </c>
      <c r="R10" t="s">
        <v>32</v>
      </c>
      <c r="S10" t="s">
        <v>33</v>
      </c>
      <c r="T10" t="s">
        <v>32</v>
      </c>
      <c r="U10" t="s">
        <v>32</v>
      </c>
      <c r="V10" t="s">
        <v>28</v>
      </c>
      <c r="W10" t="s">
        <v>31</v>
      </c>
      <c r="X10" t="s">
        <v>32</v>
      </c>
      <c r="Y10" t="s">
        <v>33</v>
      </c>
      <c r="Z10" t="s">
        <v>32</v>
      </c>
      <c r="AA10" t="s">
        <v>32</v>
      </c>
      <c r="AB10" t="s">
        <v>28</v>
      </c>
      <c r="AC10" t="s">
        <v>31</v>
      </c>
      <c r="AD10" t="s">
        <v>32</v>
      </c>
      <c r="AE10" t="s">
        <v>33</v>
      </c>
      <c r="AF10" t="s">
        <v>32</v>
      </c>
      <c r="AG10" t="s">
        <v>32</v>
      </c>
      <c r="AH10" t="s">
        <v>28</v>
      </c>
      <c r="AI10" t="s">
        <v>31</v>
      </c>
      <c r="AJ10" t="s">
        <v>32</v>
      </c>
      <c r="AK10" t="s">
        <v>33</v>
      </c>
      <c r="AL10" t="s">
        <v>32</v>
      </c>
      <c r="AM10" t="s">
        <v>32</v>
      </c>
      <c r="AN10" t="s">
        <v>28</v>
      </c>
      <c r="AO10" t="s">
        <v>31</v>
      </c>
      <c r="AP10" t="s">
        <v>32</v>
      </c>
      <c r="AQ10" t="s">
        <v>33</v>
      </c>
      <c r="AR10" t="s">
        <v>32</v>
      </c>
      <c r="AS10" t="s">
        <v>32</v>
      </c>
      <c r="AT10" t="s">
        <v>28</v>
      </c>
      <c r="AU10" t="s">
        <v>31</v>
      </c>
      <c r="AV10" t="s">
        <v>32</v>
      </c>
      <c r="AW10" t="s">
        <v>33</v>
      </c>
      <c r="AX10" t="s">
        <v>32</v>
      </c>
      <c r="AY10" t="s">
        <v>32</v>
      </c>
      <c r="AZ10" t="s">
        <v>28</v>
      </c>
      <c r="BA10" t="s">
        <v>31</v>
      </c>
      <c r="BB10" t="s">
        <v>32</v>
      </c>
      <c r="BC10" t="s">
        <v>33</v>
      </c>
      <c r="BD10" t="s">
        <v>32</v>
      </c>
      <c r="BE10" t="s">
        <v>32</v>
      </c>
      <c r="BF10" t="s">
        <v>28</v>
      </c>
      <c r="BG10" t="s">
        <v>31</v>
      </c>
      <c r="BH10" t="s">
        <v>32</v>
      </c>
      <c r="BI10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2561-EDB5-4DEF-BA20-EE10D0D1B227}">
  <dimension ref="A1:I94"/>
  <sheetViews>
    <sheetView workbookViewId="0">
      <selection activeCell="H99" sqref="H99"/>
    </sheetView>
  </sheetViews>
  <sheetFormatPr defaultRowHeight="15" x14ac:dyDescent="0.25"/>
  <cols>
    <col min="6" max="6" width="9.7109375" bestFit="1" customWidth="1"/>
    <col min="8" max="8" width="10" bestFit="1" customWidth="1"/>
  </cols>
  <sheetData>
    <row r="1" spans="1:9" ht="15.75" thickBot="1" x14ac:dyDescent="0.3">
      <c r="A1" s="23"/>
      <c r="B1" s="59" t="s">
        <v>56</v>
      </c>
      <c r="C1" s="60"/>
      <c r="D1" s="60"/>
      <c r="E1" s="61"/>
      <c r="F1" s="59" t="s">
        <v>30</v>
      </c>
      <c r="G1" s="60"/>
      <c r="H1" s="60"/>
      <c r="I1" s="61"/>
    </row>
    <row r="2" spans="1:9" ht="15.75" thickBot="1" x14ac:dyDescent="0.3">
      <c r="A2" s="24"/>
      <c r="B2" s="25" t="s">
        <v>57</v>
      </c>
      <c r="C2" s="25" t="s">
        <v>58</v>
      </c>
      <c r="D2" s="25" t="s">
        <v>59</v>
      </c>
      <c r="E2" s="25" t="s">
        <v>60</v>
      </c>
      <c r="F2" s="25" t="s">
        <v>57</v>
      </c>
      <c r="G2" s="25" t="s">
        <v>58</v>
      </c>
      <c r="H2" s="25" t="s">
        <v>59</v>
      </c>
      <c r="I2" s="25" t="s">
        <v>60</v>
      </c>
    </row>
    <row r="3" spans="1:9" ht="15.75" thickBot="1" x14ac:dyDescent="0.3">
      <c r="A3" s="26" t="s">
        <v>61</v>
      </c>
      <c r="B3" s="27">
        <f>'Chnage Values'!D2</f>
        <v>87075.083411937638</v>
      </c>
      <c r="C3" s="27">
        <f>'Chnage Values'!D8</f>
        <v>87075.083411937652</v>
      </c>
      <c r="D3" s="27">
        <f>'Chnage Values'!D15</f>
        <v>88049.085929377208</v>
      </c>
      <c r="E3" s="27">
        <f>'Chnage Values'!D23</f>
        <v>87088.018058000831</v>
      </c>
      <c r="F3" s="27">
        <f>'Chnage Values'!F2</f>
        <v>77552.465597306713</v>
      </c>
      <c r="G3" s="27">
        <f>'Chnage Values'!F8</f>
        <v>74319.521375862008</v>
      </c>
      <c r="H3" s="27">
        <f>'Chnage Values'!F15</f>
        <v>76807.65553039439</v>
      </c>
      <c r="I3" s="27">
        <f>'Chnage Values'!F23</f>
        <v>75806.050361391346</v>
      </c>
    </row>
    <row r="4" spans="1:9" ht="15.75" thickBot="1" x14ac:dyDescent="0.3">
      <c r="A4" s="26" t="s">
        <v>62</v>
      </c>
      <c r="B4" s="27">
        <f>'Chnage Values'!D3</f>
        <v>82412.793845187523</v>
      </c>
      <c r="C4" s="27">
        <f>'Chnage Values'!D9</f>
        <v>82412.793845187509</v>
      </c>
      <c r="D4" s="27">
        <f>'Chnage Values'!D16</f>
        <v>83204.902527031794</v>
      </c>
      <c r="E4" s="27">
        <f>'Chnage Values'!D24</f>
        <v>80216.1991600162</v>
      </c>
      <c r="F4" s="27">
        <f>'Chnage Values'!F3</f>
        <v>77997.890061800834</v>
      </c>
      <c r="G4" s="27">
        <f>'Chnage Values'!F9</f>
        <v>74858.312531299991</v>
      </c>
      <c r="H4" s="27">
        <f>'Chnage Values'!F16</f>
        <v>76079.208486870353</v>
      </c>
      <c r="I4" s="27">
        <f>'Chnage Values'!F24</f>
        <v>74734.199227584104</v>
      </c>
    </row>
    <row r="5" spans="1:9" ht="15.75" thickBot="1" x14ac:dyDescent="0.3">
      <c r="A5" s="26" t="s">
        <v>63</v>
      </c>
      <c r="B5" s="27">
        <f>'Chnage Values'!D4</f>
        <v>83059.451695425654</v>
      </c>
      <c r="C5" s="27">
        <f>'Chnage Values'!D10</f>
        <v>83559.608778697017</v>
      </c>
      <c r="D5" s="27">
        <f>'Chnage Values'!D17</f>
        <v>81988.816722952484</v>
      </c>
      <c r="E5" s="27">
        <f>'Chnage Values'!D25</f>
        <v>77629.246137922368</v>
      </c>
      <c r="F5" s="27">
        <f>'Chnage Values'!F4</f>
        <v>77026.031478113408</v>
      </c>
      <c r="G5" s="27">
        <f>'Chnage Values'!F10</f>
        <v>74702.077093700762</v>
      </c>
      <c r="H5" s="27">
        <f>'Chnage Values'!F17</f>
        <v>72238.749346215278</v>
      </c>
      <c r="I5" s="27">
        <f>'Chnage Values'!F25</f>
        <v>72374.616929498239</v>
      </c>
    </row>
    <row r="6" spans="1:9" ht="15.75" thickBot="1" x14ac:dyDescent="0.3">
      <c r="A6" s="26" t="s">
        <v>64</v>
      </c>
      <c r="B6" s="27">
        <f>'Chnage Values'!D5</f>
        <v>85538.491104012341</v>
      </c>
      <c r="C6" s="27">
        <f>'Chnage Values'!D11</f>
        <v>85538.491104012341</v>
      </c>
      <c r="D6" s="27">
        <f>'Chnage Values'!D18</f>
        <v>86526.133049057375</v>
      </c>
      <c r="E6" s="27">
        <f>'Chnage Values'!D26</f>
        <v>85339.035210047077</v>
      </c>
      <c r="F6" s="27">
        <f>'Chnage Values'!F5</f>
        <v>74878.602151546191</v>
      </c>
      <c r="G6" s="27">
        <f>'Chnage Values'!F11</f>
        <v>74588.255030400906</v>
      </c>
      <c r="H6" s="27">
        <f>'Chnage Values'!F18</f>
        <v>74991.574130097739</v>
      </c>
      <c r="I6" s="27">
        <f>'Chnage Values'!F26</f>
        <v>76397.135843283089</v>
      </c>
    </row>
    <row r="8" spans="1:9" x14ac:dyDescent="0.25">
      <c r="B8">
        <f>SUM(B3:B7)</f>
        <v>338085.82005656319</v>
      </c>
      <c r="C8">
        <f t="shared" ref="C8:I8" si="0">SUM(C3:C7)</f>
        <v>338585.97713983455</v>
      </c>
      <c r="D8">
        <f t="shared" si="0"/>
        <v>339768.93822841888</v>
      </c>
      <c r="E8">
        <f t="shared" si="0"/>
        <v>330272.49856598646</v>
      </c>
      <c r="F8">
        <f t="shared" si="0"/>
        <v>307454.98928876716</v>
      </c>
      <c r="G8">
        <f t="shared" si="0"/>
        <v>298468.16603126365</v>
      </c>
      <c r="H8">
        <f t="shared" si="0"/>
        <v>300117.18749357777</v>
      </c>
      <c r="I8">
        <f t="shared" si="0"/>
        <v>299312.00236175675</v>
      </c>
    </row>
    <row r="14" spans="1:9" ht="15.75" thickBot="1" x14ac:dyDescent="0.3"/>
    <row r="15" spans="1:9" ht="15.75" thickBot="1" x14ac:dyDescent="0.3">
      <c r="A15" s="23"/>
      <c r="B15" s="59" t="s">
        <v>56</v>
      </c>
      <c r="C15" s="60"/>
      <c r="D15" s="60"/>
      <c r="E15" s="61"/>
      <c r="F15" s="59" t="s">
        <v>30</v>
      </c>
      <c r="G15" s="60"/>
      <c r="H15" s="60"/>
      <c r="I15" s="61"/>
    </row>
    <row r="16" spans="1:9" ht="15.75" thickBot="1" x14ac:dyDescent="0.3">
      <c r="A16" s="24"/>
      <c r="B16" s="25" t="s">
        <v>57</v>
      </c>
      <c r="C16" s="25" t="s">
        <v>58</v>
      </c>
      <c r="D16" s="25" t="s">
        <v>59</v>
      </c>
      <c r="E16" s="25" t="s">
        <v>60</v>
      </c>
      <c r="F16" s="25" t="s">
        <v>57</v>
      </c>
      <c r="G16" s="25" t="s">
        <v>58</v>
      </c>
      <c r="H16" s="25" t="s">
        <v>59</v>
      </c>
      <c r="I16" s="25" t="s">
        <v>60</v>
      </c>
    </row>
    <row r="17" spans="1:9" ht="15.75" thickBot="1" x14ac:dyDescent="0.3">
      <c r="A17" s="28" t="s">
        <v>65</v>
      </c>
      <c r="B17" s="29">
        <f>Compare_SW!$E$2</f>
        <v>615545.62159254716</v>
      </c>
      <c r="C17" s="29">
        <f>Compare_SW!$E$8</f>
        <v>623726.86450929008</v>
      </c>
      <c r="D17" s="29">
        <f>Compare_SW!$E$14</f>
        <v>617504.97753188154</v>
      </c>
      <c r="E17" s="29">
        <f>Compare_SW!$E$20</f>
        <v>619533.27671212726</v>
      </c>
      <c r="F17" s="29">
        <f>'Chnage Values'!$Z$2</f>
        <v>583770.83281424642</v>
      </c>
      <c r="G17" s="29">
        <f>'Chnage Values'!$Z$8</f>
        <v>583425.24729244784</v>
      </c>
      <c r="H17" s="29">
        <f>'Chnage Values'!$Z$15</f>
        <v>585930.3877176746</v>
      </c>
      <c r="I17" s="29">
        <f>'Chnage Values'!$Z$23</f>
        <v>578709.33047176735</v>
      </c>
    </row>
    <row r="38" spans="1:9" ht="15.75" thickBot="1" x14ac:dyDescent="0.3"/>
    <row r="39" spans="1:9" ht="15.75" thickBot="1" x14ac:dyDescent="0.3">
      <c r="A39" s="23"/>
      <c r="B39" s="59" t="s">
        <v>56</v>
      </c>
      <c r="C39" s="60"/>
      <c r="D39" s="60"/>
      <c r="E39" s="61"/>
      <c r="F39" s="59" t="s">
        <v>30</v>
      </c>
      <c r="G39" s="60"/>
      <c r="H39" s="60"/>
      <c r="I39" s="61"/>
    </row>
    <row r="40" spans="1:9" ht="15.75" thickBot="1" x14ac:dyDescent="0.3">
      <c r="A40" s="24"/>
      <c r="B40" s="43" t="s">
        <v>60</v>
      </c>
      <c r="C40" s="44" t="s">
        <v>72</v>
      </c>
      <c r="D40" s="44" t="s">
        <v>73</v>
      </c>
      <c r="E40" s="44" t="s">
        <v>74</v>
      </c>
      <c r="F40" s="44" t="s">
        <v>60</v>
      </c>
      <c r="G40" s="44" t="s">
        <v>72</v>
      </c>
      <c r="H40" s="44" t="s">
        <v>73</v>
      </c>
      <c r="I40" s="44" t="s">
        <v>74</v>
      </c>
    </row>
    <row r="41" spans="1:9" ht="15.75" thickBot="1" x14ac:dyDescent="0.3">
      <c r="A41" s="26" t="s">
        <v>61</v>
      </c>
      <c r="B41" s="27">
        <f>'Chnage Values'!D23</f>
        <v>87088.018058000831</v>
      </c>
      <c r="C41" s="27">
        <f>'Chnage Values'!D29</f>
        <v>78517.82859763036</v>
      </c>
      <c r="D41" s="27">
        <f>'Chnage Values'!D35</f>
        <v>87476.170732472281</v>
      </c>
      <c r="E41" s="27">
        <f>'Chnage Values'!D40</f>
        <v>77638.334080578672</v>
      </c>
      <c r="F41" s="27">
        <f>'Chnage Values'!F23</f>
        <v>75806.050361391346</v>
      </c>
      <c r="G41" s="27">
        <f>'Chnage Values'!F29</f>
        <v>67301.466596597325</v>
      </c>
      <c r="H41" s="27">
        <f>'Chnage Values'!F35</f>
        <v>76608.922723767348</v>
      </c>
      <c r="I41" s="27">
        <f>'Chnage Values'!F40</f>
        <v>69471.961761427228</v>
      </c>
    </row>
    <row r="42" spans="1:9" ht="15.75" thickBot="1" x14ac:dyDescent="0.3">
      <c r="A42" s="26" t="s">
        <v>62</v>
      </c>
      <c r="B42" s="27">
        <f>'Chnage Values'!D24</f>
        <v>80216.1991600162</v>
      </c>
      <c r="C42" s="27">
        <f>'Chnage Values'!D30</f>
        <v>71614.098907215026</v>
      </c>
      <c r="D42" s="27">
        <f>'Chnage Values'!D36</f>
        <v>81038.623624325148</v>
      </c>
      <c r="E42" s="27">
        <f>'Chnage Values'!D41</f>
        <v>73115.362383187676</v>
      </c>
      <c r="F42" s="27">
        <f>'Chnage Values'!F24</f>
        <v>74734.199227584104</v>
      </c>
      <c r="G42" s="27">
        <f>'Chnage Values'!F30</f>
        <v>65072.746305025386</v>
      </c>
      <c r="H42" s="27">
        <f>'Chnage Values'!F36</f>
        <v>71928.470911818906</v>
      </c>
      <c r="I42" s="27">
        <f>'Chnage Values'!F41</f>
        <v>64217.3981323927</v>
      </c>
    </row>
    <row r="43" spans="1:9" ht="15.75" thickBot="1" x14ac:dyDescent="0.3">
      <c r="A43" s="26" t="s">
        <v>63</v>
      </c>
      <c r="B43" s="27">
        <f>'Chnage Values'!D25</f>
        <v>77629.246137922368</v>
      </c>
      <c r="C43" s="27">
        <f>'Chnage Values'!D31</f>
        <v>73221.942053880717</v>
      </c>
      <c r="D43" s="27">
        <f>'Chnage Values'!D37</f>
        <v>77715.354078949895</v>
      </c>
      <c r="E43" s="27">
        <f>'Chnage Values'!D42</f>
        <v>69878.657319115999</v>
      </c>
      <c r="F43" s="27">
        <f>'Chnage Values'!F25</f>
        <v>72374.616929498239</v>
      </c>
      <c r="G43" s="27">
        <f>'Chnage Values'!F31</f>
        <v>66810.483577274965</v>
      </c>
      <c r="H43" s="27">
        <f>'Chnage Values'!F37</f>
        <v>69566.829081248579</v>
      </c>
      <c r="I43" s="27">
        <f>'Chnage Values'!F42</f>
        <v>65812.049629571193</v>
      </c>
    </row>
    <row r="44" spans="1:9" ht="15.75" thickBot="1" x14ac:dyDescent="0.3">
      <c r="A44" s="26" t="s">
        <v>64</v>
      </c>
      <c r="B44" s="27">
        <f>'Chnage Values'!D26</f>
        <v>85339.035210047077</v>
      </c>
      <c r="C44" s="27">
        <f>'Chnage Values'!D32</f>
        <v>77517.61793858005</v>
      </c>
      <c r="D44" s="27">
        <f>'Chnage Values'!D38</f>
        <v>85707.532646415377</v>
      </c>
      <c r="E44" s="27">
        <f>'Chnage Values'!D43</f>
        <v>76439.425600885064</v>
      </c>
      <c r="F44" s="27">
        <f>'Chnage Values'!F26</f>
        <v>76397.135843283089</v>
      </c>
      <c r="G44" s="27">
        <f>'Chnage Values'!F32</f>
        <v>67154.841380113256</v>
      </c>
      <c r="H44" s="27">
        <f>'Chnage Values'!F38</f>
        <v>75264.904985943867</v>
      </c>
      <c r="I44" s="27">
        <f>'Chnage Values'!F43</f>
        <v>68317.649964858472</v>
      </c>
    </row>
    <row r="46" spans="1:9" x14ac:dyDescent="0.25">
      <c r="B46">
        <f>SUM(B41:B45)</f>
        <v>330272.49856598646</v>
      </c>
      <c r="C46">
        <f t="shared" ref="C46:I46" si="1">SUM(C41:C45)</f>
        <v>300871.48749730614</v>
      </c>
      <c r="D46">
        <f t="shared" si="1"/>
        <v>331937.68108216266</v>
      </c>
      <c r="E46">
        <f t="shared" si="1"/>
        <v>297071.7793837674</v>
      </c>
      <c r="F46">
        <f t="shared" si="1"/>
        <v>299312.00236175675</v>
      </c>
      <c r="G46">
        <f t="shared" si="1"/>
        <v>266339.53785901092</v>
      </c>
      <c r="H46">
        <f t="shared" si="1"/>
        <v>293369.12770277867</v>
      </c>
      <c r="I46">
        <f t="shared" si="1"/>
        <v>267819.05948824959</v>
      </c>
    </row>
    <row r="51" spans="1:9" ht="15.75" thickBot="1" x14ac:dyDescent="0.3"/>
    <row r="52" spans="1:9" ht="15.75" thickBot="1" x14ac:dyDescent="0.3">
      <c r="A52" s="23"/>
      <c r="B52" s="59" t="s">
        <v>56</v>
      </c>
      <c r="C52" s="60"/>
      <c r="D52" s="60"/>
      <c r="E52" s="61"/>
      <c r="F52" s="59" t="s">
        <v>30</v>
      </c>
      <c r="G52" s="60"/>
      <c r="H52" s="60"/>
      <c r="I52" s="61"/>
    </row>
    <row r="53" spans="1:9" ht="15.75" thickBot="1" x14ac:dyDescent="0.3">
      <c r="A53" s="24"/>
      <c r="B53" s="43" t="s">
        <v>60</v>
      </c>
      <c r="C53" s="44" t="s">
        <v>72</v>
      </c>
      <c r="D53" s="44" t="s">
        <v>73</v>
      </c>
      <c r="E53" s="44" t="s">
        <v>74</v>
      </c>
      <c r="F53" s="44" t="s">
        <v>60</v>
      </c>
      <c r="G53" s="44" t="s">
        <v>72</v>
      </c>
      <c r="H53" s="44" t="s">
        <v>73</v>
      </c>
      <c r="I53" s="44" t="s">
        <v>74</v>
      </c>
    </row>
    <row r="54" spans="1:9" ht="15.75" thickBot="1" x14ac:dyDescent="0.3">
      <c r="A54" s="28" t="s">
        <v>65</v>
      </c>
      <c r="B54" s="29">
        <f>'Chnage Values'!$W$23</f>
        <v>619533.27671212726</v>
      </c>
      <c r="C54" s="29">
        <f>'Chnage Values'!$W$29</f>
        <v>631121.48279605596</v>
      </c>
      <c r="D54" s="29">
        <f>'Chnage Values'!$W$35</f>
        <v>646026.40478868468</v>
      </c>
      <c r="E54" s="29">
        <f>'Chnage Values'!$W$40</f>
        <v>622540.81219961448</v>
      </c>
      <c r="F54" s="29">
        <f>'Chnage Values'!$Z$23</f>
        <v>578709.33047176735</v>
      </c>
      <c r="G54" s="29">
        <f>'Chnage Values'!$Z$29</f>
        <v>561081.48968713451</v>
      </c>
      <c r="H54" s="29">
        <f>'Chnage Values'!$Z$35</f>
        <v>575927.32516981382</v>
      </c>
      <c r="I54" s="29">
        <f>'Chnage Values'!$Z$40</f>
        <v>580913.62487855775</v>
      </c>
    </row>
    <row r="64" spans="1:9" ht="15.75" thickBot="1" x14ac:dyDescent="0.3"/>
    <row r="65" spans="1:9" ht="15.75" thickBot="1" x14ac:dyDescent="0.3">
      <c r="A65" s="23"/>
      <c r="B65" s="59" t="s">
        <v>56</v>
      </c>
      <c r="C65" s="60"/>
      <c r="D65" s="60"/>
      <c r="E65" s="61"/>
      <c r="F65" s="59" t="s">
        <v>30</v>
      </c>
      <c r="G65" s="60"/>
      <c r="H65" s="60"/>
      <c r="I65" s="61"/>
    </row>
    <row r="66" spans="1:9" ht="15.75" thickBot="1" x14ac:dyDescent="0.3">
      <c r="A66" s="24"/>
      <c r="B66" s="43" t="s">
        <v>58</v>
      </c>
      <c r="C66" s="44" t="s">
        <v>75</v>
      </c>
      <c r="D66" s="44" t="s">
        <v>76</v>
      </c>
      <c r="E66" s="44" t="s">
        <v>77</v>
      </c>
      <c r="F66" s="44" t="s">
        <v>58</v>
      </c>
      <c r="G66" s="44" t="s">
        <v>75</v>
      </c>
      <c r="H66" s="44" t="s">
        <v>76</v>
      </c>
      <c r="I66" s="44" t="s">
        <v>77</v>
      </c>
    </row>
    <row r="67" spans="1:9" ht="15.75" thickBot="1" x14ac:dyDescent="0.3">
      <c r="A67" s="26" t="s">
        <v>61</v>
      </c>
      <c r="B67" s="27">
        <f>'Chnage Values'!D8</f>
        <v>87075.083411937652</v>
      </c>
      <c r="C67" s="27">
        <f>'Chnage Values'!D46</f>
        <v>81203.589140316559</v>
      </c>
      <c r="D67" s="27">
        <f>'Chnage Values'!D52</f>
        <v>87440.687882418468</v>
      </c>
      <c r="E67" s="27">
        <f>'Chnage Values'!D58</f>
        <v>86580.485776477333</v>
      </c>
      <c r="F67" s="27">
        <f>'Chnage Values'!F8</f>
        <v>74319.521375862008</v>
      </c>
      <c r="G67" s="27">
        <f>'Chnage Values'!F46</f>
        <v>70501.251632508065</v>
      </c>
      <c r="H67" s="27">
        <f>'Chnage Values'!F52</f>
        <v>75406.818925913962</v>
      </c>
      <c r="I67" s="27">
        <f>'Chnage Values'!F58</f>
        <v>72964.355030991181</v>
      </c>
    </row>
    <row r="68" spans="1:9" ht="15.75" thickBot="1" x14ac:dyDescent="0.3">
      <c r="A68" s="26" t="s">
        <v>62</v>
      </c>
      <c r="B68" s="27">
        <f>'Chnage Values'!D9</f>
        <v>82412.793845187509</v>
      </c>
      <c r="C68" s="27">
        <f>'Chnage Values'!D47</f>
        <v>74740.12717748234</v>
      </c>
      <c r="D68" s="27">
        <f>'Chnage Values'!D53</f>
        <v>83030.590514128387</v>
      </c>
      <c r="E68" s="27">
        <f>'Chnage Values'!D59</f>
        <v>81865.13873880732</v>
      </c>
      <c r="F68" s="27">
        <f>'Chnage Values'!F9</f>
        <v>74858.312531299991</v>
      </c>
      <c r="G68" s="27">
        <f>'Chnage Values'!F47</f>
        <v>68219.828654004421</v>
      </c>
      <c r="H68" s="27">
        <f>'Chnage Values'!F53</f>
        <v>74805.147671536048</v>
      </c>
      <c r="I68" s="27">
        <f>'Chnage Values'!F59</f>
        <v>72133.866676504986</v>
      </c>
    </row>
    <row r="69" spans="1:9" ht="15.75" thickBot="1" x14ac:dyDescent="0.3">
      <c r="A69" s="26" t="s">
        <v>63</v>
      </c>
      <c r="B69" s="27">
        <f>'Chnage Values'!D10</f>
        <v>83559.608778697017</v>
      </c>
      <c r="C69" s="27">
        <f>'Chnage Values'!D48</f>
        <v>80031.480880124029</v>
      </c>
      <c r="D69" s="27">
        <f>'Chnage Values'!D54</f>
        <v>83561.837667232525</v>
      </c>
      <c r="E69" s="27">
        <f>'Chnage Values'!D60</f>
        <v>80662.704785456968</v>
      </c>
      <c r="F69" s="27">
        <f>'Chnage Values'!F10</f>
        <v>74702.077093700762</v>
      </c>
      <c r="G69" s="27">
        <f>'Chnage Values'!F48</f>
        <v>67519.796422968313</v>
      </c>
      <c r="H69" s="27">
        <f>'Chnage Values'!F54</f>
        <v>73395.748901135565</v>
      </c>
      <c r="I69" s="27">
        <f>'Chnage Values'!F60</f>
        <v>67478.645895753027</v>
      </c>
    </row>
    <row r="70" spans="1:9" ht="15.75" thickBot="1" x14ac:dyDescent="0.3">
      <c r="A70" s="26" t="s">
        <v>64</v>
      </c>
      <c r="B70" s="27">
        <f>'Chnage Values'!D11</f>
        <v>85538.491104012341</v>
      </c>
      <c r="C70" s="27">
        <f>'Chnage Values'!D49</f>
        <v>80003.172484164854</v>
      </c>
      <c r="D70" s="27">
        <f>'Chnage Values'!D55</f>
        <v>85869.031104012363</v>
      </c>
      <c r="E70" s="27">
        <f>'Chnage Values'!D61</f>
        <v>85136.128871151377</v>
      </c>
      <c r="F70" s="27">
        <f>'Chnage Values'!F11</f>
        <v>74588.255030400906</v>
      </c>
      <c r="G70" s="27">
        <f>'Chnage Values'!F49</f>
        <v>69986.648758912837</v>
      </c>
      <c r="H70" s="27">
        <f>'Chnage Values'!F55</f>
        <v>74985.210537025341</v>
      </c>
      <c r="I70" s="27">
        <f>'Chnage Values'!F61</f>
        <v>71891.941165638345</v>
      </c>
    </row>
    <row r="72" spans="1:9" x14ac:dyDescent="0.25">
      <c r="A72" s="45" t="s">
        <v>79</v>
      </c>
      <c r="B72">
        <f t="shared" ref="B72:H72" si="2">SUM(B67:B71)</f>
        <v>338585.97713983455</v>
      </c>
      <c r="C72">
        <f t="shared" si="2"/>
        <v>315978.3696820878</v>
      </c>
      <c r="D72">
        <f t="shared" si="2"/>
        <v>339902.14716779173</v>
      </c>
      <c r="E72">
        <f t="shared" si="2"/>
        <v>334244.45817189303</v>
      </c>
      <c r="F72">
        <f t="shared" si="2"/>
        <v>298468.16603126365</v>
      </c>
      <c r="G72">
        <f t="shared" si="2"/>
        <v>276227.52546839369</v>
      </c>
      <c r="H72">
        <f t="shared" si="2"/>
        <v>298592.92603561096</v>
      </c>
      <c r="I72">
        <f>SUM(I67:I71)</f>
        <v>284468.80876888754</v>
      </c>
    </row>
    <row r="75" spans="1:9" ht="15.75" thickBot="1" x14ac:dyDescent="0.3"/>
    <row r="76" spans="1:9" ht="15.75" thickBot="1" x14ac:dyDescent="0.3">
      <c r="A76" s="23"/>
      <c r="B76" s="59" t="s">
        <v>56</v>
      </c>
      <c r="C76" s="60"/>
      <c r="D76" s="60"/>
      <c r="E76" s="61"/>
      <c r="F76" s="59" t="s">
        <v>30</v>
      </c>
      <c r="G76" s="60"/>
      <c r="H76" s="60"/>
      <c r="I76" s="61"/>
    </row>
    <row r="77" spans="1:9" ht="15.75" thickBot="1" x14ac:dyDescent="0.3">
      <c r="A77" s="24"/>
      <c r="B77" s="43" t="s">
        <v>58</v>
      </c>
      <c r="C77" s="44" t="s">
        <v>75</v>
      </c>
      <c r="D77" s="44" t="s">
        <v>76</v>
      </c>
      <c r="E77" s="44" t="s">
        <v>77</v>
      </c>
      <c r="F77" s="44" t="s">
        <v>58</v>
      </c>
      <c r="G77" s="44" t="s">
        <v>75</v>
      </c>
      <c r="H77" s="44" t="s">
        <v>76</v>
      </c>
      <c r="I77" s="44" t="s">
        <v>77</v>
      </c>
    </row>
    <row r="78" spans="1:9" ht="15.75" thickBot="1" x14ac:dyDescent="0.3">
      <c r="A78" s="28" t="s">
        <v>65</v>
      </c>
      <c r="B78" s="29">
        <f>'Chnage Values'!$W$8</f>
        <v>623726.86450929008</v>
      </c>
      <c r="C78" s="29">
        <f>'Chnage Values'!$W$46</f>
        <v>635484.16121702327</v>
      </c>
      <c r="D78" s="29">
        <f>'Chnage Values'!$W$52</f>
        <v>650455.14448129665</v>
      </c>
      <c r="E78" s="29">
        <f>'Chnage Values'!$W$58</f>
        <v>639860.311974379</v>
      </c>
      <c r="F78" s="29">
        <f>'Chnage Values'!$Z$8</f>
        <v>583425.24729244784</v>
      </c>
      <c r="G78" s="29">
        <f>'Chnage Values'!$Z$46</f>
        <v>566989.67281456874</v>
      </c>
      <c r="H78" s="29">
        <f>'Chnage Values'!$Z$52</f>
        <v>582464.93201598292</v>
      </c>
      <c r="I78" s="29">
        <f>'Chnage Values'!$Z$58</f>
        <v>586342.37907320214</v>
      </c>
    </row>
    <row r="88" spans="1:8" ht="15.75" thickBot="1" x14ac:dyDescent="0.3"/>
    <row r="89" spans="1:8" ht="30" customHeight="1" thickBot="1" x14ac:dyDescent="0.3">
      <c r="A89" s="51" t="s">
        <v>80</v>
      </c>
      <c r="B89" s="51" t="s">
        <v>43</v>
      </c>
      <c r="C89" s="53" t="s">
        <v>56</v>
      </c>
      <c r="D89" s="54"/>
      <c r="E89" s="55" t="s">
        <v>29</v>
      </c>
      <c r="F89" s="56"/>
      <c r="G89" s="57" t="s">
        <v>30</v>
      </c>
      <c r="H89" s="58"/>
    </row>
    <row r="90" spans="1:8" ht="36.75" thickBot="1" x14ac:dyDescent="0.3">
      <c r="A90" s="52"/>
      <c r="B90" s="52"/>
      <c r="C90" s="46" t="s">
        <v>81</v>
      </c>
      <c r="D90" s="46"/>
      <c r="E90" s="47" t="s">
        <v>81</v>
      </c>
      <c r="F90" s="47" t="s">
        <v>82</v>
      </c>
      <c r="G90" s="48" t="s">
        <v>81</v>
      </c>
      <c r="H90" s="48" t="s">
        <v>83</v>
      </c>
    </row>
    <row r="91" spans="1:8" ht="15.75" thickBot="1" x14ac:dyDescent="0.3">
      <c r="A91" s="26" t="s">
        <v>84</v>
      </c>
      <c r="B91" s="49">
        <v>1</v>
      </c>
      <c r="C91" s="50">
        <f>OptimalityParameters!$X$2</f>
        <v>20051.05692596082</v>
      </c>
      <c r="D91" s="27"/>
      <c r="E91" s="50">
        <f>OptimalityParameters!$X$3</f>
        <v>6775.691927304375</v>
      </c>
      <c r="F91" s="50">
        <f>100*(C91-E91)/C91</f>
        <v>66.207806639201934</v>
      </c>
      <c r="G91" s="50">
        <f>OptimalityParameters!$X$6</f>
        <v>3387.845963666507</v>
      </c>
      <c r="H91" s="50">
        <f>100*(C91-G91)/C91</f>
        <v>83.10390331952955</v>
      </c>
    </row>
    <row r="92" spans="1:8" ht="15.75" thickBot="1" x14ac:dyDescent="0.3">
      <c r="A92" s="26" t="s">
        <v>84</v>
      </c>
      <c r="B92" s="49">
        <v>2</v>
      </c>
      <c r="C92" s="50">
        <f>OptimalityParameters!$X$8</f>
        <v>20051.056925975139</v>
      </c>
      <c r="D92" s="27"/>
      <c r="E92" s="50">
        <f>OptimalityParameters!$X$9</f>
        <v>13551.38385446742</v>
      </c>
      <c r="F92" s="50">
        <f t="shared" ref="F92:F94" si="3">100*(C92-E92)/C92</f>
        <v>32.415613279156965</v>
      </c>
      <c r="G92" s="50">
        <f>OptimalityParameters!$X$12</f>
        <v>6775.6919273010571</v>
      </c>
      <c r="H92" s="50">
        <f t="shared" ref="H92:H94" si="4">100*(C92-G92)/C92</f>
        <v>66.207806639242605</v>
      </c>
    </row>
    <row r="93" spans="1:8" ht="15.75" thickBot="1" x14ac:dyDescent="0.3">
      <c r="A93" s="26" t="s">
        <v>84</v>
      </c>
      <c r="B93" s="49">
        <v>3</v>
      </c>
      <c r="C93" s="50">
        <f>OptimalityParameters!$X$14</f>
        <v>21137.271552873659</v>
      </c>
      <c r="D93" s="27"/>
      <c r="E93" s="50">
        <f>OptimalityParameters!$X$15</f>
        <v>6775.6919273010571</v>
      </c>
      <c r="F93" s="50">
        <f t="shared" si="3"/>
        <v>67.944339881559188</v>
      </c>
      <c r="G93" s="50">
        <f>OptimalityParameters!$X$18</f>
        <v>6775.6919273095546</v>
      </c>
      <c r="H93" s="50">
        <f t="shared" si="4"/>
        <v>67.944339881518985</v>
      </c>
    </row>
    <row r="94" spans="1:8" ht="15.75" thickBot="1" x14ac:dyDescent="0.3">
      <c r="A94" s="26" t="s">
        <v>84</v>
      </c>
      <c r="B94" s="49">
        <v>4</v>
      </c>
      <c r="C94" s="50">
        <f>OptimalityParameters!$X$20</f>
        <v>27806.552840570981</v>
      </c>
      <c r="D94" s="27"/>
      <c r="E94" s="50">
        <f>OptimalityParameters!$X$21</f>
        <v>16939.229818274442</v>
      </c>
      <c r="F94" s="50">
        <f t="shared" si="3"/>
        <v>39.081877874630472</v>
      </c>
      <c r="G94" s="50">
        <f>OptimalityParameters!$X$24</f>
        <v>16939.22981829866</v>
      </c>
      <c r="H94" s="50">
        <f t="shared" si="4"/>
        <v>39.081877874543373</v>
      </c>
    </row>
  </sheetData>
  <mergeCells count="17">
    <mergeCell ref="B52:E52"/>
    <mergeCell ref="F52:I52"/>
    <mergeCell ref="B65:E65"/>
    <mergeCell ref="F65:I65"/>
    <mergeCell ref="B76:E76"/>
    <mergeCell ref="F76:I76"/>
    <mergeCell ref="B1:E1"/>
    <mergeCell ref="F1:I1"/>
    <mergeCell ref="B15:E15"/>
    <mergeCell ref="F15:I15"/>
    <mergeCell ref="B39:E39"/>
    <mergeCell ref="F39:I39"/>
    <mergeCell ref="A89:A90"/>
    <mergeCell ref="B89:B90"/>
    <mergeCell ref="C89:D89"/>
    <mergeCell ref="E89:F89"/>
    <mergeCell ref="G89:H89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A5E1-B0B5-4DCF-A37E-4CF8B6E55190}">
  <dimension ref="A1:AE65"/>
  <sheetViews>
    <sheetView tabSelected="1" workbookViewId="0">
      <selection activeCell="F46" sqref="F46"/>
    </sheetView>
  </sheetViews>
  <sheetFormatPr defaultRowHeight="15" x14ac:dyDescent="0.25"/>
  <cols>
    <col min="4" max="4" width="14.5703125" customWidth="1"/>
    <col min="5" max="5" width="14.28515625" customWidth="1"/>
    <col min="6" max="6" width="20.42578125" customWidth="1"/>
    <col min="7" max="7" width="5.42578125" customWidth="1"/>
    <col min="8" max="8" width="14.85546875" customWidth="1"/>
    <col min="9" max="10" width="13.140625" customWidth="1"/>
    <col min="16" max="16" width="14.42578125" customWidth="1"/>
    <col min="18" max="18" width="6" customWidth="1"/>
    <col min="19" max="19" width="12.28515625" customWidth="1"/>
    <col min="20" max="20" width="6.5703125" customWidth="1"/>
    <col min="21" max="21" width="5.42578125" customWidth="1"/>
    <col min="25" max="25" width="11" customWidth="1"/>
    <col min="26" max="26" width="11.85546875" customWidth="1"/>
    <col min="27" max="27" width="14.85546875" customWidth="1"/>
    <col min="30" max="30" width="12.28515625" customWidth="1"/>
  </cols>
  <sheetData>
    <row r="1" spans="1:31" x14ac:dyDescent="0.25">
      <c r="A1" t="s">
        <v>43</v>
      </c>
      <c r="B1" t="s">
        <v>44</v>
      </c>
      <c r="C1" t="s">
        <v>45</v>
      </c>
      <c r="D1" t="s">
        <v>67</v>
      </c>
      <c r="E1" t="s">
        <v>66</v>
      </c>
      <c r="F1" t="s">
        <v>68</v>
      </c>
      <c r="H1" t="s">
        <v>69</v>
      </c>
      <c r="I1" t="s">
        <v>46</v>
      </c>
      <c r="J1" t="s">
        <v>47</v>
      </c>
      <c r="L1" s="21"/>
      <c r="M1" t="s">
        <v>43</v>
      </c>
      <c r="N1" t="s">
        <v>44</v>
      </c>
      <c r="O1" t="s">
        <v>45</v>
      </c>
      <c r="P1" t="s">
        <v>67</v>
      </c>
      <c r="Q1" t="s">
        <v>68</v>
      </c>
      <c r="S1" t="s">
        <v>69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71</v>
      </c>
      <c r="AD1" t="s">
        <v>70</v>
      </c>
    </row>
    <row r="2" spans="1:31" x14ac:dyDescent="0.25">
      <c r="A2">
        <v>1</v>
      </c>
      <c r="B2">
        <v>3</v>
      </c>
      <c r="C2">
        <v>1</v>
      </c>
      <c r="D2">
        <f>transformCopy!$B$1</f>
        <v>87075.083411937638</v>
      </c>
      <c r="E2">
        <f>transformCopy!$C$1</f>
        <v>81815.159387716674</v>
      </c>
      <c r="F2" s="7">
        <f>transformCopy!$D$1</f>
        <v>77552.465597306713</v>
      </c>
      <c r="I2">
        <f>100*(D2-E2)/D2</f>
        <v>6.0406764118010017</v>
      </c>
      <c r="J2">
        <f>100*(D2-F2)/D2</f>
        <v>10.936099560859464</v>
      </c>
      <c r="L2" s="21"/>
      <c r="M2">
        <v>1</v>
      </c>
      <c r="N2">
        <v>1</v>
      </c>
      <c r="O2">
        <v>1</v>
      </c>
      <c r="P2">
        <f>D2</f>
        <v>87075.083411937638</v>
      </c>
      <c r="Q2" s="7">
        <f>Compare_SW!$A$4</f>
        <v>77552.465597306713</v>
      </c>
      <c r="S2">
        <f>100*(P2-Q2)/Q2</f>
        <v>12.278936254686442</v>
      </c>
      <c r="W2" s="2">
        <f>Compare_SW!$E$2</f>
        <v>615545.62159254716</v>
      </c>
      <c r="X2" s="4">
        <f>Compare_SW!E4</f>
        <v>583551.52206226008</v>
      </c>
      <c r="Y2">
        <f>100*(W2-X2)/X2</f>
        <v>5.482652057391701</v>
      </c>
      <c r="Z2" s="4">
        <f>AVERAGE(X2:X5)</f>
        <v>583770.83281424642</v>
      </c>
      <c r="AA2">
        <f>100*(W2-Z2)/W2</f>
        <v>5.1620526023875568</v>
      </c>
      <c r="AC2" s="2">
        <f>$W$2</f>
        <v>615545.62159254716</v>
      </c>
      <c r="AD2" s="22">
        <f>Compare_SW!$E$3</f>
        <v>607778.1570118774</v>
      </c>
      <c r="AE2">
        <f>100*(W2-AD2)/AC2</f>
        <v>1.2618828415306873</v>
      </c>
    </row>
    <row r="3" spans="1:31" x14ac:dyDescent="0.25">
      <c r="A3">
        <v>1</v>
      </c>
      <c r="B3">
        <v>3</v>
      </c>
      <c r="C3">
        <v>2</v>
      </c>
      <c r="D3">
        <f>transformCopy!$B$2</f>
        <v>82412.793845187523</v>
      </c>
      <c r="E3">
        <f>transformCopy!$C$2</f>
        <v>79995.844786216345</v>
      </c>
      <c r="F3">
        <f>transformCopy!$E$2</f>
        <v>77997.890061800834</v>
      </c>
      <c r="I3">
        <f t="shared" ref="I3:I5" si="0">100*(D3-E3)/D3</f>
        <v>2.9327352540813245</v>
      </c>
      <c r="J3">
        <f t="shared" ref="J3:J5" si="1">100*(D3-F3)/D3</f>
        <v>5.3570611763024178</v>
      </c>
      <c r="L3" s="21"/>
      <c r="M3">
        <v>1</v>
      </c>
      <c r="N3">
        <v>2</v>
      </c>
      <c r="O3">
        <v>2</v>
      </c>
      <c r="P3">
        <f>D3</f>
        <v>82412.793845187523</v>
      </c>
      <c r="Q3" s="7">
        <f>Compare_SW!$B$5</f>
        <v>77997.890061800834</v>
      </c>
      <c r="S3">
        <f>100*(P3-Q3)/Q3</f>
        <v>5.6602861691368647</v>
      </c>
      <c r="W3" s="2">
        <f>Compare_SW!$E$2</f>
        <v>615545.62159254716</v>
      </c>
      <c r="X3" s="4">
        <f>Compare_SW!E5</f>
        <v>583547.16325722507</v>
      </c>
      <c r="Y3">
        <f>100*(W3-X3)/X3</f>
        <v>5.4834399599706929</v>
      </c>
    </row>
    <row r="4" spans="1:31" x14ac:dyDescent="0.25">
      <c r="A4">
        <v>1</v>
      </c>
      <c r="B4">
        <v>3</v>
      </c>
      <c r="C4">
        <v>3</v>
      </c>
      <c r="D4">
        <f>transformCopy!$B$3</f>
        <v>83059.451695425654</v>
      </c>
      <c r="E4">
        <f>transformCopy!$C$3</f>
        <v>77996.273137947763</v>
      </c>
      <c r="F4">
        <f>transformCopy!$F$3</f>
        <v>77026.031478113408</v>
      </c>
      <c r="I4">
        <f t="shared" si="0"/>
        <v>6.0958487614922898</v>
      </c>
      <c r="J4">
        <f t="shared" si="1"/>
        <v>7.2639779027635036</v>
      </c>
      <c r="L4" s="21"/>
      <c r="M4">
        <v>1</v>
      </c>
      <c r="N4">
        <v>3</v>
      </c>
      <c r="O4">
        <v>3</v>
      </c>
      <c r="P4">
        <f>D4</f>
        <v>83059.451695425654</v>
      </c>
      <c r="Q4" s="7">
        <f>Compare_SW!$C$6</f>
        <v>77026.031478113408</v>
      </c>
      <c r="S4">
        <f>100*(P4-Q4)/Q4</f>
        <v>7.8329625732134653</v>
      </c>
      <c r="W4" s="2">
        <f>Compare_SW!$E$2</f>
        <v>615545.62159254716</v>
      </c>
      <c r="X4" s="4">
        <f>Compare_SW!E6</f>
        <v>584333.13705404778</v>
      </c>
      <c r="Y4">
        <f>100*(W4-X4)/X4</f>
        <v>5.3415564785285126</v>
      </c>
    </row>
    <row r="5" spans="1:31" x14ac:dyDescent="0.25">
      <c r="A5">
        <v>1</v>
      </c>
      <c r="B5">
        <v>3</v>
      </c>
      <c r="C5">
        <v>4</v>
      </c>
      <c r="D5">
        <f>transformCopy!$B$4</f>
        <v>85538.491104012341</v>
      </c>
      <c r="E5">
        <f>transformCopy!$C$4</f>
        <v>80212.855727703718</v>
      </c>
      <c r="F5">
        <f>transformCopy!$G$4</f>
        <v>74878.602151546191</v>
      </c>
      <c r="I5">
        <f t="shared" si="0"/>
        <v>6.2260104282559814</v>
      </c>
      <c r="J5">
        <f t="shared" si="1"/>
        <v>12.462096086665863</v>
      </c>
      <c r="L5" s="21"/>
      <c r="M5">
        <v>1</v>
      </c>
      <c r="N5">
        <v>4</v>
      </c>
      <c r="O5">
        <v>4</v>
      </c>
      <c r="P5">
        <f>D5</f>
        <v>85538.491104012341</v>
      </c>
      <c r="Q5" s="7">
        <f>Compare_SW!$D$7</f>
        <v>74878.602151546191</v>
      </c>
      <c r="S5">
        <f>100*(P5-Q5)/Q5</f>
        <v>14.236228570201789</v>
      </c>
      <c r="W5" s="2">
        <f>Compare_SW!$E$2</f>
        <v>615545.62159254716</v>
      </c>
      <c r="X5" s="4">
        <f>Compare_SW!E7</f>
        <v>583651.50888345297</v>
      </c>
      <c r="Y5">
        <f>100*(W5-X5)/X5</f>
        <v>5.4645815565711136</v>
      </c>
    </row>
    <row r="6" spans="1:31" x14ac:dyDescent="0.25">
      <c r="L6" s="21"/>
    </row>
    <row r="7" spans="1:31" x14ac:dyDescent="0.25">
      <c r="L7" s="21"/>
    </row>
    <row r="8" spans="1:31" x14ac:dyDescent="0.25">
      <c r="A8">
        <v>2</v>
      </c>
      <c r="B8">
        <v>3</v>
      </c>
      <c r="C8">
        <v>1</v>
      </c>
      <c r="D8">
        <f>transformCopy!$H$1</f>
        <v>87075.083411937652</v>
      </c>
      <c r="E8">
        <f>transformCopy!$I$1</f>
        <v>81314.781811398818</v>
      </c>
      <c r="F8" s="7">
        <f>transformCopy!$J$1</f>
        <v>74319.521375862008</v>
      </c>
      <c r="I8">
        <f>100*(D8-E8)/D8</f>
        <v>6.6153271117614798</v>
      </c>
      <c r="J8">
        <f>100*(D8-F8)/D8</f>
        <v>14.648923131926516</v>
      </c>
      <c r="L8" s="21"/>
      <c r="M8">
        <v>2</v>
      </c>
      <c r="N8">
        <v>1</v>
      </c>
      <c r="O8">
        <v>1</v>
      </c>
      <c r="P8">
        <f>D8</f>
        <v>87075.083411937652</v>
      </c>
      <c r="Q8" s="7">
        <f>Compare_SW!$A$10</f>
        <v>74319.521375862008</v>
      </c>
      <c r="S8">
        <f>100*(P8-Q8)/Q8</f>
        <v>17.163138028790481</v>
      </c>
      <c r="W8" s="2">
        <f>Compare_SW!$E$8</f>
        <v>623726.86450929008</v>
      </c>
      <c r="X8" s="9">
        <f>Compare_SW!E10</f>
        <v>583725.31287743361</v>
      </c>
      <c r="Y8">
        <f>100*(W8-X8)/X8</f>
        <v>6.8528040071916001</v>
      </c>
      <c r="Z8" s="9">
        <f>AVERAGE(X8:X11)</f>
        <v>583425.24729244784</v>
      </c>
      <c r="AA8">
        <f>100*(W8-Z8)/W8</f>
        <v>6.4614207772738927</v>
      </c>
      <c r="AC8" s="2">
        <f>$W$8</f>
        <v>623726.86450929008</v>
      </c>
      <c r="AD8" s="22">
        <f>Compare_SW!$E$9</f>
        <v>607499.95979811216</v>
      </c>
      <c r="AE8">
        <f>100*(W8-AD8)/AC8</f>
        <v>2.6016042653452569</v>
      </c>
    </row>
    <row r="9" spans="1:31" x14ac:dyDescent="0.25">
      <c r="A9">
        <v>2</v>
      </c>
      <c r="B9">
        <v>3</v>
      </c>
      <c r="C9">
        <v>2</v>
      </c>
      <c r="D9">
        <f>transformCopy!$H$2</f>
        <v>82412.793845187509</v>
      </c>
      <c r="E9">
        <f>transformCopy!$I$2</f>
        <v>77979.046244549492</v>
      </c>
      <c r="F9">
        <f>transformCopy!$K$2</f>
        <v>74858.312531299991</v>
      </c>
      <c r="I9">
        <f t="shared" ref="I9:I11" si="2">100*(D9-E9)/D9</f>
        <v>5.3799263363972525</v>
      </c>
      <c r="J9">
        <f t="shared" ref="J9:J11" si="3">100*(D9-F9)/D9</f>
        <v>9.1666365880989495</v>
      </c>
      <c r="L9" s="21"/>
      <c r="M9">
        <v>2</v>
      </c>
      <c r="N9">
        <v>2</v>
      </c>
      <c r="O9">
        <v>2</v>
      </c>
      <c r="P9">
        <f>D9</f>
        <v>82412.793845187509</v>
      </c>
      <c r="Q9" s="7">
        <f>Compare_SW!$B$11</f>
        <v>74858.312531299991</v>
      </c>
      <c r="S9">
        <f>100*(P9-Q9)/Q9</f>
        <v>10.091706663476838</v>
      </c>
      <c r="W9" s="2">
        <f>Compare_SW!$E$8</f>
        <v>623726.86450929008</v>
      </c>
      <c r="X9" s="9">
        <f>Compare_SW!E11</f>
        <v>582911.9312489822</v>
      </c>
      <c r="Y9">
        <f>100*(W9-X9)/X9</f>
        <v>7.0019039021650054</v>
      </c>
    </row>
    <row r="10" spans="1:31" x14ac:dyDescent="0.25">
      <c r="A10">
        <v>2</v>
      </c>
      <c r="B10">
        <v>3</v>
      </c>
      <c r="C10">
        <v>3</v>
      </c>
      <c r="D10">
        <f>transformCopy!$H$3</f>
        <v>83559.608778697017</v>
      </c>
      <c r="E10">
        <f>transformCopy!$I$3</f>
        <v>77040.336958444444</v>
      </c>
      <c r="F10">
        <f>transformCopy!$L$3</f>
        <v>74702.077093700762</v>
      </c>
      <c r="I10">
        <f t="shared" si="2"/>
        <v>7.8019415307681754</v>
      </c>
      <c r="J10">
        <f t="shared" si="3"/>
        <v>10.6002550926907</v>
      </c>
      <c r="L10" s="21"/>
      <c r="M10">
        <v>2</v>
      </c>
      <c r="N10">
        <v>3</v>
      </c>
      <c r="O10">
        <v>3</v>
      </c>
      <c r="P10">
        <f>D10</f>
        <v>83559.608778697017</v>
      </c>
      <c r="Q10" s="7">
        <f>Compare_SW!$C$12</f>
        <v>74702.077093700762</v>
      </c>
      <c r="S10">
        <f>100*(P10-Q10)/Q10</f>
        <v>11.857142437801324</v>
      </c>
      <c r="W10" s="2">
        <f>Compare_SW!$E$8</f>
        <v>623726.86450929008</v>
      </c>
      <c r="X10" s="9">
        <f>Compare_SW!E12</f>
        <v>583783.72680149553</v>
      </c>
      <c r="Y10">
        <f>100*(W10-X10)/X10</f>
        <v>6.842112219646789</v>
      </c>
    </row>
    <row r="11" spans="1:31" x14ac:dyDescent="0.25">
      <c r="A11">
        <v>2</v>
      </c>
      <c r="B11">
        <v>3</v>
      </c>
      <c r="C11">
        <v>4</v>
      </c>
      <c r="D11">
        <f>transformCopy!$H$4</f>
        <v>85538.491104012341</v>
      </c>
      <c r="E11">
        <f>transformCopy!$I$4</f>
        <v>79770.066283437569</v>
      </c>
      <c r="F11">
        <f>transformCopy!$M$4</f>
        <v>74588.255030400906</v>
      </c>
      <c r="I11">
        <f t="shared" si="2"/>
        <v>6.7436597795026954</v>
      </c>
      <c r="J11">
        <f t="shared" si="3"/>
        <v>12.801530553416313</v>
      </c>
      <c r="L11" s="21"/>
      <c r="M11">
        <v>2</v>
      </c>
      <c r="N11">
        <v>4</v>
      </c>
      <c r="O11">
        <v>4</v>
      </c>
      <c r="P11">
        <f>D11</f>
        <v>85538.491104012341</v>
      </c>
      <c r="Q11" s="7">
        <f>Compare_SW!$D$13</f>
        <v>74588.255030400906</v>
      </c>
      <c r="S11">
        <f>100*(P11-Q11)/Q11</f>
        <v>14.68091198694527</v>
      </c>
      <c r="W11" s="2">
        <f>Compare_SW!$E$8</f>
        <v>623726.86450929008</v>
      </c>
      <c r="X11" s="9">
        <f>Compare_SW!E13</f>
        <v>583280.01824187976</v>
      </c>
      <c r="Y11">
        <f>100*(W11-X11)/X11</f>
        <v>6.9343788579154557</v>
      </c>
    </row>
    <row r="12" spans="1:31" x14ac:dyDescent="0.25">
      <c r="L12" s="21"/>
    </row>
    <row r="13" spans="1:31" x14ac:dyDescent="0.25">
      <c r="L13" s="21"/>
    </row>
    <row r="14" spans="1:31" x14ac:dyDescent="0.25">
      <c r="L14" s="21"/>
    </row>
    <row r="15" spans="1:31" x14ac:dyDescent="0.25">
      <c r="A15">
        <v>3</v>
      </c>
      <c r="B15">
        <v>3</v>
      </c>
      <c r="C15">
        <v>1</v>
      </c>
      <c r="D15">
        <f>transformCopy!$N$1</f>
        <v>88049.085929377208</v>
      </c>
      <c r="E15">
        <f>transformCopy!$O$1</f>
        <v>78141.646855069848</v>
      </c>
      <c r="F15" s="7">
        <f>transformCopy!$P$1</f>
        <v>76807.65553039439</v>
      </c>
      <c r="I15">
        <f>100*(D15-E15)/D15</f>
        <v>11.252177089327153</v>
      </c>
      <c r="J15">
        <f>100*(D15-F15)/D15</f>
        <v>12.767231232814154</v>
      </c>
      <c r="L15" s="21"/>
      <c r="M15">
        <v>3</v>
      </c>
      <c r="N15">
        <v>1</v>
      </c>
      <c r="O15">
        <v>1</v>
      </c>
      <c r="P15">
        <f>D15</f>
        <v>88049.085929377208</v>
      </c>
      <c r="Q15" s="7">
        <f>Compare_SW!$A$16</f>
        <v>76807.65553039439</v>
      </c>
      <c r="S15">
        <f>100*(P15-Q15)/Q15</f>
        <v>14.635820246504402</v>
      </c>
      <c r="W15" s="2">
        <f>Compare_SW!$E$14</f>
        <v>617504.97753188154</v>
      </c>
      <c r="X15" s="11">
        <f>Compare_SW!E16</f>
        <v>586007.57856427366</v>
      </c>
      <c r="Y15">
        <f>100*(W15-X15)/X15</f>
        <v>5.3749132468178864</v>
      </c>
      <c r="Z15" s="11">
        <f>AVERAGE(X15:X18)</f>
        <v>585930.3877176746</v>
      </c>
      <c r="AA15">
        <f>100*(W15-Z15)/W15</f>
        <v>5.113252680230703</v>
      </c>
      <c r="AC15" s="2">
        <f>$W$15</f>
        <v>617504.97753188154</v>
      </c>
      <c r="AD15" s="22">
        <f>Compare_SW!$E$15</f>
        <v>609856.43239652179</v>
      </c>
      <c r="AE15">
        <f>100*(W15-AD15)/AC15</f>
        <v>1.2386208069010836</v>
      </c>
    </row>
    <row r="16" spans="1:31" x14ac:dyDescent="0.25">
      <c r="A16">
        <v>3</v>
      </c>
      <c r="B16">
        <v>3</v>
      </c>
      <c r="C16">
        <v>2</v>
      </c>
      <c r="D16">
        <f>transformCopy!$N$2</f>
        <v>83204.902527031794</v>
      </c>
      <c r="E16">
        <f>transformCopy!$O$2</f>
        <v>76691.186628839889</v>
      </c>
      <c r="F16">
        <f>transformCopy!$Q$2</f>
        <v>76079.208486870353</v>
      </c>
      <c r="I16">
        <f t="shared" ref="I16:I18" si="4">100*(D16-E16)/D16</f>
        <v>7.8285241618734123</v>
      </c>
      <c r="J16">
        <f t="shared" ref="J16:J18" si="5">100*(D16-F16)/D16</f>
        <v>8.5640314738021956</v>
      </c>
      <c r="L16" s="21"/>
      <c r="M16">
        <v>3</v>
      </c>
      <c r="N16">
        <v>2</v>
      </c>
      <c r="O16">
        <v>2</v>
      </c>
      <c r="P16">
        <f>D16</f>
        <v>83204.902527031794</v>
      </c>
      <c r="Q16" s="7">
        <f>Compare_SW!$B$17</f>
        <v>76079.208486870353</v>
      </c>
      <c r="S16">
        <f>100*(P16-Q16)/Q16</f>
        <v>9.3661516488978513</v>
      </c>
      <c r="W16" s="2">
        <f>Compare_SW!$E$14</f>
        <v>617504.97753188154</v>
      </c>
      <c r="X16" s="11">
        <f>Compare_SW!E17</f>
        <v>585441.84919038648</v>
      </c>
      <c r="Y16">
        <f>100*(W16-X16)/X16</f>
        <v>5.4767400700574251</v>
      </c>
    </row>
    <row r="17" spans="1:31" x14ac:dyDescent="0.25">
      <c r="A17">
        <v>3</v>
      </c>
      <c r="B17">
        <v>3</v>
      </c>
      <c r="C17">
        <v>3</v>
      </c>
      <c r="D17">
        <f>transformCopy!$N$3</f>
        <v>81988.816722952484</v>
      </c>
      <c r="E17">
        <f>transformCopy!$O$3</f>
        <v>72683.919440058875</v>
      </c>
      <c r="F17">
        <f>transformCopy!$R$3</f>
        <v>72238.749346215278</v>
      </c>
      <c r="I17">
        <f t="shared" si="4"/>
        <v>11.348983501415425</v>
      </c>
      <c r="J17">
        <f t="shared" si="5"/>
        <v>11.891947910022353</v>
      </c>
      <c r="L17" s="21"/>
      <c r="M17">
        <v>3</v>
      </c>
      <c r="N17">
        <v>3</v>
      </c>
      <c r="O17">
        <v>3</v>
      </c>
      <c r="P17">
        <f>D17</f>
        <v>81988.816722952484</v>
      </c>
      <c r="Q17" s="7">
        <f>Compare_SW!$C$18</f>
        <v>72238.749346215278</v>
      </c>
      <c r="S17">
        <f>100*(P17-Q17)/Q17</f>
        <v>13.49700467543882</v>
      </c>
      <c r="W17" s="2">
        <f>Compare_SW!$E$14</f>
        <v>617504.97753188154</v>
      </c>
      <c r="X17" s="11">
        <f>Compare_SW!E18</f>
        <v>585961.26353688864</v>
      </c>
      <c r="Y17">
        <f>100*(W17-X17)/X17</f>
        <v>5.3832421966929376</v>
      </c>
    </row>
    <row r="18" spans="1:31" x14ac:dyDescent="0.25">
      <c r="A18">
        <v>3</v>
      </c>
      <c r="B18">
        <v>3</v>
      </c>
      <c r="C18">
        <v>4</v>
      </c>
      <c r="D18">
        <f>transformCopy!$N$4</f>
        <v>86526.133049057375</v>
      </c>
      <c r="E18">
        <f>transformCopy!$O$4</f>
        <v>76894.503154562481</v>
      </c>
      <c r="F18">
        <f>transformCopy!$S$4</f>
        <v>74991.574130097739</v>
      </c>
      <c r="I18">
        <f t="shared" si="4"/>
        <v>11.131469251069024</v>
      </c>
      <c r="J18">
        <f t="shared" si="5"/>
        <v>13.330722768368641</v>
      </c>
      <c r="L18" s="21"/>
      <c r="M18">
        <v>3</v>
      </c>
      <c r="N18">
        <v>4</v>
      </c>
      <c r="O18">
        <v>4</v>
      </c>
      <c r="P18">
        <f>D18</f>
        <v>86526.133049057375</v>
      </c>
      <c r="Q18" s="7">
        <f>Compare_SW!$D$19</f>
        <v>74991.574130097739</v>
      </c>
      <c r="S18">
        <f>100*(P18-Q18)/Q18</f>
        <v>15.381139885061115</v>
      </c>
      <c r="W18" s="2">
        <f>Compare_SW!$E$14</f>
        <v>617504.97753188154</v>
      </c>
      <c r="X18" s="11">
        <f>Compare_SW!E19</f>
        <v>586310.85957914963</v>
      </c>
      <c r="Y18">
        <f>100*(W18-X18)/X18</f>
        <v>5.3204059660642908</v>
      </c>
    </row>
    <row r="19" spans="1:31" x14ac:dyDescent="0.25">
      <c r="L19" s="21"/>
    </row>
    <row r="20" spans="1:31" x14ac:dyDescent="0.25">
      <c r="L20" s="21"/>
    </row>
    <row r="21" spans="1:31" x14ac:dyDescent="0.25">
      <c r="L21" s="21"/>
    </row>
    <row r="22" spans="1:31" x14ac:dyDescent="0.25">
      <c r="L22" s="21"/>
    </row>
    <row r="23" spans="1:31" x14ac:dyDescent="0.25">
      <c r="A23">
        <v>4</v>
      </c>
      <c r="B23">
        <v>3</v>
      </c>
      <c r="C23">
        <v>1</v>
      </c>
      <c r="D23">
        <f>transformCopy!$T$1</f>
        <v>87088.018058000831</v>
      </c>
      <c r="E23">
        <f>transformCopy!$U$1</f>
        <v>81965.852521006949</v>
      </c>
      <c r="F23" s="7">
        <f>transformCopy!$V$1</f>
        <v>75806.050361391346</v>
      </c>
      <c r="I23">
        <f>100*(D23-E23)/D23</f>
        <v>5.8815961727163284</v>
      </c>
      <c r="J23">
        <f>100*(D23-F23)/D23</f>
        <v>12.954672695726831</v>
      </c>
      <c r="L23" s="21"/>
      <c r="M23">
        <v>4</v>
      </c>
      <c r="N23">
        <v>1</v>
      </c>
      <c r="O23">
        <v>1</v>
      </c>
      <c r="P23">
        <f>D23</f>
        <v>87088.018058000831</v>
      </c>
      <c r="Q23" s="7">
        <f>Compare_SW!$A$22</f>
        <v>75806.050361391346</v>
      </c>
      <c r="S23">
        <f>100*(P23-Q23)/Q23</f>
        <v>14.882674460448458</v>
      </c>
      <c r="W23" s="2">
        <f>Compare_SW!$E$20</f>
        <v>619533.27671212726</v>
      </c>
      <c r="X23" s="13">
        <f>Compare_SW!E22</f>
        <v>578636.94116477831</v>
      </c>
      <c r="Y23">
        <f>100*(W23-X23)/X23</f>
        <v>7.0677021527567678</v>
      </c>
      <c r="Z23" s="13">
        <f>AVERAGE(X23:X26)</f>
        <v>578709.33047176735</v>
      </c>
      <c r="AA23">
        <f>100*(W23-Z23)/W23</f>
        <v>6.5894678744317394</v>
      </c>
      <c r="AC23" s="2">
        <f>$W$23</f>
        <v>619533.27671212726</v>
      </c>
      <c r="AD23" s="22">
        <f>Compare_SW!$E$21</f>
        <v>602371.50084230804</v>
      </c>
      <c r="AE23">
        <f>100*(W23-AD23)/AC23</f>
        <v>2.7701136508594066</v>
      </c>
    </row>
    <row r="24" spans="1:31" x14ac:dyDescent="0.25">
      <c r="A24">
        <v>4</v>
      </c>
      <c r="B24">
        <v>3</v>
      </c>
      <c r="C24">
        <v>2</v>
      </c>
      <c r="D24">
        <f>transformCopy!$T$2</f>
        <v>80216.1991600162</v>
      </c>
      <c r="E24">
        <f>transformCopy!$U$2</f>
        <v>77379.306325218306</v>
      </c>
      <c r="F24">
        <f>transformCopy!$W$2</f>
        <v>74734.199227584104</v>
      </c>
      <c r="I24">
        <f t="shared" ref="I24:I26" si="6">100*(D24-E24)/D24</f>
        <v>3.5365585311999488</v>
      </c>
      <c r="J24">
        <f t="shared" ref="J24:J26" si="7">100*(D24-F24)/D24</f>
        <v>6.8340310184686492</v>
      </c>
      <c r="L24" s="21"/>
      <c r="M24">
        <v>4</v>
      </c>
      <c r="N24">
        <v>2</v>
      </c>
      <c r="O24">
        <v>2</v>
      </c>
      <c r="P24">
        <f>D24</f>
        <v>80216.1991600162</v>
      </c>
      <c r="Q24" s="7">
        <f>Compare_SW!$B$23</f>
        <v>74734.199227584104</v>
      </c>
      <c r="S24">
        <f>100*(P24-Q24)/Q24</f>
        <v>7.3353297273421649</v>
      </c>
      <c r="W24" s="2">
        <f>Compare_SW!$E$20</f>
        <v>619533.27671212726</v>
      </c>
      <c r="X24" s="13">
        <f>Compare_SW!E23</f>
        <v>578436.38560378295</v>
      </c>
      <c r="Y24">
        <f>100*(W24-X24)/X24</f>
        <v>7.1048246844718435</v>
      </c>
    </row>
    <row r="25" spans="1:31" x14ac:dyDescent="0.25">
      <c r="A25">
        <v>4</v>
      </c>
      <c r="B25">
        <v>3</v>
      </c>
      <c r="C25">
        <v>3</v>
      </c>
      <c r="D25">
        <f>transformCopy!$T$3</f>
        <v>77629.246137922368</v>
      </c>
      <c r="E25">
        <f>transformCopy!$U$3</f>
        <v>72955.224444269392</v>
      </c>
      <c r="F25">
        <f>transformCopy!$X$3</f>
        <v>72374.616929498239</v>
      </c>
      <c r="I25">
        <f t="shared" si="6"/>
        <v>6.020954635252715</v>
      </c>
      <c r="J25">
        <f t="shared" si="7"/>
        <v>6.7688783156393546</v>
      </c>
      <c r="L25" s="21"/>
      <c r="M25">
        <v>4</v>
      </c>
      <c r="N25">
        <v>3</v>
      </c>
      <c r="O25">
        <v>3</v>
      </c>
      <c r="P25">
        <f>D25</f>
        <v>77629.246137922368</v>
      </c>
      <c r="Q25" s="7">
        <f>Compare_SW!$C$24</f>
        <v>72374.616929498239</v>
      </c>
      <c r="S25">
        <f>100*(P25-Q25)/Q25</f>
        <v>7.2603205810992861</v>
      </c>
      <c r="W25" s="2">
        <f>Compare_SW!$E$20</f>
        <v>619533.27671212726</v>
      </c>
      <c r="X25" s="13">
        <f>Compare_SW!E24</f>
        <v>578993.24148085248</v>
      </c>
      <c r="Y25">
        <f>100*(W25-X25)/X25</f>
        <v>7.0018149309633104</v>
      </c>
    </row>
    <row r="26" spans="1:31" x14ac:dyDescent="0.25">
      <c r="A26">
        <v>4</v>
      </c>
      <c r="B26">
        <v>3</v>
      </c>
      <c r="C26">
        <v>4</v>
      </c>
      <c r="D26">
        <f>transformCopy!$T$4</f>
        <v>85339.035210047077</v>
      </c>
      <c r="E26">
        <f>transformCopy!$U$4</f>
        <v>80018.520646798002</v>
      </c>
      <c r="F26">
        <f>transformCopy!$Y$4</f>
        <v>76397.135843283089</v>
      </c>
      <c r="I26">
        <f t="shared" si="6"/>
        <v>6.2345614174727437</v>
      </c>
      <c r="J26">
        <f t="shared" si="7"/>
        <v>10.47808818643786</v>
      </c>
      <c r="L26" s="21"/>
      <c r="M26">
        <v>4</v>
      </c>
      <c r="N26">
        <v>4</v>
      </c>
      <c r="O26">
        <v>4</v>
      </c>
      <c r="P26">
        <f>D26</f>
        <v>85339.035210047077</v>
      </c>
      <c r="Q26" s="7">
        <f>Compare_SW!$D$25</f>
        <v>76397.135843283089</v>
      </c>
      <c r="S26">
        <f>100*(P26-Q26)/Q26</f>
        <v>11.704495552172155</v>
      </c>
      <c r="W26" s="2">
        <f>Compare_SW!$E$20</f>
        <v>619533.27671212726</v>
      </c>
      <c r="X26" s="13">
        <f>Compare_SW!E25</f>
        <v>578770.75363765587</v>
      </c>
      <c r="Y26">
        <f>100*(W26-X26)/X26</f>
        <v>7.0429479752169888</v>
      </c>
    </row>
    <row r="27" spans="1:31" x14ac:dyDescent="0.25">
      <c r="L27" s="21"/>
    </row>
    <row r="28" spans="1:31" x14ac:dyDescent="0.25">
      <c r="L28" s="21"/>
    </row>
    <row r="29" spans="1:31" x14ac:dyDescent="0.25">
      <c r="A29">
        <v>5</v>
      </c>
      <c r="B29">
        <v>3</v>
      </c>
      <c r="C29">
        <v>1</v>
      </c>
      <c r="D29">
        <f>transformCopy!$Z$1</f>
        <v>78517.82859763036</v>
      </c>
      <c r="E29">
        <f>transformCopy!$AA$1</f>
        <v>71677.704653946639</v>
      </c>
      <c r="F29" s="7">
        <f>transformCopy!$AB$1</f>
        <v>67301.466596597325</v>
      </c>
      <c r="I29">
        <f>100*(D29-E29)/D29</f>
        <v>8.7115551535898597</v>
      </c>
      <c r="J29">
        <f>100*(D29-F29)/D29</f>
        <v>14.285114860361205</v>
      </c>
      <c r="L29" s="21"/>
      <c r="M29">
        <v>5</v>
      </c>
      <c r="N29">
        <v>1</v>
      </c>
      <c r="O29">
        <v>1</v>
      </c>
      <c r="P29">
        <f>D29</f>
        <v>78517.82859763036</v>
      </c>
      <c r="Q29" s="7">
        <f>Compare_SW!$A$28</f>
        <v>67301.466596597325</v>
      </c>
      <c r="S29">
        <f>100*(P29-Q29)/Q29</f>
        <v>16.665850787863988</v>
      </c>
      <c r="W29" s="2">
        <f>Compare_SW!$E$26</f>
        <v>631121.48279605596</v>
      </c>
      <c r="X29" s="15">
        <f>Compare_SW!E28</f>
        <v>561069.09052109218</v>
      </c>
      <c r="Y29">
        <f>100*(W29-X29)/X29</f>
        <v>12.485519779730286</v>
      </c>
      <c r="Z29" s="15">
        <f>AVERAGE(X29:X32)</f>
        <v>561081.48968713451</v>
      </c>
      <c r="AA29">
        <f>100*(W29-Z29)/W29</f>
        <v>11.097703852295352</v>
      </c>
      <c r="AC29" s="2">
        <f>$W$29</f>
        <v>631121.48279605596</v>
      </c>
      <c r="AD29" s="22">
        <f>Compare_SW!$E$27</f>
        <v>614045.41612293897</v>
      </c>
      <c r="AE29">
        <f>100*(W29-AD29)/AC29</f>
        <v>2.7056703247471368</v>
      </c>
    </row>
    <row r="30" spans="1:31" x14ac:dyDescent="0.25">
      <c r="A30">
        <v>5</v>
      </c>
      <c r="B30">
        <v>3</v>
      </c>
      <c r="C30">
        <v>2</v>
      </c>
      <c r="D30">
        <f>transformCopy!$Z$2</f>
        <v>71614.098907215026</v>
      </c>
      <c r="E30">
        <f>transformCopy!$AA$2</f>
        <v>68645.170221006119</v>
      </c>
      <c r="F30">
        <f>transformCopy!$AC$2</f>
        <v>65072.746305025386</v>
      </c>
      <c r="I30">
        <f t="shared" ref="I30:I32" si="8">100*(D30-E30)/D30</f>
        <v>4.1457320995625775</v>
      </c>
      <c r="J30">
        <f t="shared" ref="J30:J32" si="9">100*(D30-F30)/D30</f>
        <v>9.13416869304573</v>
      </c>
      <c r="L30" s="21"/>
      <c r="M30">
        <v>5</v>
      </c>
      <c r="N30">
        <v>2</v>
      </c>
      <c r="O30">
        <v>2</v>
      </c>
      <c r="P30">
        <f>D30</f>
        <v>71614.098907215026</v>
      </c>
      <c r="Q30" s="7">
        <f>Compare_SW!$B$29</f>
        <v>65072.746305025386</v>
      </c>
      <c r="S30">
        <f>100*(P30-Q30)/Q30</f>
        <v>10.052369038686891</v>
      </c>
      <c r="W30" s="2">
        <f>Compare_SW!$E$26</f>
        <v>631121.48279605596</v>
      </c>
      <c r="X30" s="15">
        <f>Compare_SW!E29</f>
        <v>561089.47739138443</v>
      </c>
      <c r="Y30">
        <f>100*(W30-X30)/X30</f>
        <v>12.481432681693505</v>
      </c>
    </row>
    <row r="31" spans="1:31" x14ac:dyDescent="0.25">
      <c r="A31">
        <v>5</v>
      </c>
      <c r="B31">
        <v>3</v>
      </c>
      <c r="C31">
        <v>3</v>
      </c>
      <c r="D31">
        <f>transformCopy!$Z$3</f>
        <v>73221.942053880717</v>
      </c>
      <c r="E31">
        <f>transformCopy!$AA$3</f>
        <v>67773.460221503745</v>
      </c>
      <c r="F31">
        <f>transformCopy!$AD$3</f>
        <v>66810.483577274965</v>
      </c>
      <c r="I31">
        <f t="shared" si="8"/>
        <v>7.4410507008509565</v>
      </c>
      <c r="J31">
        <f t="shared" si="9"/>
        <v>8.7561983426878385</v>
      </c>
      <c r="L31" s="21"/>
      <c r="M31">
        <v>5</v>
      </c>
      <c r="N31">
        <v>3</v>
      </c>
      <c r="O31">
        <v>3</v>
      </c>
      <c r="P31">
        <f>D31</f>
        <v>73221.942053880717</v>
      </c>
      <c r="Q31" s="7">
        <f>Compare_SW!$C$30</f>
        <v>66810.483577274965</v>
      </c>
      <c r="S31">
        <f>100*(P31-Q31)/Q31</f>
        <v>9.5964856611014824</v>
      </c>
      <c r="W31" s="2">
        <f>Compare_SW!$E$26</f>
        <v>631121.48279605596</v>
      </c>
      <c r="X31" s="15">
        <f>Compare_SW!E30</f>
        <v>560957.03364258457</v>
      </c>
      <c r="Y31">
        <f>100*(W31-X31)/X31</f>
        <v>12.507989907508115</v>
      </c>
    </row>
    <row r="32" spans="1:31" x14ac:dyDescent="0.25">
      <c r="A32">
        <v>5</v>
      </c>
      <c r="B32">
        <v>3</v>
      </c>
      <c r="C32">
        <v>4</v>
      </c>
      <c r="D32">
        <f>transformCopy!$Z$4</f>
        <v>77517.61793858005</v>
      </c>
      <c r="E32">
        <f>transformCopy!$AA$4</f>
        <v>70883.554347839221</v>
      </c>
      <c r="F32">
        <f>transformCopy!$AE$4</f>
        <v>67154.841380113256</v>
      </c>
      <c r="I32">
        <f t="shared" si="8"/>
        <v>8.5581365464522303</v>
      </c>
      <c r="J32">
        <f t="shared" si="9"/>
        <v>13.368285602735611</v>
      </c>
      <c r="L32" s="21"/>
      <c r="M32">
        <v>5</v>
      </c>
      <c r="N32">
        <v>4</v>
      </c>
      <c r="O32">
        <v>4</v>
      </c>
      <c r="P32">
        <f>D32</f>
        <v>77517.61793858005</v>
      </c>
      <c r="Q32" s="7">
        <f>Compare_SW!$D$31</f>
        <v>67154.841380113256</v>
      </c>
      <c r="S32">
        <f>100*(P32-Q32)/Q32</f>
        <v>15.431168245653172</v>
      </c>
      <c r="W32" s="2">
        <f>Compare_SW!$E$26</f>
        <v>631121.48279605596</v>
      </c>
      <c r="X32" s="15">
        <f>Compare_SW!E31</f>
        <v>561210.35719347722</v>
      </c>
      <c r="Y32">
        <f>100*(W32-X32)/X32</f>
        <v>12.45720516495687</v>
      </c>
    </row>
    <row r="33" spans="1:31" x14ac:dyDescent="0.25">
      <c r="L33" s="21"/>
    </row>
    <row r="34" spans="1:31" x14ac:dyDescent="0.25">
      <c r="L34" s="21"/>
    </row>
    <row r="35" spans="1:31" x14ac:dyDescent="0.25">
      <c r="A35">
        <v>6</v>
      </c>
      <c r="B35">
        <v>3</v>
      </c>
      <c r="C35">
        <v>1</v>
      </c>
      <c r="D35">
        <f>transformCopy!$AF$1</f>
        <v>87476.170732472281</v>
      </c>
      <c r="E35">
        <f>transformCopy!$AG$1</f>
        <v>81079.503162361507</v>
      </c>
      <c r="F35" s="7">
        <f>transformCopy!$AH$1</f>
        <v>76608.922723767348</v>
      </c>
      <c r="I35">
        <f>100*(D35-E35)/D35</f>
        <v>7.3124686603779834</v>
      </c>
      <c r="J35">
        <f>100*(D35-F35)/D35</f>
        <v>12.423095247207558</v>
      </c>
      <c r="L35" s="21"/>
      <c r="M35">
        <v>6</v>
      </c>
      <c r="N35">
        <v>1</v>
      </c>
      <c r="O35">
        <v>1</v>
      </c>
      <c r="P35">
        <f>D35</f>
        <v>87476.170732472281</v>
      </c>
      <c r="Q35" s="7">
        <f>Compare_SW!$A$34</f>
        <v>76608.922723767348</v>
      </c>
      <c r="S35">
        <f>100*(P35-Q35)/Q35</f>
        <v>14.185355468173748</v>
      </c>
      <c r="W35" s="2">
        <f>Compare_SW!$E$32</f>
        <v>646026.40478868468</v>
      </c>
      <c r="X35" s="17">
        <f>Compare_SW!E34</f>
        <v>575402.78840169916</v>
      </c>
      <c r="Y35">
        <f>100*(W35-X35)/X35</f>
        <v>12.27377027197892</v>
      </c>
      <c r="Z35" s="17">
        <f>AVERAGE(X35:X38)</f>
        <v>575927.32516981382</v>
      </c>
      <c r="AA35">
        <f>100*(W35-Z35)/W35</f>
        <v>10.850807196000027</v>
      </c>
      <c r="AC35" s="2">
        <f>$W$35</f>
        <v>646026.40478868468</v>
      </c>
      <c r="AD35" s="22">
        <f>Compare_SW!$E$33</f>
        <v>628760.39296493807</v>
      </c>
      <c r="AE35">
        <f>100*(W35-AD35)/AC35</f>
        <v>2.6726480056793225</v>
      </c>
    </row>
    <row r="36" spans="1:31" x14ac:dyDescent="0.25">
      <c r="A36">
        <v>6</v>
      </c>
      <c r="B36">
        <v>3</v>
      </c>
      <c r="C36">
        <v>2</v>
      </c>
      <c r="D36">
        <f>transformCopy!$AF$2</f>
        <v>81038.623624325148</v>
      </c>
      <c r="E36">
        <f>transformCopy!$AG$2</f>
        <v>77620.274303781945</v>
      </c>
      <c r="F36">
        <f>transformCopy!$AI$2</f>
        <v>71928.470911818906</v>
      </c>
      <c r="I36">
        <f t="shared" ref="I36:I38" si="10">100*(D36-E36)/D36</f>
        <v>4.2181729743952925</v>
      </c>
      <c r="J36">
        <f t="shared" ref="J36:J38" si="11">100*(D36-F36)/D36</f>
        <v>11.241741659802415</v>
      </c>
      <c r="L36" s="21"/>
      <c r="M36">
        <v>6</v>
      </c>
      <c r="N36">
        <v>2</v>
      </c>
      <c r="O36">
        <v>2</v>
      </c>
      <c r="P36">
        <f>D36</f>
        <v>81038.623624325148</v>
      </c>
      <c r="Q36" s="7">
        <f>Compare_SW!$B$35</f>
        <v>71928.470911818906</v>
      </c>
      <c r="S36">
        <f>100*(P36-Q36)/Q36</f>
        <v>12.665572612651369</v>
      </c>
      <c r="W36" s="2">
        <f>Compare_SW!$E$32</f>
        <v>646026.40478868468</v>
      </c>
      <c r="X36" s="17">
        <f>Compare_SW!E35</f>
        <v>575483.38223737699</v>
      </c>
      <c r="Y36">
        <f>100*(W36-X36)/X36</f>
        <v>12.258046840040622</v>
      </c>
    </row>
    <row r="37" spans="1:31" x14ac:dyDescent="0.25">
      <c r="A37">
        <v>6</v>
      </c>
      <c r="B37">
        <v>3</v>
      </c>
      <c r="C37">
        <v>3</v>
      </c>
      <c r="D37">
        <f>transformCopy!$AF$3</f>
        <v>77715.354078949895</v>
      </c>
      <c r="E37">
        <f>transformCopy!$AG$3</f>
        <v>71686.616429957197</v>
      </c>
      <c r="F37">
        <f>transformCopy!$AJ$3</f>
        <v>69566.829081248579</v>
      </c>
      <c r="I37">
        <f t="shared" si="10"/>
        <v>7.7574601833097105</v>
      </c>
      <c r="J37">
        <f t="shared" si="11"/>
        <v>10.485090229947801</v>
      </c>
      <c r="L37" s="21"/>
      <c r="M37">
        <v>6</v>
      </c>
      <c r="N37">
        <v>3</v>
      </c>
      <c r="O37">
        <v>3</v>
      </c>
      <c r="P37">
        <f>D37</f>
        <v>77715.354078949895</v>
      </c>
      <c r="Q37" s="7">
        <f>Compare_SW!$C$36</f>
        <v>69566.829081248579</v>
      </c>
      <c r="S37">
        <f>100*(P37-Q37)/Q37</f>
        <v>11.713233311503217</v>
      </c>
      <c r="W37" s="2">
        <f>Compare_SW!$E$32</f>
        <v>646026.40478868468</v>
      </c>
      <c r="X37" s="17">
        <f>Compare_SW!E36</f>
        <v>577226.33069480618</v>
      </c>
      <c r="Y37">
        <f>100*(W37-X37)/X37</f>
        <v>11.919081032056177</v>
      </c>
    </row>
    <row r="38" spans="1:31" x14ac:dyDescent="0.25">
      <c r="A38">
        <v>6</v>
      </c>
      <c r="B38">
        <v>3</v>
      </c>
      <c r="C38">
        <v>4</v>
      </c>
      <c r="D38">
        <f>transformCopy!$AF$4</f>
        <v>85707.532646415377</v>
      </c>
      <c r="E38">
        <f>transformCopy!$AG$4</f>
        <v>79502.513411987224</v>
      </c>
      <c r="F38">
        <f>transformCopy!$AK$4</f>
        <v>75264.904985943867</v>
      </c>
      <c r="I38">
        <f t="shared" si="10"/>
        <v>7.2397594970174088</v>
      </c>
      <c r="J38">
        <f t="shared" si="11"/>
        <v>12.184025531982527</v>
      </c>
      <c r="L38" s="21"/>
      <c r="M38">
        <v>6</v>
      </c>
      <c r="N38">
        <v>4</v>
      </c>
      <c r="O38">
        <v>4</v>
      </c>
      <c r="P38">
        <f>D38</f>
        <v>85707.532646415377</v>
      </c>
      <c r="Q38" s="7">
        <f>Compare_SW!$D$37</f>
        <v>75264.904985943867</v>
      </c>
      <c r="S38">
        <f>100*(P38-Q38)/Q38</f>
        <v>13.87449789835213</v>
      </c>
      <c r="W38" s="2">
        <f>Compare_SW!$E$32</f>
        <v>646026.40478868468</v>
      </c>
      <c r="X38" s="17">
        <f>Compare_SW!E37</f>
        <v>575596.79934537294</v>
      </c>
      <c r="Y38">
        <f>100*(W38-X38)/X38</f>
        <v>12.235927219090071</v>
      </c>
    </row>
    <row r="39" spans="1:31" x14ac:dyDescent="0.25">
      <c r="L39" s="21"/>
    </row>
    <row r="40" spans="1:31" x14ac:dyDescent="0.25">
      <c r="A40">
        <v>7</v>
      </c>
      <c r="B40">
        <v>3</v>
      </c>
      <c r="C40">
        <v>1</v>
      </c>
      <c r="D40">
        <f>transformCopy!$AL$1</f>
        <v>77638.334080578672</v>
      </c>
      <c r="E40">
        <f>transformCopy!$AM$1</f>
        <v>70690.242021347774</v>
      </c>
      <c r="F40" s="7">
        <f>transformCopy!$AN$1</f>
        <v>69471.961761427228</v>
      </c>
      <c r="I40">
        <f>100*(D40-E40)/D40</f>
        <v>8.9493059601454945</v>
      </c>
      <c r="J40">
        <f>100*(D40-F40)/D40</f>
        <v>10.518479583392132</v>
      </c>
      <c r="L40" s="21"/>
      <c r="M40">
        <v>7</v>
      </c>
      <c r="N40">
        <v>1</v>
      </c>
      <c r="O40">
        <v>1</v>
      </c>
      <c r="P40">
        <f>D40</f>
        <v>77638.334080578672</v>
      </c>
      <c r="Q40" s="7">
        <f>Compare_SW!$A$40</f>
        <v>69471.961761427228</v>
      </c>
      <c r="S40">
        <f>100*(P40-Q40)/Q40</f>
        <v>11.754918260686919</v>
      </c>
      <c r="W40" s="2">
        <f>Compare_SW!$E$38</f>
        <v>622540.81219961448</v>
      </c>
      <c r="X40" s="20">
        <f>Compare_SW!E40</f>
        <v>580949.17587605445</v>
      </c>
      <c r="Y40">
        <f>100*(W40-X40)/X40</f>
        <v>7.1592555856269273</v>
      </c>
      <c r="Z40" s="20">
        <f>AVERAGE(X40:X43)</f>
        <v>580913.62487855775</v>
      </c>
      <c r="AA40">
        <f>100*(W40-Z40)/W40</f>
        <v>6.6866599755887473</v>
      </c>
      <c r="AC40" s="2">
        <f>$W$40</f>
        <v>622540.81219961448</v>
      </c>
      <c r="AD40" s="22">
        <f>Compare_SW!$E$39</f>
        <v>605336.01385165704</v>
      </c>
      <c r="AE40">
        <f>100*(W40-AD40)/AC40</f>
        <v>2.7636418385435593</v>
      </c>
    </row>
    <row r="41" spans="1:31" x14ac:dyDescent="0.25">
      <c r="A41">
        <v>7</v>
      </c>
      <c r="B41">
        <v>3</v>
      </c>
      <c r="C41">
        <v>2</v>
      </c>
      <c r="D41">
        <f>transformCopy!$AL$2</f>
        <v>73115.362383187676</v>
      </c>
      <c r="E41">
        <f>transformCopy!$AM$2</f>
        <v>67251.222681706568</v>
      </c>
      <c r="F41">
        <f>transformCopy!$AO$2</f>
        <v>64217.3981323927</v>
      </c>
      <c r="I41">
        <f t="shared" ref="I41:I43" si="12">100*(D41-E41)/D41</f>
        <v>8.0203934034381845</v>
      </c>
      <c r="J41">
        <f t="shared" ref="J41:J43" si="13">100*(D41-F41)/D41</f>
        <v>12.169760171825388</v>
      </c>
      <c r="L41" s="21"/>
      <c r="M41">
        <v>7</v>
      </c>
      <c r="N41">
        <v>2</v>
      </c>
      <c r="O41">
        <v>2</v>
      </c>
      <c r="P41">
        <f>D41</f>
        <v>73115.362383187676</v>
      </c>
      <c r="Q41" s="7">
        <f>Compare_SW!$B$41</f>
        <v>64217.3981323927</v>
      </c>
      <c r="S41">
        <f>100*(P41-Q41)/Q41</f>
        <v>13.85600243792288</v>
      </c>
      <c r="W41" s="2">
        <f>Compare_SW!$E$38</f>
        <v>622540.81219961448</v>
      </c>
      <c r="X41" s="20">
        <f>Compare_SW!E41</f>
        <v>580667.42627662641</v>
      </c>
      <c r="Y41">
        <f>100*(W41-X41)/X41</f>
        <v>7.2112510583708609</v>
      </c>
    </row>
    <row r="42" spans="1:31" x14ac:dyDescent="0.25">
      <c r="A42">
        <v>7</v>
      </c>
      <c r="B42">
        <v>3</v>
      </c>
      <c r="C42">
        <v>3</v>
      </c>
      <c r="D42">
        <f>transformCopy!$AL$3</f>
        <v>69878.657319115999</v>
      </c>
      <c r="E42">
        <f>transformCopy!$AM$3</f>
        <v>61861.333440500108</v>
      </c>
      <c r="F42">
        <f>transformCopy!$AP$3</f>
        <v>65812.049629571193</v>
      </c>
      <c r="I42">
        <f t="shared" si="12"/>
        <v>11.473208252990677</v>
      </c>
      <c r="J42">
        <f t="shared" si="13"/>
        <v>5.8195275146369267</v>
      </c>
      <c r="L42" s="21"/>
      <c r="M42">
        <v>7</v>
      </c>
      <c r="N42">
        <v>3</v>
      </c>
      <c r="O42">
        <v>3</v>
      </c>
      <c r="P42">
        <f>D42</f>
        <v>69878.657319115999</v>
      </c>
      <c r="Q42" s="7">
        <f>Compare_SW!$C$42</f>
        <v>65812.049629571193</v>
      </c>
      <c r="S42">
        <f>100*(P42-Q42)/Q42</f>
        <v>6.179123294949874</v>
      </c>
      <c r="W42" s="2">
        <f>Compare_SW!$E$38</f>
        <v>622540.81219961448</v>
      </c>
      <c r="X42" s="20">
        <f>Compare_SW!E42</f>
        <v>580730.98583277792</v>
      </c>
      <c r="Y42">
        <f>100*(W42-X42)/X42</f>
        <v>7.1995170546790384</v>
      </c>
    </row>
    <row r="43" spans="1:31" x14ac:dyDescent="0.25">
      <c r="A43">
        <v>7</v>
      </c>
      <c r="B43">
        <v>3</v>
      </c>
      <c r="C43">
        <v>4</v>
      </c>
      <c r="D43">
        <f>transformCopy!$AL$4</f>
        <v>76439.425600885064</v>
      </c>
      <c r="E43">
        <f>transformCopy!$AM$4</f>
        <v>68129.274190369935</v>
      </c>
      <c r="F43">
        <f>transformCopy!$AQ$4</f>
        <v>68317.649964858472</v>
      </c>
      <c r="I43">
        <f t="shared" si="12"/>
        <v>10.871551356109235</v>
      </c>
      <c r="J43">
        <f t="shared" si="13"/>
        <v>10.625113378576398</v>
      </c>
      <c r="L43" s="21"/>
      <c r="M43">
        <v>7</v>
      </c>
      <c r="N43">
        <v>4</v>
      </c>
      <c r="O43">
        <v>4</v>
      </c>
      <c r="P43">
        <f>D43</f>
        <v>76439.425600885064</v>
      </c>
      <c r="Q43" s="7">
        <f>Compare_SW!$D$43</f>
        <v>68317.649964858472</v>
      </c>
      <c r="S43">
        <f>100*(P43-Q43)/Q43</f>
        <v>11.888253826360106</v>
      </c>
      <c r="W43" s="2">
        <f>Compare_SW!$E$38</f>
        <v>622540.81219961448</v>
      </c>
      <c r="X43" s="20">
        <f>Compare_SW!E43</f>
        <v>581306.91152877233</v>
      </c>
      <c r="Y43">
        <f>100*(W43-X43)/X43</f>
        <v>7.0933098941489607</v>
      </c>
    </row>
    <row r="44" spans="1:31" x14ac:dyDescent="0.25">
      <c r="L44" s="21"/>
    </row>
    <row r="45" spans="1:31" x14ac:dyDescent="0.25">
      <c r="L45" s="21"/>
    </row>
    <row r="46" spans="1:31" x14ac:dyDescent="0.25">
      <c r="A46">
        <v>8</v>
      </c>
      <c r="B46">
        <v>3</v>
      </c>
      <c r="C46">
        <v>1</v>
      </c>
      <c r="D46">
        <f>transformCopy!$AR$1</f>
        <v>81203.589140316559</v>
      </c>
      <c r="E46">
        <f>transformCopy!$AS$1</f>
        <v>68731.584364691749</v>
      </c>
      <c r="F46" s="7">
        <f>transformCopy!$AT$1</f>
        <v>70501.251632508065</v>
      </c>
      <c r="I46">
        <f>100*(D46-E46)/D46</f>
        <v>15.358932908832003</v>
      </c>
      <c r="J46">
        <f>100*(D46-F46)/D46</f>
        <v>13.179636049479637</v>
      </c>
      <c r="L46" s="21"/>
      <c r="M46">
        <v>8</v>
      </c>
      <c r="N46">
        <v>1</v>
      </c>
      <c r="O46">
        <v>1</v>
      </c>
      <c r="P46">
        <f>D46</f>
        <v>81203.589140316559</v>
      </c>
      <c r="Q46" s="7">
        <f>Compare_SW!$A$46</f>
        <v>70501.251632508065</v>
      </c>
      <c r="S46">
        <f>100*(P46-Q46)/Q46</f>
        <v>15.180351071772538</v>
      </c>
      <c r="W46" s="2">
        <f>Compare_SW!$E$44</f>
        <v>635484.16121702327</v>
      </c>
      <c r="X46" s="33">
        <f>Compare_SW!E46</f>
        <v>566583.94446886994</v>
      </c>
      <c r="Y46">
        <f>100*(W46-X46)/X46</f>
        <v>12.160636993118844</v>
      </c>
      <c r="Z46" s="33">
        <f>AVERAGE(X46:X49)</f>
        <v>566989.67281456874</v>
      </c>
      <c r="AA46">
        <f>100*(W46-Z46)/W46</f>
        <v>10.778315587170564</v>
      </c>
      <c r="AC46" s="2">
        <f>$W$46</f>
        <v>635484.16121702327</v>
      </c>
      <c r="AD46" s="22">
        <f>Compare_SW!$E$45</f>
        <v>619466.69692406873</v>
      </c>
      <c r="AE46">
        <f>100*(W46-AD46)/AC46</f>
        <v>2.5205135344804348</v>
      </c>
    </row>
    <row r="47" spans="1:31" x14ac:dyDescent="0.25">
      <c r="A47">
        <v>8</v>
      </c>
      <c r="B47">
        <v>3</v>
      </c>
      <c r="C47">
        <v>2</v>
      </c>
      <c r="D47">
        <f>transformCopy!$AR$2</f>
        <v>74740.12717748234</v>
      </c>
      <c r="E47">
        <f>transformCopy!$AS$2</f>
        <v>65272.905579258542</v>
      </c>
      <c r="F47">
        <f>transformCopy!$AU$2</f>
        <v>68219.828654004421</v>
      </c>
      <c r="I47">
        <f t="shared" ref="I47:I49" si="14">100*(D47-E47)/D47</f>
        <v>12.666852406796648</v>
      </c>
      <c r="J47">
        <f t="shared" ref="J47:J49" si="15">100*(D47-F47)/D47</f>
        <v>8.7239596314767187</v>
      </c>
      <c r="L47" s="21"/>
      <c r="M47">
        <v>8</v>
      </c>
      <c r="N47">
        <v>2</v>
      </c>
      <c r="O47">
        <v>2</v>
      </c>
      <c r="P47">
        <f>D47</f>
        <v>74740.12717748234</v>
      </c>
      <c r="Q47" s="7">
        <f>Compare_SW!$B$47</f>
        <v>68219.828654004421</v>
      </c>
      <c r="S47">
        <f>100*(P47-Q47)/Q47</f>
        <v>9.5577761658526033</v>
      </c>
      <c r="W47" s="2">
        <f>Compare_SW!$E$44</f>
        <v>635484.16121702327</v>
      </c>
      <c r="X47" s="33">
        <f>Compare_SW!E47</f>
        <v>566753.00535962952</v>
      </c>
      <c r="Y47">
        <f>100*(W47-X47)/X47</f>
        <v>12.127179778037672</v>
      </c>
    </row>
    <row r="48" spans="1:31" x14ac:dyDescent="0.25">
      <c r="A48">
        <v>8</v>
      </c>
      <c r="B48">
        <v>3</v>
      </c>
      <c r="C48">
        <v>3</v>
      </c>
      <c r="D48">
        <f>transformCopy!$AR$3</f>
        <v>80031.480880124029</v>
      </c>
      <c r="E48">
        <f>transformCopy!$AS$3</f>
        <v>67860.39328347212</v>
      </c>
      <c r="F48">
        <f>transformCopy!$AV$3</f>
        <v>67519.796422968313</v>
      </c>
      <c r="I48">
        <f t="shared" si="14"/>
        <v>15.207875029680505</v>
      </c>
      <c r="J48">
        <f t="shared" si="15"/>
        <v>15.633453635446868</v>
      </c>
      <c r="L48" s="21"/>
      <c r="M48">
        <v>8</v>
      </c>
      <c r="N48">
        <v>3</v>
      </c>
      <c r="O48">
        <v>3</v>
      </c>
      <c r="P48">
        <f>D48</f>
        <v>80031.480880124029</v>
      </c>
      <c r="Q48" s="7">
        <f>Compare_SW!$C$48</f>
        <v>67519.796422968313</v>
      </c>
      <c r="S48">
        <f>100*(P48-Q48)/Q48</f>
        <v>18.530394225092177</v>
      </c>
      <c r="W48" s="2">
        <f>Compare_SW!$E$44</f>
        <v>635484.16121702327</v>
      </c>
      <c r="X48" s="33">
        <f>Compare_SW!E48</f>
        <v>567805.78666599013</v>
      </c>
      <c r="Y48">
        <f>100*(W48-X48)/X48</f>
        <v>11.919282286364707</v>
      </c>
    </row>
    <row r="49" spans="1:31" x14ac:dyDescent="0.25">
      <c r="A49">
        <v>8</v>
      </c>
      <c r="B49">
        <v>3</v>
      </c>
      <c r="C49">
        <v>4</v>
      </c>
      <c r="D49">
        <f>transformCopy!$AR$4</f>
        <v>80003.172484164854</v>
      </c>
      <c r="E49">
        <f>transformCopy!$AS$4</f>
        <v>67460.192261664706</v>
      </c>
      <c r="F49">
        <f>transformCopy!$AW$4</f>
        <v>69986.648758912837</v>
      </c>
      <c r="I49">
        <f t="shared" si="14"/>
        <v>15.678103546434736</v>
      </c>
      <c r="J49">
        <f t="shared" si="15"/>
        <v>12.520158156521358</v>
      </c>
      <c r="L49" s="21"/>
      <c r="M49">
        <v>8</v>
      </c>
      <c r="N49">
        <v>4</v>
      </c>
      <c r="O49">
        <v>4</v>
      </c>
      <c r="P49">
        <f>D49</f>
        <v>80003.172484164854</v>
      </c>
      <c r="Q49" s="7">
        <f>Compare_SW!$D$49</f>
        <v>69986.648758912837</v>
      </c>
      <c r="S49">
        <f>100*(P49-Q49)/Q49</f>
        <v>14.312049373526271</v>
      </c>
      <c r="W49" s="2">
        <f>Compare_SW!$E$44</f>
        <v>635484.16121702327</v>
      </c>
      <c r="X49" s="33">
        <f>Compare_SW!E49</f>
        <v>566815.95476378524</v>
      </c>
      <c r="Y49">
        <f>100*(W49-X49)/X49</f>
        <v>12.114727166043661</v>
      </c>
    </row>
    <row r="50" spans="1:31" x14ac:dyDescent="0.25">
      <c r="L50" s="21"/>
      <c r="Q50" s="7"/>
      <c r="W50" s="39"/>
      <c r="X50" s="39"/>
    </row>
    <row r="51" spans="1:31" x14ac:dyDescent="0.25">
      <c r="L51" s="40"/>
      <c r="W51" s="39"/>
      <c r="X51" s="39"/>
    </row>
    <row r="52" spans="1:31" x14ac:dyDescent="0.25">
      <c r="A52">
        <v>9</v>
      </c>
      <c r="B52">
        <v>3</v>
      </c>
      <c r="C52">
        <v>1</v>
      </c>
      <c r="D52">
        <f>transformCopy!$AX$1</f>
        <v>87440.687882418468</v>
      </c>
      <c r="E52">
        <f>transformCopy!$AY$1</f>
        <v>78937.286303362445</v>
      </c>
      <c r="F52" s="7">
        <f>transformCopy!$AZ$1</f>
        <v>75406.818925913962</v>
      </c>
      <c r="I52">
        <f>100*(D52-E52)/D52</f>
        <v>9.7247651922530043</v>
      </c>
      <c r="J52">
        <f>100*(D52-F52)/D52</f>
        <v>13.762321921216419</v>
      </c>
      <c r="L52" s="40"/>
      <c r="M52">
        <v>9</v>
      </c>
      <c r="N52">
        <v>1</v>
      </c>
      <c r="O52">
        <v>1</v>
      </c>
      <c r="P52">
        <f>D52</f>
        <v>87440.687882418468</v>
      </c>
      <c r="Q52" s="7">
        <f>Compare_SW!$A$52</f>
        <v>75406.818925913962</v>
      </c>
      <c r="S52">
        <f>100*(P52-Q52)/Q52</f>
        <v>15.958595161437055</v>
      </c>
      <c r="W52" s="41">
        <f>Compare_SW!$E$50</f>
        <v>650455.14448129665</v>
      </c>
      <c r="X52" s="42">
        <f>Compare_SW!E52</f>
        <v>582519.3638584424</v>
      </c>
      <c r="Y52">
        <f>100*(W52-X52)/X52</f>
        <v>11.662407267093576</v>
      </c>
      <c r="Z52" s="11">
        <f>AVERAGE(X52:X55)</f>
        <v>582464.93201598292</v>
      </c>
      <c r="AA52">
        <f>100*(W52-Z52)/W52</f>
        <v>10.452713464128614</v>
      </c>
      <c r="AC52" s="2">
        <f>$W$52</f>
        <v>650455.14448129665</v>
      </c>
      <c r="AD52" s="22">
        <f>Compare_SW!$E$51</f>
        <v>634250.49837020878</v>
      </c>
      <c r="AE52">
        <f>100*(W52-AD52)/AC52</f>
        <v>2.4912780302491444</v>
      </c>
    </row>
    <row r="53" spans="1:31" x14ac:dyDescent="0.25">
      <c r="A53">
        <v>9</v>
      </c>
      <c r="B53">
        <v>3</v>
      </c>
      <c r="C53">
        <v>2</v>
      </c>
      <c r="D53">
        <f>transformCopy!$AX$2</f>
        <v>83030.590514128387</v>
      </c>
      <c r="E53">
        <f>transformCopy!$AY$2</f>
        <v>78540.706720561677</v>
      </c>
      <c r="F53">
        <f>transformCopy!$BA$2</f>
        <v>74805.147671536048</v>
      </c>
      <c r="I53">
        <f t="shared" ref="I53:I55" si="16">100*(D53-E53)/D53</f>
        <v>5.4075055539954482</v>
      </c>
      <c r="J53">
        <f t="shared" ref="J53:J55" si="17">100*(D53-F53)/D53</f>
        <v>9.9065209480748031</v>
      </c>
      <c r="L53" s="40"/>
      <c r="M53">
        <v>9</v>
      </c>
      <c r="N53">
        <v>2</v>
      </c>
      <c r="O53">
        <v>2</v>
      </c>
      <c r="P53">
        <f>D53</f>
        <v>83030.590514128387</v>
      </c>
      <c r="Q53" s="7">
        <f>Compare_SW!$B$53</f>
        <v>74805.147671536048</v>
      </c>
      <c r="S53">
        <f>100*(P53-Q53)/Q53</f>
        <v>10.99582461719033</v>
      </c>
      <c r="W53" s="2">
        <f>Compare_SW!$E$50</f>
        <v>650455.14448129665</v>
      </c>
      <c r="X53" s="11">
        <f>Compare_SW!E53</f>
        <v>581643.94966096303</v>
      </c>
      <c r="Y53">
        <f>100*(W53-X53)/X53</f>
        <v>11.83046687934144</v>
      </c>
    </row>
    <row r="54" spans="1:31" x14ac:dyDescent="0.25">
      <c r="A54">
        <v>9</v>
      </c>
      <c r="B54">
        <v>3</v>
      </c>
      <c r="C54">
        <v>3</v>
      </c>
      <c r="D54">
        <f>transformCopy!$AX$3</f>
        <v>83561.837667232525</v>
      </c>
      <c r="E54">
        <f>transformCopy!$AY$3</f>
        <v>75437.444698547013</v>
      </c>
      <c r="F54">
        <f>transformCopy!$BB$3</f>
        <v>73395.748901135565</v>
      </c>
      <c r="I54">
        <f t="shared" si="16"/>
        <v>9.7226116556210762</v>
      </c>
      <c r="J54">
        <f t="shared" si="17"/>
        <v>12.165946860313525</v>
      </c>
      <c r="L54" s="40"/>
      <c r="M54">
        <v>9</v>
      </c>
      <c r="N54">
        <v>3</v>
      </c>
      <c r="O54">
        <v>3</v>
      </c>
      <c r="P54">
        <f>D54</f>
        <v>83561.837667232525</v>
      </c>
      <c r="Q54" s="7">
        <f>Compare_SW!$C$54</f>
        <v>73395.748901135565</v>
      </c>
      <c r="S54">
        <f>100*(P54-Q54)/Q54</f>
        <v>13.851059384639202</v>
      </c>
      <c r="W54" s="2">
        <f>Compare_SW!$E$50</f>
        <v>650455.14448129665</v>
      </c>
      <c r="X54" s="11">
        <f>Compare_SW!E54</f>
        <v>582578.13830849482</v>
      </c>
      <c r="Y54">
        <f>100*(W54-X54)/X54</f>
        <v>11.651142003007786</v>
      </c>
    </row>
    <row r="55" spans="1:31" x14ac:dyDescent="0.25">
      <c r="A55">
        <v>9</v>
      </c>
      <c r="B55">
        <v>3</v>
      </c>
      <c r="C55">
        <v>4</v>
      </c>
      <c r="D55">
        <f>transformCopy!$AX$4</f>
        <v>85869.031104012363</v>
      </c>
      <c r="E55">
        <f>transformCopy!$AY$4</f>
        <v>77865.173065909388</v>
      </c>
      <c r="F55">
        <f>transformCopy!$BC$4</f>
        <v>74985.210537025341</v>
      </c>
      <c r="I55">
        <f t="shared" si="16"/>
        <v>9.3210065785043916</v>
      </c>
      <c r="J55">
        <f t="shared" si="17"/>
        <v>12.674907853337196</v>
      </c>
      <c r="L55" s="40"/>
      <c r="M55">
        <v>9</v>
      </c>
      <c r="N55">
        <v>4</v>
      </c>
      <c r="O55">
        <v>4</v>
      </c>
      <c r="P55">
        <f>D55</f>
        <v>85869.031104012363</v>
      </c>
      <c r="Q55" s="7">
        <f>Compare_SW!$D$55</f>
        <v>74985.210537025341</v>
      </c>
      <c r="S55">
        <f>100*(P55-Q55)/Q55</f>
        <v>14.514622935696012</v>
      </c>
      <c r="W55" s="2">
        <f>Compare_SW!$E$50</f>
        <v>650455.14448129665</v>
      </c>
      <c r="X55" s="11">
        <f>Compare_SW!E55</f>
        <v>583118.2762360312</v>
      </c>
      <c r="Y55">
        <f>100*(W55-X55)/X55</f>
        <v>11.547720417874405</v>
      </c>
    </row>
    <row r="56" spans="1:31" x14ac:dyDescent="0.25">
      <c r="L56" s="40"/>
    </row>
    <row r="57" spans="1:31" x14ac:dyDescent="0.25">
      <c r="L57" s="40"/>
    </row>
    <row r="58" spans="1:31" x14ac:dyDescent="0.25">
      <c r="A58">
        <v>10</v>
      </c>
      <c r="B58">
        <v>3</v>
      </c>
      <c r="C58">
        <v>1</v>
      </c>
      <c r="D58">
        <f>transformCopy!$BD$1</f>
        <v>86580.485776477333</v>
      </c>
      <c r="E58">
        <f>transformCopy!$BE$1</f>
        <v>71587.810939913616</v>
      </c>
      <c r="F58" s="7">
        <f>transformCopy!$BF$1</f>
        <v>72964.355030991181</v>
      </c>
      <c r="I58">
        <f>100*(D58-E58)/D58</f>
        <v>17.31645959491372</v>
      </c>
      <c r="J58">
        <f>100*(D58-F58)/D58</f>
        <v>15.726558500305224</v>
      </c>
      <c r="L58" s="40"/>
      <c r="M58">
        <v>10</v>
      </c>
      <c r="N58">
        <v>1</v>
      </c>
      <c r="O58">
        <v>1</v>
      </c>
      <c r="P58">
        <f>D58</f>
        <v>86580.485776477333</v>
      </c>
      <c r="Q58" s="7">
        <f>Compare_SW!$A$58</f>
        <v>72964.355030991181</v>
      </c>
      <c r="S58">
        <f>100*(P58-Q58)/Q58</f>
        <v>18.661345995181865</v>
      </c>
      <c r="W58" s="2">
        <f>Compare_SW!$E$56</f>
        <v>639860.311974379</v>
      </c>
      <c r="X58" s="13">
        <f>Compare_SW!E58</f>
        <v>586318.54421651782</v>
      </c>
      <c r="Y58">
        <f>100*(W58-X58)/X58</f>
        <v>9.1318564432253542</v>
      </c>
      <c r="Z58" s="11">
        <f>AVERAGE(X58:X61)</f>
        <v>586342.37907320214</v>
      </c>
      <c r="AA58">
        <f>100*(W58-Z58)/W58</f>
        <v>8.3640025642533988</v>
      </c>
      <c r="AC58" s="2">
        <f>$W$58</f>
        <v>639860.311974379</v>
      </c>
      <c r="AD58" s="22">
        <f>Compare_SW!$E$57</f>
        <v>610476.61643498961</v>
      </c>
      <c r="AE58">
        <f>100*(W58-AD58)/AC58</f>
        <v>4.5922047342992505</v>
      </c>
    </row>
    <row r="59" spans="1:31" x14ac:dyDescent="0.25">
      <c r="A59">
        <v>10</v>
      </c>
      <c r="B59">
        <v>3</v>
      </c>
      <c r="C59">
        <v>2</v>
      </c>
      <c r="D59">
        <f>transformCopy!$BD$2</f>
        <v>81865.13873880732</v>
      </c>
      <c r="E59">
        <f>transformCopy!$BE$2</f>
        <v>70701.134079604642</v>
      </c>
      <c r="F59">
        <f>transformCopy!$BG$2</f>
        <v>72133.866676504986</v>
      </c>
      <c r="I59">
        <f t="shared" ref="I59:I61" si="18">100*(D59-E59)/D59</f>
        <v>13.637068025770651</v>
      </c>
      <c r="J59">
        <f t="shared" ref="J59:J61" si="19">100*(D59-F59)/D59</f>
        <v>11.886954828660572</v>
      </c>
      <c r="L59" s="40"/>
      <c r="M59">
        <v>10</v>
      </c>
      <c r="N59">
        <v>2</v>
      </c>
      <c r="O59">
        <v>2</v>
      </c>
      <c r="P59">
        <f>D59</f>
        <v>81865.13873880732</v>
      </c>
      <c r="Q59" s="7">
        <f>Compare_SW!$B$59</f>
        <v>72133.866676504986</v>
      </c>
      <c r="S59">
        <f>100*(P59-Q59)/Q59</f>
        <v>13.490573167169405</v>
      </c>
      <c r="W59" s="2">
        <f>Compare_SW!$E$56</f>
        <v>639860.311974379</v>
      </c>
      <c r="X59" s="13">
        <f>Compare_SW!E59</f>
        <v>586038.36837457167</v>
      </c>
      <c r="Y59">
        <f>100*(W59-X59)/X59</f>
        <v>9.1840306888245511</v>
      </c>
    </row>
    <row r="60" spans="1:31" x14ac:dyDescent="0.25">
      <c r="A60">
        <v>10</v>
      </c>
      <c r="B60">
        <v>3</v>
      </c>
      <c r="C60">
        <v>3</v>
      </c>
      <c r="D60">
        <f>transformCopy!$BD$3</f>
        <v>80662.704785456968</v>
      </c>
      <c r="E60">
        <f>transformCopy!$BE$3</f>
        <v>67428.428903317719</v>
      </c>
      <c r="F60">
        <f>transformCopy!$BH$3</f>
        <v>67478.645895753027</v>
      </c>
      <c r="I60">
        <f t="shared" si="18"/>
        <v>16.406932940494841</v>
      </c>
      <c r="J60">
        <f t="shared" si="19"/>
        <v>16.344677412901426</v>
      </c>
      <c r="L60" s="40"/>
      <c r="M60">
        <v>10</v>
      </c>
      <c r="N60">
        <v>3</v>
      </c>
      <c r="O60">
        <v>3</v>
      </c>
      <c r="P60">
        <f>D60</f>
        <v>80662.704785456968</v>
      </c>
      <c r="Q60" s="7">
        <f>Compare_SW!$C$60</f>
        <v>67478.645895753027</v>
      </c>
      <c r="S60">
        <f>100*(P60-Q60)/Q60</f>
        <v>19.538120118877075</v>
      </c>
      <c r="W60" s="2">
        <f>Compare_SW!$E$56</f>
        <v>639860.311974379</v>
      </c>
      <c r="X60" s="13">
        <f>Compare_SW!E60</f>
        <v>586665.08294267347</v>
      </c>
      <c r="Y60">
        <f>100*(W60-X60)/X60</f>
        <v>9.0673930626451735</v>
      </c>
    </row>
    <row r="61" spans="1:31" x14ac:dyDescent="0.25">
      <c r="A61">
        <v>10</v>
      </c>
      <c r="B61">
        <v>3</v>
      </c>
      <c r="C61">
        <v>4</v>
      </c>
      <c r="D61">
        <f>transformCopy!$BD$4</f>
        <v>85136.128871151377</v>
      </c>
      <c r="E61">
        <f>transformCopy!$BE$4</f>
        <v>69957.174726707628</v>
      </c>
      <c r="F61">
        <f>transformCopy!$BI$4</f>
        <v>71891.941165638345</v>
      </c>
      <c r="I61">
        <f t="shared" si="18"/>
        <v>17.829039616560696</v>
      </c>
      <c r="J61">
        <f t="shared" si="19"/>
        <v>15.556483341587384</v>
      </c>
      <c r="L61" s="40"/>
      <c r="M61">
        <v>10</v>
      </c>
      <c r="N61">
        <v>4</v>
      </c>
      <c r="O61">
        <v>4</v>
      </c>
      <c r="P61">
        <f>D61</f>
        <v>85136.128871151377</v>
      </c>
      <c r="Q61" s="7">
        <f>Compare_SW!$D$61</f>
        <v>71891.941165638345</v>
      </c>
      <c r="S61">
        <f>100*(P61-Q61)/Q61</f>
        <v>18.422353730856354</v>
      </c>
      <c r="W61" s="2">
        <f>Compare_SW!$E$56</f>
        <v>639860.311974379</v>
      </c>
      <c r="X61" s="13">
        <f>Compare_SW!E61</f>
        <v>586347.52075904538</v>
      </c>
      <c r="Y61">
        <f>100*(W61-X61)/X61</f>
        <v>9.1264632868336548</v>
      </c>
    </row>
    <row r="62" spans="1:31" x14ac:dyDescent="0.25">
      <c r="L62" s="40"/>
    </row>
    <row r="63" spans="1:31" x14ac:dyDescent="0.25">
      <c r="L63" s="40"/>
    </row>
    <row r="64" spans="1:31" x14ac:dyDescent="0.25">
      <c r="L64" s="40"/>
    </row>
    <row r="65" spans="12:12" x14ac:dyDescent="0.25">
      <c r="L6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OptimalityParameters</vt:lpstr>
      <vt:lpstr>Compare_SW</vt:lpstr>
      <vt:lpstr>transformCopy</vt:lpstr>
      <vt:lpstr>Sheet2</vt:lpstr>
      <vt:lpstr>Chnage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alireza kh</cp:lastModifiedBy>
  <dcterms:created xsi:type="dcterms:W3CDTF">2023-09-14T15:24:47Z</dcterms:created>
  <dcterms:modified xsi:type="dcterms:W3CDTF">2023-11-28T16:15:21Z</dcterms:modified>
</cp:coreProperties>
</file>