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Results\Normal\"/>
    </mc:Choice>
  </mc:AlternateContent>
  <xr:revisionPtr revIDLastSave="0" documentId="13_ncr:1_{C3FADC27-E61D-42E0-B5CD-273F6292C82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ptimalityParameters" sheetId="1" r:id="rId1"/>
    <sheet name="Compare_SW" sheetId="3" r:id="rId2"/>
    <sheet name="Sheet2" sheetId="6" r:id="rId3"/>
    <sheet name="Chnage Valu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AE58" i="4"/>
  <c r="AE52" i="4"/>
  <c r="AE46" i="4"/>
  <c r="AE40" i="4"/>
  <c r="AE35" i="4"/>
  <c r="AE29" i="4"/>
  <c r="AE23" i="4"/>
  <c r="AE15" i="4"/>
  <c r="AE8" i="4"/>
  <c r="AE2" i="4"/>
  <c r="AA58" i="4"/>
  <c r="AA52" i="4"/>
  <c r="AA46" i="4"/>
  <c r="AA40" i="4"/>
  <c r="AA35" i="4"/>
  <c r="AA29" i="4"/>
  <c r="AA23" i="4"/>
  <c r="AA15" i="4"/>
  <c r="AA8" i="4"/>
  <c r="AA2" i="4"/>
  <c r="J61" i="4"/>
  <c r="I61" i="4"/>
  <c r="J60" i="4"/>
  <c r="I60" i="4"/>
  <c r="J59" i="4"/>
  <c r="I59" i="4"/>
  <c r="J58" i="4"/>
  <c r="I58" i="4"/>
  <c r="J55" i="4"/>
  <c r="I55" i="4"/>
  <c r="J54" i="4"/>
  <c r="I54" i="4"/>
  <c r="J53" i="4"/>
  <c r="I53" i="4"/>
  <c r="J52" i="4"/>
  <c r="I52" i="4"/>
  <c r="J49" i="4"/>
  <c r="I49" i="4"/>
  <c r="J48" i="4"/>
  <c r="I48" i="4"/>
  <c r="J47" i="4"/>
  <c r="I47" i="4"/>
  <c r="J46" i="4"/>
  <c r="I46" i="4"/>
  <c r="J43" i="4"/>
  <c r="I43" i="4"/>
  <c r="J42" i="4"/>
  <c r="I42" i="4"/>
  <c r="J41" i="4"/>
  <c r="I41" i="4"/>
  <c r="J40" i="4"/>
  <c r="I40" i="4"/>
  <c r="J38" i="4"/>
  <c r="I38" i="4"/>
  <c r="J37" i="4"/>
  <c r="I37" i="4"/>
  <c r="J36" i="4"/>
  <c r="I36" i="4"/>
  <c r="J35" i="4"/>
  <c r="I35" i="4"/>
  <c r="J32" i="4"/>
  <c r="I32" i="4"/>
  <c r="J31" i="4"/>
  <c r="I31" i="4"/>
  <c r="J30" i="4"/>
  <c r="I30" i="4"/>
  <c r="J29" i="4"/>
  <c r="I29" i="4"/>
  <c r="J26" i="4"/>
  <c r="I26" i="4"/>
  <c r="J25" i="4"/>
  <c r="I25" i="4"/>
  <c r="J24" i="4"/>
  <c r="I24" i="4"/>
  <c r="J23" i="4"/>
  <c r="I23" i="4"/>
  <c r="J18" i="4"/>
  <c r="I18" i="4"/>
  <c r="J17" i="4"/>
  <c r="I17" i="4"/>
  <c r="J16" i="4"/>
  <c r="I16" i="4"/>
  <c r="J15" i="4"/>
  <c r="I15" i="4"/>
  <c r="J11" i="4"/>
  <c r="I11" i="4"/>
  <c r="J10" i="4"/>
  <c r="I10" i="4"/>
  <c r="J9" i="4"/>
  <c r="I9" i="4"/>
  <c r="J8" i="4"/>
  <c r="I8" i="4"/>
  <c r="J3" i="4"/>
  <c r="J4" i="4"/>
  <c r="J5" i="4"/>
  <c r="J2" i="4"/>
  <c r="I3" i="4"/>
  <c r="I4" i="4"/>
  <c r="I5" i="4"/>
  <c r="G61" i="3"/>
  <c r="G60" i="3"/>
  <c r="G59" i="3"/>
  <c r="G58" i="3"/>
  <c r="G55" i="3"/>
  <c r="G54" i="3"/>
  <c r="G53" i="3"/>
  <c r="G52" i="3"/>
  <c r="G49" i="3"/>
  <c r="G48" i="3"/>
  <c r="G47" i="3"/>
  <c r="G46" i="3"/>
  <c r="G43" i="3"/>
  <c r="G42" i="3"/>
  <c r="G41" i="3"/>
  <c r="G40" i="3"/>
  <c r="G37" i="3"/>
  <c r="G36" i="3"/>
  <c r="G35" i="3"/>
  <c r="G34" i="3"/>
  <c r="G31" i="3"/>
  <c r="G30" i="3"/>
  <c r="G29" i="3"/>
  <c r="G28" i="3"/>
  <c r="G25" i="3"/>
  <c r="G24" i="3"/>
  <c r="G23" i="3"/>
  <c r="G22" i="3"/>
  <c r="G19" i="3"/>
  <c r="G18" i="3"/>
  <c r="G17" i="3"/>
  <c r="G16" i="3"/>
  <c r="G10" i="3"/>
  <c r="G13" i="3"/>
  <c r="G12" i="3"/>
  <c r="G11" i="3"/>
  <c r="G6" i="3"/>
  <c r="G7" i="3"/>
  <c r="G5" i="3"/>
  <c r="G4" i="3"/>
  <c r="F57" i="3"/>
  <c r="F51" i="3"/>
  <c r="F45" i="3"/>
  <c r="F39" i="3"/>
  <c r="F33" i="3"/>
  <c r="F27" i="3"/>
  <c r="F21" i="3"/>
  <c r="F15" i="3"/>
  <c r="F9" i="3"/>
  <c r="F3" i="3"/>
  <c r="C46" i="6"/>
  <c r="D46" i="6"/>
  <c r="E46" i="6"/>
  <c r="F46" i="6"/>
  <c r="G46" i="6"/>
  <c r="H46" i="6"/>
  <c r="I46" i="6"/>
  <c r="B46" i="6"/>
  <c r="C8" i="6"/>
  <c r="D8" i="6"/>
  <c r="E8" i="6"/>
  <c r="F8" i="6"/>
  <c r="G8" i="6"/>
  <c r="H8" i="6"/>
  <c r="I8" i="6"/>
  <c r="B8" i="6"/>
  <c r="B67" i="6"/>
  <c r="B72" i="6" s="1"/>
  <c r="I67" i="6"/>
  <c r="I68" i="6"/>
  <c r="I69" i="6"/>
  <c r="I70" i="6"/>
  <c r="H67" i="6"/>
  <c r="H68" i="6"/>
  <c r="H69" i="6"/>
  <c r="H70" i="6"/>
  <c r="G67" i="6"/>
  <c r="G68" i="6"/>
  <c r="G69" i="6"/>
  <c r="G70" i="6"/>
  <c r="F67" i="6"/>
  <c r="F68" i="6"/>
  <c r="F69" i="6"/>
  <c r="F70" i="6"/>
  <c r="F72" i="6" s="1"/>
  <c r="E67" i="6"/>
  <c r="E68" i="6"/>
  <c r="E69" i="6"/>
  <c r="E70" i="6"/>
  <c r="D67" i="6"/>
  <c r="D68" i="6"/>
  <c r="D69" i="6"/>
  <c r="D70" i="6"/>
  <c r="C67" i="6"/>
  <c r="C68" i="6"/>
  <c r="C69" i="6"/>
  <c r="C70" i="6"/>
  <c r="B68" i="6"/>
  <c r="B69" i="6"/>
  <c r="B70" i="6"/>
  <c r="I41" i="6"/>
  <c r="I42" i="6"/>
  <c r="I43" i="6"/>
  <c r="I44" i="6"/>
  <c r="H41" i="6"/>
  <c r="H42" i="6"/>
  <c r="H43" i="6"/>
  <c r="H44" i="6"/>
  <c r="G41" i="6"/>
  <c r="G42" i="6"/>
  <c r="G43" i="6"/>
  <c r="G44" i="6"/>
  <c r="F41" i="6"/>
  <c r="F42" i="6"/>
  <c r="F43" i="6"/>
  <c r="F44" i="6"/>
  <c r="E41" i="6"/>
  <c r="E42" i="6"/>
  <c r="E43" i="6"/>
  <c r="E44" i="6"/>
  <c r="D41" i="6"/>
  <c r="D42" i="6"/>
  <c r="D43" i="6"/>
  <c r="D44" i="6"/>
  <c r="C41" i="6"/>
  <c r="C42" i="6"/>
  <c r="C43" i="6"/>
  <c r="C44" i="6"/>
  <c r="B41" i="6"/>
  <c r="B42" i="6"/>
  <c r="B43" i="6"/>
  <c r="B44" i="6"/>
  <c r="E22" i="3"/>
  <c r="X23" i="4" s="1"/>
  <c r="I3" i="6"/>
  <c r="I4" i="6"/>
  <c r="I5" i="6"/>
  <c r="I6" i="6"/>
  <c r="H3" i="6"/>
  <c r="H4" i="6"/>
  <c r="H5" i="6"/>
  <c r="H6" i="6"/>
  <c r="G3" i="6"/>
  <c r="G4" i="6"/>
  <c r="G5" i="6"/>
  <c r="G6" i="6"/>
  <c r="F3" i="6"/>
  <c r="F4" i="6"/>
  <c r="F5" i="6"/>
  <c r="F6" i="6"/>
  <c r="E3" i="6"/>
  <c r="E4" i="6"/>
  <c r="E5" i="6"/>
  <c r="E6" i="6"/>
  <c r="D3" i="6"/>
  <c r="D4" i="6"/>
  <c r="D5" i="6"/>
  <c r="D6" i="6"/>
  <c r="C3" i="6"/>
  <c r="C4" i="6"/>
  <c r="C5" i="6"/>
  <c r="C6" i="6"/>
  <c r="B3" i="6"/>
  <c r="B4" i="6"/>
  <c r="B5" i="6"/>
  <c r="B6" i="6"/>
  <c r="A1" i="3"/>
  <c r="P61" i="4"/>
  <c r="P60" i="4"/>
  <c r="P59" i="4"/>
  <c r="P58" i="4"/>
  <c r="A46" i="3"/>
  <c r="Q46" i="4" s="1"/>
  <c r="P52" i="4"/>
  <c r="P55" i="4"/>
  <c r="P54" i="4"/>
  <c r="P53" i="4"/>
  <c r="D50" i="3"/>
  <c r="P46" i="4"/>
  <c r="P49" i="4"/>
  <c r="P48" i="4"/>
  <c r="P47" i="4"/>
  <c r="P2" i="4"/>
  <c r="E61" i="3"/>
  <c r="X61" i="4" s="1"/>
  <c r="D61" i="3"/>
  <c r="Q61" i="4" s="1"/>
  <c r="S61" i="4" s="1"/>
  <c r="C61" i="3"/>
  <c r="B61" i="3"/>
  <c r="A61" i="3"/>
  <c r="E60" i="3"/>
  <c r="X60" i="4" s="1"/>
  <c r="D60" i="3"/>
  <c r="C60" i="3"/>
  <c r="Q60" i="4" s="1"/>
  <c r="B60" i="3"/>
  <c r="A60" i="3"/>
  <c r="E59" i="3"/>
  <c r="X59" i="4" s="1"/>
  <c r="D59" i="3"/>
  <c r="C59" i="3"/>
  <c r="B59" i="3"/>
  <c r="Q59" i="4" s="1"/>
  <c r="A59" i="3"/>
  <c r="E58" i="3"/>
  <c r="X58" i="4" s="1"/>
  <c r="D58" i="3"/>
  <c r="C58" i="3"/>
  <c r="B58" i="3"/>
  <c r="A58" i="3"/>
  <c r="Q58" i="4" s="1"/>
  <c r="E57" i="3"/>
  <c r="AD58" i="4" s="1"/>
  <c r="D57" i="3"/>
  <c r="C57" i="3"/>
  <c r="B57" i="3"/>
  <c r="A57" i="3"/>
  <c r="E56" i="3"/>
  <c r="W59" i="4" s="1"/>
  <c r="D56" i="3"/>
  <c r="C56" i="3"/>
  <c r="B56" i="3"/>
  <c r="A56" i="3"/>
  <c r="E55" i="3"/>
  <c r="X55" i="4" s="1"/>
  <c r="D55" i="3"/>
  <c r="Q55" i="4" s="1"/>
  <c r="S55" i="4" s="1"/>
  <c r="C55" i="3"/>
  <c r="B55" i="3"/>
  <c r="A55" i="3"/>
  <c r="E54" i="3"/>
  <c r="X54" i="4" s="1"/>
  <c r="D54" i="3"/>
  <c r="C54" i="3"/>
  <c r="Q54" i="4" s="1"/>
  <c r="B54" i="3"/>
  <c r="A54" i="3"/>
  <c r="E53" i="3"/>
  <c r="X53" i="4" s="1"/>
  <c r="D53" i="3"/>
  <c r="C53" i="3"/>
  <c r="B53" i="3"/>
  <c r="Q53" i="4" s="1"/>
  <c r="S53" i="4" s="1"/>
  <c r="A53" i="3"/>
  <c r="E52" i="3"/>
  <c r="X52" i="4" s="1"/>
  <c r="D52" i="3"/>
  <c r="C52" i="3"/>
  <c r="B52" i="3"/>
  <c r="A52" i="3"/>
  <c r="Q52" i="4" s="1"/>
  <c r="E51" i="3"/>
  <c r="AD52" i="4" s="1"/>
  <c r="D51" i="3"/>
  <c r="C51" i="3"/>
  <c r="B51" i="3"/>
  <c r="A51" i="3"/>
  <c r="E50" i="3"/>
  <c r="W55" i="4" s="1"/>
  <c r="C50" i="3"/>
  <c r="B50" i="3"/>
  <c r="A50" i="3"/>
  <c r="E49" i="3"/>
  <c r="X49" i="4" s="1"/>
  <c r="D49" i="3"/>
  <c r="Q49" i="4" s="1"/>
  <c r="C49" i="3"/>
  <c r="B49" i="3"/>
  <c r="A49" i="3"/>
  <c r="E48" i="3"/>
  <c r="X48" i="4" s="1"/>
  <c r="D48" i="3"/>
  <c r="C48" i="3"/>
  <c r="Q48" i="4" s="1"/>
  <c r="B48" i="3"/>
  <c r="A48" i="3"/>
  <c r="E47" i="3"/>
  <c r="X47" i="4" s="1"/>
  <c r="D47" i="3"/>
  <c r="C47" i="3"/>
  <c r="B47" i="3"/>
  <c r="Q47" i="4" s="1"/>
  <c r="A47" i="3"/>
  <c r="E46" i="3"/>
  <c r="X46" i="4" s="1"/>
  <c r="D46" i="3"/>
  <c r="C46" i="3"/>
  <c r="B46" i="3"/>
  <c r="E45" i="3"/>
  <c r="AD46" i="4" s="1"/>
  <c r="D45" i="3"/>
  <c r="C45" i="3"/>
  <c r="B45" i="3"/>
  <c r="A45" i="3"/>
  <c r="E44" i="3"/>
  <c r="W49" i="4" s="1"/>
  <c r="D44" i="3"/>
  <c r="C44" i="3"/>
  <c r="B44" i="3"/>
  <c r="A44" i="3"/>
  <c r="A2" i="3"/>
  <c r="P40" i="4"/>
  <c r="B12" i="3"/>
  <c r="A5" i="3"/>
  <c r="A6" i="3"/>
  <c r="A3" i="3"/>
  <c r="A4" i="3"/>
  <c r="Q2" i="4" s="1"/>
  <c r="A7" i="3"/>
  <c r="A8" i="3"/>
  <c r="A9" i="3"/>
  <c r="A10" i="3"/>
  <c r="Q8" i="4" s="1"/>
  <c r="A11" i="3"/>
  <c r="A12" i="3"/>
  <c r="A13" i="3"/>
  <c r="A14" i="3"/>
  <c r="A15" i="3"/>
  <c r="A16" i="3"/>
  <c r="Q15" i="4" s="1"/>
  <c r="A17" i="3"/>
  <c r="A18" i="3"/>
  <c r="A19" i="3"/>
  <c r="A20" i="3"/>
  <c r="A21" i="3"/>
  <c r="A22" i="3"/>
  <c r="Q23" i="4" s="1"/>
  <c r="A23" i="3"/>
  <c r="A24" i="3"/>
  <c r="A25" i="3"/>
  <c r="A26" i="3"/>
  <c r="A27" i="3"/>
  <c r="A28" i="3"/>
  <c r="Q29" i="4" s="1"/>
  <c r="A29" i="3"/>
  <c r="A30" i="3"/>
  <c r="A31" i="3"/>
  <c r="A32" i="3"/>
  <c r="A33" i="3"/>
  <c r="A34" i="3"/>
  <c r="Q35" i="4" s="1"/>
  <c r="A35" i="3"/>
  <c r="A36" i="3"/>
  <c r="A37" i="3"/>
  <c r="A38" i="3"/>
  <c r="A39" i="3"/>
  <c r="A40" i="3"/>
  <c r="Q40" i="4" s="1"/>
  <c r="A41" i="3"/>
  <c r="A42" i="3"/>
  <c r="A43" i="3"/>
  <c r="P41" i="4"/>
  <c r="P42" i="4"/>
  <c r="P43" i="4"/>
  <c r="P35" i="4"/>
  <c r="P36" i="4"/>
  <c r="P37" i="4"/>
  <c r="P38" i="4"/>
  <c r="P29" i="4"/>
  <c r="P30" i="4"/>
  <c r="P31" i="4"/>
  <c r="P32" i="4"/>
  <c r="P23" i="4"/>
  <c r="P24" i="4"/>
  <c r="P25" i="4"/>
  <c r="P26" i="4"/>
  <c r="P15" i="4"/>
  <c r="P16" i="4"/>
  <c r="P17" i="4"/>
  <c r="P18" i="4"/>
  <c r="P8" i="4"/>
  <c r="P9" i="4"/>
  <c r="P10" i="4"/>
  <c r="P11" i="4"/>
  <c r="P5" i="4"/>
  <c r="C2" i="3"/>
  <c r="B2" i="3"/>
  <c r="B3" i="3"/>
  <c r="B4" i="3"/>
  <c r="D2" i="3"/>
  <c r="E1" i="3"/>
  <c r="E2" i="3"/>
  <c r="W2" i="4" s="1"/>
  <c r="E3" i="3"/>
  <c r="AD2" i="4" s="1"/>
  <c r="E4" i="3"/>
  <c r="X2" i="4" s="1"/>
  <c r="E5" i="3"/>
  <c r="X3" i="4" s="1"/>
  <c r="E6" i="3"/>
  <c r="X4" i="4" s="1"/>
  <c r="E7" i="3"/>
  <c r="X5" i="4" s="1"/>
  <c r="E8" i="3"/>
  <c r="W9" i="4" s="1"/>
  <c r="E9" i="3"/>
  <c r="AD8" i="4" s="1"/>
  <c r="E10" i="3"/>
  <c r="X8" i="4" s="1"/>
  <c r="E11" i="3"/>
  <c r="X9" i="4" s="1"/>
  <c r="E12" i="3"/>
  <c r="X10" i="4" s="1"/>
  <c r="E13" i="3"/>
  <c r="X11" i="4" s="1"/>
  <c r="E14" i="3"/>
  <c r="W15" i="4" s="1"/>
  <c r="E15" i="3"/>
  <c r="AD15" i="4" s="1"/>
  <c r="E16" i="3"/>
  <c r="X15" i="4" s="1"/>
  <c r="E17" i="3"/>
  <c r="X16" i="4" s="1"/>
  <c r="E18" i="3"/>
  <c r="X17" i="4" s="1"/>
  <c r="E19" i="3"/>
  <c r="X18" i="4" s="1"/>
  <c r="E20" i="3"/>
  <c r="W23" i="4" s="1"/>
  <c r="B54" i="6" s="1"/>
  <c r="E21" i="3"/>
  <c r="AD23" i="4" s="1"/>
  <c r="E23" i="3"/>
  <c r="X24" i="4" s="1"/>
  <c r="E24" i="3"/>
  <c r="X25" i="4" s="1"/>
  <c r="E25" i="3"/>
  <c r="X26" i="4" s="1"/>
  <c r="E26" i="3"/>
  <c r="W30" i="4" s="1"/>
  <c r="E27" i="3"/>
  <c r="AD29" i="4" s="1"/>
  <c r="E28" i="3"/>
  <c r="X29" i="4" s="1"/>
  <c r="E29" i="3"/>
  <c r="X30" i="4" s="1"/>
  <c r="E30" i="3"/>
  <c r="X31" i="4" s="1"/>
  <c r="E31" i="3"/>
  <c r="X32" i="4" s="1"/>
  <c r="E32" i="3"/>
  <c r="E33" i="3"/>
  <c r="AD35" i="4" s="1"/>
  <c r="E34" i="3"/>
  <c r="X35" i="4" s="1"/>
  <c r="E35" i="3"/>
  <c r="X36" i="4" s="1"/>
  <c r="E36" i="3"/>
  <c r="X37" i="4" s="1"/>
  <c r="E37" i="3"/>
  <c r="X38" i="4" s="1"/>
  <c r="E38" i="3"/>
  <c r="W40" i="4" s="1"/>
  <c r="E39" i="3"/>
  <c r="AD40" i="4" s="1"/>
  <c r="E40" i="3"/>
  <c r="X40" i="4" s="1"/>
  <c r="E41" i="3"/>
  <c r="X41" i="4" s="1"/>
  <c r="E42" i="3"/>
  <c r="X42" i="4" s="1"/>
  <c r="E43" i="3"/>
  <c r="X43" i="4" s="1"/>
  <c r="D1" i="3"/>
  <c r="D3" i="3"/>
  <c r="D4" i="3"/>
  <c r="D5" i="3"/>
  <c r="D6" i="3"/>
  <c r="D7" i="3"/>
  <c r="Q5" i="4" s="1"/>
  <c r="D8" i="3"/>
  <c r="D9" i="3"/>
  <c r="D10" i="3"/>
  <c r="D11" i="3"/>
  <c r="D12" i="3"/>
  <c r="D13" i="3"/>
  <c r="Q11" i="4" s="1"/>
  <c r="D14" i="3"/>
  <c r="D15" i="3"/>
  <c r="D16" i="3"/>
  <c r="D17" i="3"/>
  <c r="D18" i="3"/>
  <c r="D19" i="3"/>
  <c r="Q18" i="4" s="1"/>
  <c r="D20" i="3"/>
  <c r="D21" i="3"/>
  <c r="D22" i="3"/>
  <c r="D23" i="3"/>
  <c r="D24" i="3"/>
  <c r="D25" i="3"/>
  <c r="Q26" i="4" s="1"/>
  <c r="D26" i="3"/>
  <c r="D27" i="3"/>
  <c r="D28" i="3"/>
  <c r="D29" i="3"/>
  <c r="D30" i="3"/>
  <c r="D31" i="3"/>
  <c r="Q32" i="4" s="1"/>
  <c r="D32" i="3"/>
  <c r="D33" i="3"/>
  <c r="D34" i="3"/>
  <c r="D35" i="3"/>
  <c r="D36" i="3"/>
  <c r="D37" i="3"/>
  <c r="Q38" i="4" s="1"/>
  <c r="D38" i="3"/>
  <c r="D39" i="3"/>
  <c r="D40" i="3"/>
  <c r="D41" i="3"/>
  <c r="D42" i="3"/>
  <c r="D43" i="3"/>
  <c r="Q43" i="4" s="1"/>
  <c r="C1" i="3"/>
  <c r="C3" i="3"/>
  <c r="C4" i="3"/>
  <c r="C5" i="3"/>
  <c r="C6" i="3"/>
  <c r="Q4" i="4" s="1"/>
  <c r="C7" i="3"/>
  <c r="C8" i="3"/>
  <c r="C9" i="3"/>
  <c r="C10" i="3"/>
  <c r="C11" i="3"/>
  <c r="C12" i="3"/>
  <c r="Q10" i="4" s="1"/>
  <c r="C13" i="3"/>
  <c r="C14" i="3"/>
  <c r="C15" i="3"/>
  <c r="C16" i="3"/>
  <c r="C17" i="3"/>
  <c r="C18" i="3"/>
  <c r="Q17" i="4" s="1"/>
  <c r="C19" i="3"/>
  <c r="C20" i="3"/>
  <c r="C21" i="3"/>
  <c r="C22" i="3"/>
  <c r="C23" i="3"/>
  <c r="C24" i="3"/>
  <c r="Q25" i="4" s="1"/>
  <c r="C25" i="3"/>
  <c r="C26" i="3"/>
  <c r="C27" i="3"/>
  <c r="C28" i="3"/>
  <c r="C29" i="3"/>
  <c r="C30" i="3"/>
  <c r="Q31" i="4" s="1"/>
  <c r="C31" i="3"/>
  <c r="C32" i="3"/>
  <c r="C33" i="3"/>
  <c r="C34" i="3"/>
  <c r="C35" i="3"/>
  <c r="C36" i="3"/>
  <c r="Q37" i="4" s="1"/>
  <c r="C37" i="3"/>
  <c r="C38" i="3"/>
  <c r="C39" i="3"/>
  <c r="C40" i="3"/>
  <c r="C41" i="3"/>
  <c r="C42" i="3"/>
  <c r="Q42" i="4" s="1"/>
  <c r="C43" i="3"/>
  <c r="B1" i="3"/>
  <c r="B5" i="3"/>
  <c r="Q3" i="4" s="1"/>
  <c r="B6" i="3"/>
  <c r="B7" i="3"/>
  <c r="B8" i="3"/>
  <c r="B9" i="3"/>
  <c r="B10" i="3"/>
  <c r="B11" i="3"/>
  <c r="Q9" i="4" s="1"/>
  <c r="B13" i="3"/>
  <c r="B14" i="3"/>
  <c r="B15" i="3"/>
  <c r="B16" i="3"/>
  <c r="B17" i="3"/>
  <c r="Q16" i="4" s="1"/>
  <c r="B18" i="3"/>
  <c r="B19" i="3"/>
  <c r="B20" i="3"/>
  <c r="B21" i="3"/>
  <c r="B22" i="3"/>
  <c r="B23" i="3"/>
  <c r="Q24" i="4" s="1"/>
  <c r="B24" i="3"/>
  <c r="B25" i="3"/>
  <c r="B26" i="3"/>
  <c r="B27" i="3"/>
  <c r="B28" i="3"/>
  <c r="B29" i="3"/>
  <c r="Q30" i="4" s="1"/>
  <c r="B30" i="3"/>
  <c r="B31" i="3"/>
  <c r="B32" i="3"/>
  <c r="B33" i="3"/>
  <c r="B34" i="3"/>
  <c r="B35" i="3"/>
  <c r="Q36" i="4" s="1"/>
  <c r="B36" i="3"/>
  <c r="B37" i="3"/>
  <c r="B38" i="3"/>
  <c r="B39" i="3"/>
  <c r="B40" i="3"/>
  <c r="B41" i="3"/>
  <c r="Q41" i="4" s="1"/>
  <c r="B42" i="3"/>
  <c r="B43" i="3"/>
  <c r="E72" i="6" l="1"/>
  <c r="I72" i="6"/>
  <c r="S60" i="4"/>
  <c r="D72" i="6"/>
  <c r="H72" i="6"/>
  <c r="C72" i="6"/>
  <c r="G72" i="6"/>
  <c r="B17" i="6"/>
  <c r="S58" i="4"/>
  <c r="S47" i="4"/>
  <c r="S40" i="4"/>
  <c r="Y59" i="4"/>
  <c r="S59" i="4"/>
  <c r="S54" i="4"/>
  <c r="S52" i="4"/>
  <c r="Z35" i="4"/>
  <c r="H54" i="6" s="1"/>
  <c r="W60" i="4"/>
  <c r="Y60" i="4" s="1"/>
  <c r="Z40" i="4"/>
  <c r="I54" i="6" s="1"/>
  <c r="Y55" i="4"/>
  <c r="Y49" i="4"/>
  <c r="Z58" i="4"/>
  <c r="I78" i="6" s="1"/>
  <c r="Z46" i="4"/>
  <c r="G78" i="6" s="1"/>
  <c r="Z52" i="4"/>
  <c r="H78" i="6" s="1"/>
  <c r="S48" i="4"/>
  <c r="W48" i="4"/>
  <c r="Y48" i="4" s="1"/>
  <c r="W54" i="4"/>
  <c r="Y54" i="4" s="1"/>
  <c r="D17" i="6"/>
  <c r="W47" i="4"/>
  <c r="Y47" i="4" s="1"/>
  <c r="W53" i="4"/>
  <c r="Y53" i="4" s="1"/>
  <c r="W46" i="4"/>
  <c r="W52" i="4"/>
  <c r="E54" i="6"/>
  <c r="W61" i="4"/>
  <c r="Y61" i="4" s="1"/>
  <c r="C17" i="6"/>
  <c r="W58" i="4"/>
  <c r="E17" i="6"/>
  <c r="S46" i="4"/>
  <c r="S49" i="4"/>
  <c r="S25" i="4"/>
  <c r="S24" i="4"/>
  <c r="S41" i="4"/>
  <c r="S23" i="4"/>
  <c r="S30" i="4"/>
  <c r="S16" i="4"/>
  <c r="S10" i="4"/>
  <c r="S9" i="4"/>
  <c r="P3" i="4"/>
  <c r="S3" i="4" s="1"/>
  <c r="S36" i="4"/>
  <c r="S29" i="4"/>
  <c r="S17" i="4"/>
  <c r="S15" i="4"/>
  <c r="S8" i="4"/>
  <c r="P4" i="4"/>
  <c r="S4" i="4" s="1"/>
  <c r="S2" i="4"/>
  <c r="Z23" i="4"/>
  <c r="Y9" i="4"/>
  <c r="W8" i="4"/>
  <c r="W29" i="4"/>
  <c r="Y23" i="4"/>
  <c r="AC23" i="4"/>
  <c r="Y40" i="4"/>
  <c r="AC40" i="4"/>
  <c r="Z15" i="4"/>
  <c r="Y30" i="4"/>
  <c r="Y15" i="4"/>
  <c r="AC15" i="4"/>
  <c r="Z29" i="4"/>
  <c r="G54" i="6" s="1"/>
  <c r="Z8" i="4"/>
  <c r="Z2" i="4"/>
  <c r="F17" i="6" s="1"/>
  <c r="W18" i="4"/>
  <c r="Y18" i="4" s="1"/>
  <c r="W38" i="4"/>
  <c r="Y38" i="4" s="1"/>
  <c r="W17" i="4"/>
  <c r="Y17" i="4" s="1"/>
  <c r="W37" i="4"/>
  <c r="Y37" i="4" s="1"/>
  <c r="S32" i="4"/>
  <c r="W16" i="4"/>
  <c r="Y16" i="4" s="1"/>
  <c r="W36" i="4"/>
  <c r="Y36" i="4" s="1"/>
  <c r="S18" i="4"/>
  <c r="S38" i="4"/>
  <c r="W35" i="4"/>
  <c r="D54" i="6" s="1"/>
  <c r="S11" i="4"/>
  <c r="W5" i="4"/>
  <c r="Y5" i="4" s="1"/>
  <c r="W26" i="4"/>
  <c r="Y26" i="4" s="1"/>
  <c r="W43" i="4"/>
  <c r="Y43" i="4" s="1"/>
  <c r="W4" i="4"/>
  <c r="Y4" i="4" s="1"/>
  <c r="W25" i="4"/>
  <c r="Y25" i="4" s="1"/>
  <c r="W42" i="4"/>
  <c r="Y42" i="4" s="1"/>
  <c r="S35" i="4"/>
  <c r="W3" i="4"/>
  <c r="Y3" i="4" s="1"/>
  <c r="W24" i="4"/>
  <c r="Y24" i="4" s="1"/>
  <c r="W41" i="4"/>
  <c r="Y41" i="4" s="1"/>
  <c r="S5" i="4"/>
  <c r="S26" i="4"/>
  <c r="S43" i="4"/>
  <c r="S42" i="4"/>
  <c r="W11" i="4"/>
  <c r="Y11" i="4" s="1"/>
  <c r="W32" i="4"/>
  <c r="Y32" i="4" s="1"/>
  <c r="W10" i="4"/>
  <c r="Y10" i="4" s="1"/>
  <c r="W31" i="4"/>
  <c r="Y31" i="4" s="1"/>
  <c r="S37" i="4"/>
  <c r="S31" i="4"/>
  <c r="Y8" i="4" l="1"/>
  <c r="B78" i="6"/>
  <c r="Y58" i="4"/>
  <c r="E78" i="6"/>
  <c r="AC58" i="4"/>
  <c r="Y46" i="4"/>
  <c r="C78" i="6"/>
  <c r="I17" i="6"/>
  <c r="F54" i="6"/>
  <c r="F78" i="6"/>
  <c r="G17" i="6"/>
  <c r="H17" i="6"/>
  <c r="AC29" i="4"/>
  <c r="C54" i="6"/>
  <c r="AC46" i="4"/>
  <c r="Y52" i="4"/>
  <c r="D78" i="6"/>
  <c r="AC52" i="4"/>
  <c r="AC8" i="4"/>
  <c r="Y29" i="4"/>
  <c r="Y35" i="4"/>
  <c r="AC35" i="4"/>
  <c r="Y2" i="4"/>
  <c r="AC2" i="4"/>
</calcChain>
</file>

<file path=xl/sharedStrings.xml><?xml version="1.0" encoding="utf-8"?>
<sst xmlns="http://schemas.openxmlformats.org/spreadsheetml/2006/main" count="547" uniqueCount="80">
  <si>
    <t>DA1_sell</t>
  </si>
  <si>
    <t>DA1_buy</t>
  </si>
  <si>
    <t>DA1_profit</t>
  </si>
  <si>
    <t>DA2_sell</t>
  </si>
  <si>
    <t>DA2_buy</t>
  </si>
  <si>
    <t>DA2_profit</t>
  </si>
  <si>
    <t>DA3_sell</t>
  </si>
  <si>
    <t>DA3_buy</t>
  </si>
  <si>
    <t>DA3_profit</t>
  </si>
  <si>
    <t>DA4_sell</t>
  </si>
  <si>
    <t>DA4_buy</t>
  </si>
  <si>
    <t>DA4_profit</t>
  </si>
  <si>
    <t>optPriceTakerDAProfit</t>
  </si>
  <si>
    <t>optSocialWelfare</t>
  </si>
  <si>
    <t>optSocialWelfare1</t>
  </si>
  <si>
    <t>optTotalDAUtility1</t>
  </si>
  <si>
    <t>optTotalDAUtility2</t>
  </si>
  <si>
    <t>optTotalDAGenerationCost</t>
  </si>
  <si>
    <t>optRestDAProfits</t>
  </si>
  <si>
    <t>budegetBalance</t>
  </si>
  <si>
    <t>optTotalGenerationCost</t>
  </si>
  <si>
    <t>optGeneratorsProfits</t>
  </si>
  <si>
    <t>model_objective</t>
  </si>
  <si>
    <t>scenario</t>
  </si>
  <si>
    <t>model</t>
  </si>
  <si>
    <t>priceMaker</t>
  </si>
  <si>
    <t>scenario1</t>
  </si>
  <si>
    <t>Competitive</t>
  </si>
  <si>
    <t>DA1</t>
  </si>
  <si>
    <t>MPEC</t>
  </si>
  <si>
    <t>EPEC</t>
  </si>
  <si>
    <t>DA2</t>
  </si>
  <si>
    <t>DA3</t>
  </si>
  <si>
    <t>DA4</t>
  </si>
  <si>
    <t>scenario2</t>
  </si>
  <si>
    <t>scenario3</t>
  </si>
  <si>
    <t>scenario4</t>
  </si>
  <si>
    <t>scenario5</t>
  </si>
  <si>
    <t>scenario6</t>
  </si>
  <si>
    <t>scenario7</t>
  </si>
  <si>
    <t>SW MPEC vs COM</t>
  </si>
  <si>
    <t>SW EPEC VS COM</t>
  </si>
  <si>
    <t>-----------</t>
  </si>
  <si>
    <t>Scenario</t>
  </si>
  <si>
    <t>StrategicDA</t>
  </si>
  <si>
    <t>DA</t>
  </si>
  <si>
    <t>COM_vs_MPEC</t>
  </si>
  <si>
    <t>COM_vs_EPEC</t>
  </si>
  <si>
    <t>EPEC SW CHANGES</t>
  </si>
  <si>
    <t>COM</t>
  </si>
  <si>
    <t xml:space="preserve">EPEC </t>
  </si>
  <si>
    <t>Change</t>
  </si>
  <si>
    <t>Average</t>
  </si>
  <si>
    <t>scenario8</t>
  </si>
  <si>
    <t>scenario9</t>
  </si>
  <si>
    <t>scenario10</t>
  </si>
  <si>
    <t>Competitive Market</t>
  </si>
  <si>
    <t>Scen. 1</t>
  </si>
  <si>
    <t>Scen. 2</t>
  </si>
  <si>
    <t>Scen. 3</t>
  </si>
  <si>
    <t>Scen. 4</t>
  </si>
  <si>
    <t>DA1 Costs</t>
  </si>
  <si>
    <t>DA2 Costs</t>
  </si>
  <si>
    <t>DA3 Costs</t>
  </si>
  <si>
    <t>DA4 Costs</t>
  </si>
  <si>
    <t>SW</t>
  </si>
  <si>
    <t>MPEC_Cost</t>
  </si>
  <si>
    <t>COM_Cost</t>
  </si>
  <si>
    <t>EPEC_Cost</t>
  </si>
  <si>
    <t>Cost Changes</t>
  </si>
  <si>
    <t>MPEC SW</t>
  </si>
  <si>
    <t>Average  SW Change</t>
  </si>
  <si>
    <t>Scen. 5</t>
  </si>
  <si>
    <t>Scen. 6</t>
  </si>
  <si>
    <t>Scen. 7</t>
  </si>
  <si>
    <t>Scen. 8</t>
  </si>
  <si>
    <t>Scen. 9</t>
  </si>
  <si>
    <t>Scen. 10</t>
  </si>
  <si>
    <t>Network_Payment_Balance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</si>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</sst>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5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quotePrefix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quotePrefix="1" applyFill="1" applyAlignment="1">
      <alignment horizontal="center"/>
    </xf>
    <xf numFmtId="0" fontId="0" fillId="6" borderId="0" xfId="0" applyFill="1"/>
    <xf numFmtId="0" fontId="0" fillId="6" borderId="0" xfId="0" quotePrefix="1" applyFill="1" applyAlignment="1">
      <alignment horizontal="center"/>
    </xf>
    <xf numFmtId="0" fontId="0" fillId="7" borderId="0" xfId="0" applyFill="1"/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quotePrefix="1" applyFill="1" applyAlignment="1">
      <alignment horizontal="center"/>
    </xf>
    <xf numFmtId="0" fontId="0" fillId="9" borderId="0" xfId="0" applyFill="1"/>
    <xf numFmtId="0" fontId="0" fillId="9" borderId="0" xfId="0" quotePrefix="1" applyFill="1" applyAlignment="1">
      <alignment horizontal="center"/>
    </xf>
    <xf numFmtId="0" fontId="0" fillId="10" borderId="0" xfId="0" applyFill="1"/>
    <xf numFmtId="0" fontId="0" fillId="10" borderId="0" xfId="0" quotePrefix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2" fillId="13" borderId="0" xfId="0" applyFont="1" applyFill="1"/>
    <xf numFmtId="0" fontId="0" fillId="14" borderId="0" xfId="0" applyFill="1"/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15" borderId="6" xfId="0" applyFont="1" applyFill="1" applyBorder="1" applyAlignment="1">
      <alignment vertical="center" wrapText="1"/>
    </xf>
    <xf numFmtId="0" fontId="4" fillId="16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4" fillId="17" borderId="5" xfId="0" applyFont="1" applyFill="1" applyBorder="1" applyAlignment="1">
      <alignment vertical="center" wrapText="1"/>
    </xf>
    <xf numFmtId="0" fontId="6" fillId="17" borderId="6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/>
    <xf numFmtId="0" fontId="2" fillId="3" borderId="0" xfId="0" applyFont="1" applyFill="1"/>
    <xf numFmtId="0" fontId="0" fillId="18" borderId="0" xfId="0" applyFill="1"/>
    <xf numFmtId="0" fontId="0" fillId="19" borderId="0" xfId="0" applyFill="1"/>
    <xf numFmtId="0" fontId="7" fillId="0" borderId="0" xfId="0" applyFont="1"/>
    <xf numFmtId="0" fontId="7" fillId="3" borderId="0" xfId="0" applyFont="1" applyFill="1"/>
    <xf numFmtId="0" fontId="0" fillId="11" borderId="0" xfId="0" quotePrefix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0" fillId="20" borderId="1" xfId="0" applyFill="1" applyBorder="1"/>
    <xf numFmtId="0" fontId="0" fillId="13" borderId="0" xfId="0" applyFill="1"/>
    <xf numFmtId="0" fontId="0" fillId="2" borderId="1" xfId="0" applyFill="1" applyBorder="1"/>
    <xf numFmtId="0" fontId="0" fillId="7" borderId="1" xfId="0" applyFill="1" applyBorder="1"/>
    <xf numFmtId="0" fontId="4" fillId="15" borderId="2" xfId="0" applyFont="1" applyFill="1" applyBorder="1" applyAlignment="1">
      <alignment vertical="center" wrapText="1"/>
    </xf>
    <xf numFmtId="0" fontId="4" fillId="15" borderId="3" xfId="0" applyFont="1" applyFill="1" applyBorder="1" applyAlignment="1">
      <alignment vertical="center" wrapText="1"/>
    </xf>
    <xf numFmtId="0" fontId="4" fillId="16" borderId="0" xfId="0" applyFont="1" applyFill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</a:t>
            </a:r>
            <a:r>
              <a:rPr lang="en-US" baseline="0"/>
              <a:t>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DA1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Sheet2!$B$1:$I$2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Sheet2!$B$3:$I$3</c:f>
              <c:numCache>
                <c:formatCode>General</c:formatCode>
                <c:ptCount val="8"/>
                <c:pt idx="0">
                  <c:v>84403.366755930736</c:v>
                </c:pt>
                <c:pt idx="1">
                  <c:v>84403.79216349787</c:v>
                </c:pt>
                <c:pt idx="2">
                  <c:v>86021.209712927404</c:v>
                </c:pt>
                <c:pt idx="3">
                  <c:v>83935.459897012464</c:v>
                </c:pt>
                <c:pt idx="4">
                  <c:v>75390.933611237255</c:v>
                </c:pt>
                <c:pt idx="5">
                  <c:v>75249.183472686636</c:v>
                </c:pt>
                <c:pt idx="6">
                  <c:v>73064.333448476362</c:v>
                </c:pt>
                <c:pt idx="7">
                  <c:v>75392.612687512126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F-43BB-BE41-F49DE3DE38B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DA2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Sheet2!$B$1:$I$2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84876.10822385631</c:v>
                </c:pt>
                <c:pt idx="1">
                  <c:v>84876.10822385631</c:v>
                </c:pt>
                <c:pt idx="2">
                  <c:v>86502.718442087309</c:v>
                </c:pt>
                <c:pt idx="3">
                  <c:v>84381.788436734845</c:v>
                </c:pt>
                <c:pt idx="4">
                  <c:v>75906.922499999069</c:v>
                </c:pt>
                <c:pt idx="5">
                  <c:v>75987.737099997743</c:v>
                </c:pt>
                <c:pt idx="6">
                  <c:v>74220.565499998382</c:v>
                </c:pt>
                <c:pt idx="7">
                  <c:v>76069.142999999342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F-43BB-BE41-F49DE3DE38B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DA3 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Sheet2!$B$1:$I$2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Sheet2!$B$5:$I$5</c:f>
              <c:numCache>
                <c:formatCode>General</c:formatCode>
                <c:ptCount val="8"/>
                <c:pt idx="0">
                  <c:v>84697.277597881373</c:v>
                </c:pt>
                <c:pt idx="1">
                  <c:v>85017.312190313154</c:v>
                </c:pt>
                <c:pt idx="2">
                  <c:v>84324.356729445484</c:v>
                </c:pt>
                <c:pt idx="3">
                  <c:v>81258.809947472706</c:v>
                </c:pt>
                <c:pt idx="4">
                  <c:v>75813.422399999123</c:v>
                </c:pt>
                <c:pt idx="5">
                  <c:v>76892.984099998343</c:v>
                </c:pt>
                <c:pt idx="6">
                  <c:v>71685.507599998309</c:v>
                </c:pt>
                <c:pt idx="7">
                  <c:v>73167.255899999363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F-43BB-BE41-F49DE3DE38BA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DA4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Sheet2!$B$1:$I$2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Sheet2!$B$6:$I$6</c:f>
              <c:numCache>
                <c:formatCode>General</c:formatCode>
                <c:ptCount val="8"/>
                <c:pt idx="0">
                  <c:v>83445.275724348146</c:v>
                </c:pt>
                <c:pt idx="1">
                  <c:v>83445.275724348146</c:v>
                </c:pt>
                <c:pt idx="2">
                  <c:v>85064.362179463322</c:v>
                </c:pt>
                <c:pt idx="3">
                  <c:v>82982.350160023809</c:v>
                </c:pt>
                <c:pt idx="4">
                  <c:v>74889.54989999911</c:v>
                </c:pt>
                <c:pt idx="5">
                  <c:v>74459.032199997775</c:v>
                </c:pt>
                <c:pt idx="6">
                  <c:v>72455.330699998187</c:v>
                </c:pt>
                <c:pt idx="7">
                  <c:v>74899.452599999335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F-43BB-BE41-F49DE3DE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98320"/>
        <c:axId val="559199040"/>
      </c:barChart>
      <c:catAx>
        <c:axId val="5591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9040"/>
        <c:crosses val="autoZero"/>
        <c:auto val="1"/>
        <c:lblAlgn val="ctr"/>
        <c:lblOffset val="100"/>
        <c:noMultiLvlLbl val="0"/>
      </c:catAx>
      <c:valAx>
        <c:axId val="559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Sheet2!$A$17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Sheet2!$B$15:$I$16</c:f>
              <c:multiLvlStrCache>
                <c:ptCount val="8"/>
                <c:lvl>
                  <c:pt idx="0">
                    <c:v>Scen. 1</c:v>
                  </c:pt>
                  <c:pt idx="1">
                    <c:v>Scen. 2</c:v>
                  </c:pt>
                  <c:pt idx="2">
                    <c:v>Scen. 3</c:v>
                  </c:pt>
                  <c:pt idx="3">
                    <c:v>Scen. 4</c:v>
                  </c:pt>
                  <c:pt idx="4">
                    <c:v>Scen. 1</c:v>
                  </c:pt>
                  <c:pt idx="5">
                    <c:v>Scen. 2</c:v>
                  </c:pt>
                  <c:pt idx="6">
                    <c:v>Scen. 3</c:v>
                  </c:pt>
                  <c:pt idx="7">
                    <c:v>Scen. 4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615042.9167978554</c:v>
                </c:pt>
                <c:pt idx="1">
                  <c:v>621565.30679780734</c:v>
                </c:pt>
                <c:pt idx="2">
                  <c:v>617292.11963296565</c:v>
                </c:pt>
                <c:pt idx="3">
                  <c:v>618057.2420442485</c:v>
                </c:pt>
                <c:pt idx="4">
                  <c:v>575603.55063519685</c:v>
                </c:pt>
                <c:pt idx="5">
                  <c:v>575339.85414335947</c:v>
                </c:pt>
                <c:pt idx="6">
                  <c:v>578120.95631590439</c:v>
                </c:pt>
                <c:pt idx="7">
                  <c:v>571431.8376707125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6-45C1-8DD1-C6DFB8A3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38304"/>
        <c:axId val="550537584"/>
      </c:barChart>
      <c:catAx>
        <c:axId val="5505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37584"/>
        <c:crosses val="autoZero"/>
        <c:auto val="1"/>
        <c:lblAlgn val="ctr"/>
        <c:lblOffset val="100"/>
        <c:noMultiLvlLbl val="0"/>
      </c:catAx>
      <c:valAx>
        <c:axId val="5505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Sheet2!$A$41</c:f>
              <c:strCache>
                <c:ptCount val="1"/>
                <c:pt idx="0">
                  <c:v>DA1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Sheet2!$B$39:$I$40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Sheet2!$B$41:$I$41</c:f>
              <c:numCache>
                <c:formatCode>General</c:formatCode>
                <c:ptCount val="8"/>
                <c:pt idx="0">
                  <c:v>83935.459897012464</c:v>
                </c:pt>
                <c:pt idx="1">
                  <c:v>71767.771333282988</c:v>
                </c:pt>
                <c:pt idx="2">
                  <c:v>79750.328507212762</c:v>
                </c:pt>
                <c:pt idx="3">
                  <c:v>75612.806626692691</c:v>
                </c:pt>
                <c:pt idx="4">
                  <c:v>75392.612687512126</c:v>
                </c:pt>
                <c:pt idx="5">
                  <c:v>66743.470826614153</c:v>
                </c:pt>
                <c:pt idx="6">
                  <c:v>72475.120337341621</c:v>
                </c:pt>
                <c:pt idx="7">
                  <c:v>62235.771751359272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6-4775-813D-FACF0D32EF82}"/>
            </c:ext>
          </c:extLst>
        </c:ser>
        <c:ser>
          <c:idx val="1"/>
          <c:order val="1"/>
          <c:tx>
            <c:strRef>
              <c:f>Sheet2!$A$42</c:f>
              <c:strCache>
                <c:ptCount val="1"/>
                <c:pt idx="0">
                  <c:v>DA2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Sheet2!$B$39:$I$40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Sheet2!$B$42:$I$42</c:f>
              <c:numCache>
                <c:formatCode>General</c:formatCode>
                <c:ptCount val="8"/>
                <c:pt idx="0">
                  <c:v>84381.788436734845</c:v>
                </c:pt>
                <c:pt idx="1">
                  <c:v>72216.837285597358</c:v>
                </c:pt>
                <c:pt idx="2">
                  <c:v>80175.71123544997</c:v>
                </c:pt>
                <c:pt idx="3">
                  <c:v>76084.606601350097</c:v>
                </c:pt>
                <c:pt idx="4">
                  <c:v>76069.142999999342</c:v>
                </c:pt>
                <c:pt idx="5">
                  <c:v>67581.652499997552</c:v>
                </c:pt>
                <c:pt idx="6">
                  <c:v>73430.848799999279</c:v>
                </c:pt>
                <c:pt idx="7">
                  <c:v>63785.763899996899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6-4775-813D-FACF0D32EF82}"/>
            </c:ext>
          </c:extLst>
        </c:ser>
        <c:ser>
          <c:idx val="2"/>
          <c:order val="2"/>
          <c:tx>
            <c:strRef>
              <c:f>Sheet2!$A$43</c:f>
              <c:strCache>
                <c:ptCount val="1"/>
                <c:pt idx="0">
                  <c:v>DA3 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Sheet2!$B$39:$I$40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Sheet2!$B$43:$I$43</c:f>
              <c:numCache>
                <c:formatCode>General</c:formatCode>
                <c:ptCount val="8"/>
                <c:pt idx="0">
                  <c:v>81258.809947472706</c:v>
                </c:pt>
                <c:pt idx="1">
                  <c:v>72534.223451191268</c:v>
                </c:pt>
                <c:pt idx="2">
                  <c:v>76548.597062987028</c:v>
                </c:pt>
                <c:pt idx="3">
                  <c:v>72737.133542928932</c:v>
                </c:pt>
                <c:pt idx="4">
                  <c:v>73167.255899999363</c:v>
                </c:pt>
                <c:pt idx="5">
                  <c:v>67590.134999997681</c:v>
                </c:pt>
                <c:pt idx="6">
                  <c:v>69940.766699999251</c:v>
                </c:pt>
                <c:pt idx="7">
                  <c:v>61032.734099997608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6-4775-813D-FACF0D32EF82}"/>
            </c:ext>
          </c:extLst>
        </c:ser>
        <c:ser>
          <c:idx val="3"/>
          <c:order val="3"/>
          <c:tx>
            <c:strRef>
              <c:f>Sheet2!$A$44</c:f>
              <c:strCache>
                <c:ptCount val="1"/>
                <c:pt idx="0">
                  <c:v>DA4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Sheet2!$B$39:$I$40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Sheet2!$B$44:$I$44</c:f>
              <c:numCache>
                <c:formatCode>General</c:formatCode>
                <c:ptCount val="8"/>
                <c:pt idx="0">
                  <c:v>82982.350160023809</c:v>
                </c:pt>
                <c:pt idx="1">
                  <c:v>71618.650002994415</c:v>
                </c:pt>
                <c:pt idx="2">
                  <c:v>78769.199565359086</c:v>
                </c:pt>
                <c:pt idx="3">
                  <c:v>74963.672086918246</c:v>
                </c:pt>
                <c:pt idx="4">
                  <c:v>74899.452599999335</c:v>
                </c:pt>
                <c:pt idx="5">
                  <c:v>66654.664199997613</c:v>
                </c:pt>
                <c:pt idx="6">
                  <c:v>71941.562999999311</c:v>
                </c:pt>
                <c:pt idx="7">
                  <c:v>62631.644399997582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6-4775-813D-FACF0D32E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41391"/>
        <c:axId val="412421839"/>
      </c:barChart>
      <c:catAx>
        <c:axId val="41594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1839"/>
        <c:crosses val="autoZero"/>
        <c:auto val="1"/>
        <c:lblAlgn val="ctr"/>
        <c:lblOffset val="100"/>
        <c:noMultiLvlLbl val="0"/>
      </c:catAx>
      <c:valAx>
        <c:axId val="412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4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Sheet2!$A$54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Sheet2!$B$52:$I$53</c:f>
              <c:multiLvlStrCache>
                <c:ptCount val="8"/>
                <c:lvl>
                  <c:pt idx="0">
                    <c:v>Scen. 4</c:v>
                  </c:pt>
                  <c:pt idx="1">
                    <c:v>Scen. 5</c:v>
                  </c:pt>
                  <c:pt idx="2">
                    <c:v>Scen. 6</c:v>
                  </c:pt>
                  <c:pt idx="3">
                    <c:v>Scen. 7</c:v>
                  </c:pt>
                  <c:pt idx="4">
                    <c:v>Scen. 4</c:v>
                  </c:pt>
                  <c:pt idx="5">
                    <c:v>Scen. 5</c:v>
                  </c:pt>
                  <c:pt idx="6">
                    <c:v>Scen. 6</c:v>
                  </c:pt>
                  <c:pt idx="7">
                    <c:v>Scen. 7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Sheet2!$B$54:$I$54</c:f>
              <c:numCache>
                <c:formatCode>General</c:formatCode>
                <c:ptCount val="8"/>
                <c:pt idx="0">
                  <c:v>618057.2420442485</c:v>
                </c:pt>
                <c:pt idx="1">
                  <c:v>626358.6016442948</c:v>
                </c:pt>
                <c:pt idx="2">
                  <c:v>640665.76934121712</c:v>
                </c:pt>
                <c:pt idx="3">
                  <c:v>621355.92122706352</c:v>
                </c:pt>
                <c:pt idx="4">
                  <c:v>571431.8376707125</c:v>
                </c:pt>
                <c:pt idx="5">
                  <c:v>559007.32186625572</c:v>
                </c:pt>
                <c:pt idx="6">
                  <c:v>571278.94240454491</c:v>
                </c:pt>
                <c:pt idx="7">
                  <c:v>575444.29007472598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4840-9A2D-61A580DD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403503"/>
        <c:axId val="479707807"/>
      </c:barChart>
      <c:catAx>
        <c:axId val="41340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07807"/>
        <c:crosses val="autoZero"/>
        <c:auto val="1"/>
        <c:lblAlgn val="ctr"/>
        <c:lblOffset val="100"/>
        <c:noMultiLvlLbl val="0"/>
      </c:catAx>
      <c:valAx>
        <c:axId val="4797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0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DA1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Sheet2!$B$65:$I$66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Sheet2!$B$67:$I$67</c:f>
              <c:numCache>
                <c:formatCode>General</c:formatCode>
                <c:ptCount val="8"/>
                <c:pt idx="0">
                  <c:v>84403.79216349787</c:v>
                </c:pt>
                <c:pt idx="1">
                  <c:v>75400.765665860468</c:v>
                </c:pt>
                <c:pt idx="2">
                  <c:v>78433.073989610828</c:v>
                </c:pt>
                <c:pt idx="3">
                  <c:v>85962.177348067984</c:v>
                </c:pt>
                <c:pt idx="4">
                  <c:v>75249.183472686636</c:v>
                </c:pt>
                <c:pt idx="5">
                  <c:v>66563.050020422947</c:v>
                </c:pt>
                <c:pt idx="6">
                  <c:v>75078.772389197271</c:v>
                </c:pt>
                <c:pt idx="7">
                  <c:v>70531.636234679288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9-45B9-8B8D-F5D3AE07FC34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DA2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Sheet2!$B$65:$I$66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Sheet2!$B$68:$I$68</c:f>
              <c:numCache>
                <c:formatCode>General</c:formatCode>
                <c:ptCount val="8"/>
                <c:pt idx="0">
                  <c:v>84876.10822385631</c:v>
                </c:pt>
                <c:pt idx="1">
                  <c:v>75835.674708015533</c:v>
                </c:pt>
                <c:pt idx="2">
                  <c:v>79033.032737640548</c:v>
                </c:pt>
                <c:pt idx="3">
                  <c:v>86444.850070956556</c:v>
                </c:pt>
                <c:pt idx="4">
                  <c:v>75987.737099997743</c:v>
                </c:pt>
                <c:pt idx="5">
                  <c:v>66918.578399998325</c:v>
                </c:pt>
                <c:pt idx="6">
                  <c:v>76141.080899999797</c:v>
                </c:pt>
                <c:pt idx="7">
                  <c:v>72373.302899997143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9-45B9-8B8D-F5D3AE07FC34}"/>
            </c:ext>
          </c:extLst>
        </c:ser>
        <c:ser>
          <c:idx val="2"/>
          <c:order val="2"/>
          <c:tx>
            <c:strRef>
              <c:f>Sheet2!$A$69</c:f>
              <c:strCache>
                <c:ptCount val="1"/>
                <c:pt idx="0">
                  <c:v>DA3 Costs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Sheet2!$B$65:$I$66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Sheet2!$B$69:$I$69</c:f>
              <c:numCache>
                <c:formatCode>General</c:formatCode>
                <c:ptCount val="8"/>
                <c:pt idx="0">
                  <c:v>85017.312190313154</c:v>
                </c:pt>
                <c:pt idx="1">
                  <c:v>79180.338359696383</c:v>
                </c:pt>
                <c:pt idx="2">
                  <c:v>78640.912017129274</c:v>
                </c:pt>
                <c:pt idx="3">
                  <c:v>84111.480746413334</c:v>
                </c:pt>
                <c:pt idx="4">
                  <c:v>76892.984099998343</c:v>
                </c:pt>
                <c:pt idx="5">
                  <c:v>69705.649799998369</c:v>
                </c:pt>
                <c:pt idx="6">
                  <c:v>76037.331599999787</c:v>
                </c:pt>
                <c:pt idx="7">
                  <c:v>71294.308199998224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9-45B9-8B8D-F5D3AE07FC34}"/>
            </c:ext>
          </c:extLst>
        </c:ser>
        <c:ser>
          <c:idx val="3"/>
          <c:order val="3"/>
          <c:tx>
            <c:strRef>
              <c:f>Sheet2!$A$70</c:f>
              <c:strCache>
                <c:ptCount val="1"/>
                <c:pt idx="0">
                  <c:v>DA4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Sheet2!$B$65:$I$66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Sheet2!$B$70:$I$70</c:f>
              <c:numCache>
                <c:formatCode>General</c:formatCode>
                <c:ptCount val="8"/>
                <c:pt idx="0">
                  <c:v>83445.275724348146</c:v>
                </c:pt>
                <c:pt idx="1">
                  <c:v>74947.220616751656</c:v>
                </c:pt>
                <c:pt idx="2">
                  <c:v>77464.150123623316</c:v>
                </c:pt>
                <c:pt idx="3">
                  <c:v>85006.35247784933</c:v>
                </c:pt>
                <c:pt idx="4">
                  <c:v>74459.032199997775</c:v>
                </c:pt>
                <c:pt idx="5">
                  <c:v>66448.829699998358</c:v>
                </c:pt>
                <c:pt idx="6">
                  <c:v>74413.767599999832</c:v>
                </c:pt>
                <c:pt idx="7">
                  <c:v>70976.556899997202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9-45B9-8B8D-F5D3AE07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9871"/>
        <c:axId val="402508335"/>
      </c:barChart>
      <c:catAx>
        <c:axId val="4809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8335"/>
        <c:crosses val="autoZero"/>
        <c:auto val="1"/>
        <c:lblAlgn val="ctr"/>
        <c:lblOffset val="100"/>
        <c:noMultiLvlLbl val="0"/>
      </c:catAx>
      <c:valAx>
        <c:axId val="4025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Sheet2!$A$78</c:f>
              <c:strCache>
                <c:ptCount val="1"/>
                <c:pt idx="0">
                  <c:v>SW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Sheet2!$B$76:$I$77</c:f>
              <c:multiLvlStrCache>
                <c:ptCount val="8"/>
                <c:lvl>
                  <c:pt idx="0">
                    <c:v>Scen. 2</c:v>
                  </c:pt>
                  <c:pt idx="1">
                    <c:v>Scen. 8</c:v>
                  </c:pt>
                  <c:pt idx="2">
                    <c:v>Scen. 9</c:v>
                  </c:pt>
                  <c:pt idx="3">
                    <c:v>Scen. 10</c:v>
                  </c:pt>
                  <c:pt idx="4">
                    <c:v>Scen. 2</c:v>
                  </c:pt>
                  <c:pt idx="5">
                    <c:v>Scen. 8</c:v>
                  </c:pt>
                  <c:pt idx="6">
                    <c:v>Scen. 9</c:v>
                  </c:pt>
                  <c:pt idx="7">
                    <c:v>Scen. 10</c:v>
                  </c:pt>
                </c:lvl>
                <c:lvl>
                  <c:pt idx="0">
                    <c:v>Competitive Market</c:v>
                  </c:pt>
                  <c:pt idx="4">
                    <c:v>EPEC</c:v>
                  </c:pt>
                </c:lvl>
              </c:multiLvlStrCache>
            </c:multiLvlStrRef>
          </c:cat>
          <c:val>
            <c:numRef>
              <c:f>Sheet2!$B$78:$I$78</c:f>
              <c:numCache>
                <c:formatCode>General</c:formatCode>
                <c:ptCount val="8"/>
                <c:pt idx="0">
                  <c:v>621565.30679780734</c:v>
                </c:pt>
                <c:pt idx="1">
                  <c:v>630130.23124835454</c:v>
                </c:pt>
                <c:pt idx="2">
                  <c:v>644063.7955207678</c:v>
                </c:pt>
                <c:pt idx="3">
                  <c:v>633265.94000197924</c:v>
                </c:pt>
                <c:pt idx="4">
                  <c:v>575339.85414335947</c:v>
                </c:pt>
                <c:pt idx="5">
                  <c:v>563238.70891678997</c:v>
                </c:pt>
                <c:pt idx="6">
                  <c:v>574494.25507473364</c:v>
                </c:pt>
                <c:pt idx="7">
                  <c:v>577737.27599935071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6-4861-B009-7F1AE6B8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29167"/>
        <c:axId val="468526735"/>
      </c:barChart>
      <c:catAx>
        <c:axId val="41382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6735"/>
        <c:crosses val="autoZero"/>
        <c:auto val="1"/>
        <c:lblAlgn val="ctr"/>
        <c:lblOffset val="100"/>
        <c:noMultiLvlLbl val="0"/>
      </c:catAx>
      <c:valAx>
        <c:axId val="4685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2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442912</xdr:colOff>
      <xdr:row>0</xdr:row>
      <xdr:rowOff>142875</xdr:rowOff>
    </xdr:from>
    <xdr:to>
      <xdr:col>20</xdr:col>
      <xdr:colOff>390525</xdr:colOff>
      <xdr:row>12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36012-D43E-13DE-5C03-D05399965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442912</xdr:colOff>
      <xdr:row>13</xdr:row>
      <xdr:rowOff>128587</xdr:rowOff>
    </xdr:from>
    <xdr:to>
      <xdr:col>19</xdr:col>
      <xdr:colOff>504826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043A8-C317-0AB1-A0E3-1A7A087F4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32</xdr:row>
      <xdr:rowOff>119062</xdr:rowOff>
    </xdr:from>
    <xdr:to>
      <xdr:col>19</xdr:col>
      <xdr:colOff>314325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93778-5EA4-03DD-0431-4AE5F979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46</xdr:row>
      <xdr:rowOff>128587</xdr:rowOff>
    </xdr:from>
    <xdr:to>
      <xdr:col>19</xdr:col>
      <xdr:colOff>495300</xdr:colOff>
      <xdr:row>57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CBF3A1-9998-D904-CC0D-10A7CF4E7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100011</xdr:colOff>
      <xdr:row>59</xdr:row>
      <xdr:rowOff>71437</xdr:rowOff>
    </xdr:from>
    <xdr:to>
      <xdr:col>20</xdr:col>
      <xdr:colOff>438150</xdr:colOff>
      <xdr:row>71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AF20AE-8784-D4A5-194B-9E474155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509586</xdr:colOff>
      <xdr:row>71</xdr:row>
      <xdr:rowOff>185736</xdr:rowOff>
    </xdr:from>
    <xdr:to>
      <xdr:col>21</xdr:col>
      <xdr:colOff>161925</xdr:colOff>
      <xdr:row>83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E81283-8176-BF91-D677-D283885F4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>
      <selection sqref="A1:AA61"/>
    </sheetView>
  </sheetViews>
  <sheetFormatPr defaultRowHeight="15" x14ac:dyDescent="0.25"/>
  <cols>
    <col min="1" max="2" width="9.42578125" bestFit="1" customWidth="1"/>
    <col min="3" max="3" width="9.42578125" style="4" bestFit="1" customWidth="1"/>
    <col min="4" max="5" width="9.42578125" bestFit="1" customWidth="1"/>
    <col min="6" max="6" width="9.42578125" style="4" bestFit="1" customWidth="1"/>
    <col min="7" max="8" width="9.42578125" bestFit="1" customWidth="1"/>
    <col min="9" max="9" width="9.42578125" style="4" bestFit="1" customWidth="1"/>
    <col min="10" max="11" width="9.42578125" bestFit="1" customWidth="1"/>
    <col min="12" max="12" width="9.42578125" style="4" bestFit="1" customWidth="1"/>
    <col min="13" max="13" width="9.42578125" bestFit="1" customWidth="1"/>
    <col min="14" max="14" width="17.5703125" style="4" customWidth="1"/>
    <col min="15" max="15" width="16.85546875" customWidth="1"/>
    <col min="16" max="16" width="20.85546875" customWidth="1"/>
    <col min="17" max="23" width="9.42578125" bestFit="1" customWidth="1"/>
    <col min="24" max="24" width="18.5703125" style="4" customWidth="1"/>
  </cols>
  <sheetData>
    <row r="1" spans="1:27" x14ac:dyDescent="0.25">
      <c r="A1" s="1" t="s">
        <v>0</v>
      </c>
      <c r="B1" s="1" t="s">
        <v>1</v>
      </c>
      <c r="C1" s="30" t="s">
        <v>2</v>
      </c>
      <c r="D1" s="1" t="s">
        <v>3</v>
      </c>
      <c r="E1" s="1" t="s">
        <v>4</v>
      </c>
      <c r="F1" s="30" t="s">
        <v>5</v>
      </c>
      <c r="G1" s="1" t="s">
        <v>6</v>
      </c>
      <c r="H1" s="1" t="s">
        <v>7</v>
      </c>
      <c r="I1" s="30" t="s">
        <v>8</v>
      </c>
      <c r="J1" s="1" t="s">
        <v>9</v>
      </c>
      <c r="K1" s="1" t="s">
        <v>10</v>
      </c>
      <c r="L1" s="30" t="s">
        <v>11</v>
      </c>
      <c r="M1" s="1" t="s">
        <v>12</v>
      </c>
      <c r="N1" s="30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0" t="s">
        <v>78</v>
      </c>
      <c r="Y1" s="1" t="s">
        <v>23</v>
      </c>
      <c r="Z1" s="1" t="s">
        <v>24</v>
      </c>
      <c r="AA1" s="1" t="s">
        <v>25</v>
      </c>
    </row>
    <row r="2" spans="1:27" s="35" customFormat="1" x14ac:dyDescent="0.25">
      <c r="A2" s="35">
        <v>2123.8451697847099</v>
      </c>
      <c r="B2" s="35">
        <v>86527.211925715441</v>
      </c>
      <c r="C2" s="36">
        <v>84403.366755930736</v>
      </c>
      <c r="D2" s="35">
        <v>2111.4599581266102</v>
      </c>
      <c r="E2" s="35">
        <v>86987.568181982919</v>
      </c>
      <c r="F2" s="36">
        <v>84876.10822385631</v>
      </c>
      <c r="G2" s="35">
        <v>2050.2138064813248</v>
      </c>
      <c r="H2" s="35">
        <v>86747.491404362692</v>
      </c>
      <c r="I2" s="36">
        <v>84697.277597881373</v>
      </c>
      <c r="J2" s="35">
        <v>1984.140444711521</v>
      </c>
      <c r="K2" s="35">
        <v>85429.416169059667</v>
      </c>
      <c r="L2" s="36">
        <v>83445.275724348146</v>
      </c>
      <c r="M2" s="35">
        <v>84697.277597881388</v>
      </c>
      <c r="N2" s="36">
        <v>615042.9167978554</v>
      </c>
      <c r="O2" s="35">
        <v>596524.3156854941</v>
      </c>
      <c r="P2" s="35">
        <v>730648.18657448329</v>
      </c>
      <c r="Q2" s="35">
        <v>749166.78768684447</v>
      </c>
      <c r="R2" s="35">
        <v>0</v>
      </c>
      <c r="S2" s="35">
        <v>252724.75070413519</v>
      </c>
      <c r="T2" s="35">
        <v>674844.05660390109</v>
      </c>
      <c r="U2" s="35">
        <v>134123.8708889891</v>
      </c>
      <c r="V2" s="35">
        <v>337422.02830188459</v>
      </c>
      <c r="W2" s="35">
        <v>-615042.9167978554</v>
      </c>
      <c r="X2" s="36">
        <v>1.3195676729083061E-7</v>
      </c>
      <c r="Y2" s="35" t="s">
        <v>26</v>
      </c>
      <c r="Z2" s="35" t="s">
        <v>27</v>
      </c>
      <c r="AA2" s="35" t="s">
        <v>32</v>
      </c>
    </row>
    <row r="3" spans="1:27" x14ac:dyDescent="0.25">
      <c r="A3">
        <v>2062.6234848263448</v>
      </c>
      <c r="B3">
        <v>80367.66786012279</v>
      </c>
      <c r="C3" s="4">
        <v>78305.044375296449</v>
      </c>
      <c r="D3">
        <v>2051.953639208914</v>
      </c>
      <c r="E3">
        <v>80944.695695083661</v>
      </c>
      <c r="F3" s="4">
        <v>78892.742055874754</v>
      </c>
      <c r="G3">
        <v>0</v>
      </c>
      <c r="H3">
        <v>76970.546990787814</v>
      </c>
      <c r="I3" s="4">
        <v>76970.546990787814</v>
      </c>
      <c r="J3">
        <v>1932.6228326237999</v>
      </c>
      <c r="K3">
        <v>79274.378266023574</v>
      </c>
      <c r="L3" s="4">
        <v>77341.755433399769</v>
      </c>
      <c r="M3">
        <v>76970.546990787814</v>
      </c>
      <c r="N3" s="4">
        <v>605556.17130755191</v>
      </c>
      <c r="O3">
        <v>605556.17130755191</v>
      </c>
      <c r="P3">
        <v>737816.26016291487</v>
      </c>
      <c r="Q3">
        <v>737816.26016291487</v>
      </c>
      <c r="R3">
        <v>0</v>
      </c>
      <c r="S3">
        <v>234539.54186457099</v>
      </c>
      <c r="T3">
        <v>623020.17771071754</v>
      </c>
      <c r="U3">
        <v>132260.0888553629</v>
      </c>
      <c r="V3">
        <v>311510.08885535877</v>
      </c>
      <c r="W3">
        <v>76970.546904586794</v>
      </c>
      <c r="X3" s="4">
        <v>-5.8207660913467407E-11</v>
      </c>
      <c r="Y3" t="s">
        <v>26</v>
      </c>
      <c r="Z3" t="s">
        <v>29</v>
      </c>
      <c r="AA3" t="s">
        <v>32</v>
      </c>
    </row>
    <row r="4" spans="1:27" x14ac:dyDescent="0.25">
      <c r="A4">
        <v>0</v>
      </c>
      <c r="B4">
        <v>75390.933611237255</v>
      </c>
      <c r="C4" s="4">
        <v>75390.933611237255</v>
      </c>
      <c r="D4">
        <v>0</v>
      </c>
      <c r="E4">
        <v>75906.922499999069</v>
      </c>
      <c r="F4" s="4">
        <v>75906.922499999069</v>
      </c>
      <c r="G4">
        <v>0</v>
      </c>
      <c r="H4">
        <v>75813.422399999123</v>
      </c>
      <c r="I4" s="4">
        <v>75813.422399999123</v>
      </c>
      <c r="J4">
        <v>0</v>
      </c>
      <c r="K4">
        <v>74889.54989999911</v>
      </c>
      <c r="L4" s="4">
        <v>74889.54989999911</v>
      </c>
      <c r="M4">
        <v>75390.933611237255</v>
      </c>
      <c r="N4" s="4">
        <v>575746.95341906929</v>
      </c>
      <c r="O4">
        <v>575746.95341906929</v>
      </c>
      <c r="P4">
        <v>703747.78183030745</v>
      </c>
      <c r="Q4">
        <v>703747.78183030745</v>
      </c>
      <c r="R4">
        <v>0</v>
      </c>
      <c r="S4">
        <v>226609.8947999973</v>
      </c>
      <c r="T4">
        <v>604001.65682246909</v>
      </c>
      <c r="U4">
        <v>128000.8284112382</v>
      </c>
      <c r="V4">
        <v>302000.82841123448</v>
      </c>
      <c r="W4">
        <v>75390.933611237851</v>
      </c>
      <c r="X4" s="4">
        <v>0</v>
      </c>
      <c r="Y4" t="s">
        <v>26</v>
      </c>
      <c r="Z4" t="s">
        <v>30</v>
      </c>
      <c r="AA4" t="s">
        <v>28</v>
      </c>
    </row>
    <row r="5" spans="1:27" x14ac:dyDescent="0.25">
      <c r="A5">
        <v>0</v>
      </c>
      <c r="B5">
        <v>75756.407399999502</v>
      </c>
      <c r="C5" s="4">
        <v>75756.407399999502</v>
      </c>
      <c r="D5">
        <v>0</v>
      </c>
      <c r="E5">
        <v>75861.877531199891</v>
      </c>
      <c r="F5" s="4">
        <v>75861.877531199891</v>
      </c>
      <c r="G5">
        <v>0</v>
      </c>
      <c r="H5">
        <v>75813.422399999472</v>
      </c>
      <c r="I5" s="4">
        <v>75813.422399999472</v>
      </c>
      <c r="J5">
        <v>0</v>
      </c>
      <c r="K5">
        <v>74889.549899999489</v>
      </c>
      <c r="L5" s="4">
        <v>74889.549899999489</v>
      </c>
      <c r="M5">
        <v>75861.877531199891</v>
      </c>
      <c r="N5" s="4">
        <v>575426.41091962904</v>
      </c>
      <c r="O5">
        <v>575426.41091962904</v>
      </c>
      <c r="P5">
        <v>703747.66815082962</v>
      </c>
      <c r="Q5">
        <v>703747.66815082962</v>
      </c>
      <c r="R5">
        <v>0</v>
      </c>
      <c r="S5">
        <v>226459.37969999839</v>
      </c>
      <c r="T5">
        <v>604642.51446239685</v>
      </c>
      <c r="U5">
        <v>128321.25723120059</v>
      </c>
      <c r="V5">
        <v>302321.25723119848</v>
      </c>
      <c r="W5">
        <v>75861.877327219496</v>
      </c>
      <c r="X5" s="4">
        <v>-1.164153218269348E-10</v>
      </c>
      <c r="Y5" t="s">
        <v>26</v>
      </c>
      <c r="Z5" t="s">
        <v>30</v>
      </c>
      <c r="AA5" t="s">
        <v>31</v>
      </c>
    </row>
    <row r="6" spans="1:27" x14ac:dyDescent="0.25">
      <c r="A6">
        <v>0</v>
      </c>
      <c r="B6">
        <v>75756.407399999502</v>
      </c>
      <c r="C6" s="4">
        <v>75756.407399999502</v>
      </c>
      <c r="D6">
        <v>0</v>
      </c>
      <c r="E6">
        <v>75906.922499999462</v>
      </c>
      <c r="F6" s="4">
        <v>75906.922499999462</v>
      </c>
      <c r="G6">
        <v>0</v>
      </c>
      <c r="H6">
        <v>75700.922990787847</v>
      </c>
      <c r="I6" s="4">
        <v>75700.922990787847</v>
      </c>
      <c r="J6">
        <v>0</v>
      </c>
      <c r="K6">
        <v>74889.549899999474</v>
      </c>
      <c r="L6" s="4">
        <v>74889.549899999474</v>
      </c>
      <c r="M6">
        <v>75700.922990787847</v>
      </c>
      <c r="N6" s="4">
        <v>575493.88052046811</v>
      </c>
      <c r="O6">
        <v>575493.88052046811</v>
      </c>
      <c r="P6">
        <v>703747.6833112567</v>
      </c>
      <c r="Q6">
        <v>703747.6833112567</v>
      </c>
      <c r="R6">
        <v>0</v>
      </c>
      <c r="S6">
        <v>226552.87979999839</v>
      </c>
      <c r="T6">
        <v>604507.60558157263</v>
      </c>
      <c r="U6">
        <v>128253.8027907885</v>
      </c>
      <c r="V6">
        <v>302253.80279078637</v>
      </c>
      <c r="W6">
        <v>75700.922851456184</v>
      </c>
      <c r="X6" s="4">
        <v>-1.164153218269348E-10</v>
      </c>
      <c r="Y6" t="s">
        <v>26</v>
      </c>
      <c r="Z6" t="s">
        <v>30</v>
      </c>
      <c r="AA6" t="s">
        <v>32</v>
      </c>
    </row>
    <row r="7" spans="1:27" x14ac:dyDescent="0.25">
      <c r="A7">
        <v>0</v>
      </c>
      <c r="B7">
        <v>75756.407399999196</v>
      </c>
      <c r="C7" s="4">
        <v>75756.407399999196</v>
      </c>
      <c r="D7">
        <v>0</v>
      </c>
      <c r="E7">
        <v>75906.922499999113</v>
      </c>
      <c r="F7" s="4">
        <v>75906.922499999113</v>
      </c>
      <c r="G7">
        <v>0</v>
      </c>
      <c r="H7">
        <v>75813.422399999181</v>
      </c>
      <c r="I7" s="4">
        <v>75813.422399999181</v>
      </c>
      <c r="J7">
        <v>0</v>
      </c>
      <c r="K7">
        <v>74524.078187460516</v>
      </c>
      <c r="L7" s="4">
        <v>74524.078187460516</v>
      </c>
      <c r="M7">
        <v>74524.078187460516</v>
      </c>
      <c r="N7" s="4">
        <v>575746.95768162108</v>
      </c>
      <c r="O7">
        <v>575746.95768162108</v>
      </c>
      <c r="P7">
        <v>703747.7881690826</v>
      </c>
      <c r="Q7">
        <v>703747.7881690826</v>
      </c>
      <c r="R7">
        <v>0</v>
      </c>
      <c r="S7">
        <v>227476.75229999749</v>
      </c>
      <c r="T7">
        <v>604001.66097491607</v>
      </c>
      <c r="U7">
        <v>128000.8304874615</v>
      </c>
      <c r="V7">
        <v>302000.83048745798</v>
      </c>
      <c r="W7">
        <v>74524.07818746155</v>
      </c>
      <c r="X7" s="4">
        <v>0</v>
      </c>
      <c r="Y7" t="s">
        <v>26</v>
      </c>
      <c r="Z7" t="s">
        <v>30</v>
      </c>
      <c r="AA7" t="s">
        <v>33</v>
      </c>
    </row>
    <row r="8" spans="1:27" s="35" customFormat="1" x14ac:dyDescent="0.25">
      <c r="A8" s="35">
        <v>2123.845169784709</v>
      </c>
      <c r="B8" s="35">
        <v>86527.637333282575</v>
      </c>
      <c r="C8" s="36">
        <v>84403.79216349787</v>
      </c>
      <c r="D8" s="35">
        <v>2111.4599581266102</v>
      </c>
      <c r="E8" s="35">
        <v>86987.568181982919</v>
      </c>
      <c r="F8" s="36">
        <v>84876.10822385631</v>
      </c>
      <c r="G8" s="35">
        <v>5446.5438064813261</v>
      </c>
      <c r="H8" s="35">
        <v>90463.855996794475</v>
      </c>
      <c r="I8" s="36">
        <v>85017.312190313154</v>
      </c>
      <c r="J8" s="35">
        <v>1984.140444711521</v>
      </c>
      <c r="K8" s="35">
        <v>85429.416169059667</v>
      </c>
      <c r="L8" s="36">
        <v>83445.275724348146</v>
      </c>
      <c r="M8" s="35">
        <v>85017.312190313183</v>
      </c>
      <c r="N8" s="36">
        <v>621565.30679780734</v>
      </c>
      <c r="O8" s="35">
        <v>596203.85568544618</v>
      </c>
      <c r="P8" s="35">
        <v>730648.18657448224</v>
      </c>
      <c r="Q8" s="35">
        <v>756009.6376868434</v>
      </c>
      <c r="R8" s="35">
        <v>0</v>
      </c>
      <c r="S8" s="35">
        <v>252725.17611170231</v>
      </c>
      <c r="T8" s="35">
        <v>675484.97660394711</v>
      </c>
      <c r="U8" s="35">
        <v>134444.33088903609</v>
      </c>
      <c r="V8" s="35">
        <v>337742.48830193147</v>
      </c>
      <c r="W8" s="35">
        <v>-621565.30679780745</v>
      </c>
      <c r="X8" s="36">
        <v>8.3993654698133469E-8</v>
      </c>
      <c r="Y8" s="35" t="s">
        <v>34</v>
      </c>
      <c r="Z8" s="35" t="s">
        <v>27</v>
      </c>
      <c r="AA8" s="35" t="s">
        <v>32</v>
      </c>
    </row>
    <row r="9" spans="1:27" x14ac:dyDescent="0.25">
      <c r="A9">
        <v>2058.9086347720881</v>
      </c>
      <c r="B9">
        <v>76901.562865309388</v>
      </c>
      <c r="C9" s="4">
        <v>74842.6542305373</v>
      </c>
      <c r="D9">
        <v>2048.4647195394182</v>
      </c>
      <c r="E9">
        <v>77860.375455647969</v>
      </c>
      <c r="F9" s="4">
        <v>75811.910736108548</v>
      </c>
      <c r="G9">
        <v>0</v>
      </c>
      <c r="H9">
        <v>75059.533660076195</v>
      </c>
      <c r="I9" s="4">
        <v>75059.533660076195</v>
      </c>
      <c r="J9">
        <v>1929.5403048847329</v>
      </c>
      <c r="K9">
        <v>76051.967058521404</v>
      </c>
      <c r="L9" s="4">
        <v>74122.426753636668</v>
      </c>
      <c r="M9">
        <v>75059.533660076195</v>
      </c>
      <c r="N9" s="4">
        <v>605230.16019012127</v>
      </c>
      <c r="O9">
        <v>605230.1601901215</v>
      </c>
      <c r="P9">
        <v>737816.68557048216</v>
      </c>
      <c r="Q9">
        <v>737816.68557048205</v>
      </c>
      <c r="R9">
        <v>0</v>
      </c>
      <c r="S9">
        <v>224776.99172028259</v>
      </c>
      <c r="T9">
        <v>599673.0507607176</v>
      </c>
      <c r="U9">
        <v>132586.52538036069</v>
      </c>
      <c r="V9">
        <v>299836.5253803588</v>
      </c>
      <c r="W9">
        <v>75059.533660077112</v>
      </c>
      <c r="X9" s="4">
        <v>-5.8207660913467407E-11</v>
      </c>
      <c r="Y9" t="s">
        <v>34</v>
      </c>
      <c r="Z9" t="s">
        <v>29</v>
      </c>
      <c r="AA9" t="s">
        <v>32</v>
      </c>
    </row>
    <row r="10" spans="1:27" x14ac:dyDescent="0.25">
      <c r="A10">
        <v>0</v>
      </c>
      <c r="B10">
        <v>75249.183472686636</v>
      </c>
      <c r="C10" s="4">
        <v>75249.183472686636</v>
      </c>
      <c r="D10">
        <v>0</v>
      </c>
      <c r="E10">
        <v>75987.737099997743</v>
      </c>
      <c r="F10" s="4">
        <v>75987.737099997743</v>
      </c>
      <c r="G10">
        <v>0</v>
      </c>
      <c r="H10">
        <v>76892.984099998343</v>
      </c>
      <c r="I10" s="4">
        <v>76892.984099998343</v>
      </c>
      <c r="J10">
        <v>0</v>
      </c>
      <c r="K10">
        <v>74459.032199997775</v>
      </c>
      <c r="L10" s="4">
        <v>74459.032199997775</v>
      </c>
      <c r="M10">
        <v>75249.183472686636</v>
      </c>
      <c r="N10" s="4">
        <v>575159.28500559845</v>
      </c>
      <c r="O10">
        <v>575159.28500559845</v>
      </c>
      <c r="P10">
        <v>703748.22187828785</v>
      </c>
      <c r="Q10">
        <v>703748.22187828785</v>
      </c>
      <c r="R10">
        <v>0</v>
      </c>
      <c r="S10">
        <v>227339.75339999379</v>
      </c>
      <c r="T10">
        <v>605177.87374536111</v>
      </c>
      <c r="U10">
        <v>128588.9368726894</v>
      </c>
      <c r="V10">
        <v>302588.93687268067</v>
      </c>
      <c r="W10">
        <v>75249.1834726901</v>
      </c>
      <c r="X10" s="4">
        <v>-1.746229827404022E-10</v>
      </c>
      <c r="Y10" t="s">
        <v>34</v>
      </c>
      <c r="Z10" t="s">
        <v>30</v>
      </c>
      <c r="AA10" t="s">
        <v>28</v>
      </c>
    </row>
    <row r="11" spans="1:27" x14ac:dyDescent="0.25">
      <c r="A11">
        <v>0</v>
      </c>
      <c r="B11">
        <v>74064.619799999346</v>
      </c>
      <c r="C11" s="4">
        <v>74064.619799999346</v>
      </c>
      <c r="D11">
        <v>0</v>
      </c>
      <c r="E11">
        <v>74527.899456232073</v>
      </c>
      <c r="F11" s="4">
        <v>74527.899456232073</v>
      </c>
      <c r="G11">
        <v>0</v>
      </c>
      <c r="H11">
        <v>75616.678799999368</v>
      </c>
      <c r="I11" s="4">
        <v>75616.678799999368</v>
      </c>
      <c r="J11">
        <v>0</v>
      </c>
      <c r="K11">
        <v>73231.356599999359</v>
      </c>
      <c r="L11" s="4">
        <v>73231.356599999359</v>
      </c>
      <c r="M11">
        <v>74527.899456232073</v>
      </c>
      <c r="N11" s="4">
        <v>575057.76533029787</v>
      </c>
      <c r="O11">
        <v>575057.76533029787</v>
      </c>
      <c r="P11">
        <v>703748.31998653081</v>
      </c>
      <c r="Q11">
        <v>703748.31998653081</v>
      </c>
      <c r="R11">
        <v>0</v>
      </c>
      <c r="S11">
        <v>222912.65519999809</v>
      </c>
      <c r="T11">
        <v>594881.10931246052</v>
      </c>
      <c r="U11">
        <v>128690.5546562329</v>
      </c>
      <c r="V11">
        <v>297440.55465623038</v>
      </c>
      <c r="W11">
        <v>74527.899207241688</v>
      </c>
      <c r="X11" s="4">
        <v>-2.328306436538696E-10</v>
      </c>
      <c r="Y11" t="s">
        <v>34</v>
      </c>
      <c r="Z11" t="s">
        <v>30</v>
      </c>
      <c r="AA11" t="s">
        <v>31</v>
      </c>
    </row>
    <row r="12" spans="1:27" x14ac:dyDescent="0.25">
      <c r="A12">
        <v>0</v>
      </c>
      <c r="B12">
        <v>72212.895900000047</v>
      </c>
      <c r="C12" s="4">
        <v>72212.895900000047</v>
      </c>
      <c r="D12">
        <v>0</v>
      </c>
      <c r="E12">
        <v>72801.461700000058</v>
      </c>
      <c r="F12" s="4">
        <v>72801.461700000058</v>
      </c>
      <c r="G12">
        <v>0</v>
      </c>
      <c r="H12">
        <v>73217.024132292951</v>
      </c>
      <c r="I12" s="4">
        <v>73217.024132292951</v>
      </c>
      <c r="J12">
        <v>0</v>
      </c>
      <c r="K12">
        <v>71432.847900000052</v>
      </c>
      <c r="L12" s="4">
        <v>71432.847900000052</v>
      </c>
      <c r="M12">
        <v>73217.024132292951</v>
      </c>
      <c r="N12" s="4">
        <v>576084.31317896571</v>
      </c>
      <c r="O12">
        <v>576084.31317896571</v>
      </c>
      <c r="P12">
        <v>703748.5428112587</v>
      </c>
      <c r="Q12">
        <v>703748.5428112587</v>
      </c>
      <c r="R12">
        <v>0</v>
      </c>
      <c r="S12">
        <v>216447.20550000019</v>
      </c>
      <c r="T12">
        <v>579328.45926458621</v>
      </c>
      <c r="U12">
        <v>127664.22963229301</v>
      </c>
      <c r="V12">
        <v>289664.22963229311</v>
      </c>
      <c r="W12">
        <v>73217.024091183892</v>
      </c>
      <c r="X12" s="4">
        <v>0</v>
      </c>
      <c r="Y12" t="s">
        <v>34</v>
      </c>
      <c r="Z12" t="s">
        <v>30</v>
      </c>
      <c r="AA12" t="s">
        <v>32</v>
      </c>
    </row>
    <row r="13" spans="1:27" x14ac:dyDescent="0.25">
      <c r="A13">
        <v>0</v>
      </c>
      <c r="B13">
        <v>75350.465999997701</v>
      </c>
      <c r="C13" s="4">
        <v>75350.465999997701</v>
      </c>
      <c r="D13">
        <v>0</v>
      </c>
      <c r="E13">
        <v>75987.737099997772</v>
      </c>
      <c r="F13" s="4">
        <v>75987.737099997772</v>
      </c>
      <c r="G13">
        <v>0</v>
      </c>
      <c r="H13">
        <v>76892.984099998663</v>
      </c>
      <c r="I13" s="4">
        <v>76892.984099998663</v>
      </c>
      <c r="J13">
        <v>0</v>
      </c>
      <c r="K13">
        <v>74458.966219521913</v>
      </c>
      <c r="L13" s="4">
        <v>74458.966219521913</v>
      </c>
      <c r="M13">
        <v>74458.966219521913</v>
      </c>
      <c r="N13" s="4">
        <v>575058.05305857596</v>
      </c>
      <c r="O13">
        <v>575058.05305857584</v>
      </c>
      <c r="P13">
        <v>703748.20647810062</v>
      </c>
      <c r="Q13">
        <v>703748.20647810074</v>
      </c>
      <c r="R13">
        <v>0</v>
      </c>
      <c r="S13">
        <v>228231.18719999411</v>
      </c>
      <c r="T13">
        <v>605380.3068390321</v>
      </c>
      <c r="U13">
        <v>128690.1534195248</v>
      </c>
      <c r="V13">
        <v>302690.15341951611</v>
      </c>
      <c r="W13">
        <v>74458.966219525173</v>
      </c>
      <c r="X13" s="4">
        <v>-5.8207660913467407E-11</v>
      </c>
      <c r="Y13" t="s">
        <v>34</v>
      </c>
      <c r="Z13" t="s">
        <v>30</v>
      </c>
      <c r="AA13" t="s">
        <v>33</v>
      </c>
    </row>
    <row r="14" spans="1:27" s="35" customFormat="1" x14ac:dyDescent="0.25">
      <c r="A14" s="35">
        <v>2145.6116922513011</v>
      </c>
      <c r="B14" s="35">
        <v>88166.821405178707</v>
      </c>
      <c r="C14" s="36">
        <v>86021.209712927404</v>
      </c>
      <c r="D14" s="35">
        <v>2132.616605946856</v>
      </c>
      <c r="E14" s="35">
        <v>88635.335048034161</v>
      </c>
      <c r="F14" s="36">
        <v>86502.718442087309</v>
      </c>
      <c r="G14" s="35">
        <v>2070.7517902257619</v>
      </c>
      <c r="H14" s="35">
        <v>86395.108519671252</v>
      </c>
      <c r="I14" s="36">
        <v>84324.356729445484</v>
      </c>
      <c r="J14" s="35">
        <v>2002.4568184228151</v>
      </c>
      <c r="K14" s="35">
        <v>87066.818997886134</v>
      </c>
      <c r="L14" s="36">
        <v>85064.362179463322</v>
      </c>
      <c r="M14" s="35">
        <v>84324.356729445513</v>
      </c>
      <c r="N14" s="36">
        <v>617292.11963296565</v>
      </c>
      <c r="O14" s="35">
        <v>598773.51852060435</v>
      </c>
      <c r="P14" s="35">
        <v>730811.27800540219</v>
      </c>
      <c r="Q14" s="35">
        <v>749329.87911776348</v>
      </c>
      <c r="R14" s="35">
        <v>0</v>
      </c>
      <c r="S14" s="35">
        <v>257588.29033447799</v>
      </c>
      <c r="T14" s="35">
        <v>683825.29412772809</v>
      </c>
      <c r="U14" s="35">
        <v>132037.7594847978</v>
      </c>
      <c r="V14" s="35">
        <v>341912.64706380462</v>
      </c>
      <c r="W14" s="35">
        <v>-617292.11963296542</v>
      </c>
      <c r="X14" s="36">
        <v>1.189182512462139E-7</v>
      </c>
      <c r="Y14" s="35" t="s">
        <v>35</v>
      </c>
      <c r="Z14" s="35" t="s">
        <v>27</v>
      </c>
      <c r="AA14" s="35" t="s">
        <v>32</v>
      </c>
    </row>
    <row r="15" spans="1:27" x14ac:dyDescent="0.25">
      <c r="A15">
        <v>2055.7352927504971</v>
      </c>
      <c r="B15">
        <v>75234.45005462729</v>
      </c>
      <c r="C15" s="4">
        <v>73178.714761876792</v>
      </c>
      <c r="D15">
        <v>2045.1650581999149</v>
      </c>
      <c r="E15">
        <v>76130.528069866108</v>
      </c>
      <c r="F15" s="4">
        <v>74085.363011666195</v>
      </c>
      <c r="G15">
        <v>0</v>
      </c>
      <c r="H15">
        <v>70967.36336166886</v>
      </c>
      <c r="I15" s="4">
        <v>70967.36336166886</v>
      </c>
      <c r="J15">
        <v>1926.4841676585779</v>
      </c>
      <c r="K15">
        <v>74383.040243487572</v>
      </c>
      <c r="L15" s="4">
        <v>72456.556075828994</v>
      </c>
      <c r="M15">
        <v>70967.36336166886</v>
      </c>
      <c r="N15" s="4">
        <v>607822.34601903032</v>
      </c>
      <c r="O15">
        <v>607822.34601903008</v>
      </c>
      <c r="P15">
        <v>738010.34323007334</v>
      </c>
      <c r="Q15">
        <v>738010.34323007357</v>
      </c>
      <c r="R15">
        <v>0</v>
      </c>
      <c r="S15">
        <v>219720.63384937201</v>
      </c>
      <c r="T15">
        <v>581375.99442208151</v>
      </c>
      <c r="U15">
        <v>130187.9972110433</v>
      </c>
      <c r="V15">
        <v>290687.99721104081</v>
      </c>
      <c r="W15">
        <v>70967.363361669821</v>
      </c>
      <c r="X15" s="4">
        <v>5.8207660913467407E-11</v>
      </c>
      <c r="Y15" t="s">
        <v>35</v>
      </c>
      <c r="Z15" t="s">
        <v>29</v>
      </c>
      <c r="AA15" t="s">
        <v>32</v>
      </c>
    </row>
    <row r="16" spans="1:27" x14ac:dyDescent="0.25">
      <c r="A16">
        <v>0</v>
      </c>
      <c r="B16">
        <v>73064.333448476362</v>
      </c>
      <c r="C16" s="4">
        <v>73064.333448476362</v>
      </c>
      <c r="D16">
        <v>0</v>
      </c>
      <c r="E16">
        <v>74220.565499998382</v>
      </c>
      <c r="F16" s="4">
        <v>74220.565499998382</v>
      </c>
      <c r="G16">
        <v>0</v>
      </c>
      <c r="H16">
        <v>71685.507599998309</v>
      </c>
      <c r="I16" s="4">
        <v>71685.507599998309</v>
      </c>
      <c r="J16">
        <v>0</v>
      </c>
      <c r="K16">
        <v>72455.330699998187</v>
      </c>
      <c r="L16" s="4">
        <v>72455.330699998187</v>
      </c>
      <c r="M16">
        <v>73064.333448476362</v>
      </c>
      <c r="N16" s="4">
        <v>578138.93708182801</v>
      </c>
      <c r="O16">
        <v>578138.93708182801</v>
      </c>
      <c r="P16">
        <v>703814.67433030647</v>
      </c>
      <c r="Q16">
        <v>703814.67433030647</v>
      </c>
      <c r="R16">
        <v>0</v>
      </c>
      <c r="S16">
        <v>218361.40379999491</v>
      </c>
      <c r="T16">
        <v>582851.47449694271</v>
      </c>
      <c r="U16">
        <v>125675.7372484785</v>
      </c>
      <c r="V16">
        <v>291425.73724847147</v>
      </c>
      <c r="W16">
        <v>73064.333448479025</v>
      </c>
      <c r="X16" s="4">
        <v>-2.9103830456733698E-10</v>
      </c>
      <c r="Y16" t="s">
        <v>35</v>
      </c>
      <c r="Z16" t="s">
        <v>30</v>
      </c>
      <c r="AA16" t="s">
        <v>28</v>
      </c>
    </row>
    <row r="17" spans="1:27" x14ac:dyDescent="0.25">
      <c r="A17">
        <v>0</v>
      </c>
      <c r="B17">
        <v>72048.294899998378</v>
      </c>
      <c r="C17" s="4">
        <v>72048.294899998378</v>
      </c>
      <c r="D17">
        <v>0</v>
      </c>
      <c r="E17">
        <v>72404.833458570283</v>
      </c>
      <c r="F17" s="4">
        <v>72404.833458570283</v>
      </c>
      <c r="G17">
        <v>0</v>
      </c>
      <c r="H17">
        <v>70412.733899998333</v>
      </c>
      <c r="I17" s="4">
        <v>70412.733899998333</v>
      </c>
      <c r="J17">
        <v>0</v>
      </c>
      <c r="K17">
        <v>71227.655099998374</v>
      </c>
      <c r="L17" s="4">
        <v>71227.655099998374</v>
      </c>
      <c r="M17">
        <v>72404.833458570283</v>
      </c>
      <c r="N17" s="4">
        <v>578221.04329225793</v>
      </c>
      <c r="O17">
        <v>578221.04329225793</v>
      </c>
      <c r="P17">
        <v>703814.56065082992</v>
      </c>
      <c r="Q17">
        <v>703814.56065082992</v>
      </c>
      <c r="R17">
        <v>0</v>
      </c>
      <c r="S17">
        <v>213688.68389999511</v>
      </c>
      <c r="T17">
        <v>572187.03471713082</v>
      </c>
      <c r="U17">
        <v>125593.517358572</v>
      </c>
      <c r="V17">
        <v>286093.51735856553</v>
      </c>
      <c r="W17">
        <v>72404.833392540575</v>
      </c>
      <c r="X17" s="4">
        <v>-1.164153218269348E-10</v>
      </c>
      <c r="Y17" t="s">
        <v>35</v>
      </c>
      <c r="Z17" t="s">
        <v>30</v>
      </c>
      <c r="AA17" t="s">
        <v>31</v>
      </c>
    </row>
    <row r="18" spans="1:27" x14ac:dyDescent="0.25">
      <c r="A18">
        <v>0</v>
      </c>
      <c r="B18">
        <v>70485.499799999161</v>
      </c>
      <c r="C18" s="4">
        <v>70485.499799999161</v>
      </c>
      <c r="D18">
        <v>0</v>
      </c>
      <c r="E18">
        <v>71208.65789999922</v>
      </c>
      <c r="F18" s="4">
        <v>71208.65789999922</v>
      </c>
      <c r="G18">
        <v>0</v>
      </c>
      <c r="H18">
        <v>69433.160868201638</v>
      </c>
      <c r="I18" s="4">
        <v>69433.160868201638</v>
      </c>
      <c r="J18">
        <v>0</v>
      </c>
      <c r="K18">
        <v>69876.276299999168</v>
      </c>
      <c r="L18" s="4">
        <v>69876.276299999168</v>
      </c>
      <c r="M18">
        <v>69433.160868201638</v>
      </c>
      <c r="N18" s="4">
        <v>578060.45556977077</v>
      </c>
      <c r="O18">
        <v>578060.45556977077</v>
      </c>
      <c r="P18">
        <v>703814.05043797335</v>
      </c>
      <c r="Q18">
        <v>703814.05043797335</v>
      </c>
      <c r="R18">
        <v>0</v>
      </c>
      <c r="S18">
        <v>211570.43399999759</v>
      </c>
      <c r="T18">
        <v>562007.1897363984</v>
      </c>
      <c r="U18">
        <v>125753.59486820261</v>
      </c>
      <c r="V18">
        <v>281003.59486819908</v>
      </c>
      <c r="W18">
        <v>69433.160868202845</v>
      </c>
      <c r="X18" s="4">
        <v>5.8207660913467407E-11</v>
      </c>
      <c r="Y18" t="s">
        <v>35</v>
      </c>
      <c r="Z18" t="s">
        <v>30</v>
      </c>
      <c r="AA18" t="s">
        <v>32</v>
      </c>
    </row>
    <row r="19" spans="1:27" x14ac:dyDescent="0.25">
      <c r="A19">
        <v>0</v>
      </c>
      <c r="B19">
        <v>73334.141099999455</v>
      </c>
      <c r="C19" s="4">
        <v>73334.141099999455</v>
      </c>
      <c r="D19">
        <v>0</v>
      </c>
      <c r="E19">
        <v>74220.565499999473</v>
      </c>
      <c r="F19" s="4">
        <v>74220.565499999473</v>
      </c>
      <c r="G19">
        <v>0</v>
      </c>
      <c r="H19">
        <v>71685.507599999473</v>
      </c>
      <c r="I19" s="4">
        <v>71685.507599999473</v>
      </c>
      <c r="J19">
        <v>0</v>
      </c>
      <c r="K19">
        <v>72261.08164932068</v>
      </c>
      <c r="L19" s="4">
        <v>72261.08164932068</v>
      </c>
      <c r="M19">
        <v>72261.08164932068</v>
      </c>
      <c r="N19" s="4">
        <v>578063.38931976084</v>
      </c>
      <c r="O19">
        <v>578063.38931976084</v>
      </c>
      <c r="P19">
        <v>703814.68516908213</v>
      </c>
      <c r="Q19">
        <v>703814.68516908213</v>
      </c>
      <c r="R19">
        <v>0</v>
      </c>
      <c r="S19">
        <v>219240.21419999839</v>
      </c>
      <c r="T19">
        <v>583002.59169863805</v>
      </c>
      <c r="U19">
        <v>125751.29584932121</v>
      </c>
      <c r="V19">
        <v>291501.29584931902</v>
      </c>
      <c r="W19">
        <v>72261.081649321175</v>
      </c>
      <c r="X19" s="4">
        <v>1.164153218269348E-10</v>
      </c>
      <c r="Y19" t="s">
        <v>35</v>
      </c>
      <c r="Z19" t="s">
        <v>30</v>
      </c>
      <c r="AA19" t="s">
        <v>33</v>
      </c>
    </row>
    <row r="20" spans="1:27" s="35" customFormat="1" x14ac:dyDescent="0.25">
      <c r="A20" s="35">
        <v>2081.9278440446378</v>
      </c>
      <c r="B20" s="35">
        <v>86017.3877410571</v>
      </c>
      <c r="C20" s="36">
        <v>83935.459897012464</v>
      </c>
      <c r="D20" s="35">
        <v>2069.3904292439579</v>
      </c>
      <c r="E20" s="35">
        <v>86451.1788659788</v>
      </c>
      <c r="F20" s="36">
        <v>84381.788436734845</v>
      </c>
      <c r="G20" s="35">
        <v>4980.2810868720717</v>
      </c>
      <c r="H20" s="35">
        <v>86239.091034344776</v>
      </c>
      <c r="I20" s="36">
        <v>81258.809947472706</v>
      </c>
      <c r="J20" s="35">
        <v>1945.292453694404</v>
      </c>
      <c r="K20" s="35">
        <v>84927.642613718213</v>
      </c>
      <c r="L20" s="36">
        <v>82982.350160023809</v>
      </c>
      <c r="M20" s="35">
        <v>81258.809947472706</v>
      </c>
      <c r="N20" s="36">
        <v>618057.2420442485</v>
      </c>
      <c r="O20" s="35">
        <v>592723.75905278046</v>
      </c>
      <c r="P20" s="35">
        <v>723690.89886843436</v>
      </c>
      <c r="Q20" s="35">
        <v>749024.38185990241</v>
      </c>
      <c r="R20" s="35">
        <v>0</v>
      </c>
      <c r="S20" s="35">
        <v>251299.5984937711</v>
      </c>
      <c r="T20" s="35">
        <v>665116.81688240357</v>
      </c>
      <c r="U20" s="35">
        <v>130967.13981565391</v>
      </c>
      <c r="V20" s="35">
        <v>332558.4084411597</v>
      </c>
      <c r="W20" s="35">
        <v>-618057.24204424873</v>
      </c>
      <c r="X20" s="36">
        <v>8.4110070019960403E-8</v>
      </c>
      <c r="Y20" s="35" t="s">
        <v>36</v>
      </c>
      <c r="Z20" s="35" t="s">
        <v>27</v>
      </c>
      <c r="AA20" s="35" t="s">
        <v>32</v>
      </c>
    </row>
    <row r="21" spans="1:27" x14ac:dyDescent="0.25">
      <c r="A21">
        <v>1905.5803847560851</v>
      </c>
      <c r="B21">
        <v>78771.171111464675</v>
      </c>
      <c r="C21" s="4">
        <v>76865.590726708586</v>
      </c>
      <c r="D21">
        <v>1890.344657517614</v>
      </c>
      <c r="E21">
        <v>79184.049989720181</v>
      </c>
      <c r="F21" s="4">
        <v>77293.70533220256</v>
      </c>
      <c r="G21">
        <v>0</v>
      </c>
      <c r="H21">
        <v>73164.217451236429</v>
      </c>
      <c r="I21" s="4">
        <v>73164.217451236429</v>
      </c>
      <c r="J21">
        <v>1776.3123468446061</v>
      </c>
      <c r="K21">
        <v>77729.710301847968</v>
      </c>
      <c r="L21" s="4">
        <v>75953.397955003369</v>
      </c>
      <c r="M21">
        <v>73164.217451236429</v>
      </c>
      <c r="N21" s="4">
        <v>601618.60766304901</v>
      </c>
      <c r="O21">
        <v>601618.60766304901</v>
      </c>
      <c r="P21">
        <v>730895.51912820723</v>
      </c>
      <c r="Q21">
        <v>730895.51912820723</v>
      </c>
      <c r="R21">
        <v>0</v>
      </c>
      <c r="S21">
        <v>230112.6940139145</v>
      </c>
      <c r="T21">
        <v>606553.82293030201</v>
      </c>
      <c r="U21">
        <v>129276.91146515821</v>
      </c>
      <c r="V21">
        <v>303276.91146515112</v>
      </c>
      <c r="W21">
        <v>73164.217307955274</v>
      </c>
      <c r="X21" s="4">
        <v>-1.164153218269348E-10</v>
      </c>
      <c r="Y21" t="s">
        <v>36</v>
      </c>
      <c r="Z21" t="s">
        <v>29</v>
      </c>
      <c r="AA21" t="s">
        <v>32</v>
      </c>
    </row>
    <row r="22" spans="1:27" x14ac:dyDescent="0.25">
      <c r="A22">
        <v>0</v>
      </c>
      <c r="B22">
        <v>75392.612687512126</v>
      </c>
      <c r="C22" s="4">
        <v>75392.612687512126</v>
      </c>
      <c r="D22">
        <v>0</v>
      </c>
      <c r="E22">
        <v>76069.142999999342</v>
      </c>
      <c r="F22" s="4">
        <v>76069.142999999342</v>
      </c>
      <c r="G22">
        <v>0</v>
      </c>
      <c r="H22">
        <v>73167.255899999363</v>
      </c>
      <c r="I22" s="4">
        <v>73167.255899999363</v>
      </c>
      <c r="J22">
        <v>0</v>
      </c>
      <c r="K22">
        <v>74899.452599999335</v>
      </c>
      <c r="L22" s="4">
        <v>74899.452599999335</v>
      </c>
      <c r="M22">
        <v>75392.612687512126</v>
      </c>
      <c r="N22" s="4">
        <v>571405.83880791883</v>
      </c>
      <c r="O22">
        <v>571405.83880791883</v>
      </c>
      <c r="P22">
        <v>696934.3029954317</v>
      </c>
      <c r="Q22">
        <v>696934.3029954317</v>
      </c>
      <c r="R22">
        <v>0</v>
      </c>
      <c r="S22">
        <v>224135.85149999801</v>
      </c>
      <c r="T22">
        <v>599056.92837502039</v>
      </c>
      <c r="U22">
        <v>125528.4641875128</v>
      </c>
      <c r="V22">
        <v>299528.4641875102</v>
      </c>
      <c r="W22">
        <v>75392.612687512752</v>
      </c>
      <c r="X22" s="4">
        <v>-5.8207660913467407E-11</v>
      </c>
      <c r="Y22" t="s">
        <v>36</v>
      </c>
      <c r="Z22" t="s">
        <v>30</v>
      </c>
      <c r="AA22" t="s">
        <v>28</v>
      </c>
    </row>
    <row r="23" spans="1:27" x14ac:dyDescent="0.25">
      <c r="A23">
        <v>0</v>
      </c>
      <c r="B23">
        <v>75400.561799999501</v>
      </c>
      <c r="C23" s="4">
        <v>75400.561799999501</v>
      </c>
      <c r="D23">
        <v>0</v>
      </c>
      <c r="E23">
        <v>76215.517699258577</v>
      </c>
      <c r="F23" s="4">
        <v>76215.517699258577</v>
      </c>
      <c r="G23">
        <v>0</v>
      </c>
      <c r="H23">
        <v>73167.255899999509</v>
      </c>
      <c r="I23" s="4">
        <v>73167.255899999509</v>
      </c>
      <c r="J23">
        <v>0</v>
      </c>
      <c r="K23">
        <v>74899.452599999495</v>
      </c>
      <c r="L23" s="4">
        <v>74899.452599999495</v>
      </c>
      <c r="M23">
        <v>76215.517699258577</v>
      </c>
      <c r="N23" s="4">
        <v>571251.39814413688</v>
      </c>
      <c r="O23">
        <v>571251.39814413665</v>
      </c>
      <c r="P23">
        <v>696934.18614339596</v>
      </c>
      <c r="Q23">
        <v>696934.18614339607</v>
      </c>
      <c r="R23">
        <v>0</v>
      </c>
      <c r="S23">
        <v>223467.27029999849</v>
      </c>
      <c r="T23">
        <v>599365.57599851419</v>
      </c>
      <c r="U23">
        <v>125682.78799925921</v>
      </c>
      <c r="V23">
        <v>299682.78799925721</v>
      </c>
      <c r="W23">
        <v>76215.5175124159</v>
      </c>
      <c r="X23" s="4">
        <v>-5.8207660913467407E-11</v>
      </c>
      <c r="Y23" t="s">
        <v>36</v>
      </c>
      <c r="Z23" t="s">
        <v>30</v>
      </c>
      <c r="AA23" t="s">
        <v>31</v>
      </c>
    </row>
    <row r="24" spans="1:27" x14ac:dyDescent="0.25">
      <c r="A24">
        <v>0</v>
      </c>
      <c r="B24">
        <v>75400.561799999588</v>
      </c>
      <c r="C24" s="4">
        <v>75400.561799999588</v>
      </c>
      <c r="D24">
        <v>0</v>
      </c>
      <c r="E24">
        <v>76069.142999999545</v>
      </c>
      <c r="F24" s="4">
        <v>76069.142999999545</v>
      </c>
      <c r="G24">
        <v>0</v>
      </c>
      <c r="H24">
        <v>73139.165977795288</v>
      </c>
      <c r="I24" s="4">
        <v>73139.165977795288</v>
      </c>
      <c r="J24">
        <v>0</v>
      </c>
      <c r="K24">
        <v>74899.452599999597</v>
      </c>
      <c r="L24" s="4">
        <v>74899.452599999597</v>
      </c>
      <c r="M24">
        <v>73139.165977795288</v>
      </c>
      <c r="N24" s="4">
        <v>571425.90195481956</v>
      </c>
      <c r="O24">
        <v>571425.90195481956</v>
      </c>
      <c r="P24">
        <v>696934.22533261531</v>
      </c>
      <c r="Q24">
        <v>696934.22533261531</v>
      </c>
      <c r="R24">
        <v>0</v>
      </c>
      <c r="S24">
        <v>226369.15739999869</v>
      </c>
      <c r="T24">
        <v>599016.64675558812</v>
      </c>
      <c r="U24">
        <v>125508.32337779571</v>
      </c>
      <c r="V24">
        <v>299508.32337779412</v>
      </c>
      <c r="W24">
        <v>73139.165909464107</v>
      </c>
      <c r="X24" s="4">
        <v>-5.8207660913467407E-11</v>
      </c>
      <c r="Y24" t="s">
        <v>36</v>
      </c>
      <c r="Z24" t="s">
        <v>30</v>
      </c>
      <c r="AA24" t="s">
        <v>32</v>
      </c>
    </row>
    <row r="25" spans="1:27" x14ac:dyDescent="0.25">
      <c r="A25">
        <v>0</v>
      </c>
      <c r="B25">
        <v>76894.664399999208</v>
      </c>
      <c r="C25" s="4">
        <v>76894.664399999208</v>
      </c>
      <c r="D25">
        <v>0</v>
      </c>
      <c r="E25">
        <v>77392.119599999147</v>
      </c>
      <c r="F25" s="4">
        <v>77392.119599999147</v>
      </c>
      <c r="G25">
        <v>0</v>
      </c>
      <c r="H25">
        <v>74564.595899999273</v>
      </c>
      <c r="I25" s="4">
        <v>74564.595899999273</v>
      </c>
      <c r="J25">
        <v>0</v>
      </c>
      <c r="K25">
        <v>75688.850254512407</v>
      </c>
      <c r="L25" s="4">
        <v>75688.850254512407</v>
      </c>
      <c r="M25">
        <v>75688.850254512407</v>
      </c>
      <c r="N25" s="4">
        <v>571644.21177597472</v>
      </c>
      <c r="O25">
        <v>571644.21177597472</v>
      </c>
      <c r="P25">
        <v>696934.4419304881</v>
      </c>
      <c r="Q25">
        <v>696934.4419304881</v>
      </c>
      <c r="R25">
        <v>0</v>
      </c>
      <c r="S25">
        <v>228851.37989999761</v>
      </c>
      <c r="T25">
        <v>609080.46030902001</v>
      </c>
      <c r="U25">
        <v>125290.2301545134</v>
      </c>
      <c r="V25">
        <v>304540.23015451012</v>
      </c>
      <c r="W25">
        <v>75688.85025451293</v>
      </c>
      <c r="X25" s="4">
        <v>-5.8207660913467407E-11</v>
      </c>
      <c r="Y25" t="s">
        <v>36</v>
      </c>
      <c r="Z25" t="s">
        <v>30</v>
      </c>
      <c r="AA25" t="s">
        <v>33</v>
      </c>
    </row>
    <row r="26" spans="1:27" s="35" customFormat="1" x14ac:dyDescent="0.25">
      <c r="A26" s="35">
        <v>3954.385894698361</v>
      </c>
      <c r="B26" s="35">
        <v>75722.157227981355</v>
      </c>
      <c r="C26" s="36">
        <v>71767.771333282988</v>
      </c>
      <c r="D26" s="35">
        <v>3921.3374754963779</v>
      </c>
      <c r="E26" s="35">
        <v>76138.174761093731</v>
      </c>
      <c r="F26" s="36">
        <v>72216.837285597358</v>
      </c>
      <c r="G26" s="35">
        <v>3730.557203048435</v>
      </c>
      <c r="H26" s="35">
        <v>76264.780654239701</v>
      </c>
      <c r="I26" s="36">
        <v>72534.223451191268</v>
      </c>
      <c r="J26" s="35">
        <v>3560.6645185442148</v>
      </c>
      <c r="K26" s="35">
        <v>75179.314521538632</v>
      </c>
      <c r="L26" s="36">
        <v>71618.650002994415</v>
      </c>
      <c r="M26" s="35">
        <v>72534.223451191268</v>
      </c>
      <c r="N26" s="36">
        <v>626358.6016442948</v>
      </c>
      <c r="O26" s="35">
        <v>580168.22046954883</v>
      </c>
      <c r="P26" s="35">
        <v>702739.18263167911</v>
      </c>
      <c r="Q26" s="35">
        <v>748929.56380642508</v>
      </c>
      <c r="R26" s="35">
        <v>0</v>
      </c>
      <c r="S26" s="35">
        <v>215603.25862187479</v>
      </c>
      <c r="T26" s="35">
        <v>576274.96414604911</v>
      </c>
      <c r="U26" s="35">
        <v>122570.96216213021</v>
      </c>
      <c r="V26" s="35">
        <v>288137.48207298311</v>
      </c>
      <c r="W26" s="35">
        <v>-626358.6016442948</v>
      </c>
      <c r="X26" s="36">
        <v>8.3004124462604523E-8</v>
      </c>
      <c r="Y26" s="35" t="s">
        <v>37</v>
      </c>
      <c r="Z26" s="35" t="s">
        <v>27</v>
      </c>
      <c r="AA26" s="35" t="s">
        <v>32</v>
      </c>
    </row>
    <row r="27" spans="1:27" x14ac:dyDescent="0.25">
      <c r="A27">
        <v>3944.2889985318948</v>
      </c>
      <c r="B27">
        <v>72056.681615528258</v>
      </c>
      <c r="C27" s="4">
        <v>68112.392616996367</v>
      </c>
      <c r="D27">
        <v>3911.5658388169882</v>
      </c>
      <c r="E27">
        <v>72645.310221229185</v>
      </c>
      <c r="F27" s="4">
        <v>68733.744382412202</v>
      </c>
      <c r="G27">
        <v>0</v>
      </c>
      <c r="H27">
        <v>67858.719959763504</v>
      </c>
      <c r="I27" s="4">
        <v>67858.719959763504</v>
      </c>
      <c r="J27">
        <v>3551.2931449326002</v>
      </c>
      <c r="K27">
        <v>71657.601690738418</v>
      </c>
      <c r="L27" s="4">
        <v>68106.308545805819</v>
      </c>
      <c r="M27">
        <v>67858.719959763504</v>
      </c>
      <c r="N27" s="4">
        <v>609509.70140615117</v>
      </c>
      <c r="O27">
        <v>609509.70140615129</v>
      </c>
      <c r="P27">
        <v>730820.86691113911</v>
      </c>
      <c r="Q27">
        <v>730820.86691113899</v>
      </c>
      <c r="R27">
        <v>0</v>
      </c>
      <c r="S27">
        <v>204952.4455452144</v>
      </c>
      <c r="T27">
        <v>545622.33100995596</v>
      </c>
      <c r="U27">
        <v>121311.1655049878</v>
      </c>
      <c r="V27">
        <v>272811.16550497798</v>
      </c>
      <c r="W27">
        <v>67858.719850959053</v>
      </c>
      <c r="X27" s="4">
        <v>-1.746229827404022E-10</v>
      </c>
      <c r="Y27" t="s">
        <v>37</v>
      </c>
      <c r="Z27" t="s">
        <v>29</v>
      </c>
      <c r="AA27" t="s">
        <v>32</v>
      </c>
    </row>
    <row r="28" spans="1:27" x14ac:dyDescent="0.25">
      <c r="A28">
        <v>0</v>
      </c>
      <c r="B28">
        <v>66743.470826614153</v>
      </c>
      <c r="C28" s="4">
        <v>66743.470826614153</v>
      </c>
      <c r="D28">
        <v>0</v>
      </c>
      <c r="E28">
        <v>67581.652499997552</v>
      </c>
      <c r="F28" s="4">
        <v>67581.652499997552</v>
      </c>
      <c r="G28">
        <v>0</v>
      </c>
      <c r="H28">
        <v>67590.134999997681</v>
      </c>
      <c r="I28" s="4">
        <v>67590.134999997681</v>
      </c>
      <c r="J28">
        <v>0</v>
      </c>
      <c r="K28">
        <v>66654.664199997613</v>
      </c>
      <c r="L28" s="4">
        <v>66654.664199997613</v>
      </c>
      <c r="M28">
        <v>66743.470826614153</v>
      </c>
      <c r="N28" s="4">
        <v>559006.8679482881</v>
      </c>
      <c r="O28">
        <v>559006.8679482881</v>
      </c>
      <c r="P28">
        <v>676076.79047490482</v>
      </c>
      <c r="Q28">
        <v>676076.79047490482</v>
      </c>
      <c r="R28">
        <v>0</v>
      </c>
      <c r="S28">
        <v>201826.45169999279</v>
      </c>
      <c r="T28">
        <v>537139.845053214</v>
      </c>
      <c r="U28">
        <v>117069.9225266167</v>
      </c>
      <c r="V28">
        <v>268569.922526607</v>
      </c>
      <c r="W28">
        <v>66743.470826617617</v>
      </c>
      <c r="X28" s="4">
        <v>0</v>
      </c>
      <c r="Y28" t="s">
        <v>37</v>
      </c>
      <c r="Z28" t="s">
        <v>30</v>
      </c>
      <c r="AA28" t="s">
        <v>28</v>
      </c>
    </row>
    <row r="29" spans="1:27" x14ac:dyDescent="0.25">
      <c r="A29">
        <v>0</v>
      </c>
      <c r="B29">
        <v>64860.553799998706</v>
      </c>
      <c r="C29" s="4">
        <v>64860.553799998706</v>
      </c>
      <c r="D29">
        <v>0</v>
      </c>
      <c r="E29">
        <v>66004.082714087155</v>
      </c>
      <c r="F29" s="4">
        <v>66004.082714087155</v>
      </c>
      <c r="G29">
        <v>0</v>
      </c>
      <c r="H29">
        <v>65860.398899998749</v>
      </c>
      <c r="I29" s="4">
        <v>65860.398899998749</v>
      </c>
      <c r="J29">
        <v>0</v>
      </c>
      <c r="K29">
        <v>65094.886799998771</v>
      </c>
      <c r="L29" s="4">
        <v>65094.886799998771</v>
      </c>
      <c r="M29">
        <v>66004.082714087155</v>
      </c>
      <c r="N29" s="4">
        <v>559006.8654996847</v>
      </c>
      <c r="O29">
        <v>559006.8654996847</v>
      </c>
      <c r="P29">
        <v>676076.7877137732</v>
      </c>
      <c r="Q29">
        <v>676076.7877137732</v>
      </c>
      <c r="R29">
        <v>0</v>
      </c>
      <c r="S29">
        <v>195815.83949999619</v>
      </c>
      <c r="T29">
        <v>523639.84442816681</v>
      </c>
      <c r="U29">
        <v>117069.9222140885</v>
      </c>
      <c r="V29">
        <v>261819.92221408349</v>
      </c>
      <c r="W29">
        <v>66004.08258925454</v>
      </c>
      <c r="X29" s="4">
        <v>-8.7311491370201111E-11</v>
      </c>
      <c r="Y29" t="s">
        <v>37</v>
      </c>
      <c r="Z29" t="s">
        <v>30</v>
      </c>
      <c r="AA29" t="s">
        <v>31</v>
      </c>
    </row>
    <row r="30" spans="1:27" x14ac:dyDescent="0.25">
      <c r="A30">
        <v>0</v>
      </c>
      <c r="B30">
        <v>64860.553799998983</v>
      </c>
      <c r="C30" s="4">
        <v>64860.553799998983</v>
      </c>
      <c r="D30">
        <v>0</v>
      </c>
      <c r="E30">
        <v>65797.904699998981</v>
      </c>
      <c r="F30" s="4">
        <v>65797.904699998981</v>
      </c>
      <c r="G30">
        <v>0</v>
      </c>
      <c r="H30">
        <v>66066.579886996289</v>
      </c>
      <c r="I30" s="4">
        <v>66066.579886996289</v>
      </c>
      <c r="J30">
        <v>0</v>
      </c>
      <c r="K30">
        <v>65094.886799999033</v>
      </c>
      <c r="L30" s="4">
        <v>65094.886799999033</v>
      </c>
      <c r="M30">
        <v>66066.579886996289</v>
      </c>
      <c r="N30" s="4">
        <v>559006.87024515518</v>
      </c>
      <c r="O30">
        <v>559006.8702451553</v>
      </c>
      <c r="P30">
        <v>676076.79543215269</v>
      </c>
      <c r="Q30">
        <v>676076.79543215258</v>
      </c>
      <c r="R30">
        <v>0</v>
      </c>
      <c r="S30">
        <v>195753.34529999699</v>
      </c>
      <c r="T30">
        <v>523639.85037398658</v>
      </c>
      <c r="U30">
        <v>117069.9251869974</v>
      </c>
      <c r="V30">
        <v>261819.92518699341</v>
      </c>
      <c r="W30">
        <v>66066.579794032383</v>
      </c>
      <c r="X30" s="4">
        <v>-1.164153218269348E-10</v>
      </c>
      <c r="Y30" t="s">
        <v>37</v>
      </c>
      <c r="Z30" t="s">
        <v>30</v>
      </c>
      <c r="AA30" t="s">
        <v>32</v>
      </c>
    </row>
    <row r="31" spans="1:27" x14ac:dyDescent="0.25">
      <c r="A31">
        <v>0</v>
      </c>
      <c r="B31">
        <v>64860.553799999427</v>
      </c>
      <c r="C31" s="4">
        <v>64860.553799999427</v>
      </c>
      <c r="D31">
        <v>0</v>
      </c>
      <c r="E31">
        <v>65797.904699999446</v>
      </c>
      <c r="F31" s="4">
        <v>65797.904699999446</v>
      </c>
      <c r="G31">
        <v>0</v>
      </c>
      <c r="H31">
        <v>65860.398899999476</v>
      </c>
      <c r="I31" s="4">
        <v>65860.398899999476</v>
      </c>
      <c r="J31">
        <v>0</v>
      </c>
      <c r="K31">
        <v>65299.240606333842</v>
      </c>
      <c r="L31" s="4">
        <v>65299.240606333842</v>
      </c>
      <c r="M31">
        <v>65299.240606333842</v>
      </c>
      <c r="N31" s="4">
        <v>559008.68377189524</v>
      </c>
      <c r="O31">
        <v>559008.68377189524</v>
      </c>
      <c r="P31">
        <v>676076.78177822963</v>
      </c>
      <c r="Q31">
        <v>676076.78177822963</v>
      </c>
      <c r="R31">
        <v>0</v>
      </c>
      <c r="S31">
        <v>196518.85739999829</v>
      </c>
      <c r="T31">
        <v>523636.19601266441</v>
      </c>
      <c r="U31">
        <v>117068.0980063344</v>
      </c>
      <c r="V31">
        <v>261818.09800633221</v>
      </c>
      <c r="W31">
        <v>65299.24060633497</v>
      </c>
      <c r="X31" s="4">
        <v>-2.91038304567337E-11</v>
      </c>
      <c r="Y31" t="s">
        <v>37</v>
      </c>
      <c r="Z31" t="s">
        <v>30</v>
      </c>
      <c r="AA31" t="s">
        <v>33</v>
      </c>
    </row>
    <row r="32" spans="1:27" s="35" customFormat="1" x14ac:dyDescent="0.25">
      <c r="A32" s="35">
        <v>5145.900393345778</v>
      </c>
      <c r="B32" s="35">
        <v>84896.228900558533</v>
      </c>
      <c r="C32" s="36">
        <v>79750.328507212762</v>
      </c>
      <c r="D32" s="35">
        <v>5371.2257288135479</v>
      </c>
      <c r="E32" s="35">
        <v>85546.936964263514</v>
      </c>
      <c r="F32" s="36">
        <v>80175.71123544997</v>
      </c>
      <c r="G32" s="35">
        <v>4771.1470806921234</v>
      </c>
      <c r="H32" s="35">
        <v>81319.744143679156</v>
      </c>
      <c r="I32" s="36">
        <v>76548.597062987028</v>
      </c>
      <c r="J32" s="35">
        <v>5038.8781311689499</v>
      </c>
      <c r="K32" s="35">
        <v>83808.077696528038</v>
      </c>
      <c r="L32" s="36">
        <v>78769.199565359086</v>
      </c>
      <c r="M32" s="35">
        <v>76548.597062987043</v>
      </c>
      <c r="N32" s="36">
        <v>640665.76934121712</v>
      </c>
      <c r="O32" s="35">
        <v>591284.13634974905</v>
      </c>
      <c r="P32" s="35">
        <v>723815.15582055436</v>
      </c>
      <c r="Q32" s="35">
        <v>773196.78881202242</v>
      </c>
      <c r="R32" s="35">
        <v>0</v>
      </c>
      <c r="S32" s="35">
        <v>238695.23930802179</v>
      </c>
      <c r="T32" s="35">
        <v>630487.67274202174</v>
      </c>
      <c r="U32" s="35">
        <v>132531.0194708053</v>
      </c>
      <c r="V32" s="35">
        <v>315243.83637101279</v>
      </c>
      <c r="W32" s="35">
        <v>-640665.76934121712</v>
      </c>
      <c r="X32" s="36">
        <v>-4.0163286030292511E-9</v>
      </c>
      <c r="Y32" s="35" t="s">
        <v>38</v>
      </c>
      <c r="Z32" s="35" t="s">
        <v>27</v>
      </c>
      <c r="AA32" s="35" t="s">
        <v>32</v>
      </c>
    </row>
    <row r="33" spans="1:27" x14ac:dyDescent="0.25">
      <c r="A33">
        <v>4496.7703847554958</v>
      </c>
      <c r="B33">
        <v>80667.607783666375</v>
      </c>
      <c r="C33" s="4">
        <v>76170.83739891088</v>
      </c>
      <c r="D33">
        <v>4783.7246575171484</v>
      </c>
      <c r="E33">
        <v>81466.636701512194</v>
      </c>
      <c r="F33" s="4">
        <v>76682.912043995049</v>
      </c>
      <c r="G33">
        <v>0</v>
      </c>
      <c r="H33">
        <v>71696.604957522388</v>
      </c>
      <c r="I33" s="4">
        <v>71696.604957522388</v>
      </c>
      <c r="J33">
        <v>4439.1123468441147</v>
      </c>
      <c r="K33">
        <v>79759.463373998049</v>
      </c>
      <c r="L33" s="4">
        <v>75320.351027153927</v>
      </c>
      <c r="M33">
        <v>71696.604957522388</v>
      </c>
      <c r="N33" s="4">
        <v>623921.16870017454</v>
      </c>
      <c r="O33">
        <v>623921.16870017443</v>
      </c>
      <c r="P33">
        <v>755041.87412777205</v>
      </c>
      <c r="Q33">
        <v>755041.87412777217</v>
      </c>
      <c r="R33">
        <v>0</v>
      </c>
      <c r="S33">
        <v>228174.1004700599</v>
      </c>
      <c r="T33">
        <v>599741.41085516463</v>
      </c>
      <c r="U33">
        <v>131120.7054275976</v>
      </c>
      <c r="V33">
        <v>299870.70542758232</v>
      </c>
      <c r="W33">
        <v>71696.604886475106</v>
      </c>
      <c r="X33" s="4">
        <v>-5.8207660913467407E-11</v>
      </c>
      <c r="Y33" t="s">
        <v>38</v>
      </c>
      <c r="Z33" t="s">
        <v>29</v>
      </c>
      <c r="AA33" t="s">
        <v>32</v>
      </c>
    </row>
    <row r="34" spans="1:27" x14ac:dyDescent="0.25">
      <c r="A34">
        <v>0</v>
      </c>
      <c r="B34">
        <v>72475.120337341621</v>
      </c>
      <c r="C34" s="4">
        <v>72475.120337341621</v>
      </c>
      <c r="D34">
        <v>0</v>
      </c>
      <c r="E34">
        <v>73430.848799999279</v>
      </c>
      <c r="F34" s="4">
        <v>73430.848799999279</v>
      </c>
      <c r="G34">
        <v>0</v>
      </c>
      <c r="H34">
        <v>69940.766699999251</v>
      </c>
      <c r="I34" s="4">
        <v>69940.766699999251</v>
      </c>
      <c r="J34">
        <v>0</v>
      </c>
      <c r="K34">
        <v>71941.562999999311</v>
      </c>
      <c r="L34" s="4">
        <v>71941.562999999311</v>
      </c>
      <c r="M34">
        <v>72475.120337341621</v>
      </c>
      <c r="N34" s="4">
        <v>571146.16799296485</v>
      </c>
      <c r="O34">
        <v>571146.16799296485</v>
      </c>
      <c r="P34">
        <v>696934.46683030715</v>
      </c>
      <c r="Q34">
        <v>696934.46683030715</v>
      </c>
      <c r="R34">
        <v>0</v>
      </c>
      <c r="S34">
        <v>215313.1784999978</v>
      </c>
      <c r="T34">
        <v>575576.59767467878</v>
      </c>
      <c r="U34">
        <v>125788.2988373423</v>
      </c>
      <c r="V34">
        <v>287788.29883733939</v>
      </c>
      <c r="W34">
        <v>72475.120337342116</v>
      </c>
      <c r="X34" s="4">
        <v>5.8207660913467407E-11</v>
      </c>
      <c r="Y34" t="s">
        <v>38</v>
      </c>
      <c r="Z34" t="s">
        <v>30</v>
      </c>
      <c r="AA34" t="s">
        <v>28</v>
      </c>
    </row>
    <row r="35" spans="1:27" x14ac:dyDescent="0.25">
      <c r="A35">
        <v>0</v>
      </c>
      <c r="B35">
        <v>72196.799399999829</v>
      </c>
      <c r="C35" s="4">
        <v>72196.799399999829</v>
      </c>
      <c r="D35">
        <v>0</v>
      </c>
      <c r="E35">
        <v>73709.236873308168</v>
      </c>
      <c r="F35" s="4">
        <v>73709.236873308168</v>
      </c>
      <c r="G35">
        <v>0</v>
      </c>
      <c r="H35">
        <v>69940.766699999818</v>
      </c>
      <c r="I35" s="4">
        <v>69940.766699999818</v>
      </c>
      <c r="J35">
        <v>0</v>
      </c>
      <c r="K35">
        <v>71941.562999999805</v>
      </c>
      <c r="L35" s="4">
        <v>71941.562999999805</v>
      </c>
      <c r="M35">
        <v>73709.236873308168</v>
      </c>
      <c r="N35" s="4">
        <v>571146.43717752141</v>
      </c>
      <c r="O35">
        <v>571146.43717752141</v>
      </c>
      <c r="P35">
        <v>696934.80315082986</v>
      </c>
      <c r="Q35">
        <v>696934.80315082986</v>
      </c>
      <c r="R35">
        <v>0</v>
      </c>
      <c r="S35">
        <v>214079.12909999941</v>
      </c>
      <c r="T35">
        <v>575576.73194661539</v>
      </c>
      <c r="U35">
        <v>125788.36597330849</v>
      </c>
      <c r="V35">
        <v>287788.36597330781</v>
      </c>
      <c r="W35">
        <v>73709.236873308153</v>
      </c>
      <c r="X35" s="4">
        <v>-1.164153218269348E-10</v>
      </c>
      <c r="Y35" t="s">
        <v>38</v>
      </c>
      <c r="Z35" t="s">
        <v>30</v>
      </c>
      <c r="AA35" t="s">
        <v>31</v>
      </c>
    </row>
    <row r="36" spans="1:27" x14ac:dyDescent="0.25">
      <c r="A36">
        <v>0</v>
      </c>
      <c r="B36">
        <v>73963.468799999187</v>
      </c>
      <c r="C36" s="4">
        <v>73963.468799999187</v>
      </c>
      <c r="D36">
        <v>0</v>
      </c>
      <c r="E36">
        <v>75067.949699999153</v>
      </c>
      <c r="F36" s="4">
        <v>75067.949699999153</v>
      </c>
      <c r="G36">
        <v>0</v>
      </c>
      <c r="H36">
        <v>71613.933985357682</v>
      </c>
      <c r="I36" s="4">
        <v>71613.933985357682</v>
      </c>
      <c r="J36">
        <v>0</v>
      </c>
      <c r="K36">
        <v>73649.771099999183</v>
      </c>
      <c r="L36" s="4">
        <v>73649.771099999183</v>
      </c>
      <c r="M36">
        <v>71613.933985357682</v>
      </c>
      <c r="N36" s="4">
        <v>571389.13985840464</v>
      </c>
      <c r="O36">
        <v>571389.13985840464</v>
      </c>
      <c r="P36">
        <v>696934.26344376314</v>
      </c>
      <c r="Q36">
        <v>696934.26344376314</v>
      </c>
      <c r="R36">
        <v>0</v>
      </c>
      <c r="S36">
        <v>222681.18959999751</v>
      </c>
      <c r="T36">
        <v>588590.24717071047</v>
      </c>
      <c r="U36">
        <v>125545.1235853586</v>
      </c>
      <c r="V36">
        <v>294295.12358535529</v>
      </c>
      <c r="W36">
        <v>71613.933847560358</v>
      </c>
      <c r="X36" s="4">
        <v>-5.8207660913467407E-11</v>
      </c>
      <c r="Y36" t="s">
        <v>38</v>
      </c>
      <c r="Z36" t="s">
        <v>30</v>
      </c>
      <c r="AA36" t="s">
        <v>32</v>
      </c>
    </row>
    <row r="37" spans="1:27" x14ac:dyDescent="0.25">
      <c r="A37">
        <v>0</v>
      </c>
      <c r="B37">
        <v>72196.799399998665</v>
      </c>
      <c r="C37" s="4">
        <v>72196.799399998665</v>
      </c>
      <c r="D37">
        <v>0</v>
      </c>
      <c r="E37">
        <v>73430.848799998494</v>
      </c>
      <c r="F37" s="4">
        <v>73430.848799998494</v>
      </c>
      <c r="G37">
        <v>0</v>
      </c>
      <c r="H37">
        <v>69940.766699998814</v>
      </c>
      <c r="I37" s="4">
        <v>69940.766699998814</v>
      </c>
      <c r="J37">
        <v>0</v>
      </c>
      <c r="K37">
        <v>71931.885179793637</v>
      </c>
      <c r="L37" s="4">
        <v>71931.885179793637</v>
      </c>
      <c r="M37">
        <v>71931.885179793637</v>
      </c>
      <c r="N37" s="4">
        <v>571434.02458928875</v>
      </c>
      <c r="O37">
        <v>571434.02458928875</v>
      </c>
      <c r="P37">
        <v>696934.3246690837</v>
      </c>
      <c r="Q37">
        <v>696934.3246690837</v>
      </c>
      <c r="R37">
        <v>0</v>
      </c>
      <c r="S37">
        <v>215568.41489999599</v>
      </c>
      <c r="T37">
        <v>575000.60015957919</v>
      </c>
      <c r="U37">
        <v>125500.30007979499</v>
      </c>
      <c r="V37">
        <v>287500.30007978971</v>
      </c>
      <c r="W37">
        <v>71931.88517979579</v>
      </c>
      <c r="X37" s="4">
        <v>-5.8207660913467407E-11</v>
      </c>
      <c r="Y37" t="s">
        <v>38</v>
      </c>
      <c r="Z37" t="s">
        <v>30</v>
      </c>
      <c r="AA37" t="s">
        <v>33</v>
      </c>
    </row>
    <row r="38" spans="1:27" s="35" customFormat="1" x14ac:dyDescent="0.25">
      <c r="A38" s="35">
        <v>1896.5120581467611</v>
      </c>
      <c r="B38" s="35">
        <v>77509.318684839454</v>
      </c>
      <c r="C38" s="36">
        <v>75612.806626692691</v>
      </c>
      <c r="D38" s="35">
        <v>1893.1690166313399</v>
      </c>
      <c r="E38" s="35">
        <v>77977.775617981431</v>
      </c>
      <c r="F38" s="36">
        <v>76084.606601350097</v>
      </c>
      <c r="G38" s="35">
        <v>4567.3270320346664</v>
      </c>
      <c r="H38" s="35">
        <v>77304.460574963596</v>
      </c>
      <c r="I38" s="36">
        <v>72737.133542928932</v>
      </c>
      <c r="J38" s="35">
        <v>1778.761914675101</v>
      </c>
      <c r="K38" s="35">
        <v>76742.434001593341</v>
      </c>
      <c r="L38" s="36">
        <v>74963.672086918246</v>
      </c>
      <c r="M38" s="35">
        <v>72737.133542928932</v>
      </c>
      <c r="N38" s="36">
        <v>621355.92122706352</v>
      </c>
      <c r="O38" s="35">
        <v>596022.43823559559</v>
      </c>
      <c r="P38" s="35">
        <v>724239.15709340503</v>
      </c>
      <c r="Q38" s="35">
        <v>749572.64008487295</v>
      </c>
      <c r="R38" s="35">
        <v>0</v>
      </c>
      <c r="S38" s="35">
        <v>226661.085314961</v>
      </c>
      <c r="T38" s="35">
        <v>598796.4377156992</v>
      </c>
      <c r="U38" s="35">
        <v>128216.71885780949</v>
      </c>
      <c r="V38" s="35">
        <v>299398.21885780932</v>
      </c>
      <c r="W38" s="35">
        <v>-621355.92122706352</v>
      </c>
      <c r="X38" s="36">
        <v>8.0559402704238892E-8</v>
      </c>
      <c r="Y38" s="35" t="s">
        <v>39</v>
      </c>
      <c r="Z38" s="35" t="s">
        <v>27</v>
      </c>
      <c r="AA38" s="35" t="s">
        <v>32</v>
      </c>
    </row>
    <row r="39" spans="1:27" x14ac:dyDescent="0.25">
      <c r="A39">
        <v>1896.074136947771</v>
      </c>
      <c r="B39">
        <v>67654.892197226101</v>
      </c>
      <c r="C39" s="4">
        <v>65758.818060278325</v>
      </c>
      <c r="D39">
        <v>1892.713663366477</v>
      </c>
      <c r="E39">
        <v>68150.966921283572</v>
      </c>
      <c r="F39" s="4">
        <v>66258.253257917095</v>
      </c>
      <c r="G39">
        <v>0</v>
      </c>
      <c r="H39">
        <v>61283.592712150792</v>
      </c>
      <c r="I39" s="4">
        <v>61283.592712150792</v>
      </c>
      <c r="J39">
        <v>1778.3401677378811</v>
      </c>
      <c r="K39">
        <v>67104.430735883056</v>
      </c>
      <c r="L39" s="4">
        <v>65326.090568145177</v>
      </c>
      <c r="M39">
        <v>61283.592712150792</v>
      </c>
      <c r="N39" s="4">
        <v>604679.86000693357</v>
      </c>
      <c r="O39">
        <v>604679.86000693357</v>
      </c>
      <c r="P39">
        <v>731306.61460543075</v>
      </c>
      <c r="Q39">
        <v>731306.61460543075</v>
      </c>
      <c r="R39">
        <v>0</v>
      </c>
      <c r="S39">
        <v>197343.16188634059</v>
      </c>
      <c r="T39">
        <v>517253.50919698278</v>
      </c>
      <c r="U39">
        <v>126626.75459849709</v>
      </c>
      <c r="V39">
        <v>258626.75459849139</v>
      </c>
      <c r="W39">
        <v>61283.592618053532</v>
      </c>
      <c r="X39" s="4">
        <v>-2.91038304567337E-11</v>
      </c>
      <c r="Y39" t="s">
        <v>39</v>
      </c>
      <c r="Z39" t="s">
        <v>29</v>
      </c>
      <c r="AA39" t="s">
        <v>32</v>
      </c>
    </row>
    <row r="40" spans="1:27" x14ac:dyDescent="0.25">
      <c r="A40">
        <v>0</v>
      </c>
      <c r="B40">
        <v>62235.771751359272</v>
      </c>
      <c r="C40" s="4">
        <v>62235.771751359272</v>
      </c>
      <c r="D40">
        <v>0</v>
      </c>
      <c r="E40">
        <v>63785.763899996899</v>
      </c>
      <c r="F40" s="4">
        <v>63785.763899996899</v>
      </c>
      <c r="G40">
        <v>0</v>
      </c>
      <c r="H40">
        <v>61032.734099997608</v>
      </c>
      <c r="I40" s="4">
        <v>61032.734099997608</v>
      </c>
      <c r="J40">
        <v>0</v>
      </c>
      <c r="K40">
        <v>62631.644399997582</v>
      </c>
      <c r="L40" s="4">
        <v>62631.644399997582</v>
      </c>
      <c r="M40">
        <v>62235.771751359272</v>
      </c>
      <c r="N40" s="4">
        <v>575700.02848590619</v>
      </c>
      <c r="O40">
        <v>575700.02848590619</v>
      </c>
      <c r="P40">
        <v>697135.9426372681</v>
      </c>
      <c r="Q40">
        <v>697135.9426372681</v>
      </c>
      <c r="R40">
        <v>0</v>
      </c>
      <c r="S40">
        <v>187450.1423999921</v>
      </c>
      <c r="T40">
        <v>499371.82830270269</v>
      </c>
      <c r="U40">
        <v>121435.914151362</v>
      </c>
      <c r="V40">
        <v>249685.91415135129</v>
      </c>
      <c r="W40">
        <v>62235.771751362947</v>
      </c>
      <c r="X40" s="4">
        <v>5.8207660913467407E-11</v>
      </c>
      <c r="Y40" t="s">
        <v>39</v>
      </c>
      <c r="Z40" t="s">
        <v>30</v>
      </c>
      <c r="AA40" t="s">
        <v>28</v>
      </c>
    </row>
    <row r="41" spans="1:27" x14ac:dyDescent="0.25">
      <c r="A41">
        <v>0</v>
      </c>
      <c r="B41">
        <v>63242.414099999492</v>
      </c>
      <c r="C41" s="4">
        <v>63242.414099999492</v>
      </c>
      <c r="D41">
        <v>0</v>
      </c>
      <c r="E41">
        <v>62768.185769672171</v>
      </c>
      <c r="F41" s="4">
        <v>62768.185769672171</v>
      </c>
      <c r="G41">
        <v>0</v>
      </c>
      <c r="H41">
        <v>61032.734099999449</v>
      </c>
      <c r="I41" s="4">
        <v>61032.734099999449</v>
      </c>
      <c r="J41">
        <v>0</v>
      </c>
      <c r="K41">
        <v>62631.644399999437</v>
      </c>
      <c r="L41" s="4">
        <v>62631.644399999437</v>
      </c>
      <c r="M41">
        <v>62768.185769672171</v>
      </c>
      <c r="N41" s="4">
        <v>575711.64283760055</v>
      </c>
      <c r="O41">
        <v>575711.64283760055</v>
      </c>
      <c r="P41">
        <v>697136.62120727322</v>
      </c>
      <c r="Q41">
        <v>697136.62120727322</v>
      </c>
      <c r="R41">
        <v>0</v>
      </c>
      <c r="S41">
        <v>186906.79259999841</v>
      </c>
      <c r="T41">
        <v>499349.95673934103</v>
      </c>
      <c r="U41">
        <v>121424.97836967259</v>
      </c>
      <c r="V41">
        <v>249674.9783696704</v>
      </c>
      <c r="W41">
        <v>62768.185769672797</v>
      </c>
      <c r="X41" s="4">
        <v>1.4551915228366849E-10</v>
      </c>
      <c r="Y41" t="s">
        <v>39</v>
      </c>
      <c r="Z41" t="s">
        <v>30</v>
      </c>
      <c r="AA41" t="s">
        <v>31</v>
      </c>
    </row>
    <row r="42" spans="1:27" x14ac:dyDescent="0.25">
      <c r="A42">
        <v>0</v>
      </c>
      <c r="B42">
        <v>66726.6443999982</v>
      </c>
      <c r="C42" s="4">
        <v>66726.6443999982</v>
      </c>
      <c r="D42">
        <v>0</v>
      </c>
      <c r="E42">
        <v>67192.859699998298</v>
      </c>
      <c r="F42" s="4">
        <v>67192.859699998298</v>
      </c>
      <c r="G42">
        <v>0</v>
      </c>
      <c r="H42">
        <v>64195.62080855963</v>
      </c>
      <c r="I42" s="4">
        <v>64195.62080855963</v>
      </c>
      <c r="J42">
        <v>0</v>
      </c>
      <c r="K42">
        <v>66083.084999998246</v>
      </c>
      <c r="L42" s="4">
        <v>66083.084999998246</v>
      </c>
      <c r="M42">
        <v>64195.62080855963</v>
      </c>
      <c r="N42" s="4">
        <v>574689.28703520005</v>
      </c>
      <c r="O42">
        <v>574689.28703520005</v>
      </c>
      <c r="P42">
        <v>697137.49694376159</v>
      </c>
      <c r="Q42">
        <v>697137.49694376159</v>
      </c>
      <c r="R42">
        <v>0</v>
      </c>
      <c r="S42">
        <v>200002.58909999469</v>
      </c>
      <c r="T42">
        <v>528396.41981710889</v>
      </c>
      <c r="U42">
        <v>122448.2099085615</v>
      </c>
      <c r="V42">
        <v>264198.20990855439</v>
      </c>
      <c r="W42">
        <v>64195.62074171257</v>
      </c>
      <c r="X42" s="4">
        <v>-5.8207660913467407E-11</v>
      </c>
      <c r="Y42" t="s">
        <v>39</v>
      </c>
      <c r="Z42" t="s">
        <v>30</v>
      </c>
      <c r="AA42" t="s">
        <v>32</v>
      </c>
    </row>
    <row r="43" spans="1:27" x14ac:dyDescent="0.25">
      <c r="A43">
        <v>0</v>
      </c>
      <c r="B43">
        <v>63242.414099999471</v>
      </c>
      <c r="C43" s="4">
        <v>63242.414099999471</v>
      </c>
      <c r="D43">
        <v>0</v>
      </c>
      <c r="E43">
        <v>63785.763899999518</v>
      </c>
      <c r="F43" s="4">
        <v>63785.763899999518</v>
      </c>
      <c r="G43">
        <v>0</v>
      </c>
      <c r="H43">
        <v>61032.734099999507</v>
      </c>
      <c r="I43" s="4">
        <v>61032.734099999507</v>
      </c>
      <c r="J43">
        <v>0</v>
      </c>
      <c r="K43">
        <v>61648.843495134883</v>
      </c>
      <c r="L43" s="4">
        <v>61648.843495134883</v>
      </c>
      <c r="M43">
        <v>61648.843495134883</v>
      </c>
      <c r="N43" s="4">
        <v>575676.20194019726</v>
      </c>
      <c r="O43">
        <v>575676.20194019726</v>
      </c>
      <c r="P43">
        <v>697135.95753533265</v>
      </c>
      <c r="Q43">
        <v>697135.95753533265</v>
      </c>
      <c r="R43">
        <v>0</v>
      </c>
      <c r="S43">
        <v>188060.9120999985</v>
      </c>
      <c r="T43">
        <v>499419.51119026687</v>
      </c>
      <c r="U43">
        <v>121459.7555951354</v>
      </c>
      <c r="V43">
        <v>249709.75559513349</v>
      </c>
      <c r="W43">
        <v>61648.843495135603</v>
      </c>
      <c r="X43" s="4">
        <v>-1.164153218269348E-10</v>
      </c>
      <c r="Y43" t="s">
        <v>39</v>
      </c>
      <c r="Z43" t="s">
        <v>30</v>
      </c>
      <c r="AA43" t="s">
        <v>33</v>
      </c>
    </row>
    <row r="44" spans="1:27" s="31" customFormat="1" x14ac:dyDescent="0.25">
      <c r="A44" s="31">
        <v>4649.7340242653563</v>
      </c>
      <c r="B44" s="31">
        <v>80050.499690125827</v>
      </c>
      <c r="C44" s="32">
        <v>75400.765665860468</v>
      </c>
      <c r="D44" s="31">
        <v>4589.8662700665172</v>
      </c>
      <c r="E44" s="31">
        <v>80425.540978082048</v>
      </c>
      <c r="F44" s="32">
        <v>75835.674708015533</v>
      </c>
      <c r="G44" s="31">
        <v>4818.0049326240214</v>
      </c>
      <c r="H44" s="31">
        <v>83998.343292320409</v>
      </c>
      <c r="I44" s="32">
        <v>79180.338359696383</v>
      </c>
      <c r="J44" s="31">
        <v>4178.9538646202373</v>
      </c>
      <c r="K44" s="31">
        <v>79126.174481371898</v>
      </c>
      <c r="L44" s="32">
        <v>74947.220616751656</v>
      </c>
      <c r="M44" s="31">
        <v>79180.338359696383</v>
      </c>
      <c r="N44" s="32">
        <v>630130.23124835454</v>
      </c>
      <c r="O44" s="31">
        <v>584065.18195271515</v>
      </c>
      <c r="P44" s="31">
        <v>709645.25406146701</v>
      </c>
      <c r="Q44" s="31">
        <v>755710.3033571064</v>
      </c>
      <c r="R44" s="31">
        <v>0</v>
      </c>
      <c r="S44" s="31">
        <v>226183.66099062769</v>
      </c>
      <c r="T44" s="31">
        <v>610727.99870063539</v>
      </c>
      <c r="U44" s="31">
        <v>125580.0721087518</v>
      </c>
      <c r="V44" s="31">
        <v>305363.99935031129</v>
      </c>
      <c r="W44" s="31">
        <v>-630130.23124835466</v>
      </c>
      <c r="X44" s="32">
        <v>1.2747477740049361E-8</v>
      </c>
      <c r="Y44" s="31" t="s">
        <v>53</v>
      </c>
      <c r="Z44" s="31" t="s">
        <v>27</v>
      </c>
      <c r="AA44" s="31" t="s">
        <v>32</v>
      </c>
    </row>
    <row r="45" spans="1:27" x14ac:dyDescent="0.25">
      <c r="A45">
        <v>4112.4167611056446</v>
      </c>
      <c r="B45">
        <v>71465.565792580586</v>
      </c>
      <c r="C45" s="4">
        <v>67353.149031474939</v>
      </c>
      <c r="D45">
        <v>4070.539574686301</v>
      </c>
      <c r="E45">
        <v>72137.296221957949</v>
      </c>
      <c r="F45" s="4">
        <v>68066.756647271643</v>
      </c>
      <c r="G45">
        <v>0</v>
      </c>
      <c r="H45">
        <v>69464.659113117537</v>
      </c>
      <c r="I45" s="4">
        <v>69464.659113117537</v>
      </c>
      <c r="J45">
        <v>3711.9384195792259</v>
      </c>
      <c r="K45">
        <v>70903.068760517112</v>
      </c>
      <c r="L45" s="4">
        <v>67191.130340937889</v>
      </c>
      <c r="M45">
        <v>69464.659113117537</v>
      </c>
      <c r="N45" s="4">
        <v>614131.1235335361</v>
      </c>
      <c r="O45">
        <v>614131.1235335361</v>
      </c>
      <c r="P45">
        <v>737706.81866634544</v>
      </c>
      <c r="Q45">
        <v>737706.81866634544</v>
      </c>
      <c r="R45">
        <v>0</v>
      </c>
      <c r="S45">
        <v>202611.03601968451</v>
      </c>
      <c r="T45">
        <v>544151.39026560413</v>
      </c>
      <c r="U45">
        <v>123575.6951328094</v>
      </c>
      <c r="V45">
        <v>272075.69513280212</v>
      </c>
      <c r="W45">
        <v>69464.659113120797</v>
      </c>
      <c r="X45" s="4">
        <v>-1.164153218269348E-10</v>
      </c>
      <c r="Y45" t="s">
        <v>53</v>
      </c>
      <c r="Z45" t="s">
        <v>29</v>
      </c>
      <c r="AA45" t="s">
        <v>32</v>
      </c>
    </row>
    <row r="46" spans="1:27" x14ac:dyDescent="0.25">
      <c r="A46">
        <v>0</v>
      </c>
      <c r="B46">
        <v>66563.050020422947</v>
      </c>
      <c r="C46" s="4">
        <v>66563.050020422947</v>
      </c>
      <c r="D46">
        <v>0</v>
      </c>
      <c r="E46">
        <v>66918.578399998325</v>
      </c>
      <c r="F46" s="4">
        <v>66918.578399998325</v>
      </c>
      <c r="G46">
        <v>0</v>
      </c>
      <c r="H46">
        <v>69705.649799998369</v>
      </c>
      <c r="I46" s="4">
        <v>69705.649799998369</v>
      </c>
      <c r="J46">
        <v>0</v>
      </c>
      <c r="K46">
        <v>66448.829699998358</v>
      </c>
      <c r="L46" s="4">
        <v>66448.829699998358</v>
      </c>
      <c r="M46">
        <v>66563.050020422947</v>
      </c>
      <c r="N46" s="4">
        <v>563255.86955448054</v>
      </c>
      <c r="O46">
        <v>563255.86955448054</v>
      </c>
      <c r="P46">
        <v>682891.97747490508</v>
      </c>
      <c r="Q46">
        <v>682891.9774749052</v>
      </c>
      <c r="R46">
        <v>0</v>
      </c>
      <c r="S46">
        <v>203073.0578999951</v>
      </c>
      <c r="T46">
        <v>539272.21584083606</v>
      </c>
      <c r="U46">
        <v>119636.10792042461</v>
      </c>
      <c r="V46">
        <v>269636.10792041803</v>
      </c>
      <c r="W46">
        <v>66563.050020424271</v>
      </c>
      <c r="X46" s="4">
        <v>5.8207660913467407E-11</v>
      </c>
      <c r="Y46" t="s">
        <v>53</v>
      </c>
      <c r="Z46" t="s">
        <v>30</v>
      </c>
      <c r="AA46" t="s">
        <v>28</v>
      </c>
    </row>
    <row r="47" spans="1:27" x14ac:dyDescent="0.25">
      <c r="A47">
        <v>0</v>
      </c>
      <c r="B47">
        <v>66334.025699998863</v>
      </c>
      <c r="C47" s="4">
        <v>66334.025699998863</v>
      </c>
      <c r="D47">
        <v>0</v>
      </c>
      <c r="E47">
        <v>67147.599477865966</v>
      </c>
      <c r="F47" s="4">
        <v>67147.599477865966</v>
      </c>
      <c r="G47">
        <v>0</v>
      </c>
      <c r="H47">
        <v>69705.649799998864</v>
      </c>
      <c r="I47" s="4">
        <v>69705.649799998864</v>
      </c>
      <c r="J47">
        <v>0</v>
      </c>
      <c r="K47">
        <v>66448.829699998852</v>
      </c>
      <c r="L47" s="4">
        <v>66448.829699998852</v>
      </c>
      <c r="M47">
        <v>67147.599477865966</v>
      </c>
      <c r="N47" s="4">
        <v>563255.86553590605</v>
      </c>
      <c r="O47">
        <v>563255.86553590582</v>
      </c>
      <c r="P47">
        <v>682891.97021377308</v>
      </c>
      <c r="Q47">
        <v>682891.97021377319</v>
      </c>
      <c r="R47">
        <v>0</v>
      </c>
      <c r="S47">
        <v>202488.50519999661</v>
      </c>
      <c r="T47">
        <v>539272.20935572521</v>
      </c>
      <c r="U47">
        <v>119636.1046778672</v>
      </c>
      <c r="V47">
        <v>269636.1046778626</v>
      </c>
      <c r="W47">
        <v>67147.599347065057</v>
      </c>
      <c r="X47" s="4">
        <v>-5.8207660913467407E-11</v>
      </c>
      <c r="Y47" t="s">
        <v>53</v>
      </c>
      <c r="Z47" t="s">
        <v>30</v>
      </c>
      <c r="AA47" t="s">
        <v>31</v>
      </c>
    </row>
    <row r="48" spans="1:27" x14ac:dyDescent="0.25">
      <c r="A48">
        <v>0</v>
      </c>
      <c r="B48">
        <v>66464.79389999852</v>
      </c>
      <c r="C48" s="4">
        <v>66464.79389999852</v>
      </c>
      <c r="D48">
        <v>0</v>
      </c>
      <c r="E48">
        <v>67007.360699998477</v>
      </c>
      <c r="F48" s="4">
        <v>67007.360699998477</v>
      </c>
      <c r="G48">
        <v>0</v>
      </c>
      <c r="H48">
        <v>69830.771323532608</v>
      </c>
      <c r="I48" s="4">
        <v>69830.771323532608</v>
      </c>
      <c r="J48">
        <v>0</v>
      </c>
      <c r="K48">
        <v>66401.824499998591</v>
      </c>
      <c r="L48" s="4">
        <v>66401.824499998591</v>
      </c>
      <c r="M48">
        <v>69830.771323532608</v>
      </c>
      <c r="N48" s="4">
        <v>563187.23478818953</v>
      </c>
      <c r="O48">
        <v>563187.23478818953</v>
      </c>
      <c r="P48">
        <v>682891.98521172372</v>
      </c>
      <c r="Q48">
        <v>682891.98521172372</v>
      </c>
      <c r="R48">
        <v>0</v>
      </c>
      <c r="S48">
        <v>199873.9790999956</v>
      </c>
      <c r="T48">
        <v>539409.50084705639</v>
      </c>
      <c r="U48">
        <v>119704.75042353421</v>
      </c>
      <c r="V48">
        <v>269704.7504235282</v>
      </c>
      <c r="W48">
        <v>69830.771280638452</v>
      </c>
      <c r="X48" s="4">
        <v>0</v>
      </c>
      <c r="Y48" t="s">
        <v>53</v>
      </c>
      <c r="Z48" t="s">
        <v>30</v>
      </c>
      <c r="AA48" t="s">
        <v>32</v>
      </c>
    </row>
    <row r="49" spans="1:27" x14ac:dyDescent="0.25">
      <c r="A49">
        <v>0</v>
      </c>
      <c r="B49">
        <v>66334.025699997175</v>
      </c>
      <c r="C49" s="4">
        <v>66334.025699997175</v>
      </c>
      <c r="D49">
        <v>0</v>
      </c>
      <c r="E49">
        <v>66918.578399997248</v>
      </c>
      <c r="F49" s="4">
        <v>66918.578399997248</v>
      </c>
      <c r="G49">
        <v>0</v>
      </c>
      <c r="H49">
        <v>69705.649799997118</v>
      </c>
      <c r="I49" s="4">
        <v>69705.649799997118</v>
      </c>
      <c r="J49">
        <v>0</v>
      </c>
      <c r="K49">
        <v>66677.853589644772</v>
      </c>
      <c r="L49" s="4">
        <v>66677.853589644772</v>
      </c>
      <c r="M49">
        <v>66677.853589644772</v>
      </c>
      <c r="N49" s="4">
        <v>563255.86578858364</v>
      </c>
      <c r="O49">
        <v>563255.86578858364</v>
      </c>
      <c r="P49">
        <v>682891.97327823075</v>
      </c>
      <c r="Q49">
        <v>682891.97327823075</v>
      </c>
      <c r="R49">
        <v>0</v>
      </c>
      <c r="S49">
        <v>202958.25389999151</v>
      </c>
      <c r="T49">
        <v>539272.21497927269</v>
      </c>
      <c r="U49">
        <v>119636.1074896472</v>
      </c>
      <c r="V49">
        <v>269636.1074896364</v>
      </c>
      <c r="W49">
        <v>66677.853535091737</v>
      </c>
      <c r="X49" s="4">
        <v>-1.164153218269348E-10</v>
      </c>
      <c r="Y49" t="s">
        <v>53</v>
      </c>
      <c r="Z49" t="s">
        <v>30</v>
      </c>
      <c r="AA49" t="s">
        <v>33</v>
      </c>
    </row>
    <row r="50" spans="1:27" s="35" customFormat="1" x14ac:dyDescent="0.25">
      <c r="A50" s="35">
        <v>4883.684656437028</v>
      </c>
      <c r="B50" s="35">
        <v>83316.758646047849</v>
      </c>
      <c r="C50" s="36">
        <v>78433.073989610828</v>
      </c>
      <c r="D50" s="35">
        <v>5176.4439236082326</v>
      </c>
      <c r="E50" s="35">
        <v>84209.476661248787</v>
      </c>
      <c r="F50" s="36">
        <v>79033.032737640548</v>
      </c>
      <c r="G50" s="35">
        <v>4943.7014363102862</v>
      </c>
      <c r="H50" s="35">
        <v>83584.613453439553</v>
      </c>
      <c r="I50" s="36">
        <v>78640.912017129274</v>
      </c>
      <c r="J50" s="35">
        <v>4797.2135327868491</v>
      </c>
      <c r="K50" s="35">
        <v>82261.363656410162</v>
      </c>
      <c r="L50" s="36">
        <v>77464.150123623316</v>
      </c>
      <c r="M50" s="35">
        <v>78640.912017129274</v>
      </c>
      <c r="N50" s="36">
        <v>644063.7955207678</v>
      </c>
      <c r="O50" s="35">
        <v>594551.29440840648</v>
      </c>
      <c r="P50" s="35">
        <v>730631.16628107463</v>
      </c>
      <c r="Q50" s="35">
        <v>780143.66739343596</v>
      </c>
      <c r="R50" s="35">
        <v>0</v>
      </c>
      <c r="S50" s="35">
        <v>234930.25685087469</v>
      </c>
      <c r="T50" s="35">
        <v>627142.33773593907</v>
      </c>
      <c r="U50" s="35">
        <v>136079.87187266821</v>
      </c>
      <c r="V50" s="35">
        <v>313571.16886793502</v>
      </c>
      <c r="W50" s="35">
        <v>-644063.7955207678</v>
      </c>
      <c r="X50" s="36">
        <v>6.8976078182458878E-8</v>
      </c>
      <c r="Y50" s="35" t="s">
        <v>54</v>
      </c>
      <c r="Z50" s="35" t="s">
        <v>27</v>
      </c>
      <c r="AA50" s="35" t="s">
        <v>32</v>
      </c>
    </row>
    <row r="51" spans="1:27" x14ac:dyDescent="0.25">
      <c r="A51">
        <v>4349.5886347719224</v>
      </c>
      <c r="B51">
        <v>79889.21448293401</v>
      </c>
      <c r="C51" s="4">
        <v>75539.62584816209</v>
      </c>
      <c r="D51">
        <v>4612.1447195392821</v>
      </c>
      <c r="E51">
        <v>81096.671171456372</v>
      </c>
      <c r="F51" s="4">
        <v>76484.526451917089</v>
      </c>
      <c r="G51">
        <v>0</v>
      </c>
      <c r="H51">
        <v>74588.196477759411</v>
      </c>
      <c r="I51" s="4">
        <v>74588.196477759411</v>
      </c>
      <c r="J51">
        <v>4266.2103048845984</v>
      </c>
      <c r="K51">
        <v>79082.114189198808</v>
      </c>
      <c r="L51" s="4">
        <v>74815.903884314204</v>
      </c>
      <c r="M51">
        <v>74588.196477759411</v>
      </c>
      <c r="N51" s="4">
        <v>627674.77633644361</v>
      </c>
      <c r="O51">
        <v>627674.77633644361</v>
      </c>
      <c r="P51">
        <v>761853.02899860207</v>
      </c>
      <c r="Q51">
        <v>761853.02899860207</v>
      </c>
      <c r="R51">
        <v>0</v>
      </c>
      <c r="S51">
        <v>226840.05618439341</v>
      </c>
      <c r="T51">
        <v>602856.50532430562</v>
      </c>
      <c r="U51">
        <v>134178.25266215851</v>
      </c>
      <c r="V51">
        <v>301428.25266215293</v>
      </c>
      <c r="W51">
        <v>74588.196319309674</v>
      </c>
      <c r="X51" s="4">
        <v>-1.164153218269348E-10</v>
      </c>
      <c r="Y51" t="s">
        <v>54</v>
      </c>
      <c r="Z51" t="s">
        <v>29</v>
      </c>
      <c r="AA51" t="s">
        <v>32</v>
      </c>
    </row>
    <row r="52" spans="1:27" x14ac:dyDescent="0.25">
      <c r="A52">
        <v>0</v>
      </c>
      <c r="B52">
        <v>75078.772389197271</v>
      </c>
      <c r="C52" s="4">
        <v>75078.772389197271</v>
      </c>
      <c r="D52">
        <v>0</v>
      </c>
      <c r="E52">
        <v>76141.080899999797</v>
      </c>
      <c r="F52" s="4">
        <v>76141.080899999797</v>
      </c>
      <c r="G52">
        <v>0</v>
      </c>
      <c r="H52">
        <v>76037.331599999787</v>
      </c>
      <c r="I52" s="4">
        <v>76037.331599999787</v>
      </c>
      <c r="J52">
        <v>0</v>
      </c>
      <c r="K52">
        <v>74413.767599999832</v>
      </c>
      <c r="L52" s="4">
        <v>74413.767599999832</v>
      </c>
      <c r="M52">
        <v>75078.772389197271</v>
      </c>
      <c r="N52" s="4">
        <v>574578.72834110993</v>
      </c>
      <c r="O52">
        <v>574578.72834110982</v>
      </c>
      <c r="P52">
        <v>703749.68083030719</v>
      </c>
      <c r="Q52">
        <v>703749.6808303073</v>
      </c>
      <c r="R52">
        <v>0</v>
      </c>
      <c r="S52">
        <v>226592.18009999939</v>
      </c>
      <c r="T52">
        <v>603341.90497839323</v>
      </c>
      <c r="U52">
        <v>129170.9524891974</v>
      </c>
      <c r="V52">
        <v>301670.95248919661</v>
      </c>
      <c r="W52">
        <v>75078.772389197242</v>
      </c>
      <c r="X52" s="4">
        <v>1.164153218269348E-10</v>
      </c>
      <c r="Y52" t="s">
        <v>54</v>
      </c>
      <c r="Z52" t="s">
        <v>30</v>
      </c>
      <c r="AA52" t="s">
        <v>28</v>
      </c>
    </row>
    <row r="53" spans="1:27" x14ac:dyDescent="0.25">
      <c r="A53">
        <v>0</v>
      </c>
      <c r="B53">
        <v>75489.972299998757</v>
      </c>
      <c r="C53" s="4">
        <v>75489.972299998757</v>
      </c>
      <c r="D53">
        <v>0</v>
      </c>
      <c r="E53">
        <v>75398.08346946229</v>
      </c>
      <c r="F53" s="4">
        <v>75398.08346946229</v>
      </c>
      <c r="G53">
        <v>0</v>
      </c>
      <c r="H53">
        <v>76130.904599998801</v>
      </c>
      <c r="I53" s="4">
        <v>76130.904599998801</v>
      </c>
      <c r="J53">
        <v>0</v>
      </c>
      <c r="K53">
        <v>75037.25249999878</v>
      </c>
      <c r="L53" s="4">
        <v>75037.25249999878</v>
      </c>
      <c r="M53">
        <v>75398.08346946229</v>
      </c>
      <c r="N53" s="4">
        <v>574194.40733717929</v>
      </c>
      <c r="O53">
        <v>574194.40733717917</v>
      </c>
      <c r="P53">
        <v>703750.62020664278</v>
      </c>
      <c r="Q53">
        <v>703750.6202066429</v>
      </c>
      <c r="R53">
        <v>0</v>
      </c>
      <c r="S53">
        <v>226658.12939999631</v>
      </c>
      <c r="T53">
        <v>604112.42573891731</v>
      </c>
      <c r="U53">
        <v>129556.2128694636</v>
      </c>
      <c r="V53">
        <v>302056.21286945872</v>
      </c>
      <c r="W53">
        <v>75398.083469462697</v>
      </c>
      <c r="X53" s="4">
        <v>-5.8207660913467407E-11</v>
      </c>
      <c r="Y53" t="s">
        <v>54</v>
      </c>
      <c r="Z53" t="s">
        <v>30</v>
      </c>
      <c r="AA53" t="s">
        <v>31</v>
      </c>
    </row>
    <row r="54" spans="1:27" x14ac:dyDescent="0.25">
      <c r="A54">
        <v>0</v>
      </c>
      <c r="B54">
        <v>75718.21410000007</v>
      </c>
      <c r="C54" s="4">
        <v>75718.21410000007</v>
      </c>
      <c r="D54">
        <v>0</v>
      </c>
      <c r="E54">
        <v>76067.377200000075</v>
      </c>
      <c r="F54" s="4">
        <v>76067.377200000075</v>
      </c>
      <c r="G54">
        <v>0</v>
      </c>
      <c r="H54">
        <v>75070.416916051341</v>
      </c>
      <c r="I54" s="4">
        <v>75070.416916051341</v>
      </c>
      <c r="J54">
        <v>0</v>
      </c>
      <c r="K54">
        <v>74816.110800000082</v>
      </c>
      <c r="L54" s="4">
        <v>74816.110800000082</v>
      </c>
      <c r="M54">
        <v>75070.416916051341</v>
      </c>
      <c r="N54" s="4">
        <v>574578.03059483226</v>
      </c>
      <c r="O54">
        <v>574578.03059483226</v>
      </c>
      <c r="P54">
        <v>703750.14961088356</v>
      </c>
      <c r="Q54">
        <v>703750.14961088356</v>
      </c>
      <c r="R54">
        <v>0</v>
      </c>
      <c r="S54">
        <v>226601.7021000002</v>
      </c>
      <c r="T54">
        <v>603344.23803210317</v>
      </c>
      <c r="U54">
        <v>129172.11901605131</v>
      </c>
      <c r="V54">
        <v>301672.11901605158</v>
      </c>
      <c r="W54">
        <v>75070.41689227258</v>
      </c>
      <c r="X54" s="4">
        <v>0</v>
      </c>
      <c r="Y54" t="s">
        <v>54</v>
      </c>
      <c r="Z54" t="s">
        <v>30</v>
      </c>
      <c r="AA54" t="s">
        <v>32</v>
      </c>
    </row>
    <row r="55" spans="1:27" x14ac:dyDescent="0.25">
      <c r="A55">
        <v>0</v>
      </c>
      <c r="B55">
        <v>74868.304949999758</v>
      </c>
      <c r="C55" s="4">
        <v>74868.304949999758</v>
      </c>
      <c r="D55">
        <v>0</v>
      </c>
      <c r="E55">
        <v>75690.331649999804</v>
      </c>
      <c r="F55" s="4">
        <v>75690.331649999804</v>
      </c>
      <c r="G55">
        <v>0</v>
      </c>
      <c r="H55">
        <v>75647.492999999813</v>
      </c>
      <c r="I55" s="4">
        <v>75647.492999999813</v>
      </c>
      <c r="J55">
        <v>0</v>
      </c>
      <c r="K55">
        <v>73917.797800226166</v>
      </c>
      <c r="L55" s="4">
        <v>73917.797800226166</v>
      </c>
      <c r="M55">
        <v>73917.797800226166</v>
      </c>
      <c r="N55" s="4">
        <v>574625.85402581294</v>
      </c>
      <c r="O55">
        <v>574625.85402581282</v>
      </c>
      <c r="P55">
        <v>703749.78142603906</v>
      </c>
      <c r="Q55">
        <v>703749.78142603918</v>
      </c>
      <c r="R55">
        <v>0</v>
      </c>
      <c r="S55">
        <v>226206.1295999994</v>
      </c>
      <c r="T55">
        <v>600247.85480045108</v>
      </c>
      <c r="U55">
        <v>129123.9274002262</v>
      </c>
      <c r="V55">
        <v>300123.92740022548</v>
      </c>
      <c r="W55">
        <v>73917.797800226093</v>
      </c>
      <c r="X55" s="4">
        <v>5.8207660913467407E-11</v>
      </c>
      <c r="Y55" t="s">
        <v>54</v>
      </c>
      <c r="Z55" t="s">
        <v>30</v>
      </c>
      <c r="AA55" t="s">
        <v>33</v>
      </c>
    </row>
    <row r="56" spans="1:27" s="35" customFormat="1" x14ac:dyDescent="0.25">
      <c r="A56" s="35">
        <v>2145.611692251302</v>
      </c>
      <c r="B56" s="35">
        <v>88107.789040319287</v>
      </c>
      <c r="C56" s="36">
        <v>85962.177348067984</v>
      </c>
      <c r="D56" s="35">
        <v>2132.616605946856</v>
      </c>
      <c r="E56" s="35">
        <v>88577.466676903408</v>
      </c>
      <c r="F56" s="36">
        <v>86444.850070956556</v>
      </c>
      <c r="G56" s="35">
        <v>9822.0617902257545</v>
      </c>
      <c r="H56" s="35">
        <v>93933.542536639085</v>
      </c>
      <c r="I56" s="36">
        <v>84111.480746413334</v>
      </c>
      <c r="J56" s="35">
        <v>2002.4568184228151</v>
      </c>
      <c r="K56" s="35">
        <v>87008.809296272142</v>
      </c>
      <c r="L56" s="36">
        <v>85006.35247784933</v>
      </c>
      <c r="M56" s="35">
        <v>84111.480746413319</v>
      </c>
      <c r="N56" s="36">
        <v>633265.94000197924</v>
      </c>
      <c r="O56" s="35">
        <v>598918.58888961794</v>
      </c>
      <c r="P56" s="35">
        <v>730811.5619538126</v>
      </c>
      <c r="Q56" s="35">
        <v>765158.9130661739</v>
      </c>
      <c r="R56" s="35">
        <v>0</v>
      </c>
      <c r="S56" s="35">
        <v>257413.37989687381</v>
      </c>
      <c r="T56" s="35">
        <v>683049.72128648858</v>
      </c>
      <c r="U56" s="35">
        <v>131892.97306419461</v>
      </c>
      <c r="V56" s="35">
        <v>341524.86064320139</v>
      </c>
      <c r="W56" s="35">
        <v>-633265.94000197935</v>
      </c>
      <c r="X56" s="36">
        <v>8.5739884525537491E-8</v>
      </c>
      <c r="Y56" s="35" t="s">
        <v>55</v>
      </c>
      <c r="Z56" s="35" t="s">
        <v>27</v>
      </c>
      <c r="AA56" s="35" t="s">
        <v>32</v>
      </c>
    </row>
    <row r="57" spans="1:27" x14ac:dyDescent="0.25">
      <c r="A57">
        <v>1821.3335835408859</v>
      </c>
      <c r="B57">
        <v>69981.444314100052</v>
      </c>
      <c r="C57" s="4">
        <v>68160.110730559172</v>
      </c>
      <c r="D57">
        <v>1807.7532862547639</v>
      </c>
      <c r="E57">
        <v>70766.907841231703</v>
      </c>
      <c r="F57" s="4">
        <v>68959.154554976936</v>
      </c>
      <c r="G57">
        <v>0</v>
      </c>
      <c r="H57">
        <v>66932.994264076086</v>
      </c>
      <c r="I57" s="4">
        <v>66932.994264076086</v>
      </c>
      <c r="J57">
        <v>1699.1239969583221</v>
      </c>
      <c r="K57">
        <v>69209.623518582855</v>
      </c>
      <c r="L57" s="4">
        <v>67510.49952162453</v>
      </c>
      <c r="M57">
        <v>66932.994264076086</v>
      </c>
      <c r="N57" s="4">
        <v>608197.78129334038</v>
      </c>
      <c r="O57">
        <v>608197.78129334026</v>
      </c>
      <c r="P57">
        <v>738010.54036457848</v>
      </c>
      <c r="Q57">
        <v>738010.5403645786</v>
      </c>
      <c r="R57">
        <v>0</v>
      </c>
      <c r="S57">
        <v>204629.76480716059</v>
      </c>
      <c r="T57">
        <v>543125.51814247342</v>
      </c>
      <c r="U57">
        <v>129812.75907123819</v>
      </c>
      <c r="V57">
        <v>271562.75907123683</v>
      </c>
      <c r="W57">
        <v>66932.994264076609</v>
      </c>
      <c r="X57" s="4">
        <v>-5.8207660913467407E-11</v>
      </c>
      <c r="Y57" t="s">
        <v>55</v>
      </c>
      <c r="Z57" t="s">
        <v>29</v>
      </c>
      <c r="AA57" t="s">
        <v>32</v>
      </c>
    </row>
    <row r="58" spans="1:27" x14ac:dyDescent="0.25">
      <c r="A58">
        <v>0</v>
      </c>
      <c r="B58">
        <v>70531.636234679288</v>
      </c>
      <c r="C58" s="4">
        <v>70531.636234679288</v>
      </c>
      <c r="D58">
        <v>0</v>
      </c>
      <c r="E58">
        <v>72373.302899997143</v>
      </c>
      <c r="F58" s="4">
        <v>72373.302899997143</v>
      </c>
      <c r="G58">
        <v>0</v>
      </c>
      <c r="H58">
        <v>71294.308199998224</v>
      </c>
      <c r="I58" s="4">
        <v>71294.308199998224</v>
      </c>
      <c r="J58">
        <v>0</v>
      </c>
      <c r="K58">
        <v>70976.556899997202</v>
      </c>
      <c r="L58" s="4">
        <v>70976.556899997202</v>
      </c>
      <c r="M58">
        <v>70531.636234679288</v>
      </c>
      <c r="N58" s="4">
        <v>577645.63901537156</v>
      </c>
      <c r="O58">
        <v>577645.63901537156</v>
      </c>
      <c r="P58">
        <v>703821.44325005496</v>
      </c>
      <c r="Q58">
        <v>703821.44325005496</v>
      </c>
      <c r="R58">
        <v>0</v>
      </c>
      <c r="S58">
        <v>214644.16799999261</v>
      </c>
      <c r="T58">
        <v>570351.60846934374</v>
      </c>
      <c r="U58">
        <v>126175.8042346834</v>
      </c>
      <c r="V58">
        <v>285175.80423467187</v>
      </c>
      <c r="W58">
        <v>70531.636234683421</v>
      </c>
      <c r="X58" s="4">
        <v>0</v>
      </c>
      <c r="Y58" t="s">
        <v>55</v>
      </c>
      <c r="Z58" t="s">
        <v>30</v>
      </c>
      <c r="AA58" t="s">
        <v>28</v>
      </c>
    </row>
    <row r="59" spans="1:27" x14ac:dyDescent="0.25">
      <c r="A59">
        <v>0</v>
      </c>
      <c r="B59">
        <v>68900.016599999071</v>
      </c>
      <c r="C59" s="4">
        <v>68900.016599999071</v>
      </c>
      <c r="D59">
        <v>0</v>
      </c>
      <c r="E59">
        <v>69002.936352625416</v>
      </c>
      <c r="F59" s="4">
        <v>69002.936352625416</v>
      </c>
      <c r="G59">
        <v>0</v>
      </c>
      <c r="H59">
        <v>68733.824399998877</v>
      </c>
      <c r="I59" s="4">
        <v>68733.824399998877</v>
      </c>
      <c r="J59">
        <v>0</v>
      </c>
      <c r="K59">
        <v>68166.265499999063</v>
      </c>
      <c r="L59" s="4">
        <v>68166.265499999063</v>
      </c>
      <c r="M59">
        <v>69002.936352625416</v>
      </c>
      <c r="N59" s="4">
        <v>577519.32175830018</v>
      </c>
      <c r="O59">
        <v>577519.32175829995</v>
      </c>
      <c r="P59">
        <v>703822.36461092648</v>
      </c>
      <c r="Q59">
        <v>703822.36461092671</v>
      </c>
      <c r="R59">
        <v>0</v>
      </c>
      <c r="S59">
        <v>205800.106499997</v>
      </c>
      <c r="T59">
        <v>549606.08570524503</v>
      </c>
      <c r="U59">
        <v>126303.0428526265</v>
      </c>
      <c r="V59">
        <v>274803.04285262257</v>
      </c>
      <c r="W59">
        <v>69002.936219272466</v>
      </c>
      <c r="X59" s="4">
        <v>-1.164153218269348E-10</v>
      </c>
      <c r="Y59" t="s">
        <v>55</v>
      </c>
      <c r="Z59" t="s">
        <v>30</v>
      </c>
      <c r="AA59" t="s">
        <v>31</v>
      </c>
    </row>
    <row r="60" spans="1:27" x14ac:dyDescent="0.25">
      <c r="A60">
        <v>0</v>
      </c>
      <c r="B60">
        <v>66346.304399999397</v>
      </c>
      <c r="C60" s="4">
        <v>66346.304399999397</v>
      </c>
      <c r="D60">
        <v>0</v>
      </c>
      <c r="E60">
        <v>67005.393299999414</v>
      </c>
      <c r="F60" s="4">
        <v>67005.393299999414</v>
      </c>
      <c r="G60">
        <v>0</v>
      </c>
      <c r="H60">
        <v>66436.666977598288</v>
      </c>
      <c r="I60" s="4">
        <v>66436.666977598288</v>
      </c>
      <c r="J60">
        <v>0</v>
      </c>
      <c r="K60">
        <v>65912.06519999943</v>
      </c>
      <c r="L60" s="4">
        <v>65912.06519999943</v>
      </c>
      <c r="M60">
        <v>66436.666977598288</v>
      </c>
      <c r="N60" s="4">
        <v>578376.54913513456</v>
      </c>
      <c r="O60">
        <v>578376.54913513444</v>
      </c>
      <c r="P60">
        <v>703826.97901273344</v>
      </c>
      <c r="Q60">
        <v>703826.97901273356</v>
      </c>
      <c r="R60">
        <v>0</v>
      </c>
      <c r="S60">
        <v>199263.7628999982</v>
      </c>
      <c r="T60">
        <v>531400.85975519277</v>
      </c>
      <c r="U60">
        <v>125450.429877599</v>
      </c>
      <c r="V60">
        <v>265700.42987759633</v>
      </c>
      <c r="W60">
        <v>66436.666977599016</v>
      </c>
      <c r="X60" s="4">
        <v>2.328306436538696E-10</v>
      </c>
      <c r="Y60" t="s">
        <v>55</v>
      </c>
      <c r="Z60" t="s">
        <v>30</v>
      </c>
      <c r="AA60" t="s">
        <v>32</v>
      </c>
    </row>
    <row r="61" spans="1:27" x14ac:dyDescent="0.25">
      <c r="A61">
        <v>0</v>
      </c>
      <c r="B61">
        <v>71662.503599999254</v>
      </c>
      <c r="C61" s="4">
        <v>71662.503599999254</v>
      </c>
      <c r="D61">
        <v>0</v>
      </c>
      <c r="E61">
        <v>72373.302899999282</v>
      </c>
      <c r="F61" s="4">
        <v>72373.302899999282</v>
      </c>
      <c r="G61">
        <v>0</v>
      </c>
      <c r="H61">
        <v>71294.308199999243</v>
      </c>
      <c r="I61" s="4">
        <v>71294.308199999243</v>
      </c>
      <c r="J61">
        <v>0</v>
      </c>
      <c r="K61">
        <v>70083.871055340438</v>
      </c>
      <c r="L61" s="4">
        <v>70083.871055340438</v>
      </c>
      <c r="M61">
        <v>70083.871055340438</v>
      </c>
      <c r="N61" s="4">
        <v>577407.59408859629</v>
      </c>
      <c r="O61">
        <v>577407.59408859629</v>
      </c>
      <c r="P61">
        <v>703821.57984393777</v>
      </c>
      <c r="Q61">
        <v>703821.57984393777</v>
      </c>
      <c r="R61">
        <v>0</v>
      </c>
      <c r="S61">
        <v>215330.11469999779</v>
      </c>
      <c r="T61">
        <v>570827.97151067667</v>
      </c>
      <c r="U61">
        <v>126413.98575534151</v>
      </c>
      <c r="V61">
        <v>285413.98575533839</v>
      </c>
      <c r="W61">
        <v>70083.870996515179</v>
      </c>
      <c r="X61" s="4">
        <v>-1.746229827404022E-10</v>
      </c>
      <c r="Y61" t="s">
        <v>55</v>
      </c>
      <c r="Z61" t="s">
        <v>30</v>
      </c>
      <c r="AA61" t="s">
        <v>33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29FF-F8E6-4566-9BA9-D3FDEC4394D9}">
  <dimension ref="A1:J61"/>
  <sheetViews>
    <sheetView topLeftCell="A28" workbookViewId="0">
      <selection activeCell="S32" sqref="S32"/>
    </sheetView>
  </sheetViews>
  <sheetFormatPr defaultRowHeight="15" x14ac:dyDescent="0.25"/>
  <cols>
    <col min="1" max="1" width="16.42578125" customWidth="1"/>
    <col min="2" max="2" width="13.85546875" customWidth="1"/>
    <col min="3" max="3" width="14.42578125" customWidth="1"/>
    <col min="4" max="4" width="13" customWidth="1"/>
    <col min="5" max="5" width="16.7109375" customWidth="1"/>
    <col min="6" max="6" width="17" customWidth="1"/>
    <col min="7" max="7" width="18.42578125" customWidth="1"/>
    <col min="8" max="8" width="14.5703125" customWidth="1"/>
    <col min="9" max="9" width="14" customWidth="1"/>
    <col min="10" max="10" width="11.28515625" customWidth="1"/>
  </cols>
  <sheetData>
    <row r="1" spans="1:10" x14ac:dyDescent="0.25">
      <c r="A1" s="1" t="str">
        <f>OptimalityParameters!C1</f>
        <v>DA1_profit</v>
      </c>
      <c r="B1" s="1" t="str">
        <f>OptimalityParameters!F1</f>
        <v>DA2_profit</v>
      </c>
      <c r="C1" s="1" t="str">
        <f>OptimalityParameters!I1</f>
        <v>DA3_profit</v>
      </c>
      <c r="D1" s="1" t="str">
        <f>OptimalityParameters!L1</f>
        <v>DA4_profit</v>
      </c>
      <c r="E1" s="1" t="str">
        <f>OptimalityParameters!N1</f>
        <v>optSocialWelfare</v>
      </c>
      <c r="F1" s="1" t="s">
        <v>40</v>
      </c>
      <c r="G1" s="1" t="s">
        <v>41</v>
      </c>
      <c r="H1" s="1" t="s">
        <v>23</v>
      </c>
      <c r="I1" s="1" t="s">
        <v>24</v>
      </c>
      <c r="J1" s="1" t="s">
        <v>25</v>
      </c>
    </row>
    <row r="2" spans="1:10" x14ac:dyDescent="0.25">
      <c r="A2" s="34">
        <f>OptimalityParameters!C2</f>
        <v>84403.366755930736</v>
      </c>
      <c r="B2" s="34">
        <f>OptimalityParameters!F2</f>
        <v>84876.10822385631</v>
      </c>
      <c r="C2" s="34">
        <f>OptimalityParameters!I2</f>
        <v>84697.277597881373</v>
      </c>
      <c r="D2" s="34">
        <f>OptimalityParameters!L2</f>
        <v>83445.275724348146</v>
      </c>
      <c r="E2" s="2">
        <f>OptimalityParameters!N2</f>
        <v>615042.9167978554</v>
      </c>
      <c r="F2" s="3" t="s">
        <v>42</v>
      </c>
      <c r="G2" s="3" t="s">
        <v>42</v>
      </c>
      <c r="H2" s="4" t="s">
        <v>26</v>
      </c>
      <c r="I2" t="s">
        <v>27</v>
      </c>
      <c r="J2" t="s">
        <v>32</v>
      </c>
    </row>
    <row r="3" spans="1:10" x14ac:dyDescent="0.25">
      <c r="A3">
        <f>OptimalityParameters!C3</f>
        <v>78305.044375296449</v>
      </c>
      <c r="B3">
        <f>OptimalityParameters!F3</f>
        <v>78892.742055874754</v>
      </c>
      <c r="C3">
        <f>OptimalityParameters!I3</f>
        <v>76970.546990787814</v>
      </c>
      <c r="D3">
        <f>OptimalityParameters!L3</f>
        <v>77341.755433399769</v>
      </c>
      <c r="E3" s="5">
        <f>OptimalityParameters!N3</f>
        <v>605556.17130755191</v>
      </c>
      <c r="F3" s="6">
        <f>100*(E2-E3)/E2</f>
        <v>1.5424526047214817</v>
      </c>
      <c r="G3" s="3" t="s">
        <v>42</v>
      </c>
      <c r="H3" s="4" t="s">
        <v>26</v>
      </c>
      <c r="I3" t="s">
        <v>29</v>
      </c>
      <c r="J3" t="s">
        <v>32</v>
      </c>
    </row>
    <row r="4" spans="1:10" x14ac:dyDescent="0.25">
      <c r="A4" s="7">
        <f>OptimalityParameters!C4</f>
        <v>75390.933611237255</v>
      </c>
      <c r="B4">
        <f>OptimalityParameters!F4</f>
        <v>75906.922499999069</v>
      </c>
      <c r="C4">
        <f>OptimalityParameters!I4</f>
        <v>75813.422399999123</v>
      </c>
      <c r="D4">
        <f>OptimalityParameters!L4</f>
        <v>74889.54989999911</v>
      </c>
      <c r="E4" s="4">
        <f>OptimalityParameters!N4</f>
        <v>575746.95341906929</v>
      </c>
      <c r="F4" s="3" t="s">
        <v>42</v>
      </c>
      <c r="G4" s="8">
        <f>100*(E2-E4)/E2</f>
        <v>6.3891416851649421</v>
      </c>
      <c r="H4" s="4" t="s">
        <v>26</v>
      </c>
      <c r="I4" t="s">
        <v>30</v>
      </c>
      <c r="J4" t="s">
        <v>28</v>
      </c>
    </row>
    <row r="5" spans="1:10" x14ac:dyDescent="0.25">
      <c r="A5">
        <f>OptimalityParameters!C5</f>
        <v>75756.407399999502</v>
      </c>
      <c r="B5" s="7">
        <f>OptimalityParameters!F5</f>
        <v>75861.877531199891</v>
      </c>
      <c r="C5">
        <f>OptimalityParameters!I5</f>
        <v>75813.422399999472</v>
      </c>
      <c r="D5">
        <f>OptimalityParameters!L5</f>
        <v>74889.549899999489</v>
      </c>
      <c r="E5" s="4">
        <f>OptimalityParameters!N5</f>
        <v>575426.41091962904</v>
      </c>
      <c r="F5" s="3" t="s">
        <v>42</v>
      </c>
      <c r="G5" s="8">
        <f>100*(E3-E5)/E2</f>
        <v>4.8988061751511145</v>
      </c>
      <c r="H5" s="4" t="s">
        <v>26</v>
      </c>
      <c r="I5" t="s">
        <v>30</v>
      </c>
      <c r="J5" t="s">
        <v>31</v>
      </c>
    </row>
    <row r="6" spans="1:10" x14ac:dyDescent="0.25">
      <c r="A6">
        <f>OptimalityParameters!C6</f>
        <v>75756.407399999502</v>
      </c>
      <c r="B6">
        <f>OptimalityParameters!F6</f>
        <v>75906.922499999462</v>
      </c>
      <c r="C6" s="7">
        <f>OptimalityParameters!I6</f>
        <v>75700.922990787847</v>
      </c>
      <c r="D6">
        <f>OptimalityParameters!L6</f>
        <v>74889.549899999474</v>
      </c>
      <c r="E6" s="4">
        <f>OptimalityParameters!N6</f>
        <v>575493.88052046811</v>
      </c>
      <c r="F6" s="3" t="s">
        <v>42</v>
      </c>
      <c r="G6" s="8">
        <f>100*(E2-E6)/E2</f>
        <v>6.4302888785866257</v>
      </c>
      <c r="H6" s="4" t="s">
        <v>26</v>
      </c>
      <c r="I6" t="s">
        <v>30</v>
      </c>
      <c r="J6" t="s">
        <v>32</v>
      </c>
    </row>
    <row r="7" spans="1:10" x14ac:dyDescent="0.25">
      <c r="A7">
        <f>OptimalityParameters!C7</f>
        <v>75756.407399999196</v>
      </c>
      <c r="B7">
        <f>OptimalityParameters!F7</f>
        <v>75906.922499999113</v>
      </c>
      <c r="C7">
        <f>OptimalityParameters!I7</f>
        <v>75813.422399999181</v>
      </c>
      <c r="D7" s="7">
        <f>OptimalityParameters!L7</f>
        <v>74524.078187460516</v>
      </c>
      <c r="E7" s="4">
        <f>OptimalityParameters!N7</f>
        <v>575746.95768162108</v>
      </c>
      <c r="F7" s="3" t="s">
        <v>42</v>
      </c>
      <c r="G7" s="8">
        <f>100*(E2-E7)/E2</f>
        <v>6.3891409921154541</v>
      </c>
      <c r="H7" s="4" t="s">
        <v>26</v>
      </c>
      <c r="I7" t="s">
        <v>30</v>
      </c>
      <c r="J7" t="s">
        <v>33</v>
      </c>
    </row>
    <row r="8" spans="1:10" x14ac:dyDescent="0.25">
      <c r="A8" s="34">
        <f>OptimalityParameters!C8</f>
        <v>84403.79216349787</v>
      </c>
      <c r="B8" s="34">
        <f>OptimalityParameters!F8</f>
        <v>84876.10822385631</v>
      </c>
      <c r="C8" s="34">
        <f>OptimalityParameters!I8</f>
        <v>85017.312190313154</v>
      </c>
      <c r="D8" s="34">
        <f>OptimalityParameters!L8</f>
        <v>83445.275724348146</v>
      </c>
      <c r="E8" s="2">
        <f>OptimalityParameters!N8</f>
        <v>621565.30679780734</v>
      </c>
      <c r="F8" s="3" t="s">
        <v>42</v>
      </c>
      <c r="G8" s="3" t="s">
        <v>42</v>
      </c>
      <c r="H8" s="9" t="s">
        <v>34</v>
      </c>
      <c r="I8" t="s">
        <v>27</v>
      </c>
      <c r="J8" t="s">
        <v>32</v>
      </c>
    </row>
    <row r="9" spans="1:10" x14ac:dyDescent="0.25">
      <c r="A9">
        <f>OptimalityParameters!C9</f>
        <v>74842.6542305373</v>
      </c>
      <c r="B9">
        <f>OptimalityParameters!F9</f>
        <v>75811.910736108548</v>
      </c>
      <c r="C9">
        <f>OptimalityParameters!I9</f>
        <v>75059.533660076195</v>
      </c>
      <c r="D9">
        <f>OptimalityParameters!L9</f>
        <v>74122.426753636668</v>
      </c>
      <c r="E9" s="5">
        <f>OptimalityParameters!N9</f>
        <v>605230.16019012127</v>
      </c>
      <c r="F9" s="6">
        <f>100*(E8-E9)/E8</f>
        <v>2.6280660180089206</v>
      </c>
      <c r="G9" s="3" t="s">
        <v>42</v>
      </c>
      <c r="H9" s="9" t="s">
        <v>34</v>
      </c>
      <c r="I9" t="s">
        <v>29</v>
      </c>
      <c r="J9" t="s">
        <v>32</v>
      </c>
    </row>
    <row r="10" spans="1:10" x14ac:dyDescent="0.25">
      <c r="A10" s="7">
        <f>OptimalityParameters!C10</f>
        <v>75249.183472686636</v>
      </c>
      <c r="B10">
        <f>OptimalityParameters!F10</f>
        <v>75987.737099997743</v>
      </c>
      <c r="C10">
        <f>OptimalityParameters!I10</f>
        <v>76892.984099998343</v>
      </c>
      <c r="D10">
        <f>OptimalityParameters!L10</f>
        <v>74459.032199997775</v>
      </c>
      <c r="E10" s="9">
        <f>OptimalityParameters!N10</f>
        <v>575159.28500559845</v>
      </c>
      <c r="F10" s="3" t="s">
        <v>42</v>
      </c>
      <c r="G10" s="10">
        <f>100*(E8-E10)/E8</f>
        <v>7.4659929189555907</v>
      </c>
      <c r="H10" s="9" t="s">
        <v>34</v>
      </c>
      <c r="I10" t="s">
        <v>30</v>
      </c>
      <c r="J10" t="s">
        <v>28</v>
      </c>
    </row>
    <row r="11" spans="1:10" x14ac:dyDescent="0.25">
      <c r="A11">
        <f>OptimalityParameters!C11</f>
        <v>74064.619799999346</v>
      </c>
      <c r="B11" s="7">
        <f>OptimalityParameters!F11</f>
        <v>74527.899456232073</v>
      </c>
      <c r="C11">
        <f>OptimalityParameters!I11</f>
        <v>75616.678799999368</v>
      </c>
      <c r="D11">
        <f>OptimalityParameters!L11</f>
        <v>73231.356599999359</v>
      </c>
      <c r="E11" s="9">
        <f>OptimalityParameters!N11</f>
        <v>575057.76533029787</v>
      </c>
      <c r="F11" s="3" t="s">
        <v>42</v>
      </c>
      <c r="G11" s="10">
        <f>100*(E9-E11)/E8</f>
        <v>4.8542598066269411</v>
      </c>
      <c r="H11" s="9" t="s">
        <v>34</v>
      </c>
      <c r="I11" t="s">
        <v>30</v>
      </c>
      <c r="J11" t="s">
        <v>31</v>
      </c>
    </row>
    <row r="12" spans="1:10" x14ac:dyDescent="0.25">
      <c r="A12">
        <f>OptimalityParameters!C12</f>
        <v>72212.895900000047</v>
      </c>
      <c r="B12">
        <f>OptimalityParameters!F12</f>
        <v>72801.461700000058</v>
      </c>
      <c r="C12" s="7">
        <f>OptimalityParameters!I12</f>
        <v>73217.024132292951</v>
      </c>
      <c r="D12">
        <f>OptimalityParameters!L12</f>
        <v>71432.847900000052</v>
      </c>
      <c r="E12" s="9">
        <f>OptimalityParameters!N12</f>
        <v>576084.31317896571</v>
      </c>
      <c r="F12" s="3" t="s">
        <v>42</v>
      </c>
      <c r="G12" s="10">
        <f>100*(E8-E12)/E8</f>
        <v>7.3171705565665395</v>
      </c>
      <c r="H12" s="9" t="s">
        <v>34</v>
      </c>
      <c r="I12" t="s">
        <v>30</v>
      </c>
      <c r="J12" t="s">
        <v>32</v>
      </c>
    </row>
    <row r="13" spans="1:10" x14ac:dyDescent="0.25">
      <c r="A13">
        <f>OptimalityParameters!C13</f>
        <v>75350.465999997701</v>
      </c>
      <c r="B13">
        <f>OptimalityParameters!F13</f>
        <v>75987.737099997772</v>
      </c>
      <c r="C13">
        <f>OptimalityParameters!I13</f>
        <v>76892.984099998663</v>
      </c>
      <c r="D13" s="7">
        <f>OptimalityParameters!L13</f>
        <v>74458.966219521913</v>
      </c>
      <c r="E13" s="9">
        <f>OptimalityParameters!N13</f>
        <v>575058.05305857596</v>
      </c>
      <c r="F13" s="3" t="s">
        <v>42</v>
      </c>
      <c r="G13" s="10">
        <f>100*(E8-E13)/E8</f>
        <v>7.4822795337192138</v>
      </c>
      <c r="H13" s="9" t="s">
        <v>34</v>
      </c>
      <c r="I13" t="s">
        <v>30</v>
      </c>
      <c r="J13" t="s">
        <v>33</v>
      </c>
    </row>
    <row r="14" spans="1:10" x14ac:dyDescent="0.25">
      <c r="A14" s="34">
        <f>OptimalityParameters!C14</f>
        <v>86021.209712927404</v>
      </c>
      <c r="B14" s="34">
        <f>OptimalityParameters!F14</f>
        <v>86502.718442087309</v>
      </c>
      <c r="C14" s="34">
        <f>OptimalityParameters!I14</f>
        <v>84324.356729445484</v>
      </c>
      <c r="D14" s="34">
        <f>OptimalityParameters!L14</f>
        <v>85064.362179463322</v>
      </c>
      <c r="E14" s="2">
        <f>OptimalityParameters!N14</f>
        <v>617292.11963296565</v>
      </c>
      <c r="F14" s="3" t="s">
        <v>42</v>
      </c>
      <c r="G14" s="3" t="s">
        <v>42</v>
      </c>
      <c r="H14" s="11" t="s">
        <v>35</v>
      </c>
      <c r="I14" t="s">
        <v>27</v>
      </c>
      <c r="J14" t="s">
        <v>32</v>
      </c>
    </row>
    <row r="15" spans="1:10" x14ac:dyDescent="0.25">
      <c r="A15">
        <f>OptimalityParameters!C15</f>
        <v>73178.714761876792</v>
      </c>
      <c r="B15">
        <f>OptimalityParameters!F15</f>
        <v>74085.363011666195</v>
      </c>
      <c r="C15">
        <f>OptimalityParameters!I15</f>
        <v>70967.36336166886</v>
      </c>
      <c r="D15">
        <f>OptimalityParameters!L15</f>
        <v>72456.556075828994</v>
      </c>
      <c r="E15" s="5">
        <f>OptimalityParameters!N15</f>
        <v>607822.34601903032</v>
      </c>
      <c r="F15" s="6">
        <f>100*(E14-E15)/E14</f>
        <v>1.5340830237013148</v>
      </c>
      <c r="G15" s="3" t="s">
        <v>42</v>
      </c>
      <c r="H15" s="11" t="s">
        <v>35</v>
      </c>
      <c r="I15" t="s">
        <v>29</v>
      </c>
      <c r="J15" t="s">
        <v>32</v>
      </c>
    </row>
    <row r="16" spans="1:10" x14ac:dyDescent="0.25">
      <c r="A16" s="7">
        <f>OptimalityParameters!C16</f>
        <v>73064.333448476362</v>
      </c>
      <c r="B16">
        <f>OptimalityParameters!F16</f>
        <v>74220.565499998382</v>
      </c>
      <c r="C16">
        <f>OptimalityParameters!I16</f>
        <v>71685.507599998309</v>
      </c>
      <c r="D16">
        <f>OptimalityParameters!L16</f>
        <v>72455.330699998187</v>
      </c>
      <c r="E16" s="11">
        <f>OptimalityParameters!N16</f>
        <v>578138.93708182801</v>
      </c>
      <c r="F16" s="3" t="s">
        <v>42</v>
      </c>
      <c r="G16" s="12">
        <f>100*(E14-E16)/E14</f>
        <v>6.3427316348081098</v>
      </c>
      <c r="H16" s="11" t="s">
        <v>35</v>
      </c>
      <c r="I16" t="s">
        <v>30</v>
      </c>
      <c r="J16" t="s">
        <v>28</v>
      </c>
    </row>
    <row r="17" spans="1:10" x14ac:dyDescent="0.25">
      <c r="A17">
        <f>OptimalityParameters!C17</f>
        <v>72048.294899998378</v>
      </c>
      <c r="B17" s="7">
        <f>OptimalityParameters!F17</f>
        <v>72404.833458570283</v>
      </c>
      <c r="C17">
        <f>OptimalityParameters!I17</f>
        <v>70412.733899998333</v>
      </c>
      <c r="D17">
        <f>OptimalityParameters!L17</f>
        <v>71227.655099998374</v>
      </c>
      <c r="E17" s="11">
        <f>OptimalityParameters!N17</f>
        <v>578221.04329225793</v>
      </c>
      <c r="F17" s="3" t="s">
        <v>42</v>
      </c>
      <c r="G17" s="12">
        <f>100*(E15-E17)/E14</f>
        <v>4.7953475810403923</v>
      </c>
      <c r="H17" s="11" t="s">
        <v>35</v>
      </c>
      <c r="I17" t="s">
        <v>30</v>
      </c>
      <c r="J17" t="s">
        <v>31</v>
      </c>
    </row>
    <row r="18" spans="1:10" x14ac:dyDescent="0.25">
      <c r="A18">
        <f>OptimalityParameters!C18</f>
        <v>70485.499799999161</v>
      </c>
      <c r="B18">
        <f>OptimalityParameters!F18</f>
        <v>71208.65789999922</v>
      </c>
      <c r="C18" s="7">
        <f>OptimalityParameters!I18</f>
        <v>69433.160868201638</v>
      </c>
      <c r="D18">
        <f>OptimalityParameters!L18</f>
        <v>69876.276299999168</v>
      </c>
      <c r="E18" s="11">
        <f>OptimalityParameters!N18</f>
        <v>578060.45556977077</v>
      </c>
      <c r="F18" s="3" t="s">
        <v>42</v>
      </c>
      <c r="G18" s="12">
        <f>100*(E14-E18)/E14</f>
        <v>6.3554454715089435</v>
      </c>
      <c r="H18" s="11" t="s">
        <v>35</v>
      </c>
      <c r="I18" t="s">
        <v>30</v>
      </c>
      <c r="J18" t="s">
        <v>32</v>
      </c>
    </row>
    <row r="19" spans="1:10" x14ac:dyDescent="0.25">
      <c r="A19">
        <f>OptimalityParameters!C19</f>
        <v>73334.141099999455</v>
      </c>
      <c r="B19">
        <f>OptimalityParameters!F19</f>
        <v>74220.565499999473</v>
      </c>
      <c r="C19">
        <f>OptimalityParameters!I19</f>
        <v>71685.507599999473</v>
      </c>
      <c r="D19" s="7">
        <f>OptimalityParameters!L19</f>
        <v>72261.08164932068</v>
      </c>
      <c r="E19" s="11">
        <f>OptimalityParameters!N19</f>
        <v>578063.38931976084</v>
      </c>
      <c r="F19" s="3" t="s">
        <v>42</v>
      </c>
      <c r="G19" s="12">
        <f>100*(E14-E19)/E14</f>
        <v>6.354970210300066</v>
      </c>
      <c r="H19" s="11" t="s">
        <v>35</v>
      </c>
      <c r="I19" t="s">
        <v>30</v>
      </c>
      <c r="J19" t="s">
        <v>33</v>
      </c>
    </row>
    <row r="20" spans="1:10" x14ac:dyDescent="0.25">
      <c r="A20" s="34">
        <f>OptimalityParameters!C20</f>
        <v>83935.459897012464</v>
      </c>
      <c r="B20" s="34">
        <f>OptimalityParameters!F20</f>
        <v>84381.788436734845</v>
      </c>
      <c r="C20" s="34">
        <f>OptimalityParameters!I20</f>
        <v>81258.809947472706</v>
      </c>
      <c r="D20" s="34">
        <f>OptimalityParameters!L20</f>
        <v>82982.350160023809</v>
      </c>
      <c r="E20" s="2">
        <f>OptimalityParameters!N20</f>
        <v>618057.2420442485</v>
      </c>
      <c r="F20" s="3" t="s">
        <v>42</v>
      </c>
      <c r="G20" s="3" t="s">
        <v>42</v>
      </c>
      <c r="H20" s="13" t="s">
        <v>36</v>
      </c>
      <c r="I20" t="s">
        <v>27</v>
      </c>
      <c r="J20" t="s">
        <v>32</v>
      </c>
    </row>
    <row r="21" spans="1:10" x14ac:dyDescent="0.25">
      <c r="A21">
        <f>OptimalityParameters!C21</f>
        <v>76865.590726708586</v>
      </c>
      <c r="B21">
        <f>OptimalityParameters!F21</f>
        <v>77293.70533220256</v>
      </c>
      <c r="C21">
        <f>OptimalityParameters!I21</f>
        <v>73164.217451236429</v>
      </c>
      <c r="D21">
        <f>OptimalityParameters!L21</f>
        <v>75953.397955003369</v>
      </c>
      <c r="E21" s="5">
        <f>OptimalityParameters!N21</f>
        <v>601618.60766304901</v>
      </c>
      <c r="F21" s="6">
        <f>100*(E20-E21)/E20</f>
        <v>2.659726844527873</v>
      </c>
      <c r="G21" s="3" t="s">
        <v>42</v>
      </c>
      <c r="H21" s="13" t="s">
        <v>36</v>
      </c>
      <c r="I21" t="s">
        <v>29</v>
      </c>
      <c r="J21" t="s">
        <v>32</v>
      </c>
    </row>
    <row r="22" spans="1:10" x14ac:dyDescent="0.25">
      <c r="A22" s="7">
        <f>OptimalityParameters!C22</f>
        <v>75392.612687512126</v>
      </c>
      <c r="B22">
        <f>OptimalityParameters!F22</f>
        <v>76069.142999999342</v>
      </c>
      <c r="C22">
        <f>OptimalityParameters!I22</f>
        <v>73167.255899999363</v>
      </c>
      <c r="D22">
        <f>OptimalityParameters!L22</f>
        <v>74899.452599999335</v>
      </c>
      <c r="E22" s="13">
        <f>OptimalityParameters!N22</f>
        <v>571405.83880791883</v>
      </c>
      <c r="F22" s="3" t="s">
        <v>42</v>
      </c>
      <c r="G22" s="14">
        <f>100*(E20-E22)/E20</f>
        <v>7.5480716125950282</v>
      </c>
      <c r="H22" s="13" t="s">
        <v>36</v>
      </c>
      <c r="I22" t="s">
        <v>30</v>
      </c>
      <c r="J22" t="s">
        <v>28</v>
      </c>
    </row>
    <row r="23" spans="1:10" x14ac:dyDescent="0.25">
      <c r="A23">
        <f>OptimalityParameters!C23</f>
        <v>75400.561799999501</v>
      </c>
      <c r="B23" s="7">
        <f>OptimalityParameters!F23</f>
        <v>76215.517699258577</v>
      </c>
      <c r="C23">
        <f>OptimalityParameters!I23</f>
        <v>73167.255899999509</v>
      </c>
      <c r="D23">
        <f>OptimalityParameters!L23</f>
        <v>74899.452599999495</v>
      </c>
      <c r="E23" s="13">
        <f>OptimalityParameters!N23</f>
        <v>571251.39814413688</v>
      </c>
      <c r="F23" s="3" t="s">
        <v>42</v>
      </c>
      <c r="G23" s="14">
        <f>100*(E21-E23)/E20</f>
        <v>4.9133328522243991</v>
      </c>
      <c r="H23" s="13" t="s">
        <v>36</v>
      </c>
      <c r="I23" t="s">
        <v>30</v>
      </c>
      <c r="J23" t="s">
        <v>31</v>
      </c>
    </row>
    <row r="24" spans="1:10" x14ac:dyDescent="0.25">
      <c r="A24">
        <f>OptimalityParameters!C24</f>
        <v>75400.561799999588</v>
      </c>
      <c r="B24">
        <f>OptimalityParameters!F24</f>
        <v>76069.142999999545</v>
      </c>
      <c r="C24" s="7">
        <f>OptimalityParameters!I24</f>
        <v>73139.165977795288</v>
      </c>
      <c r="D24">
        <f>OptimalityParameters!L24</f>
        <v>74899.452599999597</v>
      </c>
      <c r="E24" s="13">
        <f>OptimalityParameters!N24</f>
        <v>571425.90195481956</v>
      </c>
      <c r="F24" s="3" t="s">
        <v>42</v>
      </c>
      <c r="G24" s="14">
        <f>100*(E20-E24)/E20</f>
        <v>7.5448254493700224</v>
      </c>
      <c r="H24" s="13" t="s">
        <v>36</v>
      </c>
      <c r="I24" t="s">
        <v>30</v>
      </c>
      <c r="J24" t="s">
        <v>32</v>
      </c>
    </row>
    <row r="25" spans="1:10" x14ac:dyDescent="0.25">
      <c r="A25">
        <f>OptimalityParameters!C25</f>
        <v>76894.664399999208</v>
      </c>
      <c r="B25">
        <f>OptimalityParameters!F25</f>
        <v>77392.119599999147</v>
      </c>
      <c r="C25">
        <f>OptimalityParameters!I25</f>
        <v>74564.595899999273</v>
      </c>
      <c r="D25" s="7">
        <f>OptimalityParameters!L25</f>
        <v>75688.850254512407</v>
      </c>
      <c r="E25" s="13">
        <f>OptimalityParameters!N25</f>
        <v>571644.21177597472</v>
      </c>
      <c r="F25" s="3" t="s">
        <v>42</v>
      </c>
      <c r="G25" s="14">
        <f>100*(E20-E25)/E20</f>
        <v>7.5095035072739975</v>
      </c>
      <c r="H25" s="13" t="s">
        <v>36</v>
      </c>
      <c r="I25" t="s">
        <v>30</v>
      </c>
      <c r="J25" t="s">
        <v>33</v>
      </c>
    </row>
    <row r="26" spans="1:10" x14ac:dyDescent="0.25">
      <c r="A26" s="34">
        <f>OptimalityParameters!C26</f>
        <v>71767.771333282988</v>
      </c>
      <c r="B26" s="34">
        <f>OptimalityParameters!F26</f>
        <v>72216.837285597358</v>
      </c>
      <c r="C26" s="34">
        <f>OptimalityParameters!I26</f>
        <v>72534.223451191268</v>
      </c>
      <c r="D26" s="34">
        <f>OptimalityParameters!L26</f>
        <v>71618.650002994415</v>
      </c>
      <c r="E26" s="2">
        <f>OptimalityParameters!N26</f>
        <v>626358.6016442948</v>
      </c>
      <c r="F26" s="3" t="s">
        <v>42</v>
      </c>
      <c r="G26" s="3" t="s">
        <v>42</v>
      </c>
      <c r="H26" s="15" t="s">
        <v>37</v>
      </c>
      <c r="I26" t="s">
        <v>27</v>
      </c>
      <c r="J26" t="s">
        <v>32</v>
      </c>
    </row>
    <row r="27" spans="1:10" x14ac:dyDescent="0.25">
      <c r="A27">
        <f>OptimalityParameters!C27</f>
        <v>68112.392616996367</v>
      </c>
      <c r="B27">
        <f>OptimalityParameters!F27</f>
        <v>68733.744382412202</v>
      </c>
      <c r="C27">
        <f>OptimalityParameters!I27</f>
        <v>67858.719959763504</v>
      </c>
      <c r="D27">
        <f>OptimalityParameters!L27</f>
        <v>68106.308545805819</v>
      </c>
      <c r="E27" s="5">
        <f>OptimalityParameters!N27</f>
        <v>609509.70140615117</v>
      </c>
      <c r="F27" s="6">
        <f>100*(E26-E27)/E26</f>
        <v>2.6899766673455883</v>
      </c>
      <c r="G27" s="3" t="s">
        <v>42</v>
      </c>
      <c r="H27" s="15" t="s">
        <v>37</v>
      </c>
      <c r="I27" t="s">
        <v>29</v>
      </c>
      <c r="J27" t="s">
        <v>32</v>
      </c>
    </row>
    <row r="28" spans="1:10" x14ac:dyDescent="0.25">
      <c r="A28" s="7">
        <f>OptimalityParameters!C28</f>
        <v>66743.470826614153</v>
      </c>
      <c r="B28">
        <f>OptimalityParameters!F28</f>
        <v>67581.652499997552</v>
      </c>
      <c r="C28">
        <f>OptimalityParameters!I28</f>
        <v>67590.134999997681</v>
      </c>
      <c r="D28">
        <f>OptimalityParameters!L28</f>
        <v>66654.664199997613</v>
      </c>
      <c r="E28" s="15">
        <f>OptimalityParameters!N28</f>
        <v>559006.8679482881</v>
      </c>
      <c r="F28" s="3" t="s">
        <v>42</v>
      </c>
      <c r="G28" s="16">
        <f>100*(E26-E28)/E26</f>
        <v>10.752903132358568</v>
      </c>
      <c r="H28" s="15" t="s">
        <v>37</v>
      </c>
      <c r="I28" t="s">
        <v>30</v>
      </c>
      <c r="J28" t="s">
        <v>28</v>
      </c>
    </row>
    <row r="29" spans="1:10" x14ac:dyDescent="0.25">
      <c r="A29">
        <f>OptimalityParameters!C29</f>
        <v>64860.553799998706</v>
      </c>
      <c r="B29" s="7">
        <f>OptimalityParameters!F29</f>
        <v>66004.082714087155</v>
      </c>
      <c r="C29">
        <f>OptimalityParameters!I29</f>
        <v>65860.398899998749</v>
      </c>
      <c r="D29">
        <f>OptimalityParameters!L29</f>
        <v>65094.886799998771</v>
      </c>
      <c r="E29" s="15">
        <f>OptimalityParameters!N29</f>
        <v>559006.8654996847</v>
      </c>
      <c r="F29" s="3" t="s">
        <v>42</v>
      </c>
      <c r="G29" s="16">
        <f>100*(E27-E29)/E26</f>
        <v>8.0629268559397413</v>
      </c>
      <c r="H29" s="15" t="s">
        <v>37</v>
      </c>
      <c r="I29" t="s">
        <v>30</v>
      </c>
      <c r="J29" t="s">
        <v>31</v>
      </c>
    </row>
    <row r="30" spans="1:10" x14ac:dyDescent="0.25">
      <c r="A30">
        <f>OptimalityParameters!C30</f>
        <v>64860.553799998983</v>
      </c>
      <c r="B30">
        <f>OptimalityParameters!F30</f>
        <v>65797.904699998981</v>
      </c>
      <c r="C30" s="7">
        <f>OptimalityParameters!I30</f>
        <v>66066.579886996289</v>
      </c>
      <c r="D30">
        <f>OptimalityParameters!L30</f>
        <v>65094.886799999033</v>
      </c>
      <c r="E30" s="15">
        <f>OptimalityParameters!N30</f>
        <v>559006.87024515518</v>
      </c>
      <c r="F30" s="3" t="s">
        <v>42</v>
      </c>
      <c r="G30" s="16">
        <f>100*(E26-E30)/E26</f>
        <v>10.752902765656957</v>
      </c>
      <c r="H30" s="15" t="s">
        <v>37</v>
      </c>
      <c r="I30" t="s">
        <v>30</v>
      </c>
      <c r="J30" t="s">
        <v>32</v>
      </c>
    </row>
    <row r="31" spans="1:10" x14ac:dyDescent="0.25">
      <c r="A31">
        <f>OptimalityParameters!C31</f>
        <v>64860.553799999427</v>
      </c>
      <c r="B31">
        <f>OptimalityParameters!F31</f>
        <v>65797.904699999446</v>
      </c>
      <c r="C31">
        <f>OptimalityParameters!I31</f>
        <v>65860.398899999476</v>
      </c>
      <c r="D31" s="7">
        <f>OptimalityParameters!L31</f>
        <v>65299.240606333842</v>
      </c>
      <c r="E31" s="15">
        <f>OptimalityParameters!N31</f>
        <v>559008.68377189524</v>
      </c>
      <c r="F31" s="3" t="s">
        <v>42</v>
      </c>
      <c r="G31" s="16">
        <f>100*(E26-E31)/E26</f>
        <v>10.752613230758689</v>
      </c>
      <c r="H31" s="15" t="s">
        <v>37</v>
      </c>
      <c r="I31" t="s">
        <v>30</v>
      </c>
      <c r="J31" t="s">
        <v>33</v>
      </c>
    </row>
    <row r="32" spans="1:10" x14ac:dyDescent="0.25">
      <c r="A32" s="34">
        <f>OptimalityParameters!C32</f>
        <v>79750.328507212762</v>
      </c>
      <c r="B32" s="34">
        <f>OptimalityParameters!F32</f>
        <v>80175.71123544997</v>
      </c>
      <c r="C32" s="34">
        <f>OptimalityParameters!I32</f>
        <v>76548.597062987028</v>
      </c>
      <c r="D32" s="34">
        <f>OptimalityParameters!L32</f>
        <v>78769.199565359086</v>
      </c>
      <c r="E32" s="2">
        <f>OptimalityParameters!N32</f>
        <v>640665.76934121712</v>
      </c>
      <c r="F32" s="3" t="s">
        <v>42</v>
      </c>
      <c r="G32" s="3"/>
      <c r="H32" s="17" t="s">
        <v>38</v>
      </c>
      <c r="I32" t="s">
        <v>27</v>
      </c>
      <c r="J32" t="s">
        <v>32</v>
      </c>
    </row>
    <row r="33" spans="1:10" x14ac:dyDescent="0.25">
      <c r="A33">
        <f>OptimalityParameters!C33</f>
        <v>76170.83739891088</v>
      </c>
      <c r="B33">
        <f>OptimalityParameters!F33</f>
        <v>76682.912043995049</v>
      </c>
      <c r="C33">
        <f>OptimalityParameters!I33</f>
        <v>71696.604957522388</v>
      </c>
      <c r="D33">
        <f>OptimalityParameters!L33</f>
        <v>75320.351027153927</v>
      </c>
      <c r="E33" s="5">
        <f>OptimalityParameters!N33</f>
        <v>623921.16870017454</v>
      </c>
      <c r="F33" s="6">
        <f>100*(E32-E33)/E32</f>
        <v>2.6136249886209293</v>
      </c>
      <c r="G33" s="3" t="s">
        <v>42</v>
      </c>
      <c r="H33" s="17" t="s">
        <v>38</v>
      </c>
      <c r="I33" t="s">
        <v>29</v>
      </c>
      <c r="J33" t="s">
        <v>32</v>
      </c>
    </row>
    <row r="34" spans="1:10" x14ac:dyDescent="0.25">
      <c r="A34" s="7">
        <f>OptimalityParameters!C34</f>
        <v>72475.120337341621</v>
      </c>
      <c r="B34">
        <f>OptimalityParameters!F34</f>
        <v>73430.848799999279</v>
      </c>
      <c r="C34">
        <f>OptimalityParameters!I34</f>
        <v>69940.766699999251</v>
      </c>
      <c r="D34">
        <f>OptimalityParameters!L34</f>
        <v>71941.562999999311</v>
      </c>
      <c r="E34" s="17">
        <f>OptimalityParameters!N34</f>
        <v>571146.16799296485</v>
      </c>
      <c r="F34" s="3" t="s">
        <v>42</v>
      </c>
      <c r="G34" s="18">
        <f>100*(E32-E34)/E32</f>
        <v>10.851149643867782</v>
      </c>
      <c r="H34" s="17" t="s">
        <v>38</v>
      </c>
      <c r="I34" t="s">
        <v>30</v>
      </c>
      <c r="J34" t="s">
        <v>28</v>
      </c>
    </row>
    <row r="35" spans="1:10" x14ac:dyDescent="0.25">
      <c r="A35">
        <f>OptimalityParameters!C35</f>
        <v>72196.799399999829</v>
      </c>
      <c r="B35" s="7">
        <f>OptimalityParameters!F35</f>
        <v>73709.236873308168</v>
      </c>
      <c r="C35">
        <f>OptimalityParameters!I35</f>
        <v>69940.766699999818</v>
      </c>
      <c r="D35">
        <f>OptimalityParameters!L35</f>
        <v>71941.562999999805</v>
      </c>
      <c r="E35" s="17">
        <f>OptimalityParameters!N35</f>
        <v>571146.43717752141</v>
      </c>
      <c r="F35" s="3" t="s">
        <v>42</v>
      </c>
      <c r="G35" s="18">
        <f>100*(E33-E35)/E32</f>
        <v>8.2374826388680429</v>
      </c>
      <c r="H35" s="17" t="s">
        <v>38</v>
      </c>
      <c r="I35" t="s">
        <v>30</v>
      </c>
      <c r="J35" t="s">
        <v>31</v>
      </c>
    </row>
    <row r="36" spans="1:10" x14ac:dyDescent="0.25">
      <c r="A36">
        <f>OptimalityParameters!C36</f>
        <v>73963.468799999187</v>
      </c>
      <c r="B36">
        <f>OptimalityParameters!F36</f>
        <v>75067.949699999153</v>
      </c>
      <c r="C36" s="7">
        <f>OptimalityParameters!I36</f>
        <v>71613.933985357682</v>
      </c>
      <c r="D36">
        <f>OptimalityParameters!L36</f>
        <v>73649.771099999183</v>
      </c>
      <c r="E36" s="17">
        <f>OptimalityParameters!N36</f>
        <v>571389.13985840464</v>
      </c>
      <c r="F36" s="3" t="s">
        <v>42</v>
      </c>
      <c r="G36" s="18">
        <f>100*(E32-E36)/E32</f>
        <v>10.813224741825703</v>
      </c>
      <c r="H36" s="17" t="s">
        <v>38</v>
      </c>
      <c r="I36" t="s">
        <v>30</v>
      </c>
      <c r="J36" t="s">
        <v>32</v>
      </c>
    </row>
    <row r="37" spans="1:10" x14ac:dyDescent="0.25">
      <c r="A37">
        <f>OptimalityParameters!C37</f>
        <v>72196.799399998665</v>
      </c>
      <c r="B37">
        <f>OptimalityParameters!F37</f>
        <v>73430.848799998494</v>
      </c>
      <c r="C37">
        <f>OptimalityParameters!I37</f>
        <v>69940.766699998814</v>
      </c>
      <c r="D37" s="7">
        <f>OptimalityParameters!L37</f>
        <v>71931.885179793637</v>
      </c>
      <c r="E37" s="17">
        <f>OptimalityParameters!N37</f>
        <v>571434.02458928875</v>
      </c>
      <c r="F37" s="3" t="s">
        <v>42</v>
      </c>
      <c r="G37" s="18">
        <f>100*(E32-E37)/E32</f>
        <v>10.80621879066801</v>
      </c>
      <c r="H37" s="17" t="s">
        <v>38</v>
      </c>
      <c r="I37" t="s">
        <v>30</v>
      </c>
      <c r="J37" t="s">
        <v>33</v>
      </c>
    </row>
    <row r="38" spans="1:10" x14ac:dyDescent="0.25">
      <c r="A38" s="34">
        <f>OptimalityParameters!C38</f>
        <v>75612.806626692691</v>
      </c>
      <c r="B38" s="34">
        <f>OptimalityParameters!F38</f>
        <v>76084.606601350097</v>
      </c>
      <c r="C38" s="34">
        <f>OptimalityParameters!I38</f>
        <v>72737.133542928932</v>
      </c>
      <c r="D38" s="34">
        <f>OptimalityParameters!L38</f>
        <v>74963.672086918246</v>
      </c>
      <c r="E38" s="2">
        <f>OptimalityParameters!N38</f>
        <v>621355.92122706352</v>
      </c>
      <c r="F38" s="3" t="s">
        <v>42</v>
      </c>
      <c r="G38" s="3" t="s">
        <v>42</v>
      </c>
      <c r="H38" s="19" t="s">
        <v>39</v>
      </c>
      <c r="I38" t="s">
        <v>27</v>
      </c>
      <c r="J38" t="s">
        <v>32</v>
      </c>
    </row>
    <row r="39" spans="1:10" x14ac:dyDescent="0.25">
      <c r="A39">
        <f>OptimalityParameters!C39</f>
        <v>65758.818060278325</v>
      </c>
      <c r="B39">
        <f>OptimalityParameters!F39</f>
        <v>66258.253257917095</v>
      </c>
      <c r="C39">
        <f>OptimalityParameters!I39</f>
        <v>61283.592712150792</v>
      </c>
      <c r="D39">
        <f>OptimalityParameters!L39</f>
        <v>65326.090568145177</v>
      </c>
      <c r="E39" s="5">
        <f>OptimalityParameters!N39</f>
        <v>604679.86000693357</v>
      </c>
      <c r="F39" s="6">
        <f>100*(E38-E39)/E38</f>
        <v>2.6838178651613718</v>
      </c>
      <c r="G39" s="3" t="s">
        <v>42</v>
      </c>
      <c r="H39" s="19" t="s">
        <v>39</v>
      </c>
      <c r="I39" t="s">
        <v>29</v>
      </c>
      <c r="J39" t="s">
        <v>32</v>
      </c>
    </row>
    <row r="40" spans="1:10" x14ac:dyDescent="0.25">
      <c r="A40" s="7">
        <f>OptimalityParameters!C40</f>
        <v>62235.771751359272</v>
      </c>
      <c r="B40">
        <f>OptimalityParameters!F40</f>
        <v>63785.763899996899</v>
      </c>
      <c r="C40">
        <f>OptimalityParameters!I40</f>
        <v>61032.734099997608</v>
      </c>
      <c r="D40">
        <f>OptimalityParameters!L40</f>
        <v>62631.644399997582</v>
      </c>
      <c r="E40" s="20">
        <f>OptimalityParameters!N40</f>
        <v>575700.02848590619</v>
      </c>
      <c r="F40" s="3" t="s">
        <v>42</v>
      </c>
      <c r="G40" s="37">
        <f>100*(E38-E40)/E38</f>
        <v>7.3477842861777738</v>
      </c>
      <c r="H40" s="19" t="s">
        <v>39</v>
      </c>
      <c r="I40" t="s">
        <v>30</v>
      </c>
      <c r="J40" t="s">
        <v>28</v>
      </c>
    </row>
    <row r="41" spans="1:10" x14ac:dyDescent="0.25">
      <c r="A41">
        <f>OptimalityParameters!C41</f>
        <v>63242.414099999492</v>
      </c>
      <c r="B41" s="7">
        <f>OptimalityParameters!F41</f>
        <v>62768.185769672171</v>
      </c>
      <c r="C41">
        <f>OptimalityParameters!I41</f>
        <v>61032.734099999449</v>
      </c>
      <c r="D41">
        <f>OptimalityParameters!L41</f>
        <v>62631.644399999437</v>
      </c>
      <c r="E41" s="20">
        <f>OptimalityParameters!N41</f>
        <v>575711.64283760055</v>
      </c>
      <c r="F41" s="3" t="s">
        <v>42</v>
      </c>
      <c r="G41" s="37">
        <f>100*(E39-E41)/E38</f>
        <v>4.6620972263571776</v>
      </c>
      <c r="H41" s="19" t="s">
        <v>39</v>
      </c>
      <c r="I41" t="s">
        <v>30</v>
      </c>
      <c r="J41" t="s">
        <v>31</v>
      </c>
    </row>
    <row r="42" spans="1:10" x14ac:dyDescent="0.25">
      <c r="A42">
        <f>OptimalityParameters!C42</f>
        <v>66726.6443999982</v>
      </c>
      <c r="B42">
        <f>OptimalityParameters!F42</f>
        <v>67192.859699998298</v>
      </c>
      <c r="C42" s="7">
        <f>OptimalityParameters!I42</f>
        <v>64195.62080855963</v>
      </c>
      <c r="D42">
        <f>OptimalityParameters!L42</f>
        <v>66083.084999998246</v>
      </c>
      <c r="E42" s="20">
        <f>OptimalityParameters!N42</f>
        <v>574689.28703520005</v>
      </c>
      <c r="F42" s="3" t="s">
        <v>42</v>
      </c>
      <c r="G42" s="37">
        <f>100*(E38-E42)/E38</f>
        <v>7.510451352858353</v>
      </c>
      <c r="H42" s="19" t="s">
        <v>39</v>
      </c>
      <c r="I42" t="s">
        <v>30</v>
      </c>
      <c r="J42" t="s">
        <v>32</v>
      </c>
    </row>
    <row r="43" spans="1:10" x14ac:dyDescent="0.25">
      <c r="A43">
        <f>OptimalityParameters!C43</f>
        <v>63242.414099999471</v>
      </c>
      <c r="B43">
        <f>OptimalityParameters!F43</f>
        <v>63785.763899999518</v>
      </c>
      <c r="C43">
        <f>OptimalityParameters!I43</f>
        <v>61032.734099999507</v>
      </c>
      <c r="D43" s="7">
        <f>OptimalityParameters!L43</f>
        <v>61648.843495134883</v>
      </c>
      <c r="E43" s="20">
        <f>OptimalityParameters!N43</f>
        <v>575676.20194019726</v>
      </c>
      <c r="F43" s="3" t="s">
        <v>42</v>
      </c>
      <c r="G43" s="37">
        <f>100*(E38-E43)/E38</f>
        <v>7.3516188912559519</v>
      </c>
      <c r="H43" s="19" t="s">
        <v>39</v>
      </c>
      <c r="I43" t="s">
        <v>30</v>
      </c>
      <c r="J43" t="s">
        <v>33</v>
      </c>
    </row>
    <row r="44" spans="1:10" x14ac:dyDescent="0.25">
      <c r="A44" s="34">
        <f>OptimalityParameters!$C$44</f>
        <v>75400.765665860468</v>
      </c>
      <c r="B44" s="34">
        <f>OptimalityParameters!$F$44</f>
        <v>75835.674708015533</v>
      </c>
      <c r="C44" s="34">
        <f>OptimalityParameters!$I$44</f>
        <v>79180.338359696383</v>
      </c>
      <c r="D44" s="34">
        <f>OptimalityParameters!$L$44</f>
        <v>74947.220616751656</v>
      </c>
      <c r="E44" s="2">
        <f>OptimalityParameters!$N$44</f>
        <v>630130.23124835454</v>
      </c>
      <c r="F44" s="3" t="s">
        <v>42</v>
      </c>
      <c r="G44" s="3" t="s">
        <v>42</v>
      </c>
      <c r="H44" s="33" t="s">
        <v>53</v>
      </c>
      <c r="I44" t="s">
        <v>27</v>
      </c>
      <c r="J44" t="s">
        <v>32</v>
      </c>
    </row>
    <row r="45" spans="1:10" x14ac:dyDescent="0.25">
      <c r="A45">
        <f>OptimalityParameters!$C$45</f>
        <v>67353.149031474939</v>
      </c>
      <c r="B45">
        <f>OptimalityParameters!$F$45</f>
        <v>68066.756647271643</v>
      </c>
      <c r="C45">
        <f>OptimalityParameters!$I$45</f>
        <v>69464.659113117537</v>
      </c>
      <c r="D45">
        <f>OptimalityParameters!$L$45</f>
        <v>67191.130340937889</v>
      </c>
      <c r="E45" s="5">
        <f>OptimalityParameters!$N$45</f>
        <v>614131.1235335361</v>
      </c>
      <c r="F45" s="6">
        <f>100*(E44-E45)/E44</f>
        <v>2.5390160511934998</v>
      </c>
      <c r="G45" s="3" t="s">
        <v>42</v>
      </c>
      <c r="H45" s="33" t="s">
        <v>53</v>
      </c>
      <c r="I45" t="s">
        <v>29</v>
      </c>
      <c r="J45" t="s">
        <v>32</v>
      </c>
    </row>
    <row r="46" spans="1:10" x14ac:dyDescent="0.25">
      <c r="A46" s="7">
        <f>OptimalityParameters!$C$46</f>
        <v>66563.050020422947</v>
      </c>
      <c r="B46">
        <f>OptimalityParameters!$F$46</f>
        <v>66918.578399998325</v>
      </c>
      <c r="C46">
        <f>OptimalityParameters!$I$46</f>
        <v>69705.649799998369</v>
      </c>
      <c r="D46">
        <f>OptimalityParameters!$L$46</f>
        <v>66448.829699998358</v>
      </c>
      <c r="E46" s="33">
        <f>OptimalityParameters!$N$46</f>
        <v>563255.86955448054</v>
      </c>
      <c r="G46" s="38">
        <f>100*(E44-E46)/E44</f>
        <v>10.612784211509553</v>
      </c>
      <c r="H46" s="33" t="s">
        <v>53</v>
      </c>
      <c r="I46" t="s">
        <v>30</v>
      </c>
      <c r="J46" t="s">
        <v>28</v>
      </c>
    </row>
    <row r="47" spans="1:10" x14ac:dyDescent="0.25">
      <c r="A47">
        <f>OptimalityParameters!$C$47</f>
        <v>66334.025699998863</v>
      </c>
      <c r="B47" s="7">
        <f>OptimalityParameters!$F$47</f>
        <v>67147.599477865966</v>
      </c>
      <c r="C47">
        <f>OptimalityParameters!$I$47</f>
        <v>69705.649799998864</v>
      </c>
      <c r="D47">
        <f>OptimalityParameters!$L$47</f>
        <v>66448.829699998852</v>
      </c>
      <c r="E47" s="33">
        <f>OptimalityParameters!$N$47</f>
        <v>563255.86553590605</v>
      </c>
      <c r="G47" s="38">
        <f>100*(E45-E47)/E44</f>
        <v>8.0737687980531891</v>
      </c>
      <c r="H47" s="33" t="s">
        <v>53</v>
      </c>
      <c r="I47" t="s">
        <v>30</v>
      </c>
      <c r="J47" t="s">
        <v>31</v>
      </c>
    </row>
    <row r="48" spans="1:10" x14ac:dyDescent="0.25">
      <c r="A48">
        <f>OptimalityParameters!$C$48</f>
        <v>66464.79389999852</v>
      </c>
      <c r="B48">
        <f>OptimalityParameters!$F$48</f>
        <v>67007.360699998477</v>
      </c>
      <c r="C48" s="7">
        <f>OptimalityParameters!$I$48</f>
        <v>69830.771323532608</v>
      </c>
      <c r="D48">
        <f>OptimalityParameters!$L$48</f>
        <v>66401.824499998591</v>
      </c>
      <c r="E48" s="33">
        <f>OptimalityParameters!$N$48</f>
        <v>563187.23478818953</v>
      </c>
      <c r="G48" s="38">
        <f>100*(E44-E48)/E44</f>
        <v>10.62367636727155</v>
      </c>
      <c r="H48" s="33" t="s">
        <v>53</v>
      </c>
      <c r="I48" t="s">
        <v>30</v>
      </c>
      <c r="J48" t="s">
        <v>32</v>
      </c>
    </row>
    <row r="49" spans="1:10" x14ac:dyDescent="0.25">
      <c r="A49">
        <f>OptimalityParameters!$C$49</f>
        <v>66334.025699997175</v>
      </c>
      <c r="B49">
        <f>OptimalityParameters!$F$49</f>
        <v>66918.578399997248</v>
      </c>
      <c r="C49">
        <f>OptimalityParameters!$I$49</f>
        <v>69705.649799997118</v>
      </c>
      <c r="D49" s="7">
        <f>OptimalityParameters!$L$49</f>
        <v>66677.853589644772</v>
      </c>
      <c r="E49" s="33">
        <f>OptimalityParameters!$N$49</f>
        <v>563255.86578858364</v>
      </c>
      <c r="G49" s="38">
        <f>100*(E44-E49)/E44</f>
        <v>10.612784809147422</v>
      </c>
      <c r="H49" s="33" t="s">
        <v>53</v>
      </c>
      <c r="I49" t="s">
        <v>30</v>
      </c>
      <c r="J49" t="s">
        <v>33</v>
      </c>
    </row>
    <row r="50" spans="1:10" x14ac:dyDescent="0.25">
      <c r="A50" s="34">
        <f>OptimalityParameters!$C$50</f>
        <v>78433.073989610828</v>
      </c>
      <c r="B50" s="34">
        <f>OptimalityParameters!$F$50</f>
        <v>79033.032737640548</v>
      </c>
      <c r="C50" s="34">
        <f>OptimalityParameters!$I$50</f>
        <v>78640.912017129274</v>
      </c>
      <c r="D50" s="34">
        <f>OptimalityParameters!$L$50</f>
        <v>77464.150123623316</v>
      </c>
      <c r="E50" s="2">
        <f>OptimalityParameters!$N$50</f>
        <v>644063.7955207678</v>
      </c>
      <c r="F50" s="3" t="s">
        <v>42</v>
      </c>
      <c r="G50" s="3" t="s">
        <v>42</v>
      </c>
      <c r="H50" s="11" t="s">
        <v>54</v>
      </c>
      <c r="I50" t="s">
        <v>27</v>
      </c>
      <c r="J50" t="s">
        <v>32</v>
      </c>
    </row>
    <row r="51" spans="1:10" x14ac:dyDescent="0.25">
      <c r="A51">
        <f>OptimalityParameters!$C$51</f>
        <v>75539.62584816209</v>
      </c>
      <c r="B51">
        <f>OptimalityParameters!$F$51</f>
        <v>76484.526451917089</v>
      </c>
      <c r="C51">
        <f>OptimalityParameters!$I$51</f>
        <v>74588.196477759411</v>
      </c>
      <c r="D51">
        <f>OptimalityParameters!$L$51</f>
        <v>74815.903884314204</v>
      </c>
      <c r="E51" s="5">
        <f>OptimalityParameters!$N$51</f>
        <v>627674.77633644361</v>
      </c>
      <c r="F51" s="6">
        <f>100*(E50-E51)/E50</f>
        <v>2.5446266811306471</v>
      </c>
      <c r="G51" s="3" t="s">
        <v>42</v>
      </c>
      <c r="H51" s="11" t="s">
        <v>54</v>
      </c>
      <c r="I51" t="s">
        <v>29</v>
      </c>
      <c r="J51" t="s">
        <v>32</v>
      </c>
    </row>
    <row r="52" spans="1:10" x14ac:dyDescent="0.25">
      <c r="A52" s="7">
        <f>OptimalityParameters!$C$52</f>
        <v>75078.772389197271</v>
      </c>
      <c r="B52">
        <f>OptimalityParameters!$F$52</f>
        <v>76141.080899999797</v>
      </c>
      <c r="C52">
        <f>OptimalityParameters!$I$52</f>
        <v>76037.331599999787</v>
      </c>
      <c r="D52">
        <f>OptimalityParameters!$L$52</f>
        <v>74413.767599999832</v>
      </c>
      <c r="E52" s="11">
        <f>OptimalityParameters!$N$52</f>
        <v>574578.72834110993</v>
      </c>
      <c r="G52" s="12">
        <f>100*(E50-E52)/E50</f>
        <v>10.788537977588796</v>
      </c>
      <c r="H52" s="11" t="s">
        <v>54</v>
      </c>
      <c r="I52" t="s">
        <v>30</v>
      </c>
      <c r="J52" t="s">
        <v>28</v>
      </c>
    </row>
    <row r="53" spans="1:10" x14ac:dyDescent="0.25">
      <c r="A53">
        <f>OptimalityParameters!$C$53</f>
        <v>75489.972299998757</v>
      </c>
      <c r="B53" s="7">
        <f>OptimalityParameters!$F$53</f>
        <v>75398.08346946229</v>
      </c>
      <c r="C53">
        <f>OptimalityParameters!$I$53</f>
        <v>76130.904599998801</v>
      </c>
      <c r="D53">
        <f>OptimalityParameters!$L$53</f>
        <v>75037.25249999878</v>
      </c>
      <c r="E53" s="11">
        <f>OptimalityParameters!$N$53</f>
        <v>574194.40733717929</v>
      </c>
      <c r="G53" s="12">
        <f>100*(E51-E53)/E50</f>
        <v>8.3035825598645747</v>
      </c>
      <c r="H53" s="11" t="s">
        <v>54</v>
      </c>
      <c r="I53" t="s">
        <v>30</v>
      </c>
      <c r="J53" t="s">
        <v>31</v>
      </c>
    </row>
    <row r="54" spans="1:10" x14ac:dyDescent="0.25">
      <c r="A54">
        <f>OptimalityParameters!$C$54</f>
        <v>75718.21410000007</v>
      </c>
      <c r="B54">
        <f>OptimalityParameters!$F$54</f>
        <v>76067.377200000075</v>
      </c>
      <c r="C54" s="7">
        <f>OptimalityParameters!$I$54</f>
        <v>75070.416916051341</v>
      </c>
      <c r="D54">
        <f>OptimalityParameters!$L$54</f>
        <v>74816.110800000082</v>
      </c>
      <c r="E54" s="11">
        <f>OptimalityParameters!$N$54</f>
        <v>574578.03059483226</v>
      </c>
      <c r="G54" s="12">
        <f>100*(E50-E54)/E50</f>
        <v>10.788646312552276</v>
      </c>
      <c r="H54" s="11" t="s">
        <v>54</v>
      </c>
      <c r="I54" t="s">
        <v>30</v>
      </c>
      <c r="J54" t="s">
        <v>32</v>
      </c>
    </row>
    <row r="55" spans="1:10" x14ac:dyDescent="0.25">
      <c r="A55">
        <f>OptimalityParameters!$C$55</f>
        <v>74868.304949999758</v>
      </c>
      <c r="B55">
        <f>OptimalityParameters!$F$55</f>
        <v>75690.331649999804</v>
      </c>
      <c r="C55">
        <f>OptimalityParameters!$I$55</f>
        <v>75647.492999999813</v>
      </c>
      <c r="D55" s="7">
        <f>OptimalityParameters!$L$55</f>
        <v>73917.797800226166</v>
      </c>
      <c r="E55" s="11">
        <f>OptimalityParameters!$N$55</f>
        <v>574625.85402581294</v>
      </c>
      <c r="G55" s="12">
        <f>100*(E50-E55)/E50</f>
        <v>10.781221049509503</v>
      </c>
      <c r="H55" s="11" t="s">
        <v>54</v>
      </c>
      <c r="I55" t="s">
        <v>30</v>
      </c>
      <c r="J55" t="s">
        <v>33</v>
      </c>
    </row>
    <row r="56" spans="1:10" x14ac:dyDescent="0.25">
      <c r="A56" s="34">
        <f>OptimalityParameters!$C$56</f>
        <v>85962.177348067984</v>
      </c>
      <c r="B56" s="34">
        <f>OptimalityParameters!$F$56</f>
        <v>86444.850070956556</v>
      </c>
      <c r="C56" s="34">
        <f>OptimalityParameters!$I$56</f>
        <v>84111.480746413334</v>
      </c>
      <c r="D56" s="34">
        <f>OptimalityParameters!$L$56</f>
        <v>85006.35247784933</v>
      </c>
      <c r="E56" s="2">
        <f>OptimalityParameters!$N$56</f>
        <v>633265.94000197924</v>
      </c>
      <c r="F56" s="3" t="s">
        <v>42</v>
      </c>
      <c r="G56" s="3" t="s">
        <v>42</v>
      </c>
      <c r="H56" s="13" t="s">
        <v>55</v>
      </c>
      <c r="I56" t="s">
        <v>27</v>
      </c>
      <c r="J56" t="s">
        <v>32</v>
      </c>
    </row>
    <row r="57" spans="1:10" x14ac:dyDescent="0.25">
      <c r="A57">
        <f>OptimalityParameters!$C$57</f>
        <v>68160.110730559172</v>
      </c>
      <c r="B57">
        <f>OptimalityParameters!$F$57</f>
        <v>68959.154554976936</v>
      </c>
      <c r="C57">
        <f>OptimalityParameters!$I$57</f>
        <v>66932.994264076086</v>
      </c>
      <c r="D57">
        <f>OptimalityParameters!$L$57</f>
        <v>67510.49952162453</v>
      </c>
      <c r="E57" s="5">
        <f>OptimalityParameters!$N$57</f>
        <v>608197.78129334038</v>
      </c>
      <c r="F57" s="6">
        <f>100*(E56-E57)/E56</f>
        <v>3.9585515539585963</v>
      </c>
      <c r="G57" s="3" t="s">
        <v>42</v>
      </c>
      <c r="H57" s="13" t="s">
        <v>55</v>
      </c>
      <c r="I57" t="s">
        <v>29</v>
      </c>
      <c r="J57" t="s">
        <v>32</v>
      </c>
    </row>
    <row r="58" spans="1:10" x14ac:dyDescent="0.25">
      <c r="A58" s="7">
        <f>OptimalityParameters!$C$58</f>
        <v>70531.636234679288</v>
      </c>
      <c r="B58">
        <f>OptimalityParameters!$F$58</f>
        <v>72373.302899997143</v>
      </c>
      <c r="C58">
        <f>OptimalityParameters!$I$58</f>
        <v>71294.308199998224</v>
      </c>
      <c r="D58">
        <f>OptimalityParameters!$L$58</f>
        <v>70976.556899997202</v>
      </c>
      <c r="E58" s="13">
        <f>OptimalityParameters!$N$58</f>
        <v>577645.63901537156</v>
      </c>
      <c r="G58" s="14">
        <f>100*(E56-E58)/E56</f>
        <v>8.7830874002846002</v>
      </c>
      <c r="H58" s="13" t="s">
        <v>55</v>
      </c>
      <c r="I58" t="s">
        <v>30</v>
      </c>
      <c r="J58" t="s">
        <v>28</v>
      </c>
    </row>
    <row r="59" spans="1:10" x14ac:dyDescent="0.25">
      <c r="A59">
        <f>OptimalityParameters!$C$59</f>
        <v>68900.016599999071</v>
      </c>
      <c r="B59" s="7">
        <f>OptimalityParameters!$F$59</f>
        <v>69002.936352625416</v>
      </c>
      <c r="C59">
        <f>OptimalityParameters!$I$59</f>
        <v>68733.824399998877</v>
      </c>
      <c r="D59">
        <f>OptimalityParameters!$L$59</f>
        <v>68166.265499999063</v>
      </c>
      <c r="E59" s="13">
        <f>OptimalityParameters!$N$59</f>
        <v>577519.32175830018</v>
      </c>
      <c r="G59" s="14">
        <f>100*(E57-E59)/E56</f>
        <v>4.8444827989555712</v>
      </c>
      <c r="H59" s="13" t="s">
        <v>55</v>
      </c>
      <c r="I59" t="s">
        <v>30</v>
      </c>
      <c r="J59" t="s">
        <v>31</v>
      </c>
    </row>
    <row r="60" spans="1:10" x14ac:dyDescent="0.25">
      <c r="A60">
        <f>OptimalityParameters!$C$60</f>
        <v>66346.304399999397</v>
      </c>
      <c r="B60">
        <f>OptimalityParameters!$F$60</f>
        <v>67005.393299999414</v>
      </c>
      <c r="C60" s="7">
        <f>OptimalityParameters!$I$60</f>
        <v>66436.666977598288</v>
      </c>
      <c r="D60">
        <f>OptimalityParameters!$L$60</f>
        <v>65912.06519999943</v>
      </c>
      <c r="E60" s="13">
        <f>OptimalityParameters!$N$60</f>
        <v>578376.54913513456</v>
      </c>
      <c r="G60" s="14">
        <f>100*(E56-E60)/E56</f>
        <v>8.6676682574580166</v>
      </c>
      <c r="H60" s="13" t="s">
        <v>55</v>
      </c>
      <c r="I60" t="s">
        <v>30</v>
      </c>
      <c r="J60" t="s">
        <v>32</v>
      </c>
    </row>
    <row r="61" spans="1:10" x14ac:dyDescent="0.25">
      <c r="A61">
        <f>OptimalityParameters!$C$61</f>
        <v>71662.503599999254</v>
      </c>
      <c r="B61">
        <f>OptimalityParameters!$F$61</f>
        <v>72373.302899999282</v>
      </c>
      <c r="C61">
        <f>OptimalityParameters!$I$61</f>
        <v>71294.308199999243</v>
      </c>
      <c r="D61" s="7">
        <f>OptimalityParameters!$L$61</f>
        <v>70083.871055340438</v>
      </c>
      <c r="E61" s="13">
        <f>OptimalityParameters!$N$61</f>
        <v>577407.59408859629</v>
      </c>
      <c r="G61" s="14">
        <f>100*(E56-E61)/E56</f>
        <v>8.8206774413303144</v>
      </c>
      <c r="H61" s="13" t="s">
        <v>55</v>
      </c>
      <c r="I61" t="s">
        <v>30</v>
      </c>
      <c r="J6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2561-EDB5-4DEF-BA20-EE10D0D1B227}">
  <dimension ref="A1:I78"/>
  <sheetViews>
    <sheetView tabSelected="1" workbookViewId="0">
      <selection activeCell="B78" sqref="B78:I78"/>
    </sheetView>
  </sheetViews>
  <sheetFormatPr defaultRowHeight="15" x14ac:dyDescent="0.25"/>
  <sheetData>
    <row r="1" spans="1:9" ht="15.75" thickBot="1" x14ac:dyDescent="0.3">
      <c r="A1" s="23"/>
      <c r="B1" s="46" t="s">
        <v>56</v>
      </c>
      <c r="C1" s="47"/>
      <c r="D1" s="47"/>
      <c r="E1" s="48"/>
      <c r="F1" s="46" t="s">
        <v>30</v>
      </c>
      <c r="G1" s="47"/>
      <c r="H1" s="47"/>
      <c r="I1" s="48"/>
    </row>
    <row r="2" spans="1:9" ht="15.75" thickBot="1" x14ac:dyDescent="0.3">
      <c r="A2" s="24"/>
      <c r="B2" s="25" t="s">
        <v>57</v>
      </c>
      <c r="C2" s="25" t="s">
        <v>58</v>
      </c>
      <c r="D2" s="25" t="s">
        <v>59</v>
      </c>
      <c r="E2" s="25" t="s">
        <v>60</v>
      </c>
      <c r="F2" s="25" t="s">
        <v>57</v>
      </c>
      <c r="G2" s="25" t="s">
        <v>58</v>
      </c>
      <c r="H2" s="25" t="s">
        <v>59</v>
      </c>
      <c r="I2" s="25" t="s">
        <v>60</v>
      </c>
    </row>
    <row r="3" spans="1:9" ht="15.75" thickBot="1" x14ac:dyDescent="0.3">
      <c r="A3" s="26" t="s">
        <v>61</v>
      </c>
      <c r="B3" s="27">
        <f>'Chnage Values'!D2</f>
        <v>84403.366755930736</v>
      </c>
      <c r="C3" s="27">
        <f>'Chnage Values'!D8</f>
        <v>84403.79216349787</v>
      </c>
      <c r="D3" s="27">
        <f>'Chnage Values'!D15</f>
        <v>86021.209712927404</v>
      </c>
      <c r="E3" s="27">
        <f>'Chnage Values'!D23</f>
        <v>83935.459897012464</v>
      </c>
      <c r="F3" s="27">
        <f>'Chnage Values'!F2</f>
        <v>75390.933611237255</v>
      </c>
      <c r="G3" s="27">
        <f>'Chnage Values'!F8</f>
        <v>75249.183472686636</v>
      </c>
      <c r="H3" s="27">
        <f>'Chnage Values'!F15</f>
        <v>73064.333448476362</v>
      </c>
      <c r="I3" s="27">
        <f>'Chnage Values'!F23</f>
        <v>75392.612687512126</v>
      </c>
    </row>
    <row r="4" spans="1:9" ht="15.75" thickBot="1" x14ac:dyDescent="0.3">
      <c r="A4" s="26" t="s">
        <v>62</v>
      </c>
      <c r="B4" s="27">
        <f>'Chnage Values'!D3</f>
        <v>84876.10822385631</v>
      </c>
      <c r="C4" s="27">
        <f>'Chnage Values'!D9</f>
        <v>84876.10822385631</v>
      </c>
      <c r="D4" s="27">
        <f>'Chnage Values'!D16</f>
        <v>86502.718442087309</v>
      </c>
      <c r="E4" s="27">
        <f>'Chnage Values'!D24</f>
        <v>84381.788436734845</v>
      </c>
      <c r="F4" s="27">
        <f>'Chnage Values'!F3</f>
        <v>75906.922499999069</v>
      </c>
      <c r="G4" s="27">
        <f>'Chnage Values'!F9</f>
        <v>75987.737099997743</v>
      </c>
      <c r="H4" s="27">
        <f>'Chnage Values'!F16</f>
        <v>74220.565499998382</v>
      </c>
      <c r="I4" s="27">
        <f>'Chnage Values'!F24</f>
        <v>76069.142999999342</v>
      </c>
    </row>
    <row r="5" spans="1:9" ht="15.75" thickBot="1" x14ac:dyDescent="0.3">
      <c r="A5" s="26" t="s">
        <v>63</v>
      </c>
      <c r="B5" s="27">
        <f>'Chnage Values'!D4</f>
        <v>84697.277597881373</v>
      </c>
      <c r="C5" s="27">
        <f>'Chnage Values'!D10</f>
        <v>85017.312190313154</v>
      </c>
      <c r="D5" s="27">
        <f>'Chnage Values'!D17</f>
        <v>84324.356729445484</v>
      </c>
      <c r="E5" s="27">
        <f>'Chnage Values'!D25</f>
        <v>81258.809947472706</v>
      </c>
      <c r="F5" s="27">
        <f>'Chnage Values'!F4</f>
        <v>75813.422399999123</v>
      </c>
      <c r="G5" s="27">
        <f>'Chnage Values'!F10</f>
        <v>76892.984099998343</v>
      </c>
      <c r="H5" s="27">
        <f>'Chnage Values'!F17</f>
        <v>71685.507599998309</v>
      </c>
      <c r="I5" s="27">
        <f>'Chnage Values'!F25</f>
        <v>73167.255899999363</v>
      </c>
    </row>
    <row r="6" spans="1:9" ht="15.75" thickBot="1" x14ac:dyDescent="0.3">
      <c r="A6" s="26" t="s">
        <v>64</v>
      </c>
      <c r="B6" s="27">
        <f>'Chnage Values'!D5</f>
        <v>83445.275724348146</v>
      </c>
      <c r="C6" s="27">
        <f>'Chnage Values'!D11</f>
        <v>83445.275724348146</v>
      </c>
      <c r="D6" s="27">
        <f>'Chnage Values'!D18</f>
        <v>85064.362179463322</v>
      </c>
      <c r="E6" s="27">
        <f>'Chnage Values'!D26</f>
        <v>82982.350160023809</v>
      </c>
      <c r="F6" s="27">
        <f>'Chnage Values'!F5</f>
        <v>74889.54989999911</v>
      </c>
      <c r="G6" s="27">
        <f>'Chnage Values'!F11</f>
        <v>74459.032199997775</v>
      </c>
      <c r="H6" s="27">
        <f>'Chnage Values'!F18</f>
        <v>72455.330699998187</v>
      </c>
      <c r="I6" s="27">
        <f>'Chnage Values'!F26</f>
        <v>74899.452599999335</v>
      </c>
    </row>
    <row r="8" spans="1:9" x14ac:dyDescent="0.25">
      <c r="B8">
        <f>SUM(B3:B7)</f>
        <v>337422.02830201655</v>
      </c>
      <c r="C8">
        <f t="shared" ref="C8:I8" si="0">SUM(C3:C7)</f>
        <v>337742.48830201547</v>
      </c>
      <c r="D8">
        <f t="shared" si="0"/>
        <v>341912.64706392353</v>
      </c>
      <c r="E8">
        <f t="shared" si="0"/>
        <v>332558.40844124381</v>
      </c>
      <c r="F8">
        <f t="shared" si="0"/>
        <v>302000.82841123454</v>
      </c>
      <c r="G8">
        <f t="shared" si="0"/>
        <v>302588.9368726805</v>
      </c>
      <c r="H8">
        <f t="shared" si="0"/>
        <v>291425.73724847124</v>
      </c>
      <c r="I8">
        <f t="shared" si="0"/>
        <v>299528.46418751014</v>
      </c>
    </row>
    <row r="14" spans="1:9" ht="15.75" thickBot="1" x14ac:dyDescent="0.3"/>
    <row r="15" spans="1:9" ht="15.75" thickBot="1" x14ac:dyDescent="0.3">
      <c r="A15" s="23"/>
      <c r="B15" s="46" t="s">
        <v>56</v>
      </c>
      <c r="C15" s="47"/>
      <c r="D15" s="47"/>
      <c r="E15" s="48"/>
      <c r="F15" s="46" t="s">
        <v>30</v>
      </c>
      <c r="G15" s="47"/>
      <c r="H15" s="47"/>
      <c r="I15" s="48"/>
    </row>
    <row r="16" spans="1:9" ht="15.75" thickBot="1" x14ac:dyDescent="0.3">
      <c r="A16" s="24"/>
      <c r="B16" s="25" t="s">
        <v>57</v>
      </c>
      <c r="C16" s="25" t="s">
        <v>58</v>
      </c>
      <c r="D16" s="25" t="s">
        <v>59</v>
      </c>
      <c r="E16" s="25" t="s">
        <v>60</v>
      </c>
      <c r="F16" s="25" t="s">
        <v>57</v>
      </c>
      <c r="G16" s="25" t="s">
        <v>58</v>
      </c>
      <c r="H16" s="25" t="s">
        <v>59</v>
      </c>
      <c r="I16" s="25" t="s">
        <v>60</v>
      </c>
    </row>
    <row r="17" spans="1:9" ht="15.75" thickBot="1" x14ac:dyDescent="0.3">
      <c r="A17" s="28" t="s">
        <v>65</v>
      </c>
      <c r="B17" s="29">
        <f>Compare_SW!$E$2</f>
        <v>615042.9167978554</v>
      </c>
      <c r="C17" s="29">
        <f>Compare_SW!$E$8</f>
        <v>621565.30679780734</v>
      </c>
      <c r="D17" s="29">
        <f>Compare_SW!$E$14</f>
        <v>617292.11963296565</v>
      </c>
      <c r="E17" s="29">
        <f>Compare_SW!$E$20</f>
        <v>618057.2420442485</v>
      </c>
      <c r="F17" s="29">
        <f>'Chnage Values'!$Z$2</f>
        <v>575603.55063519685</v>
      </c>
      <c r="G17" s="29">
        <f>'Chnage Values'!$Z$8</f>
        <v>575339.85414335947</v>
      </c>
      <c r="H17" s="29">
        <f>'Chnage Values'!$Z$15</f>
        <v>578120.95631590439</v>
      </c>
      <c r="I17" s="29">
        <f>'Chnage Values'!$Z$23</f>
        <v>571431.8376707125</v>
      </c>
    </row>
    <row r="38" spans="1:9" ht="15.75" thickBot="1" x14ac:dyDescent="0.3"/>
    <row r="39" spans="1:9" ht="15.75" thickBot="1" x14ac:dyDescent="0.3">
      <c r="A39" s="23"/>
      <c r="B39" s="46" t="s">
        <v>56</v>
      </c>
      <c r="C39" s="47"/>
      <c r="D39" s="47"/>
      <c r="E39" s="48"/>
      <c r="F39" s="46" t="s">
        <v>30</v>
      </c>
      <c r="G39" s="47"/>
      <c r="H39" s="47"/>
      <c r="I39" s="48"/>
    </row>
    <row r="40" spans="1:9" ht="15.75" thickBot="1" x14ac:dyDescent="0.3">
      <c r="A40" s="24"/>
      <c r="B40" s="43" t="s">
        <v>60</v>
      </c>
      <c r="C40" s="44" t="s">
        <v>72</v>
      </c>
      <c r="D40" s="44" t="s">
        <v>73</v>
      </c>
      <c r="E40" s="44" t="s">
        <v>74</v>
      </c>
      <c r="F40" s="44" t="s">
        <v>60</v>
      </c>
      <c r="G40" s="44" t="s">
        <v>72</v>
      </c>
      <c r="H40" s="44" t="s">
        <v>73</v>
      </c>
      <c r="I40" s="44" t="s">
        <v>74</v>
      </c>
    </row>
    <row r="41" spans="1:9" ht="15.75" thickBot="1" x14ac:dyDescent="0.3">
      <c r="A41" s="26" t="s">
        <v>61</v>
      </c>
      <c r="B41" s="27">
        <f>'Chnage Values'!D23</f>
        <v>83935.459897012464</v>
      </c>
      <c r="C41" s="27">
        <f>'Chnage Values'!D29</f>
        <v>71767.771333282988</v>
      </c>
      <c r="D41" s="27">
        <f>'Chnage Values'!D35</f>
        <v>79750.328507212762</v>
      </c>
      <c r="E41" s="27">
        <f>'Chnage Values'!D40</f>
        <v>75612.806626692691</v>
      </c>
      <c r="F41" s="27">
        <f>'Chnage Values'!F23</f>
        <v>75392.612687512126</v>
      </c>
      <c r="G41" s="27">
        <f>'Chnage Values'!F29</f>
        <v>66743.470826614153</v>
      </c>
      <c r="H41" s="27">
        <f>'Chnage Values'!F35</f>
        <v>72475.120337341621</v>
      </c>
      <c r="I41" s="27">
        <f>'Chnage Values'!F40</f>
        <v>62235.771751359272</v>
      </c>
    </row>
    <row r="42" spans="1:9" ht="15.75" thickBot="1" x14ac:dyDescent="0.3">
      <c r="A42" s="26" t="s">
        <v>62</v>
      </c>
      <c r="B42" s="27">
        <f>'Chnage Values'!D24</f>
        <v>84381.788436734845</v>
      </c>
      <c r="C42" s="27">
        <f>'Chnage Values'!D30</f>
        <v>72216.837285597358</v>
      </c>
      <c r="D42" s="27">
        <f>'Chnage Values'!D36</f>
        <v>80175.71123544997</v>
      </c>
      <c r="E42" s="27">
        <f>'Chnage Values'!D41</f>
        <v>76084.606601350097</v>
      </c>
      <c r="F42" s="27">
        <f>'Chnage Values'!F24</f>
        <v>76069.142999999342</v>
      </c>
      <c r="G42" s="27">
        <f>'Chnage Values'!F30</f>
        <v>67581.652499997552</v>
      </c>
      <c r="H42" s="27">
        <f>'Chnage Values'!F36</f>
        <v>73430.848799999279</v>
      </c>
      <c r="I42" s="27">
        <f>'Chnage Values'!F41</f>
        <v>63785.763899996899</v>
      </c>
    </row>
    <row r="43" spans="1:9" ht="15.75" thickBot="1" x14ac:dyDescent="0.3">
      <c r="A43" s="26" t="s">
        <v>63</v>
      </c>
      <c r="B43" s="27">
        <f>'Chnage Values'!D25</f>
        <v>81258.809947472706</v>
      </c>
      <c r="C43" s="27">
        <f>'Chnage Values'!D31</f>
        <v>72534.223451191268</v>
      </c>
      <c r="D43" s="27">
        <f>'Chnage Values'!D37</f>
        <v>76548.597062987028</v>
      </c>
      <c r="E43" s="27">
        <f>'Chnage Values'!D42</f>
        <v>72737.133542928932</v>
      </c>
      <c r="F43" s="27">
        <f>'Chnage Values'!F25</f>
        <v>73167.255899999363</v>
      </c>
      <c r="G43" s="27">
        <f>'Chnage Values'!F31</f>
        <v>67590.134999997681</v>
      </c>
      <c r="H43" s="27">
        <f>'Chnage Values'!F37</f>
        <v>69940.766699999251</v>
      </c>
      <c r="I43" s="27">
        <f>'Chnage Values'!F42</f>
        <v>61032.734099997608</v>
      </c>
    </row>
    <row r="44" spans="1:9" ht="15.75" thickBot="1" x14ac:dyDescent="0.3">
      <c r="A44" s="26" t="s">
        <v>64</v>
      </c>
      <c r="B44" s="27">
        <f>'Chnage Values'!D26</f>
        <v>82982.350160023809</v>
      </c>
      <c r="C44" s="27">
        <f>'Chnage Values'!D32</f>
        <v>71618.650002994415</v>
      </c>
      <c r="D44" s="27">
        <f>'Chnage Values'!D38</f>
        <v>78769.199565359086</v>
      </c>
      <c r="E44" s="27">
        <f>'Chnage Values'!D43</f>
        <v>74963.672086918246</v>
      </c>
      <c r="F44" s="27">
        <f>'Chnage Values'!F26</f>
        <v>74899.452599999335</v>
      </c>
      <c r="G44" s="27">
        <f>'Chnage Values'!F32</f>
        <v>66654.664199997613</v>
      </c>
      <c r="H44" s="27">
        <f>'Chnage Values'!F38</f>
        <v>71941.562999999311</v>
      </c>
      <c r="I44" s="27">
        <f>'Chnage Values'!F43</f>
        <v>62631.644399997582</v>
      </c>
    </row>
    <row r="46" spans="1:9" x14ac:dyDescent="0.25">
      <c r="B46">
        <f>SUM(B41:B45)</f>
        <v>332558.40844124381</v>
      </c>
      <c r="C46">
        <f t="shared" ref="C46:I46" si="1">SUM(C41:C45)</f>
        <v>288137.482073066</v>
      </c>
      <c r="D46">
        <f t="shared" si="1"/>
        <v>315243.83637100889</v>
      </c>
      <c r="E46">
        <f t="shared" si="1"/>
        <v>299398.21885788994</v>
      </c>
      <c r="F46">
        <f t="shared" si="1"/>
        <v>299528.46418751014</v>
      </c>
      <c r="G46">
        <f t="shared" si="1"/>
        <v>268569.922526607</v>
      </c>
      <c r="H46">
        <f t="shared" si="1"/>
        <v>287788.29883733945</v>
      </c>
      <c r="I46">
        <f t="shared" si="1"/>
        <v>249685.91415135135</v>
      </c>
    </row>
    <row r="51" spans="1:9" ht="15.75" thickBot="1" x14ac:dyDescent="0.3"/>
    <row r="52" spans="1:9" ht="15.75" thickBot="1" x14ac:dyDescent="0.3">
      <c r="A52" s="23"/>
      <c r="B52" s="46" t="s">
        <v>56</v>
      </c>
      <c r="C52" s="47"/>
      <c r="D52" s="47"/>
      <c r="E52" s="48"/>
      <c r="F52" s="46" t="s">
        <v>30</v>
      </c>
      <c r="G52" s="47"/>
      <c r="H52" s="47"/>
      <c r="I52" s="48"/>
    </row>
    <row r="53" spans="1:9" ht="15.75" thickBot="1" x14ac:dyDescent="0.3">
      <c r="A53" s="24"/>
      <c r="B53" s="43" t="s">
        <v>60</v>
      </c>
      <c r="C53" s="44" t="s">
        <v>72</v>
      </c>
      <c r="D53" s="44" t="s">
        <v>73</v>
      </c>
      <c r="E53" s="44" t="s">
        <v>74</v>
      </c>
      <c r="F53" s="44" t="s">
        <v>60</v>
      </c>
      <c r="G53" s="44" t="s">
        <v>72</v>
      </c>
      <c r="H53" s="44" t="s">
        <v>73</v>
      </c>
      <c r="I53" s="44" t="s">
        <v>74</v>
      </c>
    </row>
    <row r="54" spans="1:9" ht="15.75" thickBot="1" x14ac:dyDescent="0.3">
      <c r="A54" s="28" t="s">
        <v>65</v>
      </c>
      <c r="B54" s="29">
        <f>'Chnage Values'!$W$23</f>
        <v>618057.2420442485</v>
      </c>
      <c r="C54" s="29">
        <f>'Chnage Values'!$W$29</f>
        <v>626358.6016442948</v>
      </c>
      <c r="D54" s="29">
        <f>'Chnage Values'!$W$35</f>
        <v>640665.76934121712</v>
      </c>
      <c r="E54" s="29">
        <f>'Chnage Values'!$W$40</f>
        <v>621355.92122706352</v>
      </c>
      <c r="F54" s="29">
        <f>'Chnage Values'!$Z$23</f>
        <v>571431.8376707125</v>
      </c>
      <c r="G54" s="29">
        <f>'Chnage Values'!$Z$29</f>
        <v>559007.32186625572</v>
      </c>
      <c r="H54" s="29">
        <f>'Chnage Values'!$Z$35</f>
        <v>571278.94240454491</v>
      </c>
      <c r="I54" s="29">
        <f>'Chnage Values'!$Z$40</f>
        <v>575444.29007472598</v>
      </c>
    </row>
    <row r="64" spans="1:9" ht="15.75" thickBot="1" x14ac:dyDescent="0.3"/>
    <row r="65" spans="1:9" ht="15.75" thickBot="1" x14ac:dyDescent="0.3">
      <c r="A65" s="23"/>
      <c r="B65" s="46" t="s">
        <v>56</v>
      </c>
      <c r="C65" s="47"/>
      <c r="D65" s="47"/>
      <c r="E65" s="48"/>
      <c r="F65" s="46" t="s">
        <v>30</v>
      </c>
      <c r="G65" s="47"/>
      <c r="H65" s="47"/>
      <c r="I65" s="48"/>
    </row>
    <row r="66" spans="1:9" ht="15.75" thickBot="1" x14ac:dyDescent="0.3">
      <c r="A66" s="24"/>
      <c r="B66" s="43" t="s">
        <v>58</v>
      </c>
      <c r="C66" s="44" t="s">
        <v>75</v>
      </c>
      <c r="D66" s="44" t="s">
        <v>76</v>
      </c>
      <c r="E66" s="44" t="s">
        <v>77</v>
      </c>
      <c r="F66" s="44" t="s">
        <v>58</v>
      </c>
      <c r="G66" s="44" t="s">
        <v>75</v>
      </c>
      <c r="H66" s="44" t="s">
        <v>76</v>
      </c>
      <c r="I66" s="44" t="s">
        <v>77</v>
      </c>
    </row>
    <row r="67" spans="1:9" ht="15.75" thickBot="1" x14ac:dyDescent="0.3">
      <c r="A67" s="26" t="s">
        <v>61</v>
      </c>
      <c r="B67" s="27">
        <f>'Chnage Values'!D8</f>
        <v>84403.79216349787</v>
      </c>
      <c r="C67" s="27">
        <f>'Chnage Values'!D46</f>
        <v>75400.765665860468</v>
      </c>
      <c r="D67" s="27">
        <f>'Chnage Values'!D52</f>
        <v>78433.073989610828</v>
      </c>
      <c r="E67" s="27">
        <f>'Chnage Values'!D58</f>
        <v>85962.177348067984</v>
      </c>
      <c r="F67" s="27">
        <f>'Chnage Values'!F8</f>
        <v>75249.183472686636</v>
      </c>
      <c r="G67" s="27">
        <f>'Chnage Values'!F46</f>
        <v>66563.050020422947</v>
      </c>
      <c r="H67" s="27">
        <f>'Chnage Values'!F52</f>
        <v>75078.772389197271</v>
      </c>
      <c r="I67" s="27">
        <f>'Chnage Values'!F58</f>
        <v>70531.636234679288</v>
      </c>
    </row>
    <row r="68" spans="1:9" ht="15.75" thickBot="1" x14ac:dyDescent="0.3">
      <c r="A68" s="26" t="s">
        <v>62</v>
      </c>
      <c r="B68" s="27">
        <f>'Chnage Values'!D9</f>
        <v>84876.10822385631</v>
      </c>
      <c r="C68" s="27">
        <f>'Chnage Values'!D47</f>
        <v>75835.674708015533</v>
      </c>
      <c r="D68" s="27">
        <f>'Chnage Values'!D53</f>
        <v>79033.032737640548</v>
      </c>
      <c r="E68" s="27">
        <f>'Chnage Values'!D59</f>
        <v>86444.850070956556</v>
      </c>
      <c r="F68" s="27">
        <f>'Chnage Values'!F9</f>
        <v>75987.737099997743</v>
      </c>
      <c r="G68" s="27">
        <f>'Chnage Values'!F47</f>
        <v>66918.578399998325</v>
      </c>
      <c r="H68" s="27">
        <f>'Chnage Values'!F53</f>
        <v>76141.080899999797</v>
      </c>
      <c r="I68" s="27">
        <f>'Chnage Values'!F59</f>
        <v>72373.302899997143</v>
      </c>
    </row>
    <row r="69" spans="1:9" ht="15.75" thickBot="1" x14ac:dyDescent="0.3">
      <c r="A69" s="26" t="s">
        <v>63</v>
      </c>
      <c r="B69" s="27">
        <f>'Chnage Values'!D10</f>
        <v>85017.312190313154</v>
      </c>
      <c r="C69" s="27">
        <f>'Chnage Values'!D48</f>
        <v>79180.338359696383</v>
      </c>
      <c r="D69" s="27">
        <f>'Chnage Values'!D54</f>
        <v>78640.912017129274</v>
      </c>
      <c r="E69" s="27">
        <f>'Chnage Values'!D60</f>
        <v>84111.480746413334</v>
      </c>
      <c r="F69" s="27">
        <f>'Chnage Values'!F10</f>
        <v>76892.984099998343</v>
      </c>
      <c r="G69" s="27">
        <f>'Chnage Values'!F48</f>
        <v>69705.649799998369</v>
      </c>
      <c r="H69" s="27">
        <f>'Chnage Values'!F54</f>
        <v>76037.331599999787</v>
      </c>
      <c r="I69" s="27">
        <f>'Chnage Values'!F60</f>
        <v>71294.308199998224</v>
      </c>
    </row>
    <row r="70" spans="1:9" ht="15.75" thickBot="1" x14ac:dyDescent="0.3">
      <c r="A70" s="26" t="s">
        <v>64</v>
      </c>
      <c r="B70" s="27">
        <f>'Chnage Values'!D11</f>
        <v>83445.275724348146</v>
      </c>
      <c r="C70" s="27">
        <f>'Chnage Values'!D49</f>
        <v>74947.220616751656</v>
      </c>
      <c r="D70" s="27">
        <f>'Chnage Values'!D55</f>
        <v>77464.150123623316</v>
      </c>
      <c r="E70" s="27">
        <f>'Chnage Values'!D61</f>
        <v>85006.35247784933</v>
      </c>
      <c r="F70" s="27">
        <f>'Chnage Values'!F11</f>
        <v>74459.032199997775</v>
      </c>
      <c r="G70" s="27">
        <f>'Chnage Values'!F49</f>
        <v>66448.829699998358</v>
      </c>
      <c r="H70" s="27">
        <f>'Chnage Values'!F55</f>
        <v>74413.767599999832</v>
      </c>
      <c r="I70" s="27">
        <f>'Chnage Values'!F61</f>
        <v>70976.556899997202</v>
      </c>
    </row>
    <row r="72" spans="1:9" x14ac:dyDescent="0.25">
      <c r="A72" s="45" t="s">
        <v>79</v>
      </c>
      <c r="B72">
        <f t="shared" ref="B72:H72" si="2">SUM(B67:B71)</f>
        <v>337742.48830201547</v>
      </c>
      <c r="C72">
        <f t="shared" si="2"/>
        <v>305363.99935032404</v>
      </c>
      <c r="D72">
        <f t="shared" si="2"/>
        <v>313571.168868004</v>
      </c>
      <c r="E72">
        <f t="shared" si="2"/>
        <v>341524.86064328725</v>
      </c>
      <c r="F72">
        <f t="shared" si="2"/>
        <v>302588.9368726805</v>
      </c>
      <c r="G72">
        <f t="shared" si="2"/>
        <v>269636.10792041803</v>
      </c>
      <c r="H72">
        <f t="shared" si="2"/>
        <v>301670.95248919673</v>
      </c>
      <c r="I72">
        <f>SUM(I67:I71)</f>
        <v>285175.80423467187</v>
      </c>
    </row>
    <row r="75" spans="1:9" ht="15.75" thickBot="1" x14ac:dyDescent="0.3"/>
    <row r="76" spans="1:9" ht="15.75" thickBot="1" x14ac:dyDescent="0.3">
      <c r="A76" s="23"/>
      <c r="B76" s="46" t="s">
        <v>56</v>
      </c>
      <c r="C76" s="47"/>
      <c r="D76" s="47"/>
      <c r="E76" s="48"/>
      <c r="F76" s="46" t="s">
        <v>30</v>
      </c>
      <c r="G76" s="47"/>
      <c r="H76" s="47"/>
      <c r="I76" s="48"/>
    </row>
    <row r="77" spans="1:9" ht="15.75" thickBot="1" x14ac:dyDescent="0.3">
      <c r="A77" s="24"/>
      <c r="B77" s="43" t="s">
        <v>58</v>
      </c>
      <c r="C77" s="44" t="s">
        <v>75</v>
      </c>
      <c r="D77" s="44" t="s">
        <v>76</v>
      </c>
      <c r="E77" s="44" t="s">
        <v>77</v>
      </c>
      <c r="F77" s="44" t="s">
        <v>58</v>
      </c>
      <c r="G77" s="44" t="s">
        <v>75</v>
      </c>
      <c r="H77" s="44" t="s">
        <v>76</v>
      </c>
      <c r="I77" s="44" t="s">
        <v>77</v>
      </c>
    </row>
    <row r="78" spans="1:9" ht="15.75" thickBot="1" x14ac:dyDescent="0.3">
      <c r="A78" s="28" t="s">
        <v>65</v>
      </c>
      <c r="B78" s="29">
        <f>'Chnage Values'!$W$8</f>
        <v>621565.30679780734</v>
      </c>
      <c r="C78" s="29">
        <f>'Chnage Values'!$W$46</f>
        <v>630130.23124835454</v>
      </c>
      <c r="D78" s="29">
        <f>'Chnage Values'!$W$52</f>
        <v>644063.7955207678</v>
      </c>
      <c r="E78" s="29">
        <f>'Chnage Values'!$W$58</f>
        <v>633265.94000197924</v>
      </c>
      <c r="F78" s="29">
        <f>'Chnage Values'!$Z$8</f>
        <v>575339.85414335947</v>
      </c>
      <c r="G78" s="29">
        <f>'Chnage Values'!$Z$46</f>
        <v>563238.70891678997</v>
      </c>
      <c r="H78" s="29">
        <f>'Chnage Values'!$Z$52</f>
        <v>574494.25507473364</v>
      </c>
      <c r="I78" s="29">
        <f>'Chnage Values'!$Z$58</f>
        <v>577737.27599935071</v>
      </c>
    </row>
  </sheetData>
  <mergeCells count="12">
    <mergeCell ref="B1:E1"/>
    <mergeCell ref="F1:I1"/>
    <mergeCell ref="B15:E15"/>
    <mergeCell ref="F15:I15"/>
    <mergeCell ref="B39:E39"/>
    <mergeCell ref="F39:I39"/>
    <mergeCell ref="B52:E52"/>
    <mergeCell ref="F52:I52"/>
    <mergeCell ref="B65:E65"/>
    <mergeCell ref="F65:I65"/>
    <mergeCell ref="B76:E76"/>
    <mergeCell ref="F76:I76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A5E1-B0B5-4DCF-A37E-4CF8B6E55190}">
  <dimension ref="A1:AE65"/>
  <sheetViews>
    <sheetView workbookViewId="0">
      <selection activeCell="H5" sqref="H5"/>
    </sheetView>
  </sheetViews>
  <sheetFormatPr defaultRowHeight="15" x14ac:dyDescent="0.25"/>
  <cols>
    <col min="4" max="4" width="14.5703125" customWidth="1"/>
    <col min="5" max="5" width="14.28515625" customWidth="1"/>
    <col min="6" max="6" width="20.42578125" customWidth="1"/>
    <col min="7" max="7" width="5.42578125" customWidth="1"/>
    <col min="8" max="8" width="14.85546875" customWidth="1"/>
    <col min="9" max="10" width="13.140625" customWidth="1"/>
    <col min="16" max="16" width="14.42578125" customWidth="1"/>
    <col min="18" max="18" width="6" customWidth="1"/>
    <col min="19" max="19" width="12.28515625" customWidth="1"/>
    <col min="20" max="20" width="6.5703125" customWidth="1"/>
    <col min="21" max="21" width="5.42578125" customWidth="1"/>
    <col min="25" max="25" width="11" customWidth="1"/>
    <col min="26" max="26" width="11.85546875" customWidth="1"/>
    <col min="27" max="27" width="14.85546875" customWidth="1"/>
    <col min="30" max="30" width="12.28515625" customWidth="1"/>
  </cols>
  <sheetData>
    <row r="1" spans="1:31" x14ac:dyDescent="0.25">
      <c r="A1" t="s">
        <v>43</v>
      </c>
      <c r="B1" t="s">
        <v>44</v>
      </c>
      <c r="C1" t="s">
        <v>45</v>
      </c>
      <c r="D1" t="s">
        <v>67</v>
      </c>
      <c r="E1" t="s">
        <v>66</v>
      </c>
      <c r="F1" t="s">
        <v>68</v>
      </c>
      <c r="H1" t="s">
        <v>69</v>
      </c>
      <c r="I1" t="s">
        <v>46</v>
      </c>
      <c r="J1" t="s">
        <v>47</v>
      </c>
      <c r="L1" s="21"/>
      <c r="M1" t="s">
        <v>43</v>
      </c>
      <c r="N1" t="s">
        <v>44</v>
      </c>
      <c r="O1" t="s">
        <v>45</v>
      </c>
      <c r="P1" t="s">
        <v>67</v>
      </c>
      <c r="Q1" t="s">
        <v>68</v>
      </c>
      <c r="S1" t="s">
        <v>69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71</v>
      </c>
      <c r="AD1" t="s">
        <v>70</v>
      </c>
    </row>
    <row r="2" spans="1:31" x14ac:dyDescent="0.25">
      <c r="A2">
        <v>1</v>
      </c>
      <c r="B2">
        <v>3</v>
      </c>
      <c r="C2">
        <v>1</v>
      </c>
      <c r="D2">
        <v>84403.366755930736</v>
      </c>
      <c r="E2">
        <v>78305.044375296406</v>
      </c>
      <c r="F2" s="7">
        <v>75390.933611237255</v>
      </c>
      <c r="I2">
        <f>100*(D2-E2)/D2</f>
        <v>7.225212233854192</v>
      </c>
      <c r="J2">
        <f>100*(D2-F2)/D2</f>
        <v>10.677812380108888</v>
      </c>
      <c r="L2" s="21"/>
      <c r="M2">
        <v>1</v>
      </c>
      <c r="N2">
        <v>1</v>
      </c>
      <c r="O2">
        <v>1</v>
      </c>
      <c r="P2">
        <f>D2</f>
        <v>84403.366755930736</v>
      </c>
      <c r="Q2" s="7">
        <f>Compare_SW!$A$4</f>
        <v>75390.933611237255</v>
      </c>
      <c r="S2">
        <f>100*(P2-Q2)/Q2</f>
        <v>11.954266531791761</v>
      </c>
      <c r="W2" s="2">
        <f>Compare_SW!$E$2</f>
        <v>615042.9167978554</v>
      </c>
      <c r="X2" s="4">
        <f>Compare_SW!E4</f>
        <v>575746.95341906929</v>
      </c>
      <c r="Y2">
        <f>100*(W2-X2)/X2</f>
        <v>6.8252142969107004</v>
      </c>
      <c r="Z2" s="4">
        <f>AVERAGE(X2:X5)</f>
        <v>575603.55063519685</v>
      </c>
      <c r="AA2">
        <f>100*(W2-Z2)/W2</f>
        <v>6.4124575839349092</v>
      </c>
      <c r="AC2" s="2">
        <f>$W$2</f>
        <v>615042.9167978554</v>
      </c>
      <c r="AD2" s="22">
        <f>Compare_SW!$E$3</f>
        <v>605556.17130755191</v>
      </c>
      <c r="AE2">
        <f>100*(W2-AD2)/AC2</f>
        <v>1.5424526047214817</v>
      </c>
    </row>
    <row r="3" spans="1:31" x14ac:dyDescent="0.25">
      <c r="A3">
        <v>1</v>
      </c>
      <c r="B3">
        <v>3</v>
      </c>
      <c r="C3">
        <v>2</v>
      </c>
      <c r="D3">
        <v>84876.10822385631</v>
      </c>
      <c r="E3">
        <v>78892.742055874754</v>
      </c>
      <c r="F3">
        <v>75906.922499999069</v>
      </c>
      <c r="I3">
        <f t="shared" ref="I3:I5" si="0">100*(D3-E3)/D3</f>
        <v>7.0495293589578116</v>
      </c>
      <c r="J3">
        <f t="shared" ref="J3:J5" si="1">100*(D3-F3)/D3</f>
        <v>10.567385700816397</v>
      </c>
      <c r="L3" s="21"/>
      <c r="M3">
        <v>1</v>
      </c>
      <c r="N3">
        <v>2</v>
      </c>
      <c r="O3">
        <v>2</v>
      </c>
      <c r="P3">
        <f>D3</f>
        <v>84876.10822385631</v>
      </c>
      <c r="Q3" s="7">
        <f>Compare_SW!$B$5</f>
        <v>75861.877531199891</v>
      </c>
      <c r="S3">
        <f>100*(P3-Q3)/Q3</f>
        <v>11.88242498868963</v>
      </c>
      <c r="W3" s="2">
        <f>Compare_SW!$E$2</f>
        <v>615042.9167978554</v>
      </c>
      <c r="X3" s="4">
        <f>Compare_SW!E5</f>
        <v>575426.41091962904</v>
      </c>
      <c r="Y3">
        <f>100*(W3-X3)/X3</f>
        <v>6.884721508509223</v>
      </c>
    </row>
    <row r="4" spans="1:31" x14ac:dyDescent="0.25">
      <c r="A4">
        <v>1</v>
      </c>
      <c r="B4">
        <v>3</v>
      </c>
      <c r="C4">
        <v>3</v>
      </c>
      <c r="D4">
        <v>84697.277597881373</v>
      </c>
      <c r="E4">
        <v>76970.546990787814</v>
      </c>
      <c r="F4">
        <v>75813.422399999123</v>
      </c>
      <c r="I4">
        <f t="shared" si="0"/>
        <v>9.1227614703011852</v>
      </c>
      <c r="J4">
        <f t="shared" si="1"/>
        <v>10.488950117216604</v>
      </c>
      <c r="L4" s="21"/>
      <c r="M4">
        <v>1</v>
      </c>
      <c r="N4">
        <v>3</v>
      </c>
      <c r="O4">
        <v>3</v>
      </c>
      <c r="P4">
        <f>D4</f>
        <v>84697.277597881373</v>
      </c>
      <c r="Q4" s="7">
        <f>Compare_SW!$C$6</f>
        <v>75700.922990787847</v>
      </c>
      <c r="S4">
        <f>100*(P4-Q4)/Q4</f>
        <v>11.884075189133831</v>
      </c>
      <c r="W4" s="2">
        <f>Compare_SW!$E$2</f>
        <v>615042.9167978554</v>
      </c>
      <c r="X4" s="4">
        <f>Compare_SW!E6</f>
        <v>575493.88052046811</v>
      </c>
      <c r="Y4">
        <f>100*(W4-X4)/X4</f>
        <v>6.8721905855227741</v>
      </c>
    </row>
    <row r="5" spans="1:31" x14ac:dyDescent="0.25">
      <c r="A5">
        <v>1</v>
      </c>
      <c r="B5">
        <v>3</v>
      </c>
      <c r="C5">
        <v>4</v>
      </c>
      <c r="D5">
        <v>83445.275724348146</v>
      </c>
      <c r="E5">
        <v>77341.755433399769</v>
      </c>
      <c r="F5">
        <v>74889.54989999911</v>
      </c>
      <c r="I5">
        <f t="shared" si="0"/>
        <v>7.3143988535799851</v>
      </c>
      <c r="J5">
        <f t="shared" si="1"/>
        <v>10.253097913669661</v>
      </c>
      <c r="L5" s="21"/>
      <c r="M5">
        <v>1</v>
      </c>
      <c r="N5">
        <v>4</v>
      </c>
      <c r="O5">
        <v>4</v>
      </c>
      <c r="P5">
        <f>D5</f>
        <v>83445.275724348146</v>
      </c>
      <c r="Q5" s="7">
        <f>Compare_SW!$D$7</f>
        <v>74524.078187460516</v>
      </c>
      <c r="S5">
        <f>100*(P5-Q5)/Q5</f>
        <v>11.970892836066932</v>
      </c>
      <c r="W5" s="2">
        <f>Compare_SW!$E$2</f>
        <v>615042.9167978554</v>
      </c>
      <c r="X5" s="4">
        <f>Compare_SW!E7</f>
        <v>575746.95768162108</v>
      </c>
      <c r="Y5">
        <f>100*(W5-X5)/X5</f>
        <v>6.8252135060285228</v>
      </c>
    </row>
    <row r="6" spans="1:31" x14ac:dyDescent="0.25">
      <c r="L6" s="21"/>
    </row>
    <row r="7" spans="1:31" x14ac:dyDescent="0.25">
      <c r="L7" s="21"/>
    </row>
    <row r="8" spans="1:31" x14ac:dyDescent="0.25">
      <c r="A8">
        <v>2</v>
      </c>
      <c r="B8">
        <v>3</v>
      </c>
      <c r="C8">
        <v>1</v>
      </c>
      <c r="D8">
        <v>84403.79216349787</v>
      </c>
      <c r="E8">
        <v>74842.6542305373</v>
      </c>
      <c r="F8" s="7">
        <v>75249.183472686636</v>
      </c>
      <c r="I8">
        <f>100*(D8-E8)/D8</f>
        <v>11.32785350975673</v>
      </c>
      <c r="J8">
        <f>100*(D8-F8)/D8</f>
        <v>10.846205432426448</v>
      </c>
      <c r="L8" s="21"/>
      <c r="M8">
        <v>2</v>
      </c>
      <c r="N8">
        <v>1</v>
      </c>
      <c r="O8">
        <v>1</v>
      </c>
      <c r="P8">
        <f>D8</f>
        <v>84403.79216349787</v>
      </c>
      <c r="Q8" s="7">
        <f>Compare_SW!$A$10</f>
        <v>75249.183472686636</v>
      </c>
      <c r="S8">
        <f>100*(P8-Q8)/Q8</f>
        <v>12.165724953193815</v>
      </c>
      <c r="W8" s="2">
        <f>Compare_SW!$E$8</f>
        <v>621565.30679780734</v>
      </c>
      <c r="X8" s="9">
        <f>Compare_SW!E10</f>
        <v>575159.28500559845</v>
      </c>
      <c r="Y8">
        <f>100*(W8-X8)/X8</f>
        <v>8.0683774046622894</v>
      </c>
      <c r="Z8" s="9">
        <f>AVERAGE(X8:X11)</f>
        <v>575339.85414335947</v>
      </c>
      <c r="AA8">
        <f>100*(W8-Z8)/W8</f>
        <v>7.436942208469306</v>
      </c>
      <c r="AC8" s="2">
        <f>$W$8</f>
        <v>621565.30679780734</v>
      </c>
      <c r="AD8" s="22">
        <f>Compare_SW!$E$9</f>
        <v>605230.16019012127</v>
      </c>
      <c r="AE8">
        <f>100*(W8-AD8)/AC8</f>
        <v>2.6280660180089206</v>
      </c>
    </row>
    <row r="9" spans="1:31" x14ac:dyDescent="0.25">
      <c r="A9">
        <v>2</v>
      </c>
      <c r="B9">
        <v>3</v>
      </c>
      <c r="C9">
        <v>2</v>
      </c>
      <c r="D9">
        <v>84876.10822385631</v>
      </c>
      <c r="E9">
        <v>75811.910736108548</v>
      </c>
      <c r="F9">
        <v>75987.737099997743</v>
      </c>
      <c r="I9">
        <f t="shared" ref="I9:I11" si="2">100*(D9-E9)/D9</f>
        <v>10.679327407238576</v>
      </c>
      <c r="J9">
        <f t="shared" ref="J9:J11" si="3">100*(D9-F9)/D9</f>
        <v>10.472170920485599</v>
      </c>
      <c r="L9" s="21"/>
      <c r="M9">
        <v>2</v>
      </c>
      <c r="N9">
        <v>2</v>
      </c>
      <c r="O9">
        <v>2</v>
      </c>
      <c r="P9">
        <f>D9</f>
        <v>84876.10822385631</v>
      </c>
      <c r="Q9" s="7">
        <f>Compare_SW!$B$11</f>
        <v>74527.899456232073</v>
      </c>
      <c r="S9">
        <f>100*(P9-Q9)/Q9</f>
        <v>13.885013321355473</v>
      </c>
      <c r="W9" s="2">
        <f>Compare_SW!$E$8</f>
        <v>621565.30679780734</v>
      </c>
      <c r="X9" s="9">
        <f>Compare_SW!E11</f>
        <v>575057.76533029787</v>
      </c>
      <c r="Y9">
        <f>100*(W9-X9)/X9</f>
        <v>8.0874556038377765</v>
      </c>
    </row>
    <row r="10" spans="1:31" x14ac:dyDescent="0.25">
      <c r="A10">
        <v>2</v>
      </c>
      <c r="B10">
        <v>3</v>
      </c>
      <c r="C10">
        <v>3</v>
      </c>
      <c r="D10">
        <v>85017.312190313154</v>
      </c>
      <c r="E10">
        <v>75059.533660076195</v>
      </c>
      <c r="F10">
        <v>76892.984099998343</v>
      </c>
      <c r="I10">
        <f t="shared" si="2"/>
        <v>11.71264801684891</v>
      </c>
      <c r="J10">
        <f t="shared" si="3"/>
        <v>9.5560867322273388</v>
      </c>
      <c r="L10" s="21"/>
      <c r="M10">
        <v>2</v>
      </c>
      <c r="N10">
        <v>3</v>
      </c>
      <c r="O10">
        <v>3</v>
      </c>
      <c r="P10">
        <f>D10</f>
        <v>85017.312190313154</v>
      </c>
      <c r="Q10" s="7">
        <f>Compare_SW!$C$12</f>
        <v>73217.024132292951</v>
      </c>
      <c r="S10">
        <f>100*(P10-Q10)/Q10</f>
        <v>16.116863800280559</v>
      </c>
      <c r="W10" s="2">
        <f>Compare_SW!$E$8</f>
        <v>621565.30679780734</v>
      </c>
      <c r="X10" s="9">
        <f>Compare_SW!E12</f>
        <v>576084.31317896571</v>
      </c>
      <c r="Y10">
        <f>100*(W10-X10)/X10</f>
        <v>7.8948502117454051</v>
      </c>
    </row>
    <row r="11" spans="1:31" x14ac:dyDescent="0.25">
      <c r="A11">
        <v>2</v>
      </c>
      <c r="B11">
        <v>3</v>
      </c>
      <c r="C11">
        <v>4</v>
      </c>
      <c r="D11">
        <v>83445.275724348146</v>
      </c>
      <c r="E11">
        <v>74122.426753636668</v>
      </c>
      <c r="F11">
        <v>74459.032199997775</v>
      </c>
      <c r="I11">
        <f t="shared" si="2"/>
        <v>11.172410768356061</v>
      </c>
      <c r="J11">
        <f t="shared" si="3"/>
        <v>10.769026102850198</v>
      </c>
      <c r="L11" s="21"/>
      <c r="M11">
        <v>2</v>
      </c>
      <c r="N11">
        <v>4</v>
      </c>
      <c r="O11">
        <v>4</v>
      </c>
      <c r="P11">
        <f>D11</f>
        <v>83445.275724348146</v>
      </c>
      <c r="Q11" s="7">
        <f>Compare_SW!$D$13</f>
        <v>74458.966219521913</v>
      </c>
      <c r="S11">
        <f>100*(P11-Q11)/Q11</f>
        <v>12.068807775725164</v>
      </c>
      <c r="W11" s="2">
        <f>Compare_SW!$E$8</f>
        <v>621565.30679780734</v>
      </c>
      <c r="X11" s="9">
        <f>Compare_SW!E13</f>
        <v>575058.05305857596</v>
      </c>
      <c r="Y11">
        <f>100*(W11-X11)/X11</f>
        <v>8.0874015226588103</v>
      </c>
    </row>
    <row r="12" spans="1:31" x14ac:dyDescent="0.25">
      <c r="L12" s="21"/>
    </row>
    <row r="13" spans="1:31" x14ac:dyDescent="0.25">
      <c r="L13" s="21"/>
    </row>
    <row r="14" spans="1:31" x14ac:dyDescent="0.25">
      <c r="L14" s="21"/>
    </row>
    <row r="15" spans="1:31" x14ac:dyDescent="0.25">
      <c r="A15">
        <v>3</v>
      </c>
      <c r="B15">
        <v>3</v>
      </c>
      <c r="C15">
        <v>1</v>
      </c>
      <c r="D15">
        <v>86021.209712927404</v>
      </c>
      <c r="E15">
        <v>73178.714761876792</v>
      </c>
      <c r="F15" s="7">
        <v>73064.333448476362</v>
      </c>
      <c r="I15">
        <f>100*(D15-E15)/D15</f>
        <v>14.929451694423941</v>
      </c>
      <c r="J15">
        <f>100*(D15-F15)/D15</f>
        <v>15.062420428277079</v>
      </c>
      <c r="L15" s="21"/>
      <c r="M15">
        <v>3</v>
      </c>
      <c r="N15">
        <v>1</v>
      </c>
      <c r="O15">
        <v>1</v>
      </c>
      <c r="P15">
        <f>D15</f>
        <v>86021.209712927404</v>
      </c>
      <c r="Q15" s="7">
        <f>Compare_SW!$A$16</f>
        <v>73064.333448476362</v>
      </c>
      <c r="S15">
        <f>100*(P15-Q15)/Q15</f>
        <v>17.733517371492887</v>
      </c>
      <c r="W15" s="2">
        <f>Compare_SW!$E$14</f>
        <v>617292.11963296565</v>
      </c>
      <c r="X15" s="11">
        <f>Compare_SW!E16</f>
        <v>578138.93708182801</v>
      </c>
      <c r="Y15">
        <f>100*(W15-X15)/X15</f>
        <v>6.7722791252850723</v>
      </c>
      <c r="Z15" s="11">
        <f>AVERAGE(X15:X18)</f>
        <v>578120.95631590439</v>
      </c>
      <c r="AA15">
        <f>100*(W15-Z15)/W15</f>
        <v>6.3456444803397067</v>
      </c>
      <c r="AC15" s="2">
        <f>$W$15</f>
        <v>617292.11963296565</v>
      </c>
      <c r="AD15" s="22">
        <f>Compare_SW!$E$15</f>
        <v>607822.34601903032</v>
      </c>
      <c r="AE15">
        <f>100*(W15-AD15)/AC15</f>
        <v>1.5340830237013148</v>
      </c>
    </row>
    <row r="16" spans="1:31" x14ac:dyDescent="0.25">
      <c r="A16">
        <v>3</v>
      </c>
      <c r="B16">
        <v>3</v>
      </c>
      <c r="C16">
        <v>2</v>
      </c>
      <c r="D16">
        <v>86502.718442087309</v>
      </c>
      <c r="E16">
        <v>74085.363011666195</v>
      </c>
      <c r="F16">
        <v>74220.565499998382</v>
      </c>
      <c r="I16">
        <f t="shared" ref="I16:I18" si="4">100*(D16-E16)/D16</f>
        <v>14.354873065329626</v>
      </c>
      <c r="J16">
        <f t="shared" ref="J16:J18" si="5">100*(D16-F16)/D16</f>
        <v>14.198574522616537</v>
      </c>
      <c r="L16" s="21"/>
      <c r="M16">
        <v>3</v>
      </c>
      <c r="N16">
        <v>2</v>
      </c>
      <c r="O16">
        <v>2</v>
      </c>
      <c r="P16">
        <f>D16</f>
        <v>86502.718442087309</v>
      </c>
      <c r="Q16" s="7">
        <f>Compare_SW!$B$17</f>
        <v>72404.833458570283</v>
      </c>
      <c r="S16">
        <f>100*(P16-Q16)/Q16</f>
        <v>19.470916940350079</v>
      </c>
      <c r="W16" s="2">
        <f>Compare_SW!$E$14</f>
        <v>617292.11963296565</v>
      </c>
      <c r="X16" s="11">
        <f>Compare_SW!E17</f>
        <v>578221.04329225793</v>
      </c>
      <c r="Y16">
        <f>100*(W16-X16)/X16</f>
        <v>6.7571176791224987</v>
      </c>
    </row>
    <row r="17" spans="1:31" x14ac:dyDescent="0.25">
      <c r="A17">
        <v>3</v>
      </c>
      <c r="B17">
        <v>3</v>
      </c>
      <c r="C17">
        <v>3</v>
      </c>
      <c r="D17">
        <v>84324.356729445484</v>
      </c>
      <c r="E17">
        <v>70967.36336166886</v>
      </c>
      <c r="F17">
        <v>71685.507599998309</v>
      </c>
      <c r="I17">
        <f t="shared" si="4"/>
        <v>15.840018098961025</v>
      </c>
      <c r="J17">
        <f t="shared" si="5"/>
        <v>14.988373015401583</v>
      </c>
      <c r="L17" s="21"/>
      <c r="M17">
        <v>3</v>
      </c>
      <c r="N17">
        <v>3</v>
      </c>
      <c r="O17">
        <v>3</v>
      </c>
      <c r="P17">
        <f>D17</f>
        <v>84324.356729445484</v>
      </c>
      <c r="Q17" s="7">
        <f>Compare_SW!$C$18</f>
        <v>69433.160868201638</v>
      </c>
      <c r="S17">
        <f>100*(P17-Q17)/Q17</f>
        <v>21.446806792377476</v>
      </c>
      <c r="W17" s="2">
        <f>Compare_SW!$E$14</f>
        <v>617292.11963296565</v>
      </c>
      <c r="X17" s="11">
        <f>Compare_SW!E18</f>
        <v>578060.45556977077</v>
      </c>
      <c r="Y17">
        <f>100*(W17-X17)/X17</f>
        <v>6.7867752732758415</v>
      </c>
    </row>
    <row r="18" spans="1:31" x14ac:dyDescent="0.25">
      <c r="A18">
        <v>3</v>
      </c>
      <c r="B18">
        <v>3</v>
      </c>
      <c r="C18">
        <v>4</v>
      </c>
      <c r="D18">
        <v>85064.362179463322</v>
      </c>
      <c r="E18">
        <v>72456.556075828994</v>
      </c>
      <c r="F18">
        <v>72455.330699998187</v>
      </c>
      <c r="I18">
        <f t="shared" si="4"/>
        <v>14.821490199427098</v>
      </c>
      <c r="J18">
        <f t="shared" si="5"/>
        <v>14.822930727280845</v>
      </c>
      <c r="L18" s="21"/>
      <c r="M18">
        <v>3</v>
      </c>
      <c r="N18">
        <v>4</v>
      </c>
      <c r="O18">
        <v>4</v>
      </c>
      <c r="P18">
        <f>D18</f>
        <v>85064.362179463322</v>
      </c>
      <c r="Q18" s="7">
        <f>Compare_SW!$D$19</f>
        <v>72261.08164932068</v>
      </c>
      <c r="S18">
        <f>100*(P18-Q18)/Q18</f>
        <v>17.71808591556421</v>
      </c>
      <c r="W18" s="2">
        <f>Compare_SW!$E$14</f>
        <v>617292.11963296565</v>
      </c>
      <c r="X18" s="11">
        <f>Compare_SW!E19</f>
        <v>578063.38931976084</v>
      </c>
      <c r="Y18">
        <f>100*(W18-X18)/X18</f>
        <v>6.7862333159287997</v>
      </c>
    </row>
    <row r="19" spans="1:31" x14ac:dyDescent="0.25">
      <c r="L19" s="21"/>
    </row>
    <row r="20" spans="1:31" x14ac:dyDescent="0.25">
      <c r="L20" s="21"/>
    </row>
    <row r="21" spans="1:31" x14ac:dyDescent="0.25">
      <c r="L21" s="21"/>
    </row>
    <row r="22" spans="1:31" x14ac:dyDescent="0.25">
      <c r="L22" s="21"/>
    </row>
    <row r="23" spans="1:31" x14ac:dyDescent="0.25">
      <c r="A23">
        <v>4</v>
      </c>
      <c r="B23">
        <v>3</v>
      </c>
      <c r="C23">
        <v>1</v>
      </c>
      <c r="D23">
        <v>83935.459897012464</v>
      </c>
      <c r="E23">
        <v>76865.590726708586</v>
      </c>
      <c r="F23" s="7">
        <v>75392.612687512126</v>
      </c>
      <c r="I23">
        <f>100*(D23-E23)/D23</f>
        <v>8.4229825856419929</v>
      </c>
      <c r="J23">
        <f>100*(D23-F23)/D23</f>
        <v>10.177876215823778</v>
      </c>
      <c r="L23" s="21"/>
      <c r="M23">
        <v>4</v>
      </c>
      <c r="N23">
        <v>1</v>
      </c>
      <c r="O23">
        <v>1</v>
      </c>
      <c r="P23">
        <f>D23</f>
        <v>83935.459897012464</v>
      </c>
      <c r="Q23" s="7">
        <f>Compare_SW!$A$22</f>
        <v>75392.612687512126</v>
      </c>
      <c r="S23">
        <f>100*(P23-Q23)/Q23</f>
        <v>11.331146255547338</v>
      </c>
      <c r="W23" s="2">
        <f>Compare_SW!$E$20</f>
        <v>618057.2420442485</v>
      </c>
      <c r="X23" s="13">
        <f>Compare_SW!E22</f>
        <v>571405.83880791883</v>
      </c>
      <c r="Y23">
        <f>100*(W23-X23)/X23</f>
        <v>8.1643203600535461</v>
      </c>
      <c r="Z23" s="13">
        <f>AVERAGE(X23:X26)</f>
        <v>571431.8376707125</v>
      </c>
      <c r="AA23">
        <f>100*(W23-Z23)/W23</f>
        <v>7.5438650664978297</v>
      </c>
      <c r="AC23" s="2">
        <f>$W$23</f>
        <v>618057.2420442485</v>
      </c>
      <c r="AD23" s="22">
        <f>Compare_SW!$E$21</f>
        <v>601618.60766304901</v>
      </c>
      <c r="AE23">
        <f>100*(W23-AD23)/AC23</f>
        <v>2.659726844527873</v>
      </c>
    </row>
    <row r="24" spans="1:31" x14ac:dyDescent="0.25">
      <c r="A24">
        <v>4</v>
      </c>
      <c r="B24">
        <v>3</v>
      </c>
      <c r="C24">
        <v>2</v>
      </c>
      <c r="D24">
        <v>84381.788436734845</v>
      </c>
      <c r="E24">
        <v>77293.70533220256</v>
      </c>
      <c r="F24">
        <v>76069.142999999342</v>
      </c>
      <c r="I24">
        <f t="shared" ref="I24:I26" si="6">100*(D24-E24)/D24</f>
        <v>8.4000152590349124</v>
      </c>
      <c r="J24">
        <f t="shared" ref="J24:J26" si="7">100*(D24-F24)/D24</f>
        <v>9.8512316350913807</v>
      </c>
      <c r="L24" s="21"/>
      <c r="M24">
        <v>4</v>
      </c>
      <c r="N24">
        <v>2</v>
      </c>
      <c r="O24">
        <v>2</v>
      </c>
      <c r="P24">
        <f>D24</f>
        <v>84381.788436734845</v>
      </c>
      <c r="Q24" s="7">
        <f>Compare_SW!$B$23</f>
        <v>76215.517699258577</v>
      </c>
      <c r="S24">
        <f>100*(P24-Q24)/Q24</f>
        <v>10.714708741728733</v>
      </c>
      <c r="W24" s="2">
        <f>Compare_SW!$E$20</f>
        <v>618057.2420442485</v>
      </c>
      <c r="X24" s="13">
        <f>Compare_SW!E23</f>
        <v>571251.39814413688</v>
      </c>
      <c r="Y24">
        <f>100*(W24-X24)/X24</f>
        <v>8.1935631233766664</v>
      </c>
    </row>
    <row r="25" spans="1:31" x14ac:dyDescent="0.25">
      <c r="A25">
        <v>4</v>
      </c>
      <c r="B25">
        <v>3</v>
      </c>
      <c r="C25">
        <v>3</v>
      </c>
      <c r="D25">
        <v>81258.809947472706</v>
      </c>
      <c r="E25">
        <v>73164.217451236429</v>
      </c>
      <c r="F25">
        <v>73167.255899999363</v>
      </c>
      <c r="I25">
        <f t="shared" si="6"/>
        <v>9.9614952538300532</v>
      </c>
      <c r="J25">
        <f t="shared" si="7"/>
        <v>9.9577560300278609</v>
      </c>
      <c r="L25" s="21"/>
      <c r="M25">
        <v>4</v>
      </c>
      <c r="N25">
        <v>3</v>
      </c>
      <c r="O25">
        <v>3</v>
      </c>
      <c r="P25">
        <f>D25</f>
        <v>81258.809947472706</v>
      </c>
      <c r="Q25" s="7">
        <f>Compare_SW!$C$24</f>
        <v>73139.165977795288</v>
      </c>
      <c r="S25">
        <f>100*(P25-Q25)/Q25</f>
        <v>11.101635985488956</v>
      </c>
      <c r="W25" s="2">
        <f>Compare_SW!$E$20</f>
        <v>618057.2420442485</v>
      </c>
      <c r="X25" s="13">
        <f>Compare_SW!E24</f>
        <v>571425.90195481956</v>
      </c>
      <c r="Y25">
        <f>100*(W25-X25)/X25</f>
        <v>8.1605226381767864</v>
      </c>
    </row>
    <row r="26" spans="1:31" x14ac:dyDescent="0.25">
      <c r="A26">
        <v>4</v>
      </c>
      <c r="B26">
        <v>3</v>
      </c>
      <c r="C26">
        <v>4</v>
      </c>
      <c r="D26">
        <v>82982.350160023809</v>
      </c>
      <c r="E26">
        <v>75953.397955003369</v>
      </c>
      <c r="F26">
        <v>74899.452599999335</v>
      </c>
      <c r="I26">
        <f t="shared" si="6"/>
        <v>8.4704183377136868</v>
      </c>
      <c r="J26">
        <f t="shared" si="7"/>
        <v>9.7405021000698948</v>
      </c>
      <c r="L26" s="21"/>
      <c r="M26">
        <v>4</v>
      </c>
      <c r="N26">
        <v>4</v>
      </c>
      <c r="O26">
        <v>4</v>
      </c>
      <c r="P26">
        <f>D26</f>
        <v>82982.350160023809</v>
      </c>
      <c r="Q26" s="7">
        <f>Compare_SW!$D$25</f>
        <v>75688.850254512407</v>
      </c>
      <c r="S26">
        <f>100*(P26-Q26)/Q26</f>
        <v>9.6361615759602302</v>
      </c>
      <c r="W26" s="2">
        <f>Compare_SW!$E$20</f>
        <v>618057.2420442485</v>
      </c>
      <c r="X26" s="13">
        <f>Compare_SW!E25</f>
        <v>571644.21177597472</v>
      </c>
      <c r="Y26">
        <f>100*(W26-X26)/X26</f>
        <v>8.1192163433403017</v>
      </c>
    </row>
    <row r="27" spans="1:31" x14ac:dyDescent="0.25">
      <c r="L27" s="21"/>
    </row>
    <row r="28" spans="1:31" x14ac:dyDescent="0.25">
      <c r="L28" s="21"/>
    </row>
    <row r="29" spans="1:31" x14ac:dyDescent="0.25">
      <c r="A29">
        <v>5</v>
      </c>
      <c r="B29">
        <v>3</v>
      </c>
      <c r="C29">
        <v>1</v>
      </c>
      <c r="D29">
        <v>71767.771333282988</v>
      </c>
      <c r="E29">
        <v>68112.392616996367</v>
      </c>
      <c r="F29" s="7">
        <v>66743.470826614153</v>
      </c>
      <c r="I29">
        <f>100*(D29-E29)/D29</f>
        <v>5.0933429426300219</v>
      </c>
      <c r="J29">
        <f>100*(D29-F29)/D29</f>
        <v>7.0007754362838455</v>
      </c>
      <c r="L29" s="21"/>
      <c r="M29">
        <v>5</v>
      </c>
      <c r="N29">
        <v>1</v>
      </c>
      <c r="O29">
        <v>1</v>
      </c>
      <c r="P29">
        <f>D29</f>
        <v>71767.771333282988</v>
      </c>
      <c r="Q29" s="7">
        <f>Compare_SW!$A$28</f>
        <v>66743.470826614153</v>
      </c>
      <c r="S29">
        <f>100*(P29-Q29)/Q29</f>
        <v>7.5277782896860979</v>
      </c>
      <c r="W29" s="2">
        <f>Compare_SW!$E$26</f>
        <v>626358.6016442948</v>
      </c>
      <c r="X29" s="15">
        <f>Compare_SW!E28</f>
        <v>559006.8679482881</v>
      </c>
      <c r="Y29">
        <f>100*(W29-X29)/X29</f>
        <v>12.048462650057672</v>
      </c>
      <c r="Z29" s="15">
        <f>AVERAGE(X29:X32)</f>
        <v>559007.32186625572</v>
      </c>
      <c r="AA29">
        <f>100*(W29-Z29)/W29</f>
        <v>10.752830663014901</v>
      </c>
      <c r="AC29" s="2">
        <f>$W$29</f>
        <v>626358.6016442948</v>
      </c>
      <c r="AD29" s="22">
        <f>Compare_SW!$E$27</f>
        <v>609509.70140615117</v>
      </c>
      <c r="AE29">
        <f>100*(W29-AD29)/AC29</f>
        <v>2.6899766673455883</v>
      </c>
    </row>
    <row r="30" spans="1:31" x14ac:dyDescent="0.25">
      <c r="A30">
        <v>5</v>
      </c>
      <c r="B30">
        <v>3</v>
      </c>
      <c r="C30">
        <v>2</v>
      </c>
      <c r="D30">
        <v>72216.837285597358</v>
      </c>
      <c r="E30">
        <v>68733.744382412202</v>
      </c>
      <c r="F30">
        <v>67581.652499997552</v>
      </c>
      <c r="I30">
        <f t="shared" ref="I30:I32" si="8">100*(D30-E30)/D30</f>
        <v>4.8231036335896285</v>
      </c>
      <c r="J30">
        <f t="shared" ref="J30:J32" si="9">100*(D30-F30)/D30</f>
        <v>6.4184267268157269</v>
      </c>
      <c r="L30" s="21"/>
      <c r="M30">
        <v>5</v>
      </c>
      <c r="N30">
        <v>2</v>
      </c>
      <c r="O30">
        <v>2</v>
      </c>
      <c r="P30">
        <f>D30</f>
        <v>72216.837285597358</v>
      </c>
      <c r="Q30" s="7">
        <f>Compare_SW!$B$29</f>
        <v>66004.082714087155</v>
      </c>
      <c r="S30">
        <f>100*(P30-Q30)/Q30</f>
        <v>9.4126822403127228</v>
      </c>
      <c r="W30" s="2">
        <f>Compare_SW!$E$26</f>
        <v>626358.6016442948</v>
      </c>
      <c r="X30" s="15">
        <f>Compare_SW!E29</f>
        <v>559006.8654996847</v>
      </c>
      <c r="Y30">
        <f>100*(W30-X30)/X30</f>
        <v>12.048463140860672</v>
      </c>
    </row>
    <row r="31" spans="1:31" x14ac:dyDescent="0.25">
      <c r="A31">
        <v>5</v>
      </c>
      <c r="B31">
        <v>3</v>
      </c>
      <c r="C31">
        <v>3</v>
      </c>
      <c r="D31">
        <v>72534.223451191268</v>
      </c>
      <c r="E31">
        <v>67858.719959763504</v>
      </c>
      <c r="F31">
        <v>67590.134999997681</v>
      </c>
      <c r="I31">
        <f t="shared" si="8"/>
        <v>6.4459275483578304</v>
      </c>
      <c r="J31">
        <f t="shared" si="9"/>
        <v>6.816214768633313</v>
      </c>
      <c r="L31" s="21"/>
      <c r="M31">
        <v>5</v>
      </c>
      <c r="N31">
        <v>3</v>
      </c>
      <c r="O31">
        <v>3</v>
      </c>
      <c r="P31">
        <f>D31</f>
        <v>72534.223451191268</v>
      </c>
      <c r="Q31" s="7">
        <f>Compare_SW!$C$30</f>
        <v>66066.579886996289</v>
      </c>
      <c r="S31">
        <f>100*(P31-Q31)/Q31</f>
        <v>9.7895843484823519</v>
      </c>
      <c r="W31" s="2">
        <f>Compare_SW!$E$26</f>
        <v>626358.6016442948</v>
      </c>
      <c r="X31" s="15">
        <f>Compare_SW!E30</f>
        <v>559006.87024515518</v>
      </c>
      <c r="Y31">
        <f>100*(W31-X31)/X31</f>
        <v>12.04846218966901</v>
      </c>
    </row>
    <row r="32" spans="1:31" x14ac:dyDescent="0.25">
      <c r="A32">
        <v>5</v>
      </c>
      <c r="B32">
        <v>3</v>
      </c>
      <c r="C32">
        <v>4</v>
      </c>
      <c r="D32">
        <v>71618.650002994415</v>
      </c>
      <c r="E32">
        <v>68106.308545805819</v>
      </c>
      <c r="F32">
        <v>66654.664199997613</v>
      </c>
      <c r="I32">
        <f t="shared" si="8"/>
        <v>4.9042274003234381</v>
      </c>
      <c r="J32">
        <f t="shared" si="9"/>
        <v>6.931135678750235</v>
      </c>
      <c r="L32" s="21"/>
      <c r="M32">
        <v>5</v>
      </c>
      <c r="N32">
        <v>4</v>
      </c>
      <c r="O32">
        <v>4</v>
      </c>
      <c r="P32">
        <f>D32</f>
        <v>71618.650002994415</v>
      </c>
      <c r="Q32" s="7">
        <f>Compare_SW!$D$31</f>
        <v>65299.240606333842</v>
      </c>
      <c r="S32">
        <f>100*(P32-Q32)/Q32</f>
        <v>9.677615448482884</v>
      </c>
      <c r="W32" s="2">
        <f>Compare_SW!$E$26</f>
        <v>626358.6016442948</v>
      </c>
      <c r="X32" s="15">
        <f>Compare_SW!E31</f>
        <v>559008.68377189524</v>
      </c>
      <c r="Y32">
        <f>100*(W32-X32)/X32</f>
        <v>12.048098683898415</v>
      </c>
    </row>
    <row r="33" spans="1:31" x14ac:dyDescent="0.25">
      <c r="L33" s="21"/>
    </row>
    <row r="34" spans="1:31" x14ac:dyDescent="0.25">
      <c r="L34" s="21"/>
    </row>
    <row r="35" spans="1:31" x14ac:dyDescent="0.25">
      <c r="A35">
        <v>6</v>
      </c>
      <c r="B35">
        <v>3</v>
      </c>
      <c r="C35">
        <v>1</v>
      </c>
      <c r="D35">
        <v>79750.328507212762</v>
      </c>
      <c r="E35">
        <v>76170.83739891088</v>
      </c>
      <c r="F35" s="7">
        <v>72475.120337341621</v>
      </c>
      <c r="I35">
        <f>100*(D35-E35)/D35</f>
        <v>4.4883716158964111</v>
      </c>
      <c r="J35">
        <f>100*(D35-F35)/D35</f>
        <v>9.1224805039055834</v>
      </c>
      <c r="L35" s="21"/>
      <c r="M35">
        <v>6</v>
      </c>
      <c r="N35">
        <v>1</v>
      </c>
      <c r="O35">
        <v>1</v>
      </c>
      <c r="P35">
        <f>D35</f>
        <v>79750.328507212762</v>
      </c>
      <c r="Q35" s="7">
        <f>Compare_SW!$A$34</f>
        <v>72475.120337341621</v>
      </c>
      <c r="S35">
        <f>100*(P35-Q35)/Q35</f>
        <v>10.038214681132041</v>
      </c>
      <c r="W35" s="2">
        <f>Compare_SW!$E$32</f>
        <v>640665.76934121712</v>
      </c>
      <c r="X35" s="17">
        <f>Compare_SW!E34</f>
        <v>571146.16799296485</v>
      </c>
      <c r="Y35">
        <f>100*(W35-X35)/X35</f>
        <v>12.171945684683047</v>
      </c>
      <c r="Z35" s="17">
        <f>AVERAGE(X35:X38)</f>
        <v>571278.94240454491</v>
      </c>
      <c r="AA35">
        <f>100*(W35-Z35)/W35</f>
        <v>10.830425200962617</v>
      </c>
      <c r="AC35" s="2">
        <f>$W$35</f>
        <v>640665.76934121712</v>
      </c>
      <c r="AD35" s="22">
        <f>Compare_SW!$E$33</f>
        <v>623921.16870017454</v>
      </c>
      <c r="AE35">
        <f>100*(W35-AD35)/AC35</f>
        <v>2.6136249886209293</v>
      </c>
    </row>
    <row r="36" spans="1:31" x14ac:dyDescent="0.25">
      <c r="A36">
        <v>6</v>
      </c>
      <c r="B36">
        <v>3</v>
      </c>
      <c r="C36">
        <v>2</v>
      </c>
      <c r="D36">
        <v>80175.71123544997</v>
      </c>
      <c r="E36">
        <v>76682.912043995049</v>
      </c>
      <c r="F36">
        <v>73430.848799999279</v>
      </c>
      <c r="I36">
        <f t="shared" ref="I36:I38" si="10">100*(D36-E36)/D36</f>
        <v>4.3564305668554733</v>
      </c>
      <c r="J36">
        <f t="shared" ref="J36:J38" si="11">100*(D36-F36)/D36</f>
        <v>8.4126006885591877</v>
      </c>
      <c r="L36" s="21"/>
      <c r="M36">
        <v>6</v>
      </c>
      <c r="N36">
        <v>2</v>
      </c>
      <c r="O36">
        <v>2</v>
      </c>
      <c r="P36">
        <f>D36</f>
        <v>80175.71123544997</v>
      </c>
      <c r="Q36" s="7">
        <f>Compare_SW!$B$35</f>
        <v>73709.236873308168</v>
      </c>
      <c r="S36">
        <f>100*(P36-Q36)/Q36</f>
        <v>8.772949818021333</v>
      </c>
      <c r="W36" s="2">
        <f>Compare_SW!$E$32</f>
        <v>640665.76934121712</v>
      </c>
      <c r="X36" s="17">
        <f>Compare_SW!E35</f>
        <v>571146.43717752141</v>
      </c>
      <c r="Y36">
        <f>100*(W36-X36)/X36</f>
        <v>12.171892817408576</v>
      </c>
    </row>
    <row r="37" spans="1:31" x14ac:dyDescent="0.25">
      <c r="A37">
        <v>6</v>
      </c>
      <c r="B37">
        <v>3</v>
      </c>
      <c r="C37">
        <v>3</v>
      </c>
      <c r="D37">
        <v>76548.597062987028</v>
      </c>
      <c r="E37">
        <v>71696.604957522388</v>
      </c>
      <c r="F37">
        <v>69940.766699999251</v>
      </c>
      <c r="I37">
        <f t="shared" si="10"/>
        <v>6.3384468058535948</v>
      </c>
      <c r="J37">
        <f t="shared" si="11"/>
        <v>8.6322030925669466</v>
      </c>
      <c r="L37" s="21"/>
      <c r="M37">
        <v>6</v>
      </c>
      <c r="N37">
        <v>3</v>
      </c>
      <c r="O37">
        <v>3</v>
      </c>
      <c r="P37">
        <f>D37</f>
        <v>76548.597062987028</v>
      </c>
      <c r="Q37" s="7">
        <f>Compare_SW!$C$36</f>
        <v>71613.933985357682</v>
      </c>
      <c r="S37">
        <f>100*(P37-Q37)/Q37</f>
        <v>6.8906465585849483</v>
      </c>
      <c r="W37" s="2">
        <f>Compare_SW!$E$32</f>
        <v>640665.76934121712</v>
      </c>
      <c r="X37" s="17">
        <f>Compare_SW!E36</f>
        <v>571389.13985840464</v>
      </c>
      <c r="Y37">
        <f>100*(W37-X37)/X37</f>
        <v>12.124246796146641</v>
      </c>
    </row>
    <row r="38" spans="1:31" x14ac:dyDescent="0.25">
      <c r="A38">
        <v>6</v>
      </c>
      <c r="B38">
        <v>3</v>
      </c>
      <c r="C38">
        <v>4</v>
      </c>
      <c r="D38">
        <v>78769.199565359086</v>
      </c>
      <c r="E38">
        <v>75320.351027153927</v>
      </c>
      <c r="F38">
        <v>71941.562999999311</v>
      </c>
      <c r="I38">
        <f t="shared" si="10"/>
        <v>4.3784227302493557</v>
      </c>
      <c r="J38">
        <f t="shared" si="11"/>
        <v>8.6679014170945248</v>
      </c>
      <c r="L38" s="21"/>
      <c r="M38">
        <v>6</v>
      </c>
      <c r="N38">
        <v>4</v>
      </c>
      <c r="O38">
        <v>4</v>
      </c>
      <c r="P38">
        <f>D38</f>
        <v>78769.199565359086</v>
      </c>
      <c r="Q38" s="7">
        <f>Compare_SW!$D$37</f>
        <v>71931.885179793637</v>
      </c>
      <c r="S38">
        <f>100*(P38-Q38)/Q38</f>
        <v>9.5052623304332879</v>
      </c>
      <c r="W38" s="2">
        <f>Compare_SW!$E$32</f>
        <v>640665.76934121712</v>
      </c>
      <c r="X38" s="17">
        <f>Compare_SW!E37</f>
        <v>571434.02458928875</v>
      </c>
      <c r="Y38">
        <f>100*(W38-X38)/X38</f>
        <v>12.115439713567607</v>
      </c>
    </row>
    <row r="39" spans="1:31" x14ac:dyDescent="0.25">
      <c r="L39" s="21"/>
    </row>
    <row r="40" spans="1:31" x14ac:dyDescent="0.25">
      <c r="A40">
        <v>7</v>
      </c>
      <c r="B40">
        <v>3</v>
      </c>
      <c r="C40">
        <v>1</v>
      </c>
      <c r="D40">
        <v>75612.806626692691</v>
      </c>
      <c r="E40">
        <v>65758.818060278325</v>
      </c>
      <c r="F40" s="7">
        <v>62235.771751359272</v>
      </c>
      <c r="I40">
        <f>100*(D40-E40)/D40</f>
        <v>13.032168763506432</v>
      </c>
      <c r="J40">
        <f>100*(D40-F40)/D40</f>
        <v>17.691493639929355</v>
      </c>
      <c r="L40" s="21"/>
      <c r="M40">
        <v>7</v>
      </c>
      <c r="N40">
        <v>1</v>
      </c>
      <c r="O40">
        <v>1</v>
      </c>
      <c r="P40">
        <f>D40</f>
        <v>75612.806626692691</v>
      </c>
      <c r="Q40" s="7">
        <f>Compare_SW!$A$40</f>
        <v>62235.771751359272</v>
      </c>
      <c r="S40">
        <f>100*(P40-Q40)/Q40</f>
        <v>21.49412548265099</v>
      </c>
      <c r="W40" s="2">
        <f>Compare_SW!$E$38</f>
        <v>621355.92122706352</v>
      </c>
      <c r="X40" s="20">
        <f>Compare_SW!E40</f>
        <v>575700.02848590619</v>
      </c>
      <c r="Y40">
        <f>100*(W40-X40)/X40</f>
        <v>7.9305003442908513</v>
      </c>
      <c r="Z40" s="20">
        <f>AVERAGE(X40:X43)</f>
        <v>575444.29007472598</v>
      </c>
      <c r="AA40">
        <f>100*(W40-Z40)/W40</f>
        <v>7.3889424054526609</v>
      </c>
      <c r="AC40" s="2">
        <f>$W$40</f>
        <v>621355.92122706352</v>
      </c>
      <c r="AD40" s="22">
        <f>Compare_SW!$E$39</f>
        <v>604679.86000693357</v>
      </c>
      <c r="AE40">
        <f>100*(W40-AD40)/AC40</f>
        <v>2.6838178651613718</v>
      </c>
    </row>
    <row r="41" spans="1:31" x14ac:dyDescent="0.25">
      <c r="A41">
        <v>7</v>
      </c>
      <c r="B41">
        <v>3</v>
      </c>
      <c r="C41">
        <v>2</v>
      </c>
      <c r="D41">
        <v>76084.606601350097</v>
      </c>
      <c r="E41">
        <v>66258.253257917095</v>
      </c>
      <c r="F41">
        <v>63785.763899996899</v>
      </c>
      <c r="I41">
        <f t="shared" ref="I41:I43" si="12">100*(D41-E41)/D41</f>
        <v>12.915034699356173</v>
      </c>
      <c r="J41">
        <f t="shared" ref="J41:J43" si="13">100*(D41-F41)/D41</f>
        <v>16.164692505796513</v>
      </c>
      <c r="L41" s="21"/>
      <c r="M41">
        <v>7</v>
      </c>
      <c r="N41">
        <v>2</v>
      </c>
      <c r="O41">
        <v>2</v>
      </c>
      <c r="P41">
        <f>D41</f>
        <v>76084.606601350097</v>
      </c>
      <c r="Q41" s="7">
        <f>Compare_SW!$B$41</f>
        <v>62768.185769672171</v>
      </c>
      <c r="S41">
        <f>100*(P41-Q41)/Q41</f>
        <v>21.215239326085552</v>
      </c>
      <c r="W41" s="2">
        <f>Compare_SW!$E$38</f>
        <v>621355.92122706352</v>
      </c>
      <c r="X41" s="20">
        <f>Compare_SW!E41</f>
        <v>575711.64283760055</v>
      </c>
      <c r="Y41">
        <f>100*(W41-X41)/X41</f>
        <v>7.9283229646857292</v>
      </c>
    </row>
    <row r="42" spans="1:31" x14ac:dyDescent="0.25">
      <c r="A42">
        <v>7</v>
      </c>
      <c r="B42">
        <v>3</v>
      </c>
      <c r="C42">
        <v>3</v>
      </c>
      <c r="D42">
        <v>72737.133542928932</v>
      </c>
      <c r="E42">
        <v>61283.592712150792</v>
      </c>
      <c r="F42">
        <v>61032.734099997608</v>
      </c>
      <c r="I42">
        <f t="shared" si="12"/>
        <v>15.746483636199855</v>
      </c>
      <c r="J42">
        <f t="shared" si="13"/>
        <v>16.091367466417235</v>
      </c>
      <c r="L42" s="21"/>
      <c r="M42">
        <v>7</v>
      </c>
      <c r="N42">
        <v>3</v>
      </c>
      <c r="O42">
        <v>3</v>
      </c>
      <c r="P42">
        <f>D42</f>
        <v>72737.133542928932</v>
      </c>
      <c r="Q42" s="7">
        <f>Compare_SW!$C$42</f>
        <v>64195.62080855963</v>
      </c>
      <c r="S42">
        <f>100*(P42-Q42)/Q42</f>
        <v>13.305444556477294</v>
      </c>
      <c r="W42" s="2">
        <f>Compare_SW!$E$38</f>
        <v>621355.92122706352</v>
      </c>
      <c r="X42" s="20">
        <f>Compare_SW!E42</f>
        <v>574689.28703520005</v>
      </c>
      <c r="Y42">
        <f>100*(W42-X42)/X42</f>
        <v>8.1203243639036398</v>
      </c>
    </row>
    <row r="43" spans="1:31" x14ac:dyDescent="0.25">
      <c r="A43">
        <v>7</v>
      </c>
      <c r="B43">
        <v>3</v>
      </c>
      <c r="C43">
        <v>4</v>
      </c>
      <c r="D43">
        <v>74963.672086918246</v>
      </c>
      <c r="E43">
        <v>65326.090568145177</v>
      </c>
      <c r="F43">
        <v>62631.644399997582</v>
      </c>
      <c r="I43">
        <f t="shared" si="12"/>
        <v>12.856335943093301</v>
      </c>
      <c r="J43">
        <f t="shared" si="13"/>
        <v>16.450671830246026</v>
      </c>
      <c r="L43" s="21"/>
      <c r="M43">
        <v>7</v>
      </c>
      <c r="N43">
        <v>4</v>
      </c>
      <c r="O43">
        <v>4</v>
      </c>
      <c r="P43">
        <f>D43</f>
        <v>74963.672086918246</v>
      </c>
      <c r="Q43" s="7">
        <f>Compare_SW!$D$43</f>
        <v>61648.843495134883</v>
      </c>
      <c r="S43">
        <f>100*(P43-Q43)/Q43</f>
        <v>21.597856240132266</v>
      </c>
      <c r="W43" s="2">
        <f>Compare_SW!$E$38</f>
        <v>621355.92122706352</v>
      </c>
      <c r="X43" s="20">
        <f>Compare_SW!E43</f>
        <v>575676.20194019726</v>
      </c>
      <c r="Y43">
        <f>100*(W43-X43)/X43</f>
        <v>7.9349674579064118</v>
      </c>
    </row>
    <row r="44" spans="1:31" x14ac:dyDescent="0.25">
      <c r="L44" s="21"/>
    </row>
    <row r="45" spans="1:31" x14ac:dyDescent="0.25">
      <c r="L45" s="21"/>
    </row>
    <row r="46" spans="1:31" x14ac:dyDescent="0.25">
      <c r="A46">
        <v>8</v>
      </c>
      <c r="B46">
        <v>3</v>
      </c>
      <c r="C46">
        <v>1</v>
      </c>
      <c r="D46">
        <v>75400.765665860468</v>
      </c>
      <c r="E46">
        <v>67353.149031474939</v>
      </c>
      <c r="F46" s="7">
        <v>66563.050020422947</v>
      </c>
      <c r="I46">
        <f>100*(D46-E46)/D46</f>
        <v>10.67312322801688</v>
      </c>
      <c r="J46">
        <f>100*(D46-F46)/D46</f>
        <v>11.720989259713862</v>
      </c>
      <c r="L46" s="21"/>
      <c r="M46">
        <v>8</v>
      </c>
      <c r="N46">
        <v>1</v>
      </c>
      <c r="O46">
        <v>1</v>
      </c>
      <c r="P46">
        <f>D46</f>
        <v>75400.765665860468</v>
      </c>
      <c r="Q46" s="7">
        <f>Compare_SW!$A$46</f>
        <v>66563.050020422947</v>
      </c>
      <c r="S46">
        <f>100*(P46-Q46)/Q46</f>
        <v>13.277209567058488</v>
      </c>
      <c r="W46" s="2">
        <f>Compare_SW!$E$44</f>
        <v>630130.23124835454</v>
      </c>
      <c r="X46" s="33">
        <f>Compare_SW!E46</f>
        <v>563255.86955448054</v>
      </c>
      <c r="Y46">
        <f>100*(W46-X46)/X46</f>
        <v>11.872821094038439</v>
      </c>
      <c r="Z46" s="33">
        <f>AVERAGE(X46:X49)</f>
        <v>563238.70891678997</v>
      </c>
      <c r="AA46">
        <f>100*(W46-Z46)/W46</f>
        <v>10.6155075592938</v>
      </c>
      <c r="AC46" s="2">
        <f>$W$46</f>
        <v>630130.23124835454</v>
      </c>
      <c r="AD46" s="22">
        <f>Compare_SW!$E$45</f>
        <v>614131.1235335361</v>
      </c>
      <c r="AE46">
        <f>100*(W46-AD46)/AC46</f>
        <v>2.5390160511934998</v>
      </c>
    </row>
    <row r="47" spans="1:31" x14ac:dyDescent="0.25">
      <c r="A47">
        <v>8</v>
      </c>
      <c r="B47">
        <v>3</v>
      </c>
      <c r="C47">
        <v>2</v>
      </c>
      <c r="D47">
        <v>75835.674708015533</v>
      </c>
      <c r="E47">
        <v>68066.756647271643</v>
      </c>
      <c r="F47">
        <v>66918.578399998325</v>
      </c>
      <c r="I47">
        <f t="shared" ref="I47:I49" si="14">100*(D47-E47)/D47</f>
        <v>10.244410814113515</v>
      </c>
      <c r="J47">
        <f t="shared" ref="J47:J49" si="15">100*(D47-F47)/D47</f>
        <v>11.758445273085579</v>
      </c>
      <c r="L47" s="21"/>
      <c r="M47">
        <v>8</v>
      </c>
      <c r="N47">
        <v>2</v>
      </c>
      <c r="O47">
        <v>2</v>
      </c>
      <c r="P47">
        <f>D47</f>
        <v>75835.674708015533</v>
      </c>
      <c r="Q47" s="7">
        <f>Compare_SW!$B$47</f>
        <v>67147.599477865966</v>
      </c>
      <c r="S47">
        <f>100*(P47-Q47)/Q47</f>
        <v>12.938772640730722</v>
      </c>
      <c r="W47" s="2">
        <f>Compare_SW!$E$44</f>
        <v>630130.23124835454</v>
      </c>
      <c r="X47" s="33">
        <f>Compare_SW!E47</f>
        <v>563255.86553590605</v>
      </c>
      <c r="Y47">
        <f>100*(W47-X47)/X47</f>
        <v>11.872821892200148</v>
      </c>
    </row>
    <row r="48" spans="1:31" x14ac:dyDescent="0.25">
      <c r="A48">
        <v>8</v>
      </c>
      <c r="B48">
        <v>3</v>
      </c>
      <c r="C48">
        <v>3</v>
      </c>
      <c r="D48">
        <v>79180.338359696383</v>
      </c>
      <c r="E48">
        <v>69464.659113117537</v>
      </c>
      <c r="F48">
        <v>69705.649799998369</v>
      </c>
      <c r="I48">
        <f t="shared" si="14"/>
        <v>12.27031791963676</v>
      </c>
      <c r="J48">
        <f t="shared" si="15"/>
        <v>11.965961191851548</v>
      </c>
      <c r="L48" s="21"/>
      <c r="M48">
        <v>8</v>
      </c>
      <c r="N48">
        <v>3</v>
      </c>
      <c r="O48">
        <v>3</v>
      </c>
      <c r="P48">
        <f>D48</f>
        <v>79180.338359696383</v>
      </c>
      <c r="Q48" s="7">
        <f>Compare_SW!$C$48</f>
        <v>69830.771323532608</v>
      </c>
      <c r="S48">
        <f>100*(P48-Q48)/Q48</f>
        <v>13.388892688649165</v>
      </c>
      <c r="W48" s="2">
        <f>Compare_SW!$E$44</f>
        <v>630130.23124835454</v>
      </c>
      <c r="X48" s="33">
        <f>Compare_SW!E48</f>
        <v>563187.23478818953</v>
      </c>
      <c r="Y48">
        <f>100*(W48-X48)/X48</f>
        <v>11.886454863512979</v>
      </c>
    </row>
    <row r="49" spans="1:31" x14ac:dyDescent="0.25">
      <c r="A49">
        <v>8</v>
      </c>
      <c r="B49">
        <v>3</v>
      </c>
      <c r="C49">
        <v>4</v>
      </c>
      <c r="D49">
        <v>74947.220616751656</v>
      </c>
      <c r="E49">
        <v>67191.130340937889</v>
      </c>
      <c r="F49">
        <v>66448.829699998358</v>
      </c>
      <c r="I49">
        <f t="shared" si="14"/>
        <v>10.348736366722827</v>
      </c>
      <c r="J49">
        <f t="shared" si="15"/>
        <v>11.339167545932717</v>
      </c>
      <c r="L49" s="21"/>
      <c r="M49">
        <v>8</v>
      </c>
      <c r="N49">
        <v>4</v>
      </c>
      <c r="O49">
        <v>4</v>
      </c>
      <c r="P49">
        <f>D49</f>
        <v>74947.220616751656</v>
      </c>
      <c r="Q49" s="7">
        <f>Compare_SW!$D$49</f>
        <v>66677.853589644772</v>
      </c>
      <c r="S49">
        <f>100*(P49-Q49)/Q49</f>
        <v>12.401969442506374</v>
      </c>
      <c r="W49" s="2">
        <f>Compare_SW!$E$44</f>
        <v>630130.23124835454</v>
      </c>
      <c r="X49" s="33">
        <f>Compare_SW!E49</f>
        <v>563255.86578858364</v>
      </c>
      <c r="Y49">
        <f>100*(W49-X49)/X49</f>
        <v>11.872821842013801</v>
      </c>
    </row>
    <row r="50" spans="1:31" x14ac:dyDescent="0.25">
      <c r="L50" s="21"/>
      <c r="Q50" s="7"/>
      <c r="W50" s="39"/>
      <c r="X50" s="39"/>
    </row>
    <row r="51" spans="1:31" x14ac:dyDescent="0.25">
      <c r="L51" s="40"/>
      <c r="W51" s="39"/>
      <c r="X51" s="39"/>
    </row>
    <row r="52" spans="1:31" x14ac:dyDescent="0.25">
      <c r="A52">
        <v>9</v>
      </c>
      <c r="B52">
        <v>3</v>
      </c>
      <c r="C52">
        <v>1</v>
      </c>
      <c r="D52">
        <v>78433.073989610828</v>
      </c>
      <c r="E52">
        <v>75539.62584816209</v>
      </c>
      <c r="F52" s="7">
        <v>75078.772389197271</v>
      </c>
      <c r="I52">
        <f>100*(D52-E52)/D52</f>
        <v>3.6890663520748932</v>
      </c>
      <c r="J52">
        <f>100*(D52-F52)/D52</f>
        <v>4.2766417657656319</v>
      </c>
      <c r="L52" s="40"/>
      <c r="M52">
        <v>9</v>
      </c>
      <c r="N52">
        <v>1</v>
      </c>
      <c r="O52">
        <v>1</v>
      </c>
      <c r="P52">
        <f>D52</f>
        <v>78433.073989610828</v>
      </c>
      <c r="Q52" s="7">
        <f>Compare_SW!$A$52</f>
        <v>75078.772389197271</v>
      </c>
      <c r="S52">
        <f>100*(P52-Q52)/Q52</f>
        <v>4.4677097049820587</v>
      </c>
      <c r="W52" s="41">
        <f>Compare_SW!$E$50</f>
        <v>644063.7955207678</v>
      </c>
      <c r="X52" s="42">
        <f>Compare_SW!E52</f>
        <v>574578.72834110993</v>
      </c>
      <c r="Y52">
        <f>100*(W52-X52)/X52</f>
        <v>12.093219562838863</v>
      </c>
      <c r="Z52" s="11">
        <f>AVERAGE(X52:X55)</f>
        <v>574494.25507473364</v>
      </c>
      <c r="AA52">
        <f>100*(W52-Z52)/W52</f>
        <v>10.801653645161444</v>
      </c>
      <c r="AC52" s="2">
        <f>$W$52</f>
        <v>644063.7955207678</v>
      </c>
      <c r="AD52" s="22">
        <f>Compare_SW!$E$51</f>
        <v>627674.77633644361</v>
      </c>
      <c r="AE52">
        <f>100*(W52-AD52)/AC52</f>
        <v>2.5446266811306471</v>
      </c>
    </row>
    <row r="53" spans="1:31" x14ac:dyDescent="0.25">
      <c r="A53">
        <v>9</v>
      </c>
      <c r="B53">
        <v>3</v>
      </c>
      <c r="C53">
        <v>2</v>
      </c>
      <c r="D53">
        <v>79033.032737640548</v>
      </c>
      <c r="E53">
        <v>76484.526451917089</v>
      </c>
      <c r="F53">
        <v>76141.080899999797</v>
      </c>
      <c r="I53">
        <f t="shared" ref="I53:I55" si="16">100*(D53-E53)/D53</f>
        <v>3.2246089988518158</v>
      </c>
      <c r="J53">
        <f t="shared" ref="J53:J55" si="17">100*(D53-F53)/D53</f>
        <v>3.6591684988742932</v>
      </c>
      <c r="L53" s="40"/>
      <c r="M53">
        <v>9</v>
      </c>
      <c r="N53">
        <v>2</v>
      </c>
      <c r="O53">
        <v>2</v>
      </c>
      <c r="P53">
        <f>D53</f>
        <v>79033.032737640548</v>
      </c>
      <c r="Q53" s="7">
        <f>Compare_SW!$B$53</f>
        <v>75398.08346946229</v>
      </c>
      <c r="S53">
        <f>100*(P53-Q53)/Q53</f>
        <v>4.8210101648677632</v>
      </c>
      <c r="W53" s="2">
        <f>Compare_SW!$E$50</f>
        <v>644063.7955207678</v>
      </c>
      <c r="X53" s="11">
        <f>Compare_SW!E53</f>
        <v>574194.40733717929</v>
      </c>
      <c r="Y53">
        <f>100*(W53-X53)/X53</f>
        <v>12.168246031445532</v>
      </c>
    </row>
    <row r="54" spans="1:31" x14ac:dyDescent="0.25">
      <c r="A54">
        <v>9</v>
      </c>
      <c r="B54">
        <v>3</v>
      </c>
      <c r="C54">
        <v>3</v>
      </c>
      <c r="D54">
        <v>78640.912017129274</v>
      </c>
      <c r="E54">
        <v>74588.196477759411</v>
      </c>
      <c r="F54">
        <v>76037.331599999787</v>
      </c>
      <c r="I54">
        <f t="shared" si="16"/>
        <v>5.1534442256813042</v>
      </c>
      <c r="J54">
        <f t="shared" si="17"/>
        <v>3.3107200188146155</v>
      </c>
      <c r="L54" s="40"/>
      <c r="M54">
        <v>9</v>
      </c>
      <c r="N54">
        <v>3</v>
      </c>
      <c r="O54">
        <v>3</v>
      </c>
      <c r="P54">
        <f>D54</f>
        <v>78640.912017129274</v>
      </c>
      <c r="Q54" s="7">
        <f>Compare_SW!$C$54</f>
        <v>75070.416916051341</v>
      </c>
      <c r="S54">
        <f>100*(P54-Q54)/Q54</f>
        <v>4.7561945807103942</v>
      </c>
      <c r="W54" s="2">
        <f>Compare_SW!$E$50</f>
        <v>644063.7955207678</v>
      </c>
      <c r="X54" s="11">
        <f>Compare_SW!E54</f>
        <v>574578.03059483226</v>
      </c>
      <c r="Y54">
        <f>100*(W54-X54)/X54</f>
        <v>12.093355684692705</v>
      </c>
    </row>
    <row r="55" spans="1:31" x14ac:dyDescent="0.25">
      <c r="A55">
        <v>9</v>
      </c>
      <c r="B55">
        <v>3</v>
      </c>
      <c r="C55">
        <v>4</v>
      </c>
      <c r="D55">
        <v>77464.150123623316</v>
      </c>
      <c r="E55">
        <v>74815.903884314204</v>
      </c>
      <c r="F55">
        <v>74413.767599999832</v>
      </c>
      <c r="I55">
        <f t="shared" si="16"/>
        <v>3.418673328349739</v>
      </c>
      <c r="J55">
        <f t="shared" si="17"/>
        <v>3.9377989931541837</v>
      </c>
      <c r="L55" s="40"/>
      <c r="M55">
        <v>9</v>
      </c>
      <c r="N55">
        <v>4</v>
      </c>
      <c r="O55">
        <v>4</v>
      </c>
      <c r="P55">
        <f>D55</f>
        <v>77464.150123623316</v>
      </c>
      <c r="Q55" s="7">
        <f>Compare_SW!$D$55</f>
        <v>73917.797800226166</v>
      </c>
      <c r="S55">
        <f>100*(P55-Q55)/Q55</f>
        <v>4.7976974814397124</v>
      </c>
      <c r="W55" s="2">
        <f>Compare_SW!$E$50</f>
        <v>644063.7955207678</v>
      </c>
      <c r="X55" s="11">
        <f>Compare_SW!E55</f>
        <v>574625.85402581294</v>
      </c>
      <c r="Y55">
        <f>100*(W55-X55)/X55</f>
        <v>12.084026677267399</v>
      </c>
    </row>
    <row r="56" spans="1:31" x14ac:dyDescent="0.25">
      <c r="L56" s="40"/>
    </row>
    <row r="57" spans="1:31" x14ac:dyDescent="0.25">
      <c r="L57" s="40"/>
    </row>
    <row r="58" spans="1:31" x14ac:dyDescent="0.25">
      <c r="A58">
        <v>10</v>
      </c>
      <c r="B58">
        <v>3</v>
      </c>
      <c r="C58">
        <v>1</v>
      </c>
      <c r="D58">
        <v>85962.177348067984</v>
      </c>
      <c r="E58">
        <v>68160.110730559172</v>
      </c>
      <c r="F58" s="7">
        <v>70531.636234679288</v>
      </c>
      <c r="I58">
        <f>100*(D58-E58)/D58</f>
        <v>20.70918532627061</v>
      </c>
      <c r="J58">
        <f>100*(D58-F58)/D58</f>
        <v>17.950384214803165</v>
      </c>
      <c r="L58" s="40"/>
      <c r="M58">
        <v>10</v>
      </c>
      <c r="N58">
        <v>1</v>
      </c>
      <c r="O58">
        <v>1</v>
      </c>
      <c r="P58">
        <f>D58</f>
        <v>85962.177348067984</v>
      </c>
      <c r="Q58" s="7">
        <f>Compare_SW!$A$58</f>
        <v>70531.636234679288</v>
      </c>
      <c r="S58">
        <f>100*(P58-Q58)/Q58</f>
        <v>21.877475041195407</v>
      </c>
      <c r="W58" s="2">
        <f>Compare_SW!$E$56</f>
        <v>633265.94000197924</v>
      </c>
      <c r="X58" s="13">
        <f>Compare_SW!E58</f>
        <v>577645.63901537156</v>
      </c>
      <c r="Y58">
        <f>100*(W58-X58)/X58</f>
        <v>9.6287926766686063</v>
      </c>
      <c r="Z58" s="11">
        <f>AVERAGE(X58:X61)</f>
        <v>577737.27599935071</v>
      </c>
      <c r="AA58">
        <f>100*(W58-Z58)/W58</f>
        <v>8.7686168629967653</v>
      </c>
      <c r="AC58" s="2">
        <f>$W$58</f>
        <v>633265.94000197924</v>
      </c>
      <c r="AD58" s="22">
        <f>Compare_SW!$E$57</f>
        <v>608197.78129334038</v>
      </c>
      <c r="AE58">
        <f>100*(W58-AD58)/AC58</f>
        <v>3.9585515539585963</v>
      </c>
    </row>
    <row r="59" spans="1:31" x14ac:dyDescent="0.25">
      <c r="A59">
        <v>10</v>
      </c>
      <c r="B59">
        <v>3</v>
      </c>
      <c r="C59">
        <v>2</v>
      </c>
      <c r="D59">
        <v>86444.850070956556</v>
      </c>
      <c r="E59">
        <v>68959.154554976936</v>
      </c>
      <c r="F59">
        <v>72373.302899997143</v>
      </c>
      <c r="I59">
        <f t="shared" ref="I59:I61" si="18">100*(D59-E59)/D59</f>
        <v>20.227573420078617</v>
      </c>
      <c r="J59">
        <f t="shared" ref="J59:J61" si="19">100*(D59-F59)/D59</f>
        <v>16.278063018686549</v>
      </c>
      <c r="L59" s="40"/>
      <c r="M59">
        <v>10</v>
      </c>
      <c r="N59">
        <v>2</v>
      </c>
      <c r="O59">
        <v>2</v>
      </c>
      <c r="P59">
        <f>D59</f>
        <v>86444.850070956556</v>
      </c>
      <c r="Q59" s="7">
        <f>Compare_SW!$B$59</f>
        <v>69002.936352625416</v>
      </c>
      <c r="S59">
        <f>100*(P59-Q59)/Q59</f>
        <v>25.277060137264016</v>
      </c>
      <c r="W59" s="2">
        <f>Compare_SW!$E$56</f>
        <v>633265.94000197924</v>
      </c>
      <c r="X59" s="13">
        <f>Compare_SW!E59</f>
        <v>577519.32175830018</v>
      </c>
      <c r="Y59">
        <f>100*(W59-X59)/X59</f>
        <v>9.6527711097101232</v>
      </c>
    </row>
    <row r="60" spans="1:31" x14ac:dyDescent="0.25">
      <c r="A60">
        <v>10</v>
      </c>
      <c r="B60">
        <v>3</v>
      </c>
      <c r="C60">
        <v>3</v>
      </c>
      <c r="D60">
        <v>84111.480746413334</v>
      </c>
      <c r="E60">
        <v>66932.994264076086</v>
      </c>
      <c r="F60">
        <v>71294.308199998224</v>
      </c>
      <c r="I60">
        <f t="shared" si="18"/>
        <v>20.423474096394113</v>
      </c>
      <c r="J60">
        <f t="shared" si="19"/>
        <v>15.238315189168343</v>
      </c>
      <c r="L60" s="40"/>
      <c r="M60">
        <v>10</v>
      </c>
      <c r="N60">
        <v>3</v>
      </c>
      <c r="O60">
        <v>3</v>
      </c>
      <c r="P60">
        <f>D60</f>
        <v>84111.480746413334</v>
      </c>
      <c r="Q60" s="7">
        <f>Compare_SW!$C$60</f>
        <v>66436.666977598288</v>
      </c>
      <c r="S60">
        <f>100*(P60-Q60)/Q60</f>
        <v>26.604004344129418</v>
      </c>
      <c r="W60" s="2">
        <f>Compare_SW!$E$56</f>
        <v>633265.94000197924</v>
      </c>
      <c r="X60" s="13">
        <f>Compare_SW!E60</f>
        <v>578376.54913513456</v>
      </c>
      <c r="Y60">
        <f>100*(W60-X60)/X60</f>
        <v>9.490251800305975</v>
      </c>
    </row>
    <row r="61" spans="1:31" x14ac:dyDescent="0.25">
      <c r="A61">
        <v>10</v>
      </c>
      <c r="B61">
        <v>3</v>
      </c>
      <c r="C61">
        <v>4</v>
      </c>
      <c r="D61">
        <v>85006.35247784933</v>
      </c>
      <c r="E61">
        <v>67510.49952162453</v>
      </c>
      <c r="F61">
        <v>70976.556899997202</v>
      </c>
      <c r="I61">
        <f t="shared" si="18"/>
        <v>20.581818236212182</v>
      </c>
      <c r="J61">
        <f t="shared" si="19"/>
        <v>16.504408398781685</v>
      </c>
      <c r="L61" s="40"/>
      <c r="M61">
        <v>10</v>
      </c>
      <c r="N61">
        <v>4</v>
      </c>
      <c r="O61">
        <v>4</v>
      </c>
      <c r="P61">
        <f>D61</f>
        <v>85006.35247784933</v>
      </c>
      <c r="Q61" s="7">
        <f>Compare_SW!$D$61</f>
        <v>70083.871055340438</v>
      </c>
      <c r="S61">
        <f>100*(P61-Q61)/Q61</f>
        <v>21.292319042602013</v>
      </c>
      <c r="W61" s="2">
        <f>Compare_SW!$E$56</f>
        <v>633265.94000197924</v>
      </c>
      <c r="X61" s="13">
        <f>Compare_SW!E61</f>
        <v>577407.59408859629</v>
      </c>
      <c r="Y61">
        <f>100*(W61-X61)/X61</f>
        <v>9.6739887880331814</v>
      </c>
    </row>
    <row r="62" spans="1:31" x14ac:dyDescent="0.25">
      <c r="L62" s="40"/>
    </row>
    <row r="63" spans="1:31" x14ac:dyDescent="0.25">
      <c r="L63" s="40"/>
    </row>
    <row r="64" spans="1:31" x14ac:dyDescent="0.25">
      <c r="L64" s="40"/>
    </row>
    <row r="65" spans="12:12" x14ac:dyDescent="0.25">
      <c r="L6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OptimalityParameters</vt:lpstr>
      <vt:lpstr>Compare_SW</vt:lpstr>
      <vt:lpstr>Sheet2</vt:lpstr>
      <vt:lpstr>Chnage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alireza kh</cp:lastModifiedBy>
  <dcterms:created xsi:type="dcterms:W3CDTF">2023-09-14T15:24:47Z</dcterms:created>
  <dcterms:modified xsi:type="dcterms:W3CDTF">2023-11-28T16:13:22Z</dcterms:modified>
</cp:coreProperties>
</file>