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20" windowWidth="8505" windowHeight="4530"/>
  </bookViews>
  <sheets>
    <sheet name="生产数据" sheetId="1" r:id="rId1"/>
    <sheet name="班组指标考核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66" i="2" l="1"/>
  <c r="O67" i="2"/>
  <c r="AY126" i="1"/>
  <c r="BC122" i="1"/>
  <c r="BD122" i="1"/>
  <c r="BC126" i="1"/>
  <c r="BD126" i="1" s="1"/>
  <c r="AX123" i="1"/>
  <c r="AX124" i="1"/>
  <c r="AX125" i="1"/>
  <c r="AX126" i="1"/>
  <c r="AX127" i="1"/>
  <c r="AX128" i="1"/>
  <c r="AX129" i="1"/>
  <c r="AX122" i="1"/>
  <c r="BC118" i="1"/>
  <c r="BD118" i="1" s="1"/>
  <c r="AX121" i="1"/>
  <c r="O58" i="2"/>
  <c r="O59" i="2"/>
  <c r="O60" i="2"/>
  <c r="O61" i="2"/>
  <c r="O62" i="2"/>
  <c r="O63" i="2"/>
  <c r="O64" i="2"/>
  <c r="O65" i="2"/>
  <c r="AY114" i="1"/>
  <c r="AY118" i="1"/>
  <c r="AY122" i="1"/>
  <c r="AY110" i="1"/>
  <c r="AX115" i="1"/>
  <c r="AX116" i="1"/>
  <c r="AX117" i="1"/>
  <c r="AX118" i="1"/>
  <c r="AX119" i="1"/>
  <c r="AX120" i="1"/>
  <c r="O57" i="2"/>
  <c r="O56" i="2"/>
  <c r="AY106" i="1"/>
  <c r="O55" i="2"/>
  <c r="AY102" i="1"/>
  <c r="BC102" i="1"/>
  <c r="BD102" i="1" s="1"/>
  <c r="BC106" i="1"/>
  <c r="BD106" i="1" s="1"/>
  <c r="BC110" i="1"/>
  <c r="BD110" i="1" s="1"/>
  <c r="BC114" i="1"/>
  <c r="BD114" i="1" s="1"/>
  <c r="BC94" i="1"/>
  <c r="BD94" i="1" s="1"/>
  <c r="BD98" i="1"/>
  <c r="BC98" i="1"/>
  <c r="AY98" i="1"/>
  <c r="BC86" i="1"/>
  <c r="BD86" i="1"/>
  <c r="BC90" i="1"/>
  <c r="BD90" i="1"/>
  <c r="AY78" i="1"/>
  <c r="AY82" i="1"/>
  <c r="AY86" i="1"/>
  <c r="AY90" i="1"/>
  <c r="AY94" i="1"/>
  <c r="AX91" i="1"/>
  <c r="AX84" i="1"/>
  <c r="AX85" i="1"/>
  <c r="AX86" i="1"/>
  <c r="AX87" i="1"/>
  <c r="AX88" i="1"/>
  <c r="AX89" i="1"/>
  <c r="AX90" i="1"/>
  <c r="AX92" i="1"/>
  <c r="AX93" i="1"/>
  <c r="AX94" i="1"/>
  <c r="AX95" i="1"/>
  <c r="BC82" i="1"/>
  <c r="BD82" i="1" s="1"/>
  <c r="BC74" i="1"/>
  <c r="BC78" i="1"/>
  <c r="BD74" i="1"/>
  <c r="BD78" i="1"/>
  <c r="BC70" i="1"/>
  <c r="O45" i="2"/>
  <c r="O46" i="2"/>
  <c r="O47" i="2"/>
  <c r="O48" i="2"/>
  <c r="O49" i="2"/>
  <c r="O50" i="2"/>
  <c r="O51" i="2"/>
  <c r="O52" i="2"/>
  <c r="O53" i="2"/>
  <c r="O54" i="2"/>
  <c r="BC66" i="1"/>
  <c r="BC62" i="1"/>
  <c r="BD62" i="1"/>
  <c r="BC58" i="1"/>
  <c r="AX59" i="1"/>
  <c r="AX60" i="1"/>
  <c r="AX61" i="1"/>
  <c r="AX62" i="1"/>
  <c r="AX63" i="1"/>
  <c r="AX64" i="1"/>
  <c r="AX65" i="1"/>
  <c r="AX66" i="1"/>
  <c r="AX67" i="1"/>
  <c r="AX68" i="1"/>
  <c r="BC54" i="1"/>
  <c r="BD54" i="1" s="1"/>
  <c r="AY70" i="1"/>
  <c r="AY74" i="1"/>
  <c r="AY54" i="1"/>
  <c r="AY58" i="1"/>
  <c r="AY62" i="1"/>
  <c r="AY66" i="1"/>
  <c r="BC50" i="1"/>
  <c r="O36" i="2"/>
  <c r="O37" i="2"/>
  <c r="O38" i="2"/>
  <c r="O39" i="2"/>
  <c r="O40" i="2"/>
  <c r="O41" i="2"/>
  <c r="O42" i="2"/>
  <c r="O43" i="2"/>
  <c r="O44" i="2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S5" i="1"/>
  <c r="AY6" i="1"/>
  <c r="AY10" i="1"/>
  <c r="AY14" i="1"/>
  <c r="AY18" i="1"/>
  <c r="AY22" i="1"/>
  <c r="AY26" i="1"/>
  <c r="AY34" i="1"/>
  <c r="AY38" i="1"/>
  <c r="AY42" i="1"/>
  <c r="AY46" i="1"/>
  <c r="AY50" i="1"/>
  <c r="AY30" i="1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BC34" i="1"/>
  <c r="AX36" i="1"/>
  <c r="AX5" i="1" s="1"/>
  <c r="AX37" i="1"/>
  <c r="AX38" i="1"/>
  <c r="BC38" i="1"/>
  <c r="AX39" i="1"/>
  <c r="AX40" i="1"/>
  <c r="AX41" i="1"/>
  <c r="AX42" i="1"/>
  <c r="BC42" i="1"/>
  <c r="BD42" i="1" s="1"/>
  <c r="AX43" i="1"/>
  <c r="AX44" i="1"/>
  <c r="AX45" i="1"/>
  <c r="AX46" i="1"/>
  <c r="BC46" i="1"/>
  <c r="AX47" i="1"/>
  <c r="AX48" i="1"/>
  <c r="AX49" i="1"/>
  <c r="BD46" i="1"/>
  <c r="BD50" i="1"/>
  <c r="BD58" i="1"/>
  <c r="BD66" i="1"/>
  <c r="BD70" i="1"/>
  <c r="AX58" i="1"/>
  <c r="AX57" i="1"/>
  <c r="AX56" i="1"/>
  <c r="AX55" i="1"/>
  <c r="AX50" i="1"/>
  <c r="AX51" i="1"/>
  <c r="AX52" i="1"/>
  <c r="AX53" i="1"/>
  <c r="AX54" i="1"/>
  <c r="O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5" i="2"/>
  <c r="O6" i="2"/>
  <c r="BC26" i="1"/>
  <c r="BC22" i="1"/>
  <c r="BC18" i="1"/>
  <c r="BC14" i="1"/>
  <c r="BC10" i="1"/>
  <c r="BC6" i="1"/>
  <c r="BC5" i="1"/>
  <c r="BB5" i="1"/>
  <c r="BA5" i="1"/>
  <c r="AZ5" i="1"/>
  <c r="AY5" i="1"/>
  <c r="AT5" i="1"/>
  <c r="AW5" i="1"/>
  <c r="AV5" i="1"/>
  <c r="AU5" i="1"/>
  <c r="AS5" i="1"/>
  <c r="AM5" i="1"/>
  <c r="AP5" i="1"/>
  <c r="AO5" i="1"/>
  <c r="AQ5" i="1"/>
  <c r="AN5" i="1"/>
  <c r="AL5" i="1"/>
  <c r="AK5" i="1"/>
  <c r="AJ5" i="1"/>
  <c r="AI5" i="1"/>
  <c r="AH5" i="1"/>
  <c r="AG5" i="1"/>
  <c r="AF5" i="1"/>
  <c r="U5" i="1"/>
  <c r="AA5" i="1"/>
  <c r="AE5" i="1"/>
  <c r="AB5" i="1"/>
  <c r="AD5" i="1"/>
  <c r="AC5" i="1"/>
  <c r="Z5" i="1"/>
  <c r="Y5" i="1"/>
  <c r="X5" i="1"/>
  <c r="W5" i="1"/>
  <c r="T5" i="1"/>
  <c r="BD5" i="1" l="1"/>
</calcChain>
</file>

<file path=xl/comments1.xml><?xml version="1.0" encoding="utf-8"?>
<comments xmlns="http://schemas.openxmlformats.org/spreadsheetml/2006/main">
  <authors>
    <author>作者</author>
  </authors>
  <commentList>
    <comment ref="AU6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E10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8:46调整配比</t>
        </r>
      </text>
    </comment>
  </commentList>
</comments>
</file>

<file path=xl/sharedStrings.xml><?xml version="1.0" encoding="utf-8"?>
<sst xmlns="http://schemas.openxmlformats.org/spreadsheetml/2006/main" count="435" uniqueCount="126">
  <si>
    <t>项目</t>
    <phoneticPr fontId="1" type="noConversion"/>
  </si>
  <si>
    <t>班次</t>
    <phoneticPr fontId="1" type="noConversion"/>
  </si>
  <si>
    <t>时间</t>
    <phoneticPr fontId="1" type="noConversion"/>
  </si>
  <si>
    <r>
      <t>原料配比（</t>
    </r>
    <r>
      <rPr>
        <b/>
        <sz val="14"/>
        <rFont val="Times New Roman"/>
        <family val="1"/>
      </rPr>
      <t>%</t>
    </r>
    <r>
      <rPr>
        <b/>
        <sz val="12"/>
        <rFont val="宋体"/>
        <charset val="134"/>
      </rPr>
      <t>）</t>
    </r>
    <phoneticPr fontId="1" type="noConversion"/>
  </si>
  <si>
    <t>高炉布袋灰化验C结果</t>
    <phoneticPr fontId="1" type="noConversion"/>
  </si>
  <si>
    <t>上仓混料化验结果（%）</t>
    <phoneticPr fontId="1" type="noConversion"/>
  </si>
  <si>
    <r>
      <t>金属化球团化验结果（</t>
    </r>
    <r>
      <rPr>
        <b/>
        <sz val="14"/>
        <rFont val="宋体"/>
        <charset val="134"/>
      </rPr>
      <t>%</t>
    </r>
    <r>
      <rPr>
        <b/>
        <sz val="12"/>
        <rFont val="宋体"/>
        <charset val="134"/>
      </rPr>
      <t>）</t>
    </r>
    <phoneticPr fontId="1" type="noConversion"/>
  </si>
  <si>
    <r>
      <t>锌粉化验结果（</t>
    </r>
    <r>
      <rPr>
        <b/>
        <sz val="14"/>
        <rFont val="Times New Roman"/>
        <family val="1"/>
      </rPr>
      <t>%</t>
    </r>
    <r>
      <rPr>
        <b/>
        <sz val="12"/>
        <rFont val="宋体"/>
        <charset val="134"/>
      </rPr>
      <t>）</t>
    </r>
    <phoneticPr fontId="1" type="noConversion"/>
  </si>
  <si>
    <r>
      <t>指标（</t>
    </r>
    <r>
      <rPr>
        <b/>
        <sz val="14"/>
        <rFont val="Times New Roman"/>
        <family val="1"/>
      </rPr>
      <t>%</t>
    </r>
    <r>
      <rPr>
        <b/>
        <sz val="12"/>
        <rFont val="宋体"/>
        <charset val="134"/>
      </rPr>
      <t>）</t>
    </r>
    <phoneticPr fontId="1" type="noConversion"/>
  </si>
  <si>
    <t>产量（0:00-24:00）</t>
    <phoneticPr fontId="1" type="noConversion"/>
  </si>
  <si>
    <t>数据</t>
    <phoneticPr fontId="1" type="noConversion"/>
  </si>
  <si>
    <t>日期</t>
    <phoneticPr fontId="1" type="noConversion"/>
  </si>
  <si>
    <r>
      <t>干法</t>
    </r>
    <r>
      <rPr>
        <b/>
        <sz val="10"/>
        <rFont val="Times New Roman"/>
        <family val="1"/>
      </rPr>
      <t xml:space="preserve">         </t>
    </r>
    <r>
      <rPr>
        <b/>
        <sz val="10"/>
        <rFont val="宋体"/>
        <charset val="134"/>
      </rPr>
      <t>除尘灰</t>
    </r>
    <r>
      <rPr>
        <b/>
        <sz val="10"/>
        <rFont val="Times New Roman"/>
        <family val="1"/>
      </rPr>
      <t xml:space="preserve">       </t>
    </r>
    <phoneticPr fontId="1" type="noConversion"/>
  </si>
  <si>
    <r>
      <t>矿槽</t>
    </r>
    <r>
      <rPr>
        <b/>
        <sz val="10"/>
        <rFont val="Times New Roman"/>
        <family val="1"/>
      </rPr>
      <t xml:space="preserve">       </t>
    </r>
    <r>
      <rPr>
        <b/>
        <sz val="10"/>
        <rFont val="宋体"/>
        <charset val="134"/>
      </rPr>
      <t>原料灰</t>
    </r>
    <phoneticPr fontId="1" type="noConversion"/>
  </si>
  <si>
    <r>
      <t>高炉</t>
    </r>
    <r>
      <rPr>
        <b/>
        <sz val="10"/>
        <rFont val="Times New Roman"/>
        <family val="1"/>
      </rPr>
      <t xml:space="preserve">         </t>
    </r>
    <r>
      <rPr>
        <b/>
        <sz val="10"/>
        <rFont val="宋体"/>
        <charset val="134"/>
      </rPr>
      <t>布袋灰</t>
    </r>
    <phoneticPr fontId="1" type="noConversion"/>
  </si>
  <si>
    <t>澳粉</t>
    <phoneticPr fontId="1" type="noConversion"/>
  </si>
  <si>
    <t>二号高炉布袋灰</t>
    <phoneticPr fontId="1" type="noConversion"/>
  </si>
  <si>
    <t>自产除尘灰</t>
    <phoneticPr fontId="1" type="noConversion"/>
  </si>
  <si>
    <t>自产精粉</t>
    <phoneticPr fontId="1" type="noConversion"/>
  </si>
  <si>
    <t>膨润土</t>
    <phoneticPr fontId="1" type="noConversion"/>
  </si>
  <si>
    <t>锅炉灰</t>
    <phoneticPr fontId="1" type="noConversion"/>
  </si>
  <si>
    <t>球团除尘灰</t>
    <phoneticPr fontId="1" type="noConversion"/>
  </si>
  <si>
    <t>出铁厂灰</t>
    <phoneticPr fontId="1" type="noConversion"/>
  </si>
  <si>
    <t>炼铁槽上灰</t>
    <phoneticPr fontId="1" type="noConversion"/>
  </si>
  <si>
    <t>混合灰</t>
    <phoneticPr fontId="1" type="noConversion"/>
  </si>
  <si>
    <t>3#</t>
    <phoneticPr fontId="1" type="noConversion"/>
  </si>
  <si>
    <t>4#</t>
  </si>
  <si>
    <t>TFe</t>
    <phoneticPr fontId="1" type="noConversion"/>
  </si>
  <si>
    <t>C</t>
    <phoneticPr fontId="1" type="noConversion"/>
  </si>
  <si>
    <r>
      <t>SiO</t>
    </r>
    <r>
      <rPr>
        <b/>
        <vertAlign val="subscript"/>
        <sz val="10"/>
        <rFont val="Times New Roman"/>
        <family val="1"/>
      </rPr>
      <t>2</t>
    </r>
    <phoneticPr fontId="1" type="noConversion"/>
  </si>
  <si>
    <t>CaO</t>
    <phoneticPr fontId="1" type="noConversion"/>
  </si>
  <si>
    <t>S</t>
    <phoneticPr fontId="1" type="noConversion"/>
  </si>
  <si>
    <t>P</t>
    <phoneticPr fontId="1" type="noConversion"/>
  </si>
  <si>
    <t>K</t>
    <phoneticPr fontId="1" type="noConversion"/>
  </si>
  <si>
    <t>Na</t>
    <phoneticPr fontId="1" type="noConversion"/>
  </si>
  <si>
    <t>Zn</t>
    <phoneticPr fontId="1" type="noConversion"/>
  </si>
  <si>
    <t>Pb</t>
    <phoneticPr fontId="1" type="noConversion"/>
  </si>
  <si>
    <t>Cl</t>
    <phoneticPr fontId="1" type="noConversion"/>
  </si>
  <si>
    <t>H2O</t>
    <phoneticPr fontId="1" type="noConversion"/>
  </si>
  <si>
    <t>Fe</t>
  </si>
  <si>
    <t>Cu</t>
    <phoneticPr fontId="1" type="noConversion"/>
  </si>
  <si>
    <t>ZnO</t>
    <phoneticPr fontId="1" type="noConversion"/>
  </si>
  <si>
    <t>金属化率</t>
    <phoneticPr fontId="1" type="noConversion"/>
  </si>
  <si>
    <t>脱锌率</t>
    <phoneticPr fontId="1" type="noConversion"/>
  </si>
  <si>
    <t>转鼓</t>
    <phoneticPr fontId="1" type="noConversion"/>
  </si>
  <si>
    <t>成品     球团</t>
    <phoneticPr fontId="1" type="noConversion"/>
  </si>
  <si>
    <t>压球              （热返）</t>
    <phoneticPr fontId="1" type="noConversion"/>
  </si>
  <si>
    <t>合计</t>
    <phoneticPr fontId="1" type="noConversion"/>
  </si>
  <si>
    <t>粉化率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</si>
  <si>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</si>
  <si>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</si>
  <si>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</si>
  <si>
    <r>
      <t xml:space="preserve"> </t>
    </r>
    <r>
      <rPr>
        <sz val="12"/>
        <rFont val="宋体"/>
        <charset val="134"/>
      </rPr>
      <t>21</t>
    </r>
    <r>
      <rPr>
        <sz val="12"/>
        <rFont val="宋体"/>
        <charset val="134"/>
      </rPr>
      <t>:00</t>
    </r>
    <phoneticPr fontId="1" type="noConversion"/>
  </si>
  <si>
    <t>转底炉</t>
    <phoneticPr fontId="1" type="noConversion"/>
  </si>
  <si>
    <t>成品</t>
    <phoneticPr fontId="1" type="noConversion"/>
  </si>
  <si>
    <t>锅炉</t>
    <phoneticPr fontId="1" type="noConversion"/>
  </si>
  <si>
    <t>备注(每天生产情况)</t>
    <phoneticPr fontId="1" type="noConversion"/>
  </si>
  <si>
    <t>金属化率(%)</t>
    <phoneticPr fontId="1" type="noConversion"/>
  </si>
  <si>
    <t>脱锌率(%)</t>
    <phoneticPr fontId="1" type="noConversion"/>
  </si>
  <si>
    <t>混合料含C（%）</t>
    <phoneticPr fontId="1" type="noConversion"/>
  </si>
  <si>
    <t>生球水分</t>
    <phoneticPr fontId="1" type="noConversion"/>
  </si>
  <si>
    <t>生球落下强度</t>
    <phoneticPr fontId="1" type="noConversion"/>
  </si>
  <si>
    <t>干燥后水分</t>
    <phoneticPr fontId="1" type="noConversion"/>
  </si>
  <si>
    <t>干燥后落下强度</t>
    <phoneticPr fontId="1" type="noConversion"/>
  </si>
  <si>
    <t>成品球（t）</t>
    <phoneticPr fontId="1" type="noConversion"/>
  </si>
  <si>
    <t>压球/热返产量（t）</t>
    <phoneticPr fontId="1" type="noConversion"/>
  </si>
  <si>
    <t>成品球与压球合计</t>
    <phoneticPr fontId="1" type="noConversion"/>
  </si>
  <si>
    <r>
      <t>ZnO</t>
    </r>
    <r>
      <rPr>
        <sz val="12"/>
        <rFont val="宋体"/>
        <charset val="134"/>
      </rPr>
      <t>（</t>
    </r>
    <r>
      <rPr>
        <sz val="12"/>
        <rFont val="Times New Roman"/>
        <family val="1"/>
      </rPr>
      <t>%</t>
    </r>
    <r>
      <rPr>
        <sz val="12"/>
        <rFont val="宋体"/>
        <charset val="134"/>
      </rPr>
      <t>）</t>
    </r>
    <phoneticPr fontId="1" type="noConversion"/>
  </si>
  <si>
    <t>溶解氧</t>
    <phoneticPr fontId="1" type="noConversion"/>
  </si>
  <si>
    <t>炉水磷酸根</t>
    <phoneticPr fontId="1" type="noConversion"/>
  </si>
  <si>
    <r>
      <t>0</t>
    </r>
    <r>
      <rPr>
        <sz val="12"/>
        <rFont val="宋体"/>
        <charset val="134"/>
      </rPr>
      <t>:00-8:00</t>
    </r>
    <phoneticPr fontId="1" type="noConversion"/>
  </si>
  <si>
    <t>8:00-20:00</t>
    <phoneticPr fontId="1" type="noConversion"/>
  </si>
  <si>
    <t>20:00-8:00</t>
    <phoneticPr fontId="1" type="noConversion"/>
  </si>
  <si>
    <t>2016.8.8</t>
  </si>
  <si>
    <t>2016.8.8</t>
    <phoneticPr fontId="1" type="noConversion"/>
  </si>
  <si>
    <t>2016.8.9</t>
  </si>
  <si>
    <t>2016.8.10</t>
  </si>
  <si>
    <t>2016.8.11</t>
  </si>
  <si>
    <t>2016.8.12</t>
  </si>
  <si>
    <t>2016.8.13</t>
  </si>
  <si>
    <t>2016.8.14</t>
  </si>
  <si>
    <t>2016.8.15</t>
  </si>
  <si>
    <t>2016.8.16</t>
  </si>
  <si>
    <t>2016.8.17</t>
  </si>
  <si>
    <t>2016.8.18</t>
  </si>
  <si>
    <t>2016.8.19</t>
  </si>
  <si>
    <t>2016.8.20</t>
  </si>
  <si>
    <t>2016.8.21</t>
  </si>
  <si>
    <t>2016.8.22</t>
  </si>
  <si>
    <t>2016.8.23</t>
  </si>
  <si>
    <t>2016.8.24</t>
  </si>
  <si>
    <t>2016.8.25</t>
  </si>
  <si>
    <t>2016.8.26</t>
  </si>
  <si>
    <t>2016.8.27</t>
  </si>
  <si>
    <t>2016.8.28</t>
  </si>
  <si>
    <t>2016.8.29</t>
  </si>
  <si>
    <t>2016.8.30</t>
  </si>
  <si>
    <t>2016.8.31</t>
  </si>
  <si>
    <t>2016.8.1</t>
  </si>
  <si>
    <t>2016.8.2</t>
  </si>
  <si>
    <t>2016.8.3</t>
  </si>
  <si>
    <t>2016.8.4</t>
  </si>
  <si>
    <t>2016.8.5</t>
  </si>
  <si>
    <t>2016.8.6</t>
  </si>
  <si>
    <t>2016.8.7</t>
  </si>
  <si>
    <t>2016.8.1</t>
    <phoneticPr fontId="1" type="noConversion"/>
  </si>
  <si>
    <t>细度</t>
    <phoneticPr fontId="1" type="noConversion"/>
  </si>
  <si>
    <t>8月份各班指标考核</t>
    <phoneticPr fontId="1" type="noConversion"/>
  </si>
  <si>
    <t>-</t>
    <phoneticPr fontId="1" type="noConversion"/>
  </si>
  <si>
    <t>22:16—22:36、23:05—23:47停生球，处理耐材脱落，堵冷却机出料口</t>
    <phoneticPr fontId="1" type="noConversion"/>
  </si>
  <si>
    <t>8月转底炉生产数据记录表</t>
    <phoneticPr fontId="1" type="noConversion"/>
  </si>
  <si>
    <t>9:29-10:09停生球处理强力混</t>
    <phoneticPr fontId="1" type="noConversion"/>
  </si>
  <si>
    <t>23：41—0:00停生球处理圆筒冷却机出料口堵</t>
    <phoneticPr fontId="1" type="noConversion"/>
  </si>
  <si>
    <t>13:15—13:50停生球处理摆动布料器电机松动</t>
    <phoneticPr fontId="1" type="noConversion"/>
  </si>
  <si>
    <t>丙班</t>
    <phoneticPr fontId="1" type="noConversion"/>
  </si>
  <si>
    <t>乙班</t>
    <phoneticPr fontId="1" type="noConversion"/>
  </si>
  <si>
    <t>甲班</t>
    <phoneticPr fontId="1" type="noConversion"/>
  </si>
  <si>
    <t>15:32停生球检修</t>
    <phoneticPr fontId="1" type="noConversion"/>
  </si>
  <si>
    <t>2:10-2:47停生球，处理摆动布料器</t>
    <phoneticPr fontId="1" type="noConversion"/>
  </si>
  <si>
    <t>0..059</t>
    <phoneticPr fontId="1" type="noConversion"/>
  </si>
  <si>
    <t>6:37—7:25强力混故障停48分，未报生产处</t>
    <phoneticPr fontId="1" type="noConversion"/>
  </si>
  <si>
    <t>-</t>
    <phoneticPr fontId="1" type="noConversion"/>
  </si>
  <si>
    <t>11:09-11:30停生球，换生筛辊；18:36停生球处理螺旋出料机出料口堵料，调度报生产处19:10停生球</t>
    <phoneticPr fontId="1" type="noConversion"/>
  </si>
  <si>
    <t>4:10上生球</t>
    <phoneticPr fontId="1" type="noConversion"/>
  </si>
  <si>
    <t>8:25-9:18强力混堵料，报生产处（实际时间6:37-9:42）17:40-17:51,18:20-20:30处理摆动布料器小皮带卡死（未报生产处）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</si>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</sst>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_);[Red]\(0.000\)"/>
    <numFmt numFmtId="177" formatCode="0.00_);[Red]\(0.00\)"/>
    <numFmt numFmtId="178" formatCode="0.000;[Red]0.000"/>
    <numFmt numFmtId="179" formatCode="0.00;[Red]0.00"/>
    <numFmt numFmtId="180" formatCode="0.0_);[Red]\(0.0\)"/>
    <numFmt numFmtId="181" formatCode="0_);[Red]\(0\)"/>
    <numFmt numFmtId="182" formatCode="0.00_ "/>
  </numFmts>
  <fonts count="27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0"/>
      <name val="Times New Roman"/>
      <family val="1"/>
    </font>
    <font>
      <sz val="12"/>
      <name val="Times New Roman"/>
      <family val="1"/>
    </font>
    <font>
      <b/>
      <sz val="24"/>
      <name val="宋体"/>
      <charset val="134"/>
    </font>
    <font>
      <b/>
      <sz val="12"/>
      <name val="宋体"/>
      <charset val="134"/>
    </font>
    <font>
      <b/>
      <sz val="14"/>
      <name val="Times New Roman"/>
      <family val="1"/>
    </font>
    <font>
      <b/>
      <sz val="11"/>
      <name val="宋体"/>
      <charset val="134"/>
    </font>
    <font>
      <b/>
      <sz val="14"/>
      <name val="宋体"/>
      <charset val="134"/>
    </font>
    <font>
      <b/>
      <sz val="12"/>
      <name val="Times New Roman"/>
      <family val="1"/>
    </font>
    <font>
      <b/>
      <vertAlign val="subscript"/>
      <sz val="10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1"/>
      <name val="Times New Roman"/>
      <family val="1"/>
    </font>
    <font>
      <sz val="11"/>
      <name val="宋体"/>
      <charset val="134"/>
    </font>
    <font>
      <sz val="14"/>
      <color indexed="8"/>
      <name val="宋体"/>
      <charset val="134"/>
    </font>
    <font>
      <sz val="14"/>
      <color indexed="8"/>
      <name val="Times New Roman"/>
      <family val="1"/>
    </font>
    <font>
      <sz val="12"/>
      <name val="仿宋_GB2312"/>
      <family val="3"/>
      <charset val="134"/>
    </font>
    <font>
      <sz val="11"/>
      <name val="Times New Roman"/>
      <family val="1"/>
    </font>
    <font>
      <sz val="12"/>
      <color indexed="48"/>
      <name val="仿宋_GB2312"/>
      <family val="3"/>
      <charset val="134"/>
    </font>
    <font>
      <sz val="12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2"/>
      <color indexed="1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80">
    <xf numFmtId="0" fontId="0" fillId="0" borderId="0" xfId="0"/>
    <xf numFmtId="10" fontId="2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177" fontId="10" fillId="5" borderId="1" xfId="1" applyNumberFormat="1" applyFont="1" applyFill="1" applyBorder="1" applyAlignment="1">
      <alignment horizontal="center" vertical="center" wrapText="1"/>
    </xf>
    <xf numFmtId="178" fontId="4" fillId="6" borderId="1" xfId="1" applyNumberFormat="1" applyFont="1" applyFill="1" applyBorder="1" applyAlignment="1">
      <alignment horizontal="center" vertical="center"/>
    </xf>
    <xf numFmtId="177" fontId="4" fillId="6" borderId="1" xfId="1" applyNumberFormat="1" applyFont="1" applyFill="1" applyBorder="1" applyAlignment="1">
      <alignment horizontal="center" vertical="center"/>
    </xf>
    <xf numFmtId="176" fontId="13" fillId="6" borderId="1" xfId="1" applyNumberFormat="1" applyFont="1" applyFill="1" applyBorder="1" applyAlignment="1">
      <alignment horizontal="center" vertical="center"/>
    </xf>
    <xf numFmtId="176" fontId="14" fillId="6" borderId="1" xfId="1" applyNumberFormat="1" applyFont="1" applyFill="1" applyBorder="1" applyAlignment="1">
      <alignment horizontal="center" vertical="center"/>
    </xf>
    <xf numFmtId="179" fontId="4" fillId="7" borderId="1" xfId="1" applyNumberFormat="1" applyFont="1" applyFill="1" applyBorder="1" applyAlignment="1">
      <alignment horizontal="center" vertical="center"/>
    </xf>
    <xf numFmtId="177" fontId="4" fillId="7" borderId="1" xfId="1" applyNumberFormat="1" applyFont="1" applyFill="1" applyBorder="1" applyAlignment="1">
      <alignment horizontal="center" vertical="center"/>
    </xf>
    <xf numFmtId="176" fontId="4" fillId="7" borderId="1" xfId="1" applyNumberFormat="1" applyFont="1" applyFill="1" applyBorder="1" applyAlignment="1">
      <alignment horizontal="center" vertical="center"/>
    </xf>
    <xf numFmtId="178" fontId="4" fillId="7" borderId="1" xfId="1" applyNumberFormat="1" applyFont="1" applyFill="1" applyBorder="1" applyAlignment="1">
      <alignment horizontal="center" vertical="center"/>
    </xf>
    <xf numFmtId="176" fontId="14" fillId="7" borderId="1" xfId="1" applyNumberFormat="1" applyFont="1" applyFill="1" applyBorder="1" applyAlignment="1">
      <alignment horizontal="center" vertical="center"/>
    </xf>
    <xf numFmtId="177" fontId="15" fillId="7" borderId="1" xfId="1" applyNumberFormat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177" fontId="15" fillId="10" borderId="1" xfId="1" applyNumberFormat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11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7" fillId="12" borderId="1" xfId="1" applyFont="1" applyFill="1" applyBorder="1" applyAlignment="1">
      <alignment horizontal="center" vertical="center"/>
    </xf>
    <xf numFmtId="0" fontId="2" fillId="12" borderId="4" xfId="1" applyFont="1" applyFill="1" applyBorder="1" applyAlignment="1">
      <alignment horizontal="center" vertical="center" wrapText="1"/>
    </xf>
    <xf numFmtId="0" fontId="2" fillId="12" borderId="1" xfId="1" applyFont="1" applyFill="1" applyBorder="1" applyAlignment="1">
      <alignment horizontal="center" vertical="center" wrapText="1"/>
    </xf>
    <xf numFmtId="177" fontId="10" fillId="12" borderId="1" xfId="1" applyNumberFormat="1" applyFont="1" applyFill="1" applyBorder="1" applyAlignment="1">
      <alignment horizontal="center" vertical="center" wrapText="1"/>
    </xf>
    <xf numFmtId="178" fontId="4" fillId="12" borderId="1" xfId="1" applyNumberFormat="1" applyFont="1" applyFill="1" applyBorder="1" applyAlignment="1">
      <alignment horizontal="center" vertical="center"/>
    </xf>
    <xf numFmtId="179" fontId="4" fillId="12" borderId="1" xfId="1" applyNumberFormat="1" applyFont="1" applyFill="1" applyBorder="1" applyAlignment="1">
      <alignment horizontal="center" vertical="center"/>
    </xf>
    <xf numFmtId="10" fontId="4" fillId="12" borderId="1" xfId="1" applyNumberFormat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58" fontId="5" fillId="0" borderId="2" xfId="1" applyNumberFormat="1" applyFont="1" applyBorder="1" applyAlignment="1">
      <alignment horizontal="center" vertical="center"/>
    </xf>
    <xf numFmtId="20" fontId="3" fillId="0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5" fillId="0" borderId="2" xfId="1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8" fontId="5" fillId="0" borderId="2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Fill="1" applyBorder="1" applyAlignment="1">
      <alignment horizontal="center" vertical="center"/>
    </xf>
    <xf numFmtId="1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177" fontId="3" fillId="0" borderId="2" xfId="1" applyNumberFormat="1" applyFont="1" applyFill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178" fontId="3" fillId="0" borderId="2" xfId="1" applyNumberFormat="1" applyFont="1" applyBorder="1" applyAlignment="1">
      <alignment horizontal="center" vertical="center"/>
    </xf>
    <xf numFmtId="22" fontId="3" fillId="0" borderId="2" xfId="1" applyNumberFormat="1" applyFont="1" applyFill="1" applyBorder="1" applyAlignment="1">
      <alignment horizontal="center" vertical="center"/>
    </xf>
    <xf numFmtId="0" fontId="0" fillId="0" borderId="2" xfId="0" applyBorder="1"/>
    <xf numFmtId="58" fontId="3" fillId="0" borderId="0" xfId="1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7" fillId="0" borderId="2" xfId="1" applyFont="1" applyBorder="1" applyAlignment="1">
      <alignment horizontal="right" vertical="center"/>
    </xf>
    <xf numFmtId="0" fontId="7" fillId="0" borderId="2" xfId="1" applyFont="1" applyBorder="1" applyAlignment="1">
      <alignment horizontal="center" vertical="center"/>
    </xf>
    <xf numFmtId="177" fontId="3" fillId="13" borderId="2" xfId="1" applyNumberFormat="1" applyFont="1" applyFill="1" applyBorder="1" applyAlignment="1">
      <alignment horizontal="center" vertical="center" wrapText="1"/>
    </xf>
    <xf numFmtId="180" fontId="3" fillId="2" borderId="5" xfId="1" applyNumberFormat="1" applyFont="1" applyFill="1" applyBorder="1" applyAlignment="1">
      <alignment horizontal="center" vertical="center" wrapText="1"/>
    </xf>
    <xf numFmtId="181" fontId="3" fillId="2" borderId="5" xfId="1" applyNumberFormat="1" applyFont="1" applyFill="1" applyBorder="1" applyAlignment="1">
      <alignment horizontal="center" vertical="center" wrapText="1"/>
    </xf>
    <xf numFmtId="179" fontId="3" fillId="5" borderId="2" xfId="1" applyNumberFormat="1" applyFont="1" applyFill="1" applyBorder="1" applyAlignment="1">
      <alignment horizontal="center" vertical="center" wrapText="1"/>
    </xf>
    <xf numFmtId="179" fontId="3" fillId="11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3" fillId="3" borderId="1" xfId="1" applyFill="1" applyBorder="1"/>
    <xf numFmtId="177" fontId="3" fillId="3" borderId="2" xfId="1" applyNumberFormat="1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 wrapText="1"/>
    </xf>
    <xf numFmtId="180" fontId="3" fillId="3" borderId="1" xfId="1" applyNumberFormat="1" applyFont="1" applyFill="1" applyBorder="1" applyAlignment="1">
      <alignment horizontal="center" vertical="center" wrapText="1"/>
    </xf>
    <xf numFmtId="181" fontId="3" fillId="3" borderId="1" xfId="1" applyNumberFormat="1" applyFont="1" applyFill="1" applyBorder="1" applyAlignment="1">
      <alignment horizontal="center" vertical="center" wrapText="1"/>
    </xf>
    <xf numFmtId="179" fontId="3" fillId="3" borderId="1" xfId="1" applyNumberFormat="1" applyFont="1" applyFill="1" applyBorder="1" applyAlignment="1">
      <alignment horizontal="center" vertical="center" wrapText="1"/>
    </xf>
    <xf numFmtId="177" fontId="3" fillId="3" borderId="1" xfId="1" applyNumberFormat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0" borderId="1" xfId="1" applyFont="1" applyBorder="1"/>
    <xf numFmtId="58" fontId="3" fillId="11" borderId="2" xfId="1" applyNumberFormat="1" applyFont="1" applyFill="1" applyBorder="1" applyAlignment="1">
      <alignment horizontal="center" vertical="center"/>
    </xf>
    <xf numFmtId="177" fontId="5" fillId="6" borderId="2" xfId="1" applyNumberFormat="1" applyFont="1" applyFill="1" applyBorder="1" applyAlignment="1">
      <alignment horizontal="center" vertical="center"/>
    </xf>
    <xf numFmtId="177" fontId="5" fillId="13" borderId="2" xfId="1" applyNumberFormat="1" applyFont="1" applyFill="1" applyBorder="1" applyAlignment="1">
      <alignment horizontal="center" vertical="center"/>
    </xf>
    <xf numFmtId="180" fontId="5" fillId="0" borderId="2" xfId="1" applyNumberFormat="1" applyFont="1" applyFill="1" applyBorder="1" applyAlignment="1">
      <alignment horizontal="center" vertical="center"/>
    </xf>
    <xf numFmtId="181" fontId="5" fillId="0" borderId="2" xfId="1" applyNumberFormat="1" applyFont="1" applyFill="1" applyBorder="1" applyAlignment="1">
      <alignment horizontal="center" vertical="center"/>
    </xf>
    <xf numFmtId="179" fontId="3" fillId="0" borderId="1" xfId="1" applyNumberFormat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58" fontId="3" fillId="7" borderId="2" xfId="1" applyNumberFormat="1" applyFont="1" applyFill="1" applyBorder="1" applyAlignment="1">
      <alignment horizontal="center" vertical="center"/>
    </xf>
    <xf numFmtId="177" fontId="3" fillId="6" borderId="2" xfId="1" applyNumberFormat="1" applyFont="1" applyFill="1" applyBorder="1" applyAlignment="1">
      <alignment horizontal="center" vertical="center"/>
    </xf>
    <xf numFmtId="0" fontId="21" fillId="13" borderId="2" xfId="1" applyFont="1" applyFill="1" applyBorder="1" applyAlignment="1">
      <alignment horizontal="center" vertical="center"/>
    </xf>
    <xf numFmtId="176" fontId="3" fillId="0" borderId="6" xfId="1" applyNumberFormat="1" applyFont="1" applyFill="1" applyBorder="1" applyAlignment="1">
      <alignment horizontal="center" vertical="center"/>
    </xf>
    <xf numFmtId="180" fontId="3" fillId="0" borderId="6" xfId="1" applyNumberFormat="1" applyFont="1" applyFill="1" applyBorder="1" applyAlignment="1">
      <alignment horizontal="center" vertical="center"/>
    </xf>
    <xf numFmtId="181" fontId="3" fillId="0" borderId="6" xfId="1" applyNumberFormat="1" applyFont="1" applyFill="1" applyBorder="1" applyAlignment="1">
      <alignment horizontal="center" vertical="center"/>
    </xf>
    <xf numFmtId="58" fontId="3" fillId="0" borderId="2" xfId="1" applyNumberFormat="1" applyFont="1" applyBorder="1" applyAlignment="1">
      <alignment horizontal="center" vertical="center"/>
    </xf>
    <xf numFmtId="180" fontId="5" fillId="0" borderId="6" xfId="1" applyNumberFormat="1" applyFont="1" applyFill="1" applyBorder="1" applyAlignment="1">
      <alignment horizontal="center" vertical="center"/>
    </xf>
    <xf numFmtId="177" fontId="3" fillId="13" borderId="2" xfId="1" applyNumberFormat="1" applyFont="1" applyFill="1" applyBorder="1" applyAlignment="1">
      <alignment horizontal="center" vertical="center"/>
    </xf>
    <xf numFmtId="180" fontId="3" fillId="0" borderId="2" xfId="1" applyNumberFormat="1" applyFont="1" applyFill="1" applyBorder="1" applyAlignment="1">
      <alignment horizontal="center" vertical="center"/>
    </xf>
    <xf numFmtId="181" fontId="3" fillId="0" borderId="2" xfId="1" applyNumberFormat="1" applyFont="1" applyFill="1" applyBorder="1" applyAlignment="1">
      <alignment horizontal="center" vertical="center"/>
    </xf>
    <xf numFmtId="176" fontId="3" fillId="0" borderId="2" xfId="1" applyNumberFormat="1" applyFont="1" applyFill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center"/>
    </xf>
    <xf numFmtId="182" fontId="5" fillId="13" borderId="2" xfId="1" applyNumberFormat="1" applyFont="1" applyFill="1" applyBorder="1" applyAlignment="1">
      <alignment horizontal="center" vertical="center"/>
    </xf>
    <xf numFmtId="180" fontId="3" fillId="0" borderId="7" xfId="1" applyNumberFormat="1" applyFont="1" applyFill="1" applyBorder="1" applyAlignment="1">
      <alignment horizontal="center" vertical="center"/>
    </xf>
    <xf numFmtId="181" fontId="5" fillId="0" borderId="6" xfId="1" applyNumberFormat="1" applyFont="1" applyFill="1" applyBorder="1" applyAlignment="1">
      <alignment horizontal="center" vertical="center"/>
    </xf>
    <xf numFmtId="180" fontId="21" fillId="0" borderId="2" xfId="1" applyNumberFormat="1" applyFont="1" applyFill="1" applyBorder="1" applyAlignment="1">
      <alignment vertical="center"/>
    </xf>
    <xf numFmtId="180" fontId="21" fillId="0" borderId="2" xfId="1" applyNumberFormat="1" applyFont="1" applyFill="1" applyBorder="1" applyAlignment="1">
      <alignment horizontal="center" vertical="center"/>
    </xf>
    <xf numFmtId="181" fontId="21" fillId="0" borderId="2" xfId="1" applyNumberFormat="1" applyFont="1" applyBorder="1" applyAlignment="1">
      <alignment horizontal="center" vertical="center"/>
    </xf>
    <xf numFmtId="177" fontId="5" fillId="6" borderId="6" xfId="1" applyNumberFormat="1" applyFont="1" applyFill="1" applyBorder="1" applyAlignment="1">
      <alignment horizontal="center" vertical="center"/>
    </xf>
    <xf numFmtId="177" fontId="5" fillId="13" borderId="6" xfId="1" applyNumberFormat="1" applyFont="1" applyFill="1" applyBorder="1" applyAlignment="1">
      <alignment horizontal="center" vertical="center"/>
    </xf>
    <xf numFmtId="180" fontId="21" fillId="0" borderId="6" xfId="1" applyNumberFormat="1" applyFont="1" applyFill="1" applyBorder="1" applyAlignment="1">
      <alignment horizontal="center" vertical="center"/>
    </xf>
    <xf numFmtId="181" fontId="21" fillId="0" borderId="6" xfId="1" applyNumberFormat="1" applyFont="1" applyFill="1" applyBorder="1" applyAlignment="1">
      <alignment horizontal="center" vertical="center"/>
    </xf>
    <xf numFmtId="179" fontId="3" fillId="0" borderId="8" xfId="1" applyNumberFormat="1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/>
    </xf>
    <xf numFmtId="181" fontId="21" fillId="0" borderId="2" xfId="1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76" fontId="5" fillId="0" borderId="8" xfId="1" applyNumberFormat="1" applyFont="1" applyFill="1" applyBorder="1" applyAlignment="1">
      <alignment horizontal="center" vertical="center"/>
    </xf>
    <xf numFmtId="177" fontId="5" fillId="6" borderId="2" xfId="0" applyNumberFormat="1" applyFont="1" applyFill="1" applyBorder="1" applyAlignment="1">
      <alignment horizontal="center" vertical="center"/>
    </xf>
    <xf numFmtId="182" fontId="5" fillId="13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80" fontId="5" fillId="0" borderId="2" xfId="0" applyNumberFormat="1" applyFont="1" applyFill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2" xfId="1" applyNumberFormat="1" applyFont="1" applyBorder="1" applyAlignment="1">
      <alignment horizontal="center" vertical="center"/>
    </xf>
    <xf numFmtId="58" fontId="5" fillId="0" borderId="6" xfId="1" applyNumberFormat="1" applyFont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81" fontId="5" fillId="0" borderId="6" xfId="1" applyNumberFormat="1" applyFont="1" applyBorder="1" applyAlignment="1">
      <alignment horizontal="center" vertical="center"/>
    </xf>
    <xf numFmtId="177" fontId="5" fillId="0" borderId="0" xfId="1" applyNumberFormat="1" applyFont="1" applyFill="1" applyBorder="1" applyAlignment="1">
      <alignment vertical="center"/>
    </xf>
    <xf numFmtId="58" fontId="3" fillId="0" borderId="0" xfId="1" applyNumberFormat="1" applyFont="1" applyBorder="1" applyAlignment="1">
      <alignment horizontal="center" vertical="center"/>
    </xf>
    <xf numFmtId="20" fontId="3" fillId="14" borderId="2" xfId="1" applyNumberFormat="1" applyFont="1" applyFill="1" applyBorder="1" applyAlignment="1">
      <alignment horizontal="center" vertical="center"/>
    </xf>
    <xf numFmtId="10" fontId="5" fillId="14" borderId="2" xfId="1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20" fontId="3" fillId="4" borderId="2" xfId="1" applyNumberFormat="1" applyFont="1" applyFill="1" applyBorder="1" applyAlignment="1">
      <alignment horizontal="center" vertical="center"/>
    </xf>
    <xf numFmtId="178" fontId="5" fillId="4" borderId="2" xfId="1" applyNumberFormat="1" applyFont="1" applyFill="1" applyBorder="1" applyAlignment="1">
      <alignment horizontal="center" vertical="center"/>
    </xf>
    <xf numFmtId="10" fontId="5" fillId="4" borderId="2" xfId="1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58" fontId="3" fillId="15" borderId="2" xfId="1" applyNumberFormat="1" applyFont="1" applyFill="1" applyBorder="1" applyAlignment="1">
      <alignment horizontal="center" vertical="center"/>
    </xf>
    <xf numFmtId="58" fontId="3" fillId="5" borderId="2" xfId="1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7" fillId="0" borderId="9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12" borderId="10" xfId="1" applyFont="1" applyFill="1" applyBorder="1" applyAlignment="1">
      <alignment horizontal="center" vertic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3" fillId="14" borderId="0" xfId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1" applyFill="1" applyAlignment="1">
      <alignment horizontal="center"/>
    </xf>
    <xf numFmtId="178" fontId="0" fillId="0" borderId="2" xfId="1" applyNumberFormat="1" applyFont="1" applyFill="1" applyBorder="1" applyAlignment="1">
      <alignment horizontal="center" vertical="center"/>
    </xf>
    <xf numFmtId="0" fontId="3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58" fontId="3" fillId="0" borderId="1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77" fontId="17" fillId="0" borderId="2" xfId="1" applyNumberFormat="1" applyFont="1" applyBorder="1" applyAlignment="1">
      <alignment horizontal="center" vertical="center"/>
    </xf>
    <xf numFmtId="177" fontId="3" fillId="0" borderId="2" xfId="1" applyNumberFormat="1" applyFont="1" applyFill="1" applyBorder="1" applyAlignment="1">
      <alignment horizontal="center" vertical="center"/>
    </xf>
    <xf numFmtId="177" fontId="5" fillId="0" borderId="6" xfId="1" applyNumberFormat="1" applyFont="1" applyBorder="1" applyAlignment="1">
      <alignment horizontal="center" vertical="center"/>
    </xf>
    <xf numFmtId="177" fontId="0" fillId="0" borderId="0" xfId="0" applyNumberFormat="1" applyBorder="1"/>
    <xf numFmtId="177" fontId="0" fillId="0" borderId="0" xfId="0" applyNumberFormat="1"/>
    <xf numFmtId="176" fontId="4" fillId="12" borderId="1" xfId="1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81" fontId="2" fillId="6" borderId="1" xfId="1" applyNumberFormat="1" applyFont="1" applyFill="1" applyBorder="1" applyAlignment="1">
      <alignment horizontal="center" vertical="center"/>
    </xf>
    <xf numFmtId="181" fontId="4" fillId="12" borderId="1" xfId="1" applyNumberFormat="1" applyFont="1" applyFill="1" applyBorder="1" applyAlignment="1">
      <alignment horizontal="center" vertical="center"/>
    </xf>
    <xf numFmtId="181" fontId="5" fillId="4" borderId="2" xfId="1" applyNumberFormat="1" applyFont="1" applyFill="1" applyBorder="1" applyAlignment="1">
      <alignment horizontal="center" vertical="center"/>
    </xf>
    <xf numFmtId="181" fontId="5" fillId="0" borderId="5" xfId="1" applyNumberFormat="1" applyFont="1" applyFill="1" applyBorder="1" applyAlignment="1">
      <alignment horizontal="center" vertical="center"/>
    </xf>
    <xf numFmtId="181" fontId="0" fillId="0" borderId="0" xfId="0" applyNumberFormat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179" fontId="15" fillId="10" borderId="1" xfId="1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/>
    </xf>
    <xf numFmtId="58" fontId="5" fillId="0" borderId="2" xfId="1" applyNumberFormat="1" applyFont="1" applyFill="1" applyBorder="1" applyAlignment="1">
      <alignment horizontal="center" vertical="center"/>
    </xf>
    <xf numFmtId="58" fontId="3" fillId="0" borderId="2" xfId="1" applyNumberFormat="1" applyFont="1" applyFill="1" applyBorder="1" applyAlignment="1">
      <alignment horizontal="center" vertical="center"/>
    </xf>
    <xf numFmtId="181" fontId="5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6" borderId="0" xfId="0" applyFill="1"/>
    <xf numFmtId="10" fontId="2" fillId="3" borderId="1" xfId="1" applyNumberFormat="1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0" fontId="3" fillId="0" borderId="0" xfId="1" applyNumberFormat="1" applyAlignment="1">
      <alignment horizontal="center"/>
    </xf>
    <xf numFmtId="178" fontId="3" fillId="0" borderId="2" xfId="1" applyNumberFormat="1" applyFont="1" applyFill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176" fontId="5" fillId="0" borderId="8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58" fontId="3" fillId="0" borderId="0" xfId="1" applyNumberFormat="1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2" fillId="17" borderId="9" xfId="1" applyFont="1" applyFill="1" applyBorder="1" applyAlignment="1">
      <alignment horizontal="center" vertical="center"/>
    </xf>
    <xf numFmtId="0" fontId="2" fillId="17" borderId="22" xfId="1" applyFont="1" applyFill="1" applyBorder="1" applyAlignment="1">
      <alignment horizontal="center" vertical="center"/>
    </xf>
    <xf numFmtId="0" fontId="2" fillId="17" borderId="7" xfId="1" applyFont="1" applyFill="1" applyBorder="1" applyAlignment="1">
      <alignment horizontal="center" vertical="center"/>
    </xf>
    <xf numFmtId="0" fontId="2" fillId="17" borderId="10" xfId="1" applyFont="1" applyFill="1" applyBorder="1" applyAlignment="1">
      <alignment horizontal="center" vertical="center"/>
    </xf>
    <xf numFmtId="0" fontId="2" fillId="17" borderId="23" xfId="1" applyFont="1" applyFill="1" applyBorder="1" applyAlignment="1">
      <alignment horizontal="center" vertical="center"/>
    </xf>
    <xf numFmtId="0" fontId="2" fillId="17" borderId="4" xfId="1" applyFont="1" applyFill="1" applyBorder="1" applyAlignment="1">
      <alignment horizontal="center" vertical="center"/>
    </xf>
    <xf numFmtId="0" fontId="11" fillId="11" borderId="2" xfId="1" applyFont="1" applyFill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58" fontId="3" fillId="14" borderId="6" xfId="1" applyNumberFormat="1" applyFont="1" applyFill="1" applyBorder="1" applyAlignment="1">
      <alignment horizontal="center" vertical="center"/>
    </xf>
    <xf numFmtId="58" fontId="3" fillId="14" borderId="1" xfId="1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0" fontId="5" fillId="3" borderId="6" xfId="1" applyNumberFormat="1" applyFont="1" applyFill="1" applyBorder="1" applyAlignment="1">
      <alignment horizontal="center" vertical="center"/>
    </xf>
    <xf numFmtId="10" fontId="5" fillId="3" borderId="8" xfId="1" applyNumberFormat="1" applyFont="1" applyFill="1" applyBorder="1" applyAlignment="1">
      <alignment horizontal="center" vertical="center"/>
    </xf>
    <xf numFmtId="10" fontId="5" fillId="3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6" xfId="1" applyNumberFormat="1" applyFont="1" applyFill="1" applyBorder="1" applyAlignment="1">
      <alignment horizontal="center" vertical="center"/>
    </xf>
    <xf numFmtId="178" fontId="5" fillId="0" borderId="8" xfId="1" applyNumberFormat="1" applyFont="1" applyFill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58" fontId="5" fillId="0" borderId="2" xfId="1" applyNumberFormat="1" applyFont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58" fontId="3" fillId="15" borderId="6" xfId="1" applyNumberFormat="1" applyFont="1" applyFill="1" applyBorder="1" applyAlignment="1">
      <alignment horizontal="center" vertical="center"/>
    </xf>
    <xf numFmtId="58" fontId="3" fillId="15" borderId="1" xfId="1" applyNumberFormat="1" applyFont="1" applyFill="1" applyBorder="1" applyAlignment="1">
      <alignment horizontal="center" vertical="center"/>
    </xf>
    <xf numFmtId="58" fontId="3" fillId="5" borderId="6" xfId="1" applyNumberFormat="1" applyFont="1" applyFill="1" applyBorder="1" applyAlignment="1">
      <alignment horizontal="center" vertical="center"/>
    </xf>
    <xf numFmtId="58" fontId="3" fillId="5" borderId="1" xfId="1" applyNumberFormat="1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179" fontId="5" fillId="0" borderId="2" xfId="1" applyNumberFormat="1" applyFont="1" applyFill="1" applyBorder="1" applyAlignment="1">
      <alignment horizontal="center" vertical="center"/>
    </xf>
    <xf numFmtId="177" fontId="3" fillId="0" borderId="2" xfId="1" applyNumberFormat="1" applyFont="1" applyFill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 wrapText="1"/>
    </xf>
    <xf numFmtId="10" fontId="5" fillId="0" borderId="6" xfId="1" applyNumberFormat="1" applyFont="1" applyBorder="1" applyAlignment="1">
      <alignment horizontal="center" vertical="center"/>
    </xf>
    <xf numFmtId="10" fontId="5" fillId="0" borderId="8" xfId="1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2" xfId="1" applyNumberForma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178" fontId="5" fillId="0" borderId="2" xfId="1" applyNumberFormat="1" applyFont="1" applyFill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15" fillId="0" borderId="2" xfId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177" fontId="3" fillId="0" borderId="21" xfId="1" applyNumberFormat="1" applyFont="1" applyFill="1" applyBorder="1" applyAlignment="1">
      <alignment horizontal="center" vertical="center" wrapText="1"/>
    </xf>
    <xf numFmtId="10" fontId="5" fillId="0" borderId="6" xfId="1" applyNumberFormat="1" applyFont="1" applyFill="1" applyBorder="1" applyAlignment="1">
      <alignment horizontal="center" vertical="center"/>
    </xf>
    <xf numFmtId="10" fontId="5" fillId="0" borderId="8" xfId="1" applyNumberFormat="1" applyFont="1" applyFill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/>
    </xf>
    <xf numFmtId="0" fontId="15" fillId="0" borderId="8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177" fontId="3" fillId="0" borderId="2" xfId="1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0" fontId="5" fillId="6" borderId="2" xfId="1" applyNumberFormat="1" applyFont="1" applyFill="1" applyBorder="1" applyAlignment="1">
      <alignment horizontal="center" vertical="center"/>
    </xf>
    <xf numFmtId="177" fontId="17" fillId="0" borderId="2" xfId="1" applyNumberFormat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/>
    </xf>
    <xf numFmtId="177" fontId="17" fillId="0" borderId="2" xfId="1" applyNumberFormat="1" applyFont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6" fontId="7" fillId="7" borderId="19" xfId="1" applyNumberFormat="1" applyFont="1" applyFill="1" applyBorder="1" applyAlignment="1">
      <alignment horizontal="center" vertical="center"/>
    </xf>
    <xf numFmtId="176" fontId="7" fillId="7" borderId="15" xfId="1" applyNumberFormat="1" applyFont="1" applyFill="1" applyBorder="1" applyAlignment="1">
      <alignment horizontal="center" vertical="center"/>
    </xf>
    <xf numFmtId="176" fontId="7" fillId="7" borderId="16" xfId="1" applyNumberFormat="1" applyFont="1" applyFill="1" applyBorder="1" applyAlignment="1">
      <alignment horizontal="center" vertical="center"/>
    </xf>
    <xf numFmtId="176" fontId="7" fillId="7" borderId="20" xfId="1" applyNumberFormat="1" applyFont="1" applyFill="1" applyBorder="1" applyAlignment="1">
      <alignment horizontal="center" vertical="center"/>
    </xf>
    <xf numFmtId="176" fontId="7" fillId="7" borderId="17" xfId="1" applyNumberFormat="1" applyFont="1" applyFill="1" applyBorder="1" applyAlignment="1">
      <alignment horizontal="center" vertical="center"/>
    </xf>
    <xf numFmtId="176" fontId="7" fillId="7" borderId="18" xfId="1" applyNumberFormat="1" applyFont="1" applyFill="1" applyBorder="1" applyAlignment="1">
      <alignment horizontal="center" vertical="center"/>
    </xf>
    <xf numFmtId="0" fontId="7" fillId="8" borderId="19" xfId="1" applyFont="1" applyFill="1" applyBorder="1" applyAlignment="1">
      <alignment horizontal="center" vertical="center" wrapText="1"/>
    </xf>
    <xf numFmtId="0" fontId="7" fillId="8" borderId="15" xfId="1" applyFont="1" applyFill="1" applyBorder="1" applyAlignment="1">
      <alignment horizontal="center" vertical="center" wrapText="1"/>
    </xf>
    <xf numFmtId="0" fontId="7" fillId="8" borderId="16" xfId="1" applyFont="1" applyFill="1" applyBorder="1" applyAlignment="1">
      <alignment horizontal="center" vertical="center" wrapText="1"/>
    </xf>
    <xf numFmtId="0" fontId="7" fillId="8" borderId="20" xfId="1" applyFont="1" applyFill="1" applyBorder="1" applyAlignment="1">
      <alignment horizontal="center" vertical="center" wrapText="1"/>
    </xf>
    <xf numFmtId="0" fontId="7" fillId="8" borderId="17" xfId="1" applyFont="1" applyFill="1" applyBorder="1" applyAlignment="1">
      <alignment horizontal="center" vertical="center" wrapText="1"/>
    </xf>
    <xf numFmtId="0" fontId="7" fillId="8" borderId="18" xfId="1" applyFont="1" applyFill="1" applyBorder="1" applyAlignment="1">
      <alignment horizontal="center" vertical="center" wrapText="1"/>
    </xf>
    <xf numFmtId="10" fontId="7" fillId="16" borderId="19" xfId="1" applyNumberFormat="1" applyFont="1" applyFill="1" applyBorder="1" applyAlignment="1">
      <alignment horizontal="center" vertical="center"/>
    </xf>
    <xf numFmtId="10" fontId="7" fillId="16" borderId="15" xfId="1" applyNumberFormat="1" applyFont="1" applyFill="1" applyBorder="1" applyAlignment="1">
      <alignment horizontal="center" vertical="center"/>
    </xf>
    <xf numFmtId="10" fontId="7" fillId="16" borderId="16" xfId="1" applyNumberFormat="1" applyFont="1" applyFill="1" applyBorder="1" applyAlignment="1">
      <alignment horizontal="center" vertical="center"/>
    </xf>
    <xf numFmtId="10" fontId="7" fillId="16" borderId="20" xfId="1" applyNumberFormat="1" applyFont="1" applyFill="1" applyBorder="1" applyAlignment="1">
      <alignment horizontal="center" vertical="center"/>
    </xf>
    <xf numFmtId="10" fontId="7" fillId="16" borderId="17" xfId="1" applyNumberFormat="1" applyFont="1" applyFill="1" applyBorder="1" applyAlignment="1">
      <alignment horizontal="center" vertical="center"/>
    </xf>
    <xf numFmtId="10" fontId="7" fillId="16" borderId="18" xfId="1" applyNumberFormat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11" borderId="19" xfId="1" applyFont="1" applyFill="1" applyBorder="1" applyAlignment="1">
      <alignment horizontal="center" vertical="center" wrapText="1"/>
    </xf>
    <xf numFmtId="0" fontId="7" fillId="11" borderId="15" xfId="1" applyFont="1" applyFill="1" applyBorder="1" applyAlignment="1">
      <alignment horizontal="center" vertical="center" wrapText="1"/>
    </xf>
    <xf numFmtId="0" fontId="7" fillId="11" borderId="13" xfId="1" applyFont="1" applyFill="1" applyBorder="1" applyAlignment="1">
      <alignment horizontal="center" vertical="center" wrapText="1"/>
    </xf>
    <xf numFmtId="0" fontId="7" fillId="11" borderId="20" xfId="1" applyFont="1" applyFill="1" applyBorder="1" applyAlignment="1">
      <alignment horizontal="center" vertical="center" wrapText="1"/>
    </xf>
    <xf numFmtId="0" fontId="7" fillId="11" borderId="17" xfId="1" applyFont="1" applyFill="1" applyBorder="1" applyAlignment="1">
      <alignment horizontal="center" vertical="center" wrapText="1"/>
    </xf>
    <xf numFmtId="0" fontId="7" fillId="11" borderId="11" xfId="1" applyFont="1" applyFill="1" applyBorder="1" applyAlignment="1">
      <alignment horizontal="center" vertical="center" wrapText="1"/>
    </xf>
    <xf numFmtId="177" fontId="9" fillId="5" borderId="12" xfId="1" applyNumberFormat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1" xfId="1" applyNumberFormat="1" applyFont="1" applyFill="1" applyBorder="1" applyAlignment="1">
      <alignment horizontal="center" vertical="center" wrapText="1"/>
    </xf>
    <xf numFmtId="176" fontId="7" fillId="6" borderId="12" xfId="1" applyNumberFormat="1" applyFont="1" applyFill="1" applyBorder="1" applyAlignment="1">
      <alignment horizontal="center" vertical="center"/>
    </xf>
    <xf numFmtId="176" fontId="7" fillId="6" borderId="15" xfId="1" applyNumberFormat="1" applyFont="1" applyFill="1" applyBorder="1" applyAlignment="1">
      <alignment horizontal="center" vertical="center"/>
    </xf>
    <xf numFmtId="176" fontId="7" fillId="6" borderId="16" xfId="1" applyNumberFormat="1" applyFont="1" applyFill="1" applyBorder="1" applyAlignment="1">
      <alignment horizontal="center" vertical="center"/>
    </xf>
    <xf numFmtId="176" fontId="7" fillId="6" borderId="14" xfId="1" applyNumberFormat="1" applyFont="1" applyFill="1" applyBorder="1" applyAlignment="1">
      <alignment horizontal="center" vertical="center"/>
    </xf>
    <xf numFmtId="176" fontId="7" fillId="6" borderId="17" xfId="1" applyNumberFormat="1" applyFont="1" applyFill="1" applyBorder="1" applyAlignment="1">
      <alignment horizontal="center" vertical="center"/>
    </xf>
    <xf numFmtId="176" fontId="7" fillId="6" borderId="18" xfId="1" applyNumberFormat="1" applyFont="1" applyFill="1" applyBorder="1" applyAlignment="1">
      <alignment horizontal="center" vertical="center"/>
    </xf>
    <xf numFmtId="58" fontId="5" fillId="0" borderId="6" xfId="1" applyNumberFormat="1" applyFont="1" applyBorder="1" applyAlignment="1">
      <alignment horizontal="center" vertical="center"/>
    </xf>
    <xf numFmtId="58" fontId="5" fillId="0" borderId="8" xfId="1" applyNumberFormat="1" applyFont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5" fillId="0" borderId="6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0" fillId="3" borderId="21" xfId="0" applyFont="1" applyFill="1" applyBorder="1" applyAlignment="1">
      <alignment horizontal="left" vertical="center"/>
    </xf>
    <xf numFmtId="0" fontId="20" fillId="3" borderId="24" xfId="0" applyFont="1" applyFill="1" applyBorder="1" applyAlignment="1">
      <alignment horizontal="left" vertical="center"/>
    </xf>
    <xf numFmtId="0" fontId="6" fillId="0" borderId="2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11" borderId="21" xfId="1" applyFont="1" applyFill="1" applyBorder="1" applyAlignment="1">
      <alignment horizontal="center" vertical="center"/>
    </xf>
    <xf numFmtId="0" fontId="7" fillId="11" borderId="24" xfId="1" applyFont="1" applyFill="1" applyBorder="1" applyAlignment="1">
      <alignment horizontal="center" vertical="center"/>
    </xf>
    <xf numFmtId="0" fontId="7" fillId="7" borderId="24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9" borderId="21" xfId="1" applyFont="1" applyFill="1" applyBorder="1" applyAlignment="1">
      <alignment horizontal="center" vertical="center"/>
    </xf>
    <xf numFmtId="0" fontId="7" fillId="9" borderId="24" xfId="1" applyFont="1" applyFill="1" applyBorder="1" applyAlignment="1">
      <alignment horizontal="center" vertical="center"/>
    </xf>
    <xf numFmtId="0" fontId="7" fillId="17" borderId="2" xfId="1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177" fontId="3" fillId="6" borderId="21" xfId="1" applyNumberFormat="1" applyFont="1" applyFill="1" applyBorder="1" applyAlignment="1">
      <alignment horizontal="center" vertical="center" wrapText="1"/>
    </xf>
    <xf numFmtId="177" fontId="3" fillId="6" borderId="5" xfId="1" applyNumberFormat="1" applyFont="1" applyFill="1" applyBorder="1" applyAlignment="1">
      <alignment horizontal="center" vertical="center" wrapText="1"/>
    </xf>
    <xf numFmtId="176" fontId="3" fillId="2" borderId="21" xfId="1" applyNumberFormat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 wrapText="1"/>
    </xf>
    <xf numFmtId="177" fontId="3" fillId="9" borderId="21" xfId="1" applyNumberFormat="1" applyFont="1" applyFill="1" applyBorder="1" applyAlignment="1">
      <alignment horizontal="center" vertical="center" wrapText="1"/>
    </xf>
    <xf numFmtId="177" fontId="3" fillId="9" borderId="5" xfId="1" applyNumberFormat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0" fillId="0" borderId="8" xfId="0" applyBorder="1"/>
    <xf numFmtId="0" fontId="0" fillId="0" borderId="1" xfId="0" applyBorder="1"/>
    <xf numFmtId="0" fontId="20" fillId="3" borderId="9" xfId="0" applyFont="1" applyFill="1" applyBorder="1" applyAlignment="1">
      <alignment horizontal="left" vertical="center"/>
    </xf>
    <xf numFmtId="0" fontId="20" fillId="3" borderId="22" xfId="0" applyFont="1" applyFill="1" applyBorder="1" applyAlignment="1">
      <alignment horizontal="left" vertical="center"/>
    </xf>
    <xf numFmtId="20" fontId="20" fillId="3" borderId="21" xfId="0" applyNumberFormat="1" applyFont="1" applyFill="1" applyBorder="1" applyAlignment="1">
      <alignment horizontal="left" vertical="center"/>
    </xf>
    <xf numFmtId="0" fontId="22" fillId="3" borderId="9" xfId="0" applyFont="1" applyFill="1" applyBorder="1" applyAlignment="1">
      <alignment horizontal="left" vertical="center"/>
    </xf>
    <xf numFmtId="0" fontId="22" fillId="3" borderId="22" xfId="0" applyFont="1" applyFill="1" applyBorder="1" applyAlignment="1">
      <alignment horizontal="left" vertical="center"/>
    </xf>
    <xf numFmtId="0" fontId="22" fillId="3" borderId="21" xfId="0" applyFont="1" applyFill="1" applyBorder="1" applyAlignment="1">
      <alignment horizontal="left" vertical="center"/>
    </xf>
    <xf numFmtId="0" fontId="22" fillId="3" borderId="24" xfId="0" applyFont="1" applyFill="1" applyBorder="1" applyAlignment="1">
      <alignment horizontal="left" vertical="center"/>
    </xf>
    <xf numFmtId="20" fontId="20" fillId="3" borderId="9" xfId="0" applyNumberFormat="1" applyFont="1" applyFill="1" applyBorder="1" applyAlignment="1">
      <alignment horizontal="left" vertical="center"/>
    </xf>
    <xf numFmtId="0" fontId="20" fillId="0" borderId="21" xfId="0" applyFont="1" applyFill="1" applyBorder="1" applyAlignment="1">
      <alignment horizontal="left" vertical="center"/>
    </xf>
    <xf numFmtId="0" fontId="20" fillId="0" borderId="24" xfId="0" applyFont="1" applyFill="1" applyBorder="1" applyAlignment="1">
      <alignment horizontal="left" vertical="center"/>
    </xf>
    <xf numFmtId="0" fontId="20" fillId="3" borderId="21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20" fontId="20" fillId="3" borderId="2" xfId="0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V142"/>
  <sheetViews>
    <sheetView tabSelected="1" topLeftCell="AB1" workbookViewId="0">
      <pane ySplit="4" topLeftCell="A107" activePane="bottomLeft" state="frozen"/>
      <selection pane="bottomLeft" activeCell="AZ126" sqref="AZ126:AZ129"/>
    </sheetView>
  </sheetViews>
  <sheetFormatPr defaultRowHeight="14.25"/>
  <cols>
    <col min="1" max="1" width="9" style="148"/>
    <col min="2" max="2" width="4.125" style="148" customWidth="1"/>
    <col min="3" max="3" width="7.25" style="148" customWidth="1"/>
    <col min="4" max="6" width="6.75" style="148" customWidth="1"/>
    <col min="7" max="7" width="5.25" style="148" customWidth="1"/>
    <col min="8" max="8" width="8.125" style="148" customWidth="1"/>
    <col min="9" max="9" width="7.375" style="148" customWidth="1"/>
    <col min="10" max="10" width="5.125" style="148" customWidth="1"/>
    <col min="11" max="11" width="4.875" style="148" customWidth="1"/>
    <col min="12" max="12" width="5.25" style="148" customWidth="1"/>
    <col min="13" max="13" width="7.375" style="148" customWidth="1"/>
    <col min="14" max="14" width="5.25" style="148" customWidth="1"/>
    <col min="15" max="15" width="7.375" style="148" customWidth="1"/>
    <col min="16" max="16" width="5.625" style="148" customWidth="1"/>
    <col min="17" max="17" width="6.75" style="148" customWidth="1"/>
    <col min="18" max="18" width="6.625" style="148" customWidth="1"/>
    <col min="19" max="19" width="7.125" style="148" customWidth="1"/>
    <col min="20" max="20" width="8.75" style="148" customWidth="1"/>
    <col min="21" max="21" width="6" style="148" customWidth="1"/>
    <col min="22" max="22" width="6" style="180" customWidth="1"/>
    <col min="23" max="30" width="6" style="148" customWidth="1"/>
    <col min="31" max="31" width="6.75" style="175" customWidth="1"/>
    <col min="32" max="33" width="6.75" style="148" customWidth="1"/>
    <col min="34" max="34" width="8.125" style="148" customWidth="1"/>
    <col min="35" max="35" width="7" style="148" customWidth="1"/>
    <col min="36" max="36" width="6.75" style="148" customWidth="1"/>
    <col min="37" max="37" width="6" style="148" customWidth="1"/>
    <col min="38" max="38" width="6.625" style="148" customWidth="1"/>
    <col min="39" max="45" width="6" style="148" customWidth="1"/>
    <col min="46" max="46" width="6.75" style="148" customWidth="1"/>
    <col min="47" max="47" width="7.125" style="148" customWidth="1"/>
    <col min="48" max="48" width="6.75" style="189" customWidth="1"/>
    <col min="49" max="49" width="6.625" style="148" customWidth="1"/>
    <col min="50" max="50" width="8.375" style="148" customWidth="1"/>
    <col min="51" max="51" width="9.375" style="197" customWidth="1"/>
    <col min="52" max="52" width="8.875" style="148" customWidth="1"/>
    <col min="53" max="53" width="11.5" style="148" customWidth="1"/>
    <col min="54" max="54" width="9" style="148"/>
    <col min="55" max="55" width="7.125" style="167" customWidth="1"/>
    <col min="56" max="57" width="9" style="148"/>
    <col min="58" max="58" width="4.125" style="148" customWidth="1"/>
    <col min="59" max="16384" width="9" style="148"/>
  </cols>
  <sheetData>
    <row r="1" spans="1:100" ht="32.25" customHeight="1" thickBot="1">
      <c r="A1" s="204" t="s">
        <v>110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4"/>
      <c r="BF1" s="4"/>
      <c r="BG1" s="4"/>
      <c r="BH1" s="4"/>
      <c r="BI1" s="4"/>
      <c r="BJ1" s="4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</row>
    <row r="2" spans="1:100" ht="20.25" customHeight="1">
      <c r="A2" s="149" t="s">
        <v>0</v>
      </c>
      <c r="B2" s="205" t="s">
        <v>1</v>
      </c>
      <c r="C2" s="305" t="s">
        <v>2</v>
      </c>
      <c r="D2" s="308" t="s">
        <v>3</v>
      </c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10"/>
      <c r="Q2" s="314" t="s">
        <v>4</v>
      </c>
      <c r="R2" s="315"/>
      <c r="S2" s="318" t="s">
        <v>5</v>
      </c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20"/>
      <c r="AF2" s="287" t="s">
        <v>6</v>
      </c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9"/>
      <c r="AS2" s="293" t="s">
        <v>7</v>
      </c>
      <c r="AT2" s="294"/>
      <c r="AU2" s="294"/>
      <c r="AV2" s="294"/>
      <c r="AW2" s="295"/>
      <c r="AX2" s="299" t="s">
        <v>8</v>
      </c>
      <c r="AY2" s="300"/>
      <c r="AZ2" s="301"/>
      <c r="BA2" s="206" t="s">
        <v>9</v>
      </c>
      <c r="BB2" s="207"/>
      <c r="BC2" s="208"/>
      <c r="BD2" s="219"/>
      <c r="BF2" s="205" t="s">
        <v>1</v>
      </c>
      <c r="BG2" s="5"/>
      <c r="BH2" s="5"/>
      <c r="BI2" s="5"/>
      <c r="BJ2" s="5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</row>
    <row r="3" spans="1:100" ht="16.5" thickBot="1">
      <c r="A3" s="6" t="s">
        <v>10</v>
      </c>
      <c r="B3" s="205"/>
      <c r="C3" s="306"/>
      <c r="D3" s="311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3"/>
      <c r="Q3" s="316"/>
      <c r="R3" s="317"/>
      <c r="S3" s="321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3"/>
      <c r="AF3" s="290"/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91"/>
      <c r="AR3" s="292"/>
      <c r="AS3" s="296"/>
      <c r="AT3" s="297"/>
      <c r="AU3" s="297"/>
      <c r="AV3" s="297"/>
      <c r="AW3" s="298"/>
      <c r="AX3" s="302"/>
      <c r="AY3" s="303"/>
      <c r="AZ3" s="304"/>
      <c r="BA3" s="209"/>
      <c r="BB3" s="210"/>
      <c r="BC3" s="211"/>
      <c r="BD3" s="219"/>
      <c r="BF3" s="205"/>
      <c r="BG3" s="7"/>
      <c r="BH3" s="7"/>
      <c r="BI3" s="7"/>
      <c r="BJ3" s="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</row>
    <row r="4" spans="1:100" ht="30.75" customHeight="1">
      <c r="A4" s="150" t="s">
        <v>11</v>
      </c>
      <c r="B4" s="68"/>
      <c r="C4" s="307"/>
      <c r="D4" s="8" t="s">
        <v>12</v>
      </c>
      <c r="E4" s="9" t="s">
        <v>13</v>
      </c>
      <c r="F4" s="9" t="s">
        <v>14</v>
      </c>
      <c r="G4" s="9" t="s">
        <v>15</v>
      </c>
      <c r="H4" s="10" t="s">
        <v>16</v>
      </c>
      <c r="I4" s="11" t="s">
        <v>17</v>
      </c>
      <c r="J4" s="9" t="s">
        <v>18</v>
      </c>
      <c r="K4" s="9" t="s">
        <v>19</v>
      </c>
      <c r="L4" s="9" t="s">
        <v>20</v>
      </c>
      <c r="M4" s="12" t="s">
        <v>21</v>
      </c>
      <c r="N4" s="12" t="s">
        <v>22</v>
      </c>
      <c r="O4" s="12" t="s">
        <v>23</v>
      </c>
      <c r="P4" s="9" t="s">
        <v>24</v>
      </c>
      <c r="Q4" s="13" t="s">
        <v>25</v>
      </c>
      <c r="R4" s="13" t="s">
        <v>26</v>
      </c>
      <c r="S4" s="14" t="s">
        <v>27</v>
      </c>
      <c r="T4" s="14" t="s">
        <v>28</v>
      </c>
      <c r="U4" s="15" t="s">
        <v>38</v>
      </c>
      <c r="V4" s="176" t="s">
        <v>106</v>
      </c>
      <c r="W4" s="15" t="s">
        <v>29</v>
      </c>
      <c r="X4" s="15" t="s">
        <v>30</v>
      </c>
      <c r="Y4" s="14" t="s">
        <v>31</v>
      </c>
      <c r="Z4" s="14" t="s">
        <v>32</v>
      </c>
      <c r="AA4" s="16" t="s">
        <v>37</v>
      </c>
      <c r="AB4" s="17" t="s">
        <v>35</v>
      </c>
      <c r="AC4" s="16" t="s">
        <v>33</v>
      </c>
      <c r="AD4" s="16" t="s">
        <v>34</v>
      </c>
      <c r="AE4" s="17" t="s">
        <v>36</v>
      </c>
      <c r="AF4" s="18" t="s">
        <v>27</v>
      </c>
      <c r="AG4" s="19" t="s">
        <v>39</v>
      </c>
      <c r="AH4" s="19" t="s">
        <v>28</v>
      </c>
      <c r="AI4" s="19" t="s">
        <v>29</v>
      </c>
      <c r="AJ4" s="19" t="s">
        <v>30</v>
      </c>
      <c r="AK4" s="20" t="s">
        <v>31</v>
      </c>
      <c r="AL4" s="20" t="s">
        <v>32</v>
      </c>
      <c r="AM4" s="23" t="s">
        <v>37</v>
      </c>
      <c r="AN4" s="21" t="s">
        <v>35</v>
      </c>
      <c r="AO4" s="23" t="s">
        <v>33</v>
      </c>
      <c r="AP4" s="23" t="s">
        <v>34</v>
      </c>
      <c r="AQ4" s="20" t="s">
        <v>40</v>
      </c>
      <c r="AR4" s="22" t="s">
        <v>36</v>
      </c>
      <c r="AS4" s="24" t="s">
        <v>30</v>
      </c>
      <c r="AT4" s="26" t="s">
        <v>37</v>
      </c>
      <c r="AU4" s="25" t="s">
        <v>41</v>
      </c>
      <c r="AV4" s="188" t="s">
        <v>33</v>
      </c>
      <c r="AW4" s="26" t="s">
        <v>34</v>
      </c>
      <c r="AX4" s="1" t="s">
        <v>42</v>
      </c>
      <c r="AY4" s="195" t="s">
        <v>43</v>
      </c>
      <c r="AZ4" s="1" t="s">
        <v>44</v>
      </c>
      <c r="BA4" s="27" t="s">
        <v>45</v>
      </c>
      <c r="BB4" s="27" t="s">
        <v>46</v>
      </c>
      <c r="BC4" s="28" t="s">
        <v>47</v>
      </c>
      <c r="BD4" s="29" t="s">
        <v>48</v>
      </c>
      <c r="BF4" s="68"/>
      <c r="BG4" s="30"/>
      <c r="BH4" s="30"/>
      <c r="BI4" s="30"/>
      <c r="BJ4" s="30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</row>
    <row r="5" spans="1:100" s="154" customFormat="1" ht="18.75">
      <c r="A5" s="151"/>
      <c r="B5" s="31"/>
      <c r="C5" s="31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  <c r="R5" s="34"/>
      <c r="S5" s="35">
        <f>AVERAGE(S6:S129)</f>
        <v>40.005569620253176</v>
      </c>
      <c r="T5" s="35">
        <f>AVERAGE(T6:T129)</f>
        <v>16.159178082191776</v>
      </c>
      <c r="U5" s="35">
        <f>AVERAGE(AE10:AE129)</f>
        <v>9.6375000000000002E-2</v>
      </c>
      <c r="V5" s="177"/>
      <c r="W5" s="35">
        <f>AVERAGE(U10:U129)</f>
        <v>7.7174683544303795</v>
      </c>
      <c r="X5" s="35">
        <f>AVERAGE(W6:W129)</f>
        <v>6.817368421052632</v>
      </c>
      <c r="Y5" s="35">
        <f>AVERAGE(X6:X129)</f>
        <v>8.378947368421052</v>
      </c>
      <c r="Z5" s="35">
        <f>AVERAGE(Y6:Y129)</f>
        <v>0.37429999999999997</v>
      </c>
      <c r="AA5" s="35">
        <f>AVERAGE(AD6:AD129)</f>
        <v>0.28523529411764709</v>
      </c>
      <c r="AB5" s="35">
        <f>AVERAGE(AB10:AB129)</f>
        <v>0.60821052631578953</v>
      </c>
      <c r="AC5" s="35">
        <f>AVERAGE(Z6:Z129)</f>
        <v>0.1420526315789474</v>
      </c>
      <c r="AD5" s="35">
        <f>AVERAGE(AA10:AA129)</f>
        <v>4.4988947368421055</v>
      </c>
      <c r="AE5" s="173">
        <f>AVERAGE(AC6:AC129)</f>
        <v>1.5288235294117647</v>
      </c>
      <c r="AF5" s="35">
        <f>AVERAGE(AF10:AF129)</f>
        <v>57.755316455696189</v>
      </c>
      <c r="AG5" s="35">
        <f t="shared" ref="AG5:AL5" si="0">AVERAGE(AG6:AG129)</f>
        <v>39.920886075949376</v>
      </c>
      <c r="AH5" s="35">
        <f t="shared" si="0"/>
        <v>5.1619444444444467</v>
      </c>
      <c r="AI5" s="35">
        <f t="shared" si="0"/>
        <v>9.3257894736842104</v>
      </c>
      <c r="AJ5" s="35">
        <f t="shared" si="0"/>
        <v>11.048947368421054</v>
      </c>
      <c r="AK5" s="35">
        <f t="shared" si="0"/>
        <v>0.55225000000000002</v>
      </c>
      <c r="AL5" s="35">
        <f t="shared" si="0"/>
        <v>0.11636842105263157</v>
      </c>
      <c r="AM5" s="35">
        <f>AVERAGE(AR10:AR129)</f>
        <v>5.0285714285714288E-2</v>
      </c>
      <c r="AN5" s="35">
        <f>AVERAGE(AM10:AM129)</f>
        <v>3.5539999999999998</v>
      </c>
      <c r="AO5" s="35">
        <f>AVERAGE(AP6:AP129)</f>
        <v>0.37</v>
      </c>
      <c r="AP5" s="35">
        <f>AVERAGE(AQ6:AQ129)</f>
        <v>1.7142857142857147E-2</v>
      </c>
      <c r="AQ5" s="35">
        <f>AVERAGE(AN10:AN129)</f>
        <v>0.12678947368421051</v>
      </c>
      <c r="AR5" s="35"/>
      <c r="AS5" s="35">
        <f>AVERAGE(AS10:AS129)</f>
        <v>1.8810526315789475</v>
      </c>
      <c r="AT5" s="36">
        <f>AVERAGE(AW6:AW129)</f>
        <v>7.7678142857142847</v>
      </c>
      <c r="AU5" s="35">
        <f>AVERAGE(AT10:AT129)</f>
        <v>35.509</v>
      </c>
      <c r="AV5" s="36">
        <f>AVERAGE(AU6:AU129)</f>
        <v>13.988000000000003</v>
      </c>
      <c r="AW5" s="35">
        <f>AVERAGE(AV6:AV129)</f>
        <v>32.880714285714284</v>
      </c>
      <c r="AX5" s="37" t="e">
        <f>AVERAGE(AX6:AX129)</f>
        <v>#DIV/0!</v>
      </c>
      <c r="AY5" s="196" t="e">
        <f t="shared" ref="AY5:BD5" si="1">AVERAGE(AY6:AY129)</f>
        <v>#DIV/0!</v>
      </c>
      <c r="AZ5" s="37">
        <f t="shared" si="1"/>
        <v>4.61416</v>
      </c>
      <c r="BA5" s="35">
        <f t="shared" si="1"/>
        <v>254.06454545454545</v>
      </c>
      <c r="BB5" s="35">
        <f t="shared" si="1"/>
        <v>100.18476190476191</v>
      </c>
      <c r="BC5" s="35">
        <f t="shared" si="1"/>
        <v>256.44333333333333</v>
      </c>
      <c r="BD5" s="37">
        <f t="shared" si="1"/>
        <v>0.25972897825456731</v>
      </c>
      <c r="BE5" s="148"/>
      <c r="BF5" s="31"/>
      <c r="BG5" s="38"/>
      <c r="BH5" s="38"/>
      <c r="BI5" s="38"/>
      <c r="BJ5" s="38"/>
      <c r="BK5" s="152"/>
      <c r="BL5" s="152"/>
      <c r="BM5" s="152"/>
      <c r="BN5" s="152"/>
      <c r="BO5" s="152"/>
      <c r="BP5" s="152"/>
      <c r="BQ5" s="152"/>
      <c r="BR5" s="152"/>
      <c r="BS5" s="152"/>
      <c r="BT5" s="152"/>
      <c r="BU5" s="152"/>
      <c r="BV5" s="152"/>
      <c r="BW5" s="152"/>
      <c r="BX5" s="152"/>
      <c r="BY5" s="153"/>
      <c r="BZ5" s="153"/>
      <c r="CA5" s="153"/>
      <c r="CB5" s="153"/>
      <c r="CC5" s="153"/>
      <c r="CD5" s="153"/>
      <c r="CE5" s="153"/>
      <c r="CF5" s="153"/>
      <c r="CG5" s="153"/>
      <c r="CH5" s="153"/>
      <c r="CI5" s="153"/>
      <c r="CJ5" s="153"/>
      <c r="CK5" s="153"/>
      <c r="CL5" s="153"/>
      <c r="CM5" s="153"/>
      <c r="CN5" s="153"/>
      <c r="CO5" s="153"/>
      <c r="CP5" s="153"/>
      <c r="CQ5" s="153"/>
      <c r="CR5" s="153"/>
      <c r="CS5" s="153"/>
      <c r="CT5" s="153"/>
      <c r="CU5" s="153"/>
      <c r="CV5" s="153"/>
    </row>
    <row r="6" spans="1:100" ht="15.75">
      <c r="A6" s="235" t="s">
        <v>98</v>
      </c>
      <c r="B6" s="145" t="s">
        <v>50</v>
      </c>
      <c r="C6" s="40">
        <v>0.125</v>
      </c>
      <c r="D6" s="41"/>
      <c r="E6" s="41"/>
      <c r="F6" s="41"/>
      <c r="G6" s="41"/>
      <c r="H6" s="42"/>
      <c r="I6" s="43"/>
      <c r="J6" s="41"/>
      <c r="K6" s="41"/>
      <c r="L6" s="41"/>
      <c r="M6" s="41"/>
      <c r="N6" s="41"/>
      <c r="O6" s="41"/>
      <c r="P6" s="137"/>
      <c r="Q6" s="286"/>
      <c r="R6" s="286"/>
      <c r="S6" s="44"/>
      <c r="T6" s="45"/>
      <c r="U6" s="46"/>
      <c r="V6" s="128"/>
      <c r="W6" s="227"/>
      <c r="X6" s="227"/>
      <c r="Y6" s="227"/>
      <c r="Z6" s="227"/>
      <c r="AA6" s="226"/>
      <c r="AB6" s="226"/>
      <c r="AC6" s="226"/>
      <c r="AD6" s="226"/>
      <c r="AE6" s="226"/>
      <c r="AF6" s="47"/>
      <c r="AG6" s="46"/>
      <c r="AH6" s="225"/>
      <c r="AI6" s="217"/>
      <c r="AJ6" s="226"/>
      <c r="AK6" s="226"/>
      <c r="AL6" s="48"/>
      <c r="AM6" s="226"/>
      <c r="AN6" s="228"/>
      <c r="AO6" s="217"/>
      <c r="AP6" s="217">
        <v>0</v>
      </c>
      <c r="AQ6" s="226"/>
      <c r="AR6" s="226"/>
      <c r="AS6" s="218"/>
      <c r="AT6" s="218"/>
      <c r="AU6" s="217"/>
      <c r="AV6" s="221"/>
      <c r="AW6" s="217"/>
      <c r="AX6" s="2"/>
      <c r="AY6" s="222" t="e">
        <f>(AB6-AN6*S6/AF6)/AB6</f>
        <v>#DIV/0!</v>
      </c>
      <c r="AZ6" s="213"/>
      <c r="BA6" s="283"/>
      <c r="BB6" s="245"/>
      <c r="BC6" s="212">
        <f>SUM(BA6:BB6)</f>
        <v>0</v>
      </c>
      <c r="BD6" s="279"/>
      <c r="BF6" s="145" t="s">
        <v>50</v>
      </c>
      <c r="BG6" s="49"/>
      <c r="BH6" s="49"/>
      <c r="BI6" s="49"/>
      <c r="BJ6" s="49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</row>
    <row r="7" spans="1:100" ht="15.75">
      <c r="A7" s="235"/>
      <c r="B7" s="214" t="s">
        <v>51</v>
      </c>
      <c r="C7" s="40">
        <v>0.375</v>
      </c>
      <c r="D7" s="233"/>
      <c r="E7" s="233"/>
      <c r="F7" s="233"/>
      <c r="G7" s="233"/>
      <c r="H7" s="277"/>
      <c r="I7" s="275"/>
      <c r="J7" s="233"/>
      <c r="K7" s="233"/>
      <c r="L7" s="233"/>
      <c r="M7" s="233"/>
      <c r="N7" s="233"/>
      <c r="O7" s="233"/>
      <c r="P7" s="216"/>
      <c r="Q7" s="286"/>
      <c r="R7" s="286"/>
      <c r="S7" s="48"/>
      <c r="T7" s="48"/>
      <c r="U7" s="46"/>
      <c r="V7" s="128"/>
      <c r="W7" s="227"/>
      <c r="X7" s="227"/>
      <c r="Y7" s="227"/>
      <c r="Z7" s="227"/>
      <c r="AA7" s="226"/>
      <c r="AB7" s="226"/>
      <c r="AC7" s="226"/>
      <c r="AD7" s="226"/>
      <c r="AE7" s="226"/>
      <c r="AF7" s="47"/>
      <c r="AG7" s="46"/>
      <c r="AH7" s="225"/>
      <c r="AI7" s="217"/>
      <c r="AJ7" s="226"/>
      <c r="AK7" s="226"/>
      <c r="AL7" s="48"/>
      <c r="AM7" s="226"/>
      <c r="AN7" s="228"/>
      <c r="AO7" s="217"/>
      <c r="AP7" s="217"/>
      <c r="AQ7" s="226"/>
      <c r="AR7" s="226"/>
      <c r="AS7" s="218"/>
      <c r="AT7" s="218"/>
      <c r="AU7" s="217"/>
      <c r="AV7" s="221"/>
      <c r="AW7" s="217"/>
      <c r="AX7" s="2"/>
      <c r="AY7" s="223"/>
      <c r="AZ7" s="213"/>
      <c r="BA7" s="284"/>
      <c r="BB7" s="245"/>
      <c r="BC7" s="212"/>
      <c r="BD7" s="279"/>
      <c r="BF7" s="214" t="s">
        <v>51</v>
      </c>
      <c r="BG7" s="49"/>
      <c r="BH7" s="49"/>
      <c r="BI7" s="49"/>
      <c r="BJ7" s="49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</row>
    <row r="8" spans="1:100" ht="15.75">
      <c r="A8" s="235"/>
      <c r="B8" s="215"/>
      <c r="C8" s="40">
        <v>0.625</v>
      </c>
      <c r="D8" s="234"/>
      <c r="E8" s="234"/>
      <c r="F8" s="234"/>
      <c r="G8" s="234"/>
      <c r="H8" s="278"/>
      <c r="I8" s="276"/>
      <c r="J8" s="234"/>
      <c r="K8" s="234"/>
      <c r="L8" s="234"/>
      <c r="M8" s="234"/>
      <c r="N8" s="234"/>
      <c r="O8" s="234"/>
      <c r="P8" s="216"/>
      <c r="Q8" s="286"/>
      <c r="R8" s="286"/>
      <c r="S8" s="48"/>
      <c r="T8" s="48"/>
      <c r="U8" s="46"/>
      <c r="V8" s="128"/>
      <c r="W8" s="227"/>
      <c r="X8" s="227"/>
      <c r="Y8" s="227"/>
      <c r="Z8" s="227"/>
      <c r="AA8" s="226"/>
      <c r="AB8" s="226"/>
      <c r="AC8" s="226"/>
      <c r="AD8" s="226"/>
      <c r="AE8" s="226"/>
      <c r="AF8" s="47"/>
      <c r="AG8" s="46"/>
      <c r="AH8" s="225"/>
      <c r="AI8" s="217"/>
      <c r="AJ8" s="226"/>
      <c r="AK8" s="226"/>
      <c r="AL8" s="48"/>
      <c r="AM8" s="226"/>
      <c r="AN8" s="228"/>
      <c r="AO8" s="217"/>
      <c r="AP8" s="217"/>
      <c r="AQ8" s="226"/>
      <c r="AR8" s="226"/>
      <c r="AS8" s="218"/>
      <c r="AT8" s="218"/>
      <c r="AU8" s="217"/>
      <c r="AV8" s="221"/>
      <c r="AW8" s="217"/>
      <c r="AX8" s="2"/>
      <c r="AY8" s="223"/>
      <c r="AZ8" s="213"/>
      <c r="BA8" s="284"/>
      <c r="BB8" s="245"/>
      <c r="BC8" s="212"/>
      <c r="BD8" s="279"/>
      <c r="BF8" s="215"/>
      <c r="BG8" s="49"/>
      <c r="BH8" s="49"/>
      <c r="BI8" s="49"/>
      <c r="BJ8" s="49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</row>
    <row r="9" spans="1:100" ht="15.75">
      <c r="A9" s="235"/>
      <c r="B9" s="238" t="s">
        <v>49</v>
      </c>
      <c r="C9" s="40">
        <v>0.875</v>
      </c>
      <c r="D9" s="233"/>
      <c r="E9" s="233"/>
      <c r="F9" s="233"/>
      <c r="G9" s="233"/>
      <c r="H9" s="277"/>
      <c r="I9" s="275"/>
      <c r="J9" s="233"/>
      <c r="K9" s="233"/>
      <c r="L9" s="233"/>
      <c r="M9" s="233"/>
      <c r="N9" s="233"/>
      <c r="O9" s="233"/>
      <c r="P9" s="216"/>
      <c r="Q9" s="286"/>
      <c r="R9" s="286"/>
      <c r="S9" s="48"/>
      <c r="T9" s="48"/>
      <c r="U9" s="46"/>
      <c r="V9" s="128"/>
      <c r="W9" s="227"/>
      <c r="X9" s="227"/>
      <c r="Y9" s="227"/>
      <c r="Z9" s="227"/>
      <c r="AA9" s="226"/>
      <c r="AB9" s="226"/>
      <c r="AC9" s="226"/>
      <c r="AD9" s="226"/>
      <c r="AE9" s="226"/>
      <c r="AF9" s="47"/>
      <c r="AG9" s="46"/>
      <c r="AH9" s="225"/>
      <c r="AI9" s="217"/>
      <c r="AJ9" s="226"/>
      <c r="AK9" s="226"/>
      <c r="AL9" s="48"/>
      <c r="AM9" s="226"/>
      <c r="AN9" s="228"/>
      <c r="AO9" s="217"/>
      <c r="AP9" s="217"/>
      <c r="AQ9" s="226"/>
      <c r="AR9" s="226"/>
      <c r="AS9" s="218"/>
      <c r="AT9" s="218"/>
      <c r="AU9" s="217"/>
      <c r="AV9" s="221"/>
      <c r="AW9" s="217"/>
      <c r="AX9" s="2"/>
      <c r="AY9" s="224"/>
      <c r="AZ9" s="213"/>
      <c r="BA9" s="285"/>
      <c r="BB9" s="245"/>
      <c r="BC9" s="212"/>
      <c r="BD9" s="279"/>
      <c r="BF9" s="238" t="s">
        <v>49</v>
      </c>
      <c r="BG9" s="49"/>
      <c r="BH9" s="49"/>
      <c r="BI9" s="49"/>
      <c r="BJ9" s="49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</row>
    <row r="10" spans="1:100" ht="15.75">
      <c r="A10" s="235" t="s">
        <v>99</v>
      </c>
      <c r="B10" s="239"/>
      <c r="C10" s="40">
        <v>1.125</v>
      </c>
      <c r="D10" s="234"/>
      <c r="E10" s="234"/>
      <c r="F10" s="234"/>
      <c r="G10" s="234"/>
      <c r="H10" s="278"/>
      <c r="I10" s="276"/>
      <c r="J10" s="234"/>
      <c r="K10" s="234"/>
      <c r="L10" s="234"/>
      <c r="M10" s="234"/>
      <c r="N10" s="234"/>
      <c r="O10" s="234"/>
      <c r="P10" s="216"/>
      <c r="Q10" s="282"/>
      <c r="R10" s="282"/>
      <c r="S10" s="44"/>
      <c r="T10" s="45"/>
      <c r="U10" s="227"/>
      <c r="V10" s="91"/>
      <c r="W10" s="227"/>
      <c r="X10" s="227"/>
      <c r="Y10" s="227"/>
      <c r="Z10" s="227"/>
      <c r="AA10" s="227"/>
      <c r="AB10" s="227"/>
      <c r="AC10" s="227"/>
      <c r="AD10" s="227"/>
      <c r="AE10" s="45"/>
      <c r="AF10" s="51"/>
      <c r="AG10" s="50"/>
      <c r="AH10" s="225"/>
      <c r="AI10" s="217"/>
      <c r="AJ10" s="226"/>
      <c r="AK10" s="226"/>
      <c r="AL10" s="44"/>
      <c r="AM10" s="258"/>
      <c r="AN10" s="226"/>
      <c r="AO10" s="226"/>
      <c r="AP10" s="226"/>
      <c r="AQ10" s="226"/>
      <c r="AR10" s="217"/>
      <c r="AS10" s="260"/>
      <c r="AT10" s="220"/>
      <c r="AU10" s="220"/>
      <c r="AV10" s="246"/>
      <c r="AW10" s="260"/>
      <c r="AX10" s="2"/>
      <c r="AY10" s="222" t="e">
        <f>(AB10-AN10*S10/AF10)/AB10</f>
        <v>#DIV/0!</v>
      </c>
      <c r="AZ10" s="213"/>
      <c r="BA10" s="245"/>
      <c r="BB10" s="245"/>
      <c r="BC10" s="212">
        <f>SUM(BA10:BB10)</f>
        <v>0</v>
      </c>
      <c r="BD10" s="279"/>
      <c r="BF10" s="239"/>
      <c r="BG10" s="52"/>
      <c r="BH10" s="281"/>
      <c r="BI10" s="281"/>
      <c r="BJ10" s="49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</row>
    <row r="11" spans="1:100" ht="15.75">
      <c r="A11" s="235"/>
      <c r="B11" s="240" t="s">
        <v>50</v>
      </c>
      <c r="C11" s="40">
        <v>1.375</v>
      </c>
      <c r="D11" s="233"/>
      <c r="E11" s="233"/>
      <c r="F11" s="233"/>
      <c r="G11" s="233"/>
      <c r="H11" s="277"/>
      <c r="I11" s="275"/>
      <c r="J11" s="233"/>
      <c r="K11" s="233"/>
      <c r="L11" s="233"/>
      <c r="M11" s="233"/>
      <c r="N11" s="233"/>
      <c r="O11" s="233"/>
      <c r="P11" s="216"/>
      <c r="Q11" s="282"/>
      <c r="R11" s="282"/>
      <c r="S11" s="44"/>
      <c r="T11" s="45"/>
      <c r="U11" s="227"/>
      <c r="V11" s="91"/>
      <c r="W11" s="227"/>
      <c r="X11" s="227"/>
      <c r="Y11" s="227"/>
      <c r="Z11" s="227"/>
      <c r="AA11" s="227"/>
      <c r="AB11" s="227"/>
      <c r="AC11" s="227"/>
      <c r="AD11" s="227"/>
      <c r="AE11" s="45"/>
      <c r="AF11" s="51"/>
      <c r="AG11" s="50"/>
      <c r="AH11" s="225"/>
      <c r="AI11" s="217"/>
      <c r="AJ11" s="226"/>
      <c r="AK11" s="226"/>
      <c r="AL11" s="44"/>
      <c r="AM11" s="258"/>
      <c r="AN11" s="226"/>
      <c r="AO11" s="226"/>
      <c r="AP11" s="226"/>
      <c r="AQ11" s="226"/>
      <c r="AR11" s="217"/>
      <c r="AS11" s="260"/>
      <c r="AT11" s="220"/>
      <c r="AU11" s="220"/>
      <c r="AV11" s="246"/>
      <c r="AW11" s="260"/>
      <c r="AX11" s="2"/>
      <c r="AY11" s="223"/>
      <c r="AZ11" s="213"/>
      <c r="BA11" s="245"/>
      <c r="BB11" s="245"/>
      <c r="BC11" s="212"/>
      <c r="BD11" s="279"/>
      <c r="BF11" s="240" t="s">
        <v>50</v>
      </c>
      <c r="BG11" s="52"/>
      <c r="BH11" s="281"/>
      <c r="BI11" s="281"/>
      <c r="BJ11" s="49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</row>
    <row r="12" spans="1:100" ht="15.75">
      <c r="A12" s="235"/>
      <c r="B12" s="241"/>
      <c r="C12" s="40">
        <v>1.625</v>
      </c>
      <c r="D12" s="234"/>
      <c r="E12" s="234"/>
      <c r="F12" s="234"/>
      <c r="G12" s="234"/>
      <c r="H12" s="278"/>
      <c r="I12" s="276"/>
      <c r="J12" s="234"/>
      <c r="K12" s="234"/>
      <c r="L12" s="234"/>
      <c r="M12" s="234"/>
      <c r="N12" s="234"/>
      <c r="O12" s="234"/>
      <c r="P12" s="216"/>
      <c r="Q12" s="282"/>
      <c r="R12" s="282"/>
      <c r="S12" s="44"/>
      <c r="T12" s="45"/>
      <c r="U12" s="227"/>
      <c r="V12" s="91"/>
      <c r="W12" s="227"/>
      <c r="X12" s="227"/>
      <c r="Y12" s="227"/>
      <c r="Z12" s="227"/>
      <c r="AA12" s="227"/>
      <c r="AB12" s="227"/>
      <c r="AC12" s="227"/>
      <c r="AD12" s="227"/>
      <c r="AE12" s="45"/>
      <c r="AF12" s="51"/>
      <c r="AG12" s="50"/>
      <c r="AH12" s="225"/>
      <c r="AI12" s="217"/>
      <c r="AJ12" s="226"/>
      <c r="AK12" s="226"/>
      <c r="AL12" s="44"/>
      <c r="AM12" s="258"/>
      <c r="AN12" s="226"/>
      <c r="AO12" s="226"/>
      <c r="AP12" s="226"/>
      <c r="AQ12" s="226"/>
      <c r="AR12" s="217"/>
      <c r="AS12" s="260"/>
      <c r="AT12" s="220"/>
      <c r="AU12" s="220"/>
      <c r="AV12" s="246"/>
      <c r="AW12" s="260"/>
      <c r="AX12" s="2"/>
      <c r="AY12" s="223"/>
      <c r="AZ12" s="213"/>
      <c r="BA12" s="245"/>
      <c r="BB12" s="245"/>
      <c r="BC12" s="212"/>
      <c r="BD12" s="279"/>
      <c r="BF12" s="241"/>
      <c r="BG12" s="52"/>
      <c r="BH12" s="281"/>
      <c r="BI12" s="281"/>
      <c r="BJ12" s="49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</row>
    <row r="13" spans="1:100" ht="15.75">
      <c r="A13" s="235"/>
      <c r="B13" s="214" t="s">
        <v>51</v>
      </c>
      <c r="C13" s="40">
        <v>1.875</v>
      </c>
      <c r="D13" s="216"/>
      <c r="E13" s="216"/>
      <c r="F13" s="216"/>
      <c r="G13" s="216"/>
      <c r="H13" s="237"/>
      <c r="I13" s="236"/>
      <c r="J13" s="216"/>
      <c r="K13" s="216"/>
      <c r="L13" s="216"/>
      <c r="M13" s="216"/>
      <c r="N13" s="216"/>
      <c r="O13" s="216"/>
      <c r="P13" s="216"/>
      <c r="Q13" s="282"/>
      <c r="R13" s="282"/>
      <c r="S13" s="50"/>
      <c r="T13" s="50"/>
      <c r="U13" s="227"/>
      <c r="V13" s="91"/>
      <c r="W13" s="227"/>
      <c r="X13" s="227"/>
      <c r="Y13" s="227"/>
      <c r="Z13" s="227"/>
      <c r="AA13" s="227"/>
      <c r="AB13" s="227"/>
      <c r="AC13" s="227"/>
      <c r="AD13" s="227"/>
      <c r="AE13" s="45"/>
      <c r="AF13" s="50"/>
      <c r="AG13" s="50"/>
      <c r="AH13" s="225"/>
      <c r="AI13" s="217"/>
      <c r="AJ13" s="226"/>
      <c r="AK13" s="226"/>
      <c r="AL13" s="50"/>
      <c r="AM13" s="258"/>
      <c r="AN13" s="226"/>
      <c r="AO13" s="226"/>
      <c r="AP13" s="226"/>
      <c r="AQ13" s="226"/>
      <c r="AR13" s="217"/>
      <c r="AS13" s="260"/>
      <c r="AT13" s="220"/>
      <c r="AU13" s="220"/>
      <c r="AV13" s="246"/>
      <c r="AW13" s="260"/>
      <c r="AX13" s="2"/>
      <c r="AY13" s="224"/>
      <c r="AZ13" s="213"/>
      <c r="BA13" s="245"/>
      <c r="BB13" s="245"/>
      <c r="BC13" s="212"/>
      <c r="BD13" s="279"/>
      <c r="BF13" s="214" t="s">
        <v>51</v>
      </c>
      <c r="BG13" s="52"/>
      <c r="BH13" s="281"/>
      <c r="BI13" s="281"/>
      <c r="BJ13" s="53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</row>
    <row r="14" spans="1:100" ht="15.75">
      <c r="A14" s="235" t="s">
        <v>100</v>
      </c>
      <c r="B14" s="215"/>
      <c r="C14" s="40">
        <v>2.125</v>
      </c>
      <c r="D14" s="216"/>
      <c r="E14" s="216"/>
      <c r="F14" s="216"/>
      <c r="G14" s="216"/>
      <c r="H14" s="237"/>
      <c r="I14" s="236"/>
      <c r="J14" s="216"/>
      <c r="K14" s="216"/>
      <c r="L14" s="216"/>
      <c r="M14" s="216"/>
      <c r="N14" s="216"/>
      <c r="O14" s="216"/>
      <c r="P14" s="216"/>
      <c r="Q14" s="280"/>
      <c r="R14" s="280"/>
      <c r="S14" s="50"/>
      <c r="T14" s="50"/>
      <c r="U14" s="227"/>
      <c r="V14" s="91"/>
      <c r="W14" s="227"/>
      <c r="X14" s="227"/>
      <c r="Y14" s="227"/>
      <c r="Z14" s="227"/>
      <c r="AA14" s="227"/>
      <c r="AB14" s="227"/>
      <c r="AC14" s="227"/>
      <c r="AD14" s="227"/>
      <c r="AE14" s="45"/>
      <c r="AF14" s="50"/>
      <c r="AG14" s="50"/>
      <c r="AH14" s="225"/>
      <c r="AI14" s="217"/>
      <c r="AJ14" s="226"/>
      <c r="AK14" s="226"/>
      <c r="AL14" s="50"/>
      <c r="AM14" s="258"/>
      <c r="AN14" s="226"/>
      <c r="AO14" s="226"/>
      <c r="AP14" s="220"/>
      <c r="AQ14" s="220"/>
      <c r="AR14" s="220"/>
      <c r="AS14" s="260"/>
      <c r="AT14" s="220"/>
      <c r="AU14" s="220"/>
      <c r="AV14" s="246"/>
      <c r="AW14" s="220"/>
      <c r="AX14" s="2"/>
      <c r="AY14" s="222" t="e">
        <f>(AB14-AN14*S14/AF14)/AB14</f>
        <v>#DIV/0!</v>
      </c>
      <c r="AZ14" s="213"/>
      <c r="BA14" s="245"/>
      <c r="BB14" s="245"/>
      <c r="BC14" s="212">
        <f>SUM(BA14:BB14)</f>
        <v>0</v>
      </c>
      <c r="BD14" s="279"/>
      <c r="BF14" s="215"/>
      <c r="BG14" s="53"/>
      <c r="BH14" s="53"/>
      <c r="BI14" s="53"/>
      <c r="BJ14" s="53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</row>
    <row r="15" spans="1:100" ht="15" customHeight="1">
      <c r="A15" s="235"/>
      <c r="B15" s="238" t="s">
        <v>49</v>
      </c>
      <c r="C15" s="40">
        <v>2.375</v>
      </c>
      <c r="D15" s="216"/>
      <c r="E15" s="216"/>
      <c r="F15" s="216"/>
      <c r="G15" s="216"/>
      <c r="H15" s="237"/>
      <c r="I15" s="236"/>
      <c r="J15" s="216"/>
      <c r="K15" s="216"/>
      <c r="L15" s="216"/>
      <c r="M15" s="216"/>
      <c r="N15" s="216"/>
      <c r="O15" s="216"/>
      <c r="P15" s="216"/>
      <c r="Q15" s="280"/>
      <c r="R15" s="280"/>
      <c r="S15" s="44"/>
      <c r="T15" s="44"/>
      <c r="U15" s="227"/>
      <c r="V15" s="91"/>
      <c r="W15" s="227"/>
      <c r="X15" s="227"/>
      <c r="Y15" s="227"/>
      <c r="Z15" s="227"/>
      <c r="AA15" s="227"/>
      <c r="AB15" s="227"/>
      <c r="AC15" s="227"/>
      <c r="AD15" s="227"/>
      <c r="AE15" s="45"/>
      <c r="AF15" s="51"/>
      <c r="AG15" s="50"/>
      <c r="AH15" s="225"/>
      <c r="AI15" s="217"/>
      <c r="AJ15" s="226"/>
      <c r="AK15" s="226"/>
      <c r="AL15" s="44"/>
      <c r="AM15" s="258"/>
      <c r="AN15" s="226"/>
      <c r="AO15" s="226"/>
      <c r="AP15" s="220"/>
      <c r="AQ15" s="220"/>
      <c r="AR15" s="220"/>
      <c r="AS15" s="260"/>
      <c r="AT15" s="220"/>
      <c r="AU15" s="220"/>
      <c r="AV15" s="246"/>
      <c r="AW15" s="220"/>
      <c r="AX15" s="2"/>
      <c r="AY15" s="223"/>
      <c r="AZ15" s="213"/>
      <c r="BA15" s="245"/>
      <c r="BB15" s="245"/>
      <c r="BC15" s="212"/>
      <c r="BD15" s="279"/>
      <c r="BF15" s="238" t="s">
        <v>49</v>
      </c>
      <c r="BG15" s="53"/>
      <c r="BH15" s="53"/>
      <c r="BI15" s="53"/>
      <c r="BJ15" s="53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</row>
    <row r="16" spans="1:100" ht="15.75">
      <c r="A16" s="235"/>
      <c r="B16" s="239"/>
      <c r="C16" s="40">
        <v>2.625</v>
      </c>
      <c r="D16" s="216"/>
      <c r="E16" s="216"/>
      <c r="F16" s="216"/>
      <c r="G16" s="216"/>
      <c r="H16" s="237"/>
      <c r="I16" s="236"/>
      <c r="J16" s="216"/>
      <c r="K16" s="216"/>
      <c r="L16" s="216"/>
      <c r="M16" s="216"/>
      <c r="N16" s="216"/>
      <c r="O16" s="216"/>
      <c r="P16" s="216"/>
      <c r="Q16" s="280"/>
      <c r="R16" s="280"/>
      <c r="S16" s="44"/>
      <c r="T16" s="44"/>
      <c r="U16" s="227"/>
      <c r="V16" s="91"/>
      <c r="W16" s="227"/>
      <c r="X16" s="227"/>
      <c r="Y16" s="227"/>
      <c r="Z16" s="227"/>
      <c r="AA16" s="227"/>
      <c r="AB16" s="227"/>
      <c r="AC16" s="227"/>
      <c r="AD16" s="227"/>
      <c r="AE16" s="45"/>
      <c r="AF16" s="51"/>
      <c r="AG16" s="50"/>
      <c r="AH16" s="225"/>
      <c r="AI16" s="217"/>
      <c r="AJ16" s="226"/>
      <c r="AK16" s="226"/>
      <c r="AL16" s="44"/>
      <c r="AM16" s="258"/>
      <c r="AN16" s="226"/>
      <c r="AO16" s="226"/>
      <c r="AP16" s="220"/>
      <c r="AQ16" s="220"/>
      <c r="AR16" s="220"/>
      <c r="AS16" s="260"/>
      <c r="AT16" s="220"/>
      <c r="AU16" s="220"/>
      <c r="AV16" s="246"/>
      <c r="AW16" s="220"/>
      <c r="AX16" s="2"/>
      <c r="AY16" s="223"/>
      <c r="AZ16" s="213"/>
      <c r="BA16" s="245"/>
      <c r="BB16" s="245"/>
      <c r="BC16" s="212"/>
      <c r="BD16" s="279"/>
      <c r="BF16" s="239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76" ht="15.75">
      <c r="A17" s="235"/>
      <c r="B17" s="240" t="s">
        <v>50</v>
      </c>
      <c r="C17" s="40">
        <v>2.875</v>
      </c>
      <c r="D17" s="216"/>
      <c r="E17" s="216"/>
      <c r="F17" s="216"/>
      <c r="G17" s="216"/>
      <c r="H17" s="237"/>
      <c r="I17" s="236"/>
      <c r="J17" s="216"/>
      <c r="K17" s="216"/>
      <c r="L17" s="216"/>
      <c r="M17" s="216"/>
      <c r="N17" s="216"/>
      <c r="O17" s="216"/>
      <c r="P17" s="216"/>
      <c r="Q17" s="280"/>
      <c r="R17" s="280"/>
      <c r="S17" s="44"/>
      <c r="T17" s="44"/>
      <c r="U17" s="227"/>
      <c r="V17" s="91"/>
      <c r="W17" s="227"/>
      <c r="X17" s="227"/>
      <c r="Y17" s="227"/>
      <c r="Z17" s="227"/>
      <c r="AA17" s="227"/>
      <c r="AB17" s="227"/>
      <c r="AC17" s="227"/>
      <c r="AD17" s="227"/>
      <c r="AE17" s="45"/>
      <c r="AF17" s="51"/>
      <c r="AG17" s="50"/>
      <c r="AH17" s="225"/>
      <c r="AI17" s="217"/>
      <c r="AJ17" s="226"/>
      <c r="AK17" s="226"/>
      <c r="AL17" s="44"/>
      <c r="AM17" s="258"/>
      <c r="AN17" s="226"/>
      <c r="AO17" s="226"/>
      <c r="AP17" s="220"/>
      <c r="AQ17" s="220"/>
      <c r="AR17" s="220"/>
      <c r="AS17" s="260"/>
      <c r="AT17" s="220"/>
      <c r="AU17" s="220"/>
      <c r="AV17" s="246"/>
      <c r="AW17" s="220"/>
      <c r="AX17" s="2"/>
      <c r="AY17" s="224"/>
      <c r="AZ17" s="213"/>
      <c r="BA17" s="245"/>
      <c r="BB17" s="245"/>
      <c r="BC17" s="212"/>
      <c r="BD17" s="279"/>
      <c r="BF17" s="240" t="s">
        <v>50</v>
      </c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1:76" ht="15.75">
      <c r="A18" s="235" t="s">
        <v>101</v>
      </c>
      <c r="B18" s="241"/>
      <c r="C18" s="40">
        <v>3.125</v>
      </c>
      <c r="D18" s="216"/>
      <c r="E18" s="216"/>
      <c r="F18" s="216"/>
      <c r="G18" s="216"/>
      <c r="H18" s="237"/>
      <c r="I18" s="236"/>
      <c r="J18" s="216"/>
      <c r="K18" s="216"/>
      <c r="L18" s="216"/>
      <c r="M18" s="216"/>
      <c r="N18" s="216"/>
      <c r="O18" s="216"/>
      <c r="P18" s="216"/>
      <c r="Q18" s="270"/>
      <c r="R18" s="270"/>
      <c r="S18" s="44"/>
      <c r="T18" s="44"/>
      <c r="U18" s="227"/>
      <c r="V18" s="91"/>
      <c r="W18" s="227"/>
      <c r="X18" s="227"/>
      <c r="Y18" s="227"/>
      <c r="Z18" s="227"/>
      <c r="AA18" s="227"/>
      <c r="AB18" s="227"/>
      <c r="AC18" s="227"/>
      <c r="AD18" s="227"/>
      <c r="AE18" s="45"/>
      <c r="AF18" s="51"/>
      <c r="AG18" s="50"/>
      <c r="AH18" s="225"/>
      <c r="AI18" s="217"/>
      <c r="AJ18" s="226"/>
      <c r="AK18" s="226"/>
      <c r="AL18" s="44"/>
      <c r="AM18" s="258"/>
      <c r="AN18" s="226"/>
      <c r="AO18" s="220"/>
      <c r="AP18" s="220"/>
      <c r="AQ18" s="220"/>
      <c r="AR18" s="220"/>
      <c r="AS18" s="260"/>
      <c r="AT18" s="220"/>
      <c r="AU18" s="220"/>
      <c r="AV18" s="246"/>
      <c r="AW18" s="260"/>
      <c r="AX18" s="2"/>
      <c r="AY18" s="222" t="e">
        <f>(AB18-AN18*S18/AF18)/AB18</f>
        <v>#DIV/0!</v>
      </c>
      <c r="AZ18" s="213"/>
      <c r="BA18" s="245"/>
      <c r="BB18" s="245"/>
      <c r="BC18" s="212">
        <f>SUM(BA18:BB18)</f>
        <v>0</v>
      </c>
      <c r="BD18" s="213"/>
      <c r="BF18" s="241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1:76" ht="15.75">
      <c r="A19" s="235"/>
      <c r="B19" s="214" t="s">
        <v>51</v>
      </c>
      <c r="C19" s="40">
        <v>3.375</v>
      </c>
      <c r="D19" s="216"/>
      <c r="E19" s="216"/>
      <c r="F19" s="216"/>
      <c r="G19" s="216"/>
      <c r="H19" s="237"/>
      <c r="I19" s="236"/>
      <c r="J19" s="216"/>
      <c r="K19" s="216"/>
      <c r="L19" s="216"/>
      <c r="M19" s="216"/>
      <c r="N19" s="216"/>
      <c r="O19" s="216"/>
      <c r="P19" s="216"/>
      <c r="Q19" s="270"/>
      <c r="R19" s="270"/>
      <c r="S19" s="44"/>
      <c r="T19" s="44"/>
      <c r="U19" s="227"/>
      <c r="V19" s="91"/>
      <c r="W19" s="227"/>
      <c r="X19" s="227"/>
      <c r="Y19" s="227"/>
      <c r="Z19" s="227"/>
      <c r="AA19" s="227"/>
      <c r="AB19" s="227"/>
      <c r="AC19" s="227"/>
      <c r="AD19" s="227"/>
      <c r="AE19" s="45"/>
      <c r="AF19" s="51"/>
      <c r="AG19" s="50"/>
      <c r="AH19" s="225"/>
      <c r="AI19" s="217"/>
      <c r="AJ19" s="226"/>
      <c r="AK19" s="226"/>
      <c r="AL19" s="44"/>
      <c r="AM19" s="258"/>
      <c r="AN19" s="226"/>
      <c r="AO19" s="220"/>
      <c r="AP19" s="220"/>
      <c r="AQ19" s="220"/>
      <c r="AR19" s="220"/>
      <c r="AS19" s="260"/>
      <c r="AT19" s="220"/>
      <c r="AU19" s="220"/>
      <c r="AV19" s="246"/>
      <c r="AW19" s="260"/>
      <c r="AX19" s="2"/>
      <c r="AY19" s="223"/>
      <c r="AZ19" s="213"/>
      <c r="BA19" s="245"/>
      <c r="BB19" s="245"/>
      <c r="BC19" s="212"/>
      <c r="BD19" s="213"/>
      <c r="BF19" s="214" t="s">
        <v>51</v>
      </c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76" ht="15.75">
      <c r="A20" s="235"/>
      <c r="B20" s="215"/>
      <c r="C20" s="40">
        <v>3.625</v>
      </c>
      <c r="D20" s="216"/>
      <c r="E20" s="216"/>
      <c r="F20" s="216"/>
      <c r="G20" s="216"/>
      <c r="H20" s="237"/>
      <c r="I20" s="236"/>
      <c r="J20" s="216"/>
      <c r="K20" s="216"/>
      <c r="L20" s="216"/>
      <c r="M20" s="216"/>
      <c r="N20" s="216"/>
      <c r="O20" s="216"/>
      <c r="P20" s="216"/>
      <c r="Q20" s="270"/>
      <c r="R20" s="270"/>
      <c r="S20" s="44"/>
      <c r="T20" s="44"/>
      <c r="U20" s="227"/>
      <c r="V20" s="91"/>
      <c r="W20" s="227"/>
      <c r="X20" s="227"/>
      <c r="Y20" s="227"/>
      <c r="Z20" s="227"/>
      <c r="AA20" s="227"/>
      <c r="AB20" s="227"/>
      <c r="AC20" s="227"/>
      <c r="AD20" s="227"/>
      <c r="AE20" s="45"/>
      <c r="AF20" s="51"/>
      <c r="AG20" s="50"/>
      <c r="AH20" s="225"/>
      <c r="AI20" s="217"/>
      <c r="AJ20" s="226"/>
      <c r="AK20" s="226"/>
      <c r="AL20" s="44"/>
      <c r="AM20" s="258"/>
      <c r="AN20" s="226"/>
      <c r="AO20" s="220"/>
      <c r="AP20" s="220"/>
      <c r="AQ20" s="220"/>
      <c r="AR20" s="220"/>
      <c r="AS20" s="260"/>
      <c r="AT20" s="220"/>
      <c r="AU20" s="220"/>
      <c r="AV20" s="246"/>
      <c r="AW20" s="260"/>
      <c r="AX20" s="2"/>
      <c r="AY20" s="223"/>
      <c r="AZ20" s="213"/>
      <c r="BA20" s="245"/>
      <c r="BB20" s="245"/>
      <c r="BC20" s="212"/>
      <c r="BD20" s="213"/>
      <c r="BF20" s="215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1:76" ht="15.75">
      <c r="A21" s="235"/>
      <c r="B21" s="238" t="s">
        <v>49</v>
      </c>
      <c r="C21" s="40">
        <v>3.875</v>
      </c>
      <c r="D21" s="216"/>
      <c r="E21" s="216"/>
      <c r="F21" s="216"/>
      <c r="G21" s="216"/>
      <c r="H21" s="237"/>
      <c r="I21" s="236"/>
      <c r="J21" s="216"/>
      <c r="K21" s="216"/>
      <c r="L21" s="216"/>
      <c r="M21" s="216"/>
      <c r="N21" s="216"/>
      <c r="O21" s="216"/>
      <c r="P21" s="216"/>
      <c r="Q21" s="270"/>
      <c r="R21" s="270"/>
      <c r="S21" s="44"/>
      <c r="T21" s="44"/>
      <c r="U21" s="227"/>
      <c r="V21" s="91"/>
      <c r="W21" s="227"/>
      <c r="X21" s="227"/>
      <c r="Y21" s="227"/>
      <c r="Z21" s="227"/>
      <c r="AA21" s="227"/>
      <c r="AB21" s="227"/>
      <c r="AC21" s="227"/>
      <c r="AD21" s="227"/>
      <c r="AE21" s="45"/>
      <c r="AF21" s="44"/>
      <c r="AG21" s="44"/>
      <c r="AH21" s="225"/>
      <c r="AI21" s="217"/>
      <c r="AJ21" s="226"/>
      <c r="AK21" s="226"/>
      <c r="AL21" s="44"/>
      <c r="AM21" s="258"/>
      <c r="AN21" s="226"/>
      <c r="AO21" s="220"/>
      <c r="AP21" s="220"/>
      <c r="AQ21" s="220"/>
      <c r="AR21" s="220"/>
      <c r="AS21" s="260"/>
      <c r="AT21" s="220"/>
      <c r="AU21" s="220"/>
      <c r="AV21" s="246"/>
      <c r="AW21" s="260"/>
      <c r="AX21" s="2"/>
      <c r="AY21" s="224"/>
      <c r="AZ21" s="213"/>
      <c r="BA21" s="245"/>
      <c r="BB21" s="245"/>
      <c r="BC21" s="212"/>
      <c r="BD21" s="213"/>
      <c r="BF21" s="238" t="s">
        <v>49</v>
      </c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1:76" ht="15.75">
      <c r="A22" s="235" t="s">
        <v>102</v>
      </c>
      <c r="B22" s="239"/>
      <c r="C22" s="40">
        <v>4.125</v>
      </c>
      <c r="D22" s="216"/>
      <c r="E22" s="216"/>
      <c r="F22" s="216"/>
      <c r="G22" s="216"/>
      <c r="H22" s="237"/>
      <c r="I22" s="236"/>
      <c r="J22" s="216"/>
      <c r="K22" s="216"/>
      <c r="L22" s="216"/>
      <c r="M22" s="216"/>
      <c r="N22" s="216"/>
      <c r="O22" s="216"/>
      <c r="P22" s="216"/>
      <c r="Q22" s="270"/>
      <c r="R22" s="270"/>
      <c r="S22" s="44"/>
      <c r="T22" s="44"/>
      <c r="U22" s="227"/>
      <c r="V22" s="91"/>
      <c r="W22" s="227"/>
      <c r="X22" s="227"/>
      <c r="Y22" s="227"/>
      <c r="Z22" s="227"/>
      <c r="AA22" s="227"/>
      <c r="AB22" s="227"/>
      <c r="AC22" s="227"/>
      <c r="AD22" s="227"/>
      <c r="AE22" s="45"/>
      <c r="AF22" s="51"/>
      <c r="AG22" s="50"/>
      <c r="AH22" s="225"/>
      <c r="AI22" s="217"/>
      <c r="AJ22" s="226"/>
      <c r="AK22" s="226"/>
      <c r="AL22" s="44"/>
      <c r="AM22" s="258"/>
      <c r="AN22" s="226"/>
      <c r="AO22" s="226"/>
      <c r="AP22" s="226"/>
      <c r="AQ22" s="226"/>
      <c r="AR22" s="220"/>
      <c r="AS22" s="260"/>
      <c r="AT22" s="220"/>
      <c r="AU22" s="220"/>
      <c r="AV22" s="246"/>
      <c r="AW22" s="260"/>
      <c r="AX22" s="2"/>
      <c r="AY22" s="222" t="e">
        <f>(AB22-AN22*S22/AF22)/AB22</f>
        <v>#DIV/0!</v>
      </c>
      <c r="AZ22" s="264"/>
      <c r="BA22" s="245"/>
      <c r="BB22" s="245"/>
      <c r="BC22" s="212">
        <f>SUM(BA22:BB22)</f>
        <v>0</v>
      </c>
      <c r="BD22" s="213"/>
      <c r="BF22" s="239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76" ht="15.75">
      <c r="A23" s="235"/>
      <c r="B23" s="240" t="s">
        <v>50</v>
      </c>
      <c r="C23" s="40">
        <v>4.375</v>
      </c>
      <c r="D23" s="216"/>
      <c r="E23" s="216"/>
      <c r="F23" s="216"/>
      <c r="G23" s="216"/>
      <c r="H23" s="237"/>
      <c r="I23" s="236"/>
      <c r="J23" s="216"/>
      <c r="K23" s="216"/>
      <c r="L23" s="216"/>
      <c r="M23" s="216"/>
      <c r="N23" s="216"/>
      <c r="O23" s="216"/>
      <c r="P23" s="216"/>
      <c r="Q23" s="270"/>
      <c r="R23" s="270"/>
      <c r="S23" s="44"/>
      <c r="T23" s="44"/>
      <c r="U23" s="227"/>
      <c r="V23" s="91"/>
      <c r="W23" s="227"/>
      <c r="X23" s="227"/>
      <c r="Y23" s="227"/>
      <c r="Z23" s="227"/>
      <c r="AA23" s="227"/>
      <c r="AB23" s="227"/>
      <c r="AC23" s="227"/>
      <c r="AD23" s="227"/>
      <c r="AE23" s="45"/>
      <c r="AF23" s="51"/>
      <c r="AG23" s="50"/>
      <c r="AH23" s="225"/>
      <c r="AI23" s="217"/>
      <c r="AJ23" s="226"/>
      <c r="AK23" s="226"/>
      <c r="AL23" s="44"/>
      <c r="AM23" s="258"/>
      <c r="AN23" s="226"/>
      <c r="AO23" s="226"/>
      <c r="AP23" s="226"/>
      <c r="AQ23" s="226"/>
      <c r="AR23" s="220"/>
      <c r="AS23" s="260"/>
      <c r="AT23" s="220"/>
      <c r="AU23" s="220"/>
      <c r="AV23" s="246"/>
      <c r="AW23" s="260"/>
      <c r="AX23" s="2"/>
      <c r="AY23" s="223"/>
      <c r="AZ23" s="265"/>
      <c r="BA23" s="245"/>
      <c r="BB23" s="245"/>
      <c r="BC23" s="212"/>
      <c r="BD23" s="213"/>
      <c r="BF23" s="240" t="s">
        <v>50</v>
      </c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76" ht="15.75">
      <c r="A24" s="235"/>
      <c r="B24" s="241"/>
      <c r="C24" s="40">
        <v>4.625</v>
      </c>
      <c r="D24" s="216"/>
      <c r="E24" s="216"/>
      <c r="F24" s="216"/>
      <c r="G24" s="216"/>
      <c r="H24" s="237"/>
      <c r="I24" s="236"/>
      <c r="J24" s="216"/>
      <c r="K24" s="216"/>
      <c r="L24" s="216"/>
      <c r="M24" s="216"/>
      <c r="N24" s="216"/>
      <c r="O24" s="216"/>
      <c r="P24" s="216"/>
      <c r="Q24" s="270"/>
      <c r="R24" s="270"/>
      <c r="S24" s="44"/>
      <c r="T24" s="44"/>
      <c r="U24" s="227"/>
      <c r="V24" s="91"/>
      <c r="W24" s="227"/>
      <c r="X24" s="227"/>
      <c r="Y24" s="227"/>
      <c r="Z24" s="227"/>
      <c r="AA24" s="227"/>
      <c r="AB24" s="227"/>
      <c r="AC24" s="227"/>
      <c r="AD24" s="227"/>
      <c r="AE24" s="45"/>
      <c r="AF24" s="51"/>
      <c r="AG24" s="50"/>
      <c r="AH24" s="225"/>
      <c r="AI24" s="217"/>
      <c r="AJ24" s="226"/>
      <c r="AK24" s="226"/>
      <c r="AL24" s="44"/>
      <c r="AM24" s="258"/>
      <c r="AN24" s="226"/>
      <c r="AO24" s="226"/>
      <c r="AP24" s="226"/>
      <c r="AQ24" s="226"/>
      <c r="AR24" s="220"/>
      <c r="AS24" s="260"/>
      <c r="AT24" s="220"/>
      <c r="AU24" s="220"/>
      <c r="AV24" s="246"/>
      <c r="AW24" s="260"/>
      <c r="AX24" s="2"/>
      <c r="AY24" s="223"/>
      <c r="AZ24" s="265"/>
      <c r="BA24" s="245"/>
      <c r="BB24" s="245"/>
      <c r="BC24" s="212"/>
      <c r="BD24" s="213"/>
      <c r="BF24" s="241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25" spans="1:76" ht="15.75">
      <c r="A25" s="235"/>
      <c r="B25" s="214" t="s">
        <v>51</v>
      </c>
      <c r="C25" s="40">
        <v>4.875</v>
      </c>
      <c r="D25" s="216"/>
      <c r="E25" s="216"/>
      <c r="F25" s="216"/>
      <c r="G25" s="216"/>
      <c r="H25" s="237"/>
      <c r="I25" s="236"/>
      <c r="J25" s="216"/>
      <c r="K25" s="216"/>
      <c r="L25" s="216"/>
      <c r="M25" s="216"/>
      <c r="N25" s="216"/>
      <c r="O25" s="216"/>
      <c r="P25" s="216"/>
      <c r="Q25" s="270"/>
      <c r="R25" s="270"/>
      <c r="S25" s="44"/>
      <c r="T25" s="44"/>
      <c r="U25" s="227"/>
      <c r="V25" s="91"/>
      <c r="W25" s="227"/>
      <c r="X25" s="227"/>
      <c r="Y25" s="227"/>
      <c r="Z25" s="227"/>
      <c r="AA25" s="227"/>
      <c r="AB25" s="227"/>
      <c r="AC25" s="227"/>
      <c r="AD25" s="227"/>
      <c r="AE25" s="45"/>
      <c r="AF25" s="51"/>
      <c r="AG25" s="50"/>
      <c r="AH25" s="225"/>
      <c r="AI25" s="217"/>
      <c r="AJ25" s="226"/>
      <c r="AK25" s="226"/>
      <c r="AL25" s="44"/>
      <c r="AM25" s="258"/>
      <c r="AN25" s="226"/>
      <c r="AO25" s="226"/>
      <c r="AP25" s="226"/>
      <c r="AQ25" s="226"/>
      <c r="AR25" s="220"/>
      <c r="AS25" s="260"/>
      <c r="AT25" s="220"/>
      <c r="AU25" s="220"/>
      <c r="AV25" s="246"/>
      <c r="AW25" s="260"/>
      <c r="AX25" s="2"/>
      <c r="AY25" s="224"/>
      <c r="AZ25" s="266"/>
      <c r="BA25" s="245"/>
      <c r="BB25" s="245"/>
      <c r="BC25" s="212"/>
      <c r="BD25" s="213"/>
      <c r="BF25" s="214" t="s">
        <v>51</v>
      </c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76" ht="15.75">
      <c r="A26" s="235" t="s">
        <v>103</v>
      </c>
      <c r="B26" s="215"/>
      <c r="C26" s="40">
        <v>5.125</v>
      </c>
      <c r="D26" s="216"/>
      <c r="E26" s="216"/>
      <c r="F26" s="216"/>
      <c r="G26" s="216"/>
      <c r="H26" s="237"/>
      <c r="I26" s="236"/>
      <c r="J26" s="216"/>
      <c r="K26" s="216"/>
      <c r="L26" s="216"/>
      <c r="M26" s="216"/>
      <c r="N26" s="216"/>
      <c r="O26" s="216"/>
      <c r="P26" s="216"/>
      <c r="Q26" s="270"/>
      <c r="R26" s="270"/>
      <c r="S26" s="44"/>
      <c r="T26" s="44"/>
      <c r="U26" s="227"/>
      <c r="V26" s="91"/>
      <c r="W26" s="227"/>
      <c r="X26" s="227"/>
      <c r="Y26" s="227"/>
      <c r="Z26" s="227"/>
      <c r="AA26" s="227"/>
      <c r="AB26" s="227"/>
      <c r="AC26" s="227"/>
      <c r="AD26" s="227"/>
      <c r="AE26" s="45"/>
      <c r="AF26" s="51"/>
      <c r="AG26" s="50"/>
      <c r="AH26" s="225"/>
      <c r="AI26" s="217"/>
      <c r="AJ26" s="226"/>
      <c r="AK26" s="226"/>
      <c r="AL26" s="44"/>
      <c r="AM26" s="258"/>
      <c r="AN26" s="226"/>
      <c r="AO26" s="226"/>
      <c r="AP26" s="220"/>
      <c r="AQ26" s="220"/>
      <c r="AR26" s="220"/>
      <c r="AS26" s="226"/>
      <c r="AT26" s="257"/>
      <c r="AU26" s="257"/>
      <c r="AV26" s="221"/>
      <c r="AW26" s="257"/>
      <c r="AX26" s="2"/>
      <c r="AY26" s="222" t="e">
        <f>(AB26-AN26*S26/AF26)/AB26</f>
        <v>#DIV/0!</v>
      </c>
      <c r="AZ26" s="213"/>
      <c r="BA26" s="245"/>
      <c r="BB26" s="245"/>
      <c r="BC26" s="212">
        <f>SUM(BA26:BB26)</f>
        <v>0</v>
      </c>
      <c r="BD26" s="213"/>
      <c r="BF26" s="215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76" ht="15.75">
      <c r="A27" s="235"/>
      <c r="B27" s="238" t="s">
        <v>49</v>
      </c>
      <c r="C27" s="40">
        <v>5.375</v>
      </c>
      <c r="D27" s="216"/>
      <c r="E27" s="216"/>
      <c r="F27" s="216"/>
      <c r="G27" s="216"/>
      <c r="H27" s="237"/>
      <c r="I27" s="236"/>
      <c r="J27" s="216"/>
      <c r="K27" s="216"/>
      <c r="L27" s="216"/>
      <c r="M27" s="216"/>
      <c r="N27" s="216"/>
      <c r="O27" s="216"/>
      <c r="P27" s="216"/>
      <c r="Q27" s="270"/>
      <c r="R27" s="270"/>
      <c r="S27" s="41"/>
      <c r="T27" s="41"/>
      <c r="U27" s="227"/>
      <c r="V27" s="91"/>
      <c r="W27" s="227"/>
      <c r="X27" s="227"/>
      <c r="Y27" s="227"/>
      <c r="Z27" s="227"/>
      <c r="AA27" s="227"/>
      <c r="AB27" s="227"/>
      <c r="AC27" s="227"/>
      <c r="AD27" s="227"/>
      <c r="AE27" s="174"/>
      <c r="AF27" s="41"/>
      <c r="AG27" s="41"/>
      <c r="AH27" s="225"/>
      <c r="AI27" s="217"/>
      <c r="AJ27" s="226"/>
      <c r="AK27" s="226"/>
      <c r="AL27" s="41"/>
      <c r="AM27" s="258"/>
      <c r="AN27" s="226"/>
      <c r="AO27" s="226"/>
      <c r="AP27" s="220"/>
      <c r="AQ27" s="220"/>
      <c r="AR27" s="220"/>
      <c r="AS27" s="226"/>
      <c r="AT27" s="257"/>
      <c r="AU27" s="257"/>
      <c r="AV27" s="221"/>
      <c r="AW27" s="257"/>
      <c r="AX27" s="2"/>
      <c r="AY27" s="223"/>
      <c r="AZ27" s="213"/>
      <c r="BA27" s="245"/>
      <c r="BB27" s="245"/>
      <c r="BC27" s="212"/>
      <c r="BD27" s="213"/>
      <c r="BF27" s="238" t="s">
        <v>49</v>
      </c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1:76" ht="15.75">
      <c r="A28" s="235"/>
      <c r="B28" s="239"/>
      <c r="C28" s="40">
        <v>5.625</v>
      </c>
      <c r="D28" s="216"/>
      <c r="E28" s="216"/>
      <c r="F28" s="216"/>
      <c r="G28" s="216"/>
      <c r="H28" s="237"/>
      <c r="I28" s="236"/>
      <c r="J28" s="216"/>
      <c r="K28" s="216"/>
      <c r="L28" s="216"/>
      <c r="M28" s="216"/>
      <c r="N28" s="216"/>
      <c r="O28" s="216"/>
      <c r="P28" s="216"/>
      <c r="Q28" s="270"/>
      <c r="R28" s="270"/>
      <c r="S28" s="41"/>
      <c r="T28" s="41"/>
      <c r="U28" s="227"/>
      <c r="V28" s="91"/>
      <c r="W28" s="227"/>
      <c r="X28" s="227"/>
      <c r="Y28" s="227"/>
      <c r="Z28" s="227"/>
      <c r="AA28" s="227"/>
      <c r="AB28" s="227"/>
      <c r="AC28" s="227"/>
      <c r="AD28" s="227"/>
      <c r="AE28" s="174"/>
      <c r="AF28" s="41"/>
      <c r="AG28" s="41"/>
      <c r="AH28" s="225"/>
      <c r="AI28" s="217"/>
      <c r="AJ28" s="226"/>
      <c r="AK28" s="226"/>
      <c r="AL28" s="41"/>
      <c r="AM28" s="258"/>
      <c r="AN28" s="226"/>
      <c r="AO28" s="226"/>
      <c r="AP28" s="220"/>
      <c r="AQ28" s="220"/>
      <c r="AR28" s="220"/>
      <c r="AS28" s="226"/>
      <c r="AT28" s="257"/>
      <c r="AU28" s="257"/>
      <c r="AV28" s="221"/>
      <c r="AW28" s="257"/>
      <c r="AX28" s="2"/>
      <c r="AY28" s="223"/>
      <c r="AZ28" s="213"/>
      <c r="BA28" s="245"/>
      <c r="BB28" s="245"/>
      <c r="BC28" s="212"/>
      <c r="BD28" s="213"/>
      <c r="BF28" s="239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1:76" ht="15.75">
      <c r="A29" s="235"/>
      <c r="B29" s="240" t="s">
        <v>50</v>
      </c>
      <c r="C29" s="40">
        <v>5.875</v>
      </c>
      <c r="D29" s="216"/>
      <c r="E29" s="216"/>
      <c r="F29" s="216"/>
      <c r="G29" s="216"/>
      <c r="H29" s="237"/>
      <c r="I29" s="236"/>
      <c r="J29" s="216"/>
      <c r="K29" s="216"/>
      <c r="L29" s="216"/>
      <c r="M29" s="216"/>
      <c r="N29" s="216"/>
      <c r="O29" s="216"/>
      <c r="P29" s="216"/>
      <c r="Q29" s="270"/>
      <c r="R29" s="270"/>
      <c r="S29" s="41"/>
      <c r="T29" s="41"/>
      <c r="U29" s="227"/>
      <c r="V29" s="91"/>
      <c r="W29" s="227"/>
      <c r="X29" s="227"/>
      <c r="Y29" s="227"/>
      <c r="Z29" s="227"/>
      <c r="AA29" s="227"/>
      <c r="AB29" s="227"/>
      <c r="AC29" s="227"/>
      <c r="AD29" s="227"/>
      <c r="AE29" s="45"/>
      <c r="AF29" s="51"/>
      <c r="AG29" s="50"/>
      <c r="AH29" s="225"/>
      <c r="AI29" s="217"/>
      <c r="AJ29" s="226"/>
      <c r="AK29" s="226"/>
      <c r="AL29" s="44"/>
      <c r="AM29" s="258"/>
      <c r="AN29" s="226"/>
      <c r="AO29" s="226"/>
      <c r="AP29" s="220"/>
      <c r="AQ29" s="220"/>
      <c r="AR29" s="220"/>
      <c r="AS29" s="226"/>
      <c r="AT29" s="257"/>
      <c r="AU29" s="257"/>
      <c r="AV29" s="221"/>
      <c r="AW29" s="257"/>
      <c r="AX29" s="2"/>
      <c r="AY29" s="224"/>
      <c r="AZ29" s="213"/>
      <c r="BA29" s="245"/>
      <c r="BB29" s="245"/>
      <c r="BC29" s="212"/>
      <c r="BD29" s="213"/>
      <c r="BF29" s="240" t="s">
        <v>50</v>
      </c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76" ht="15.75">
      <c r="A30" s="235" t="s">
        <v>104</v>
      </c>
      <c r="B30" s="241"/>
      <c r="C30" s="40">
        <v>6.125</v>
      </c>
      <c r="D30" s="216"/>
      <c r="E30" s="216"/>
      <c r="F30" s="216"/>
      <c r="G30" s="216"/>
      <c r="H30" s="237"/>
      <c r="I30" s="236"/>
      <c r="J30" s="216"/>
      <c r="K30" s="216"/>
      <c r="L30" s="216"/>
      <c r="M30" s="216"/>
      <c r="N30" s="216"/>
      <c r="O30" s="216"/>
      <c r="P30" s="216"/>
      <c r="Q30" s="270"/>
      <c r="R30" s="270"/>
      <c r="S30" s="44"/>
      <c r="T30" s="44"/>
      <c r="U30" s="227"/>
      <c r="V30" s="91"/>
      <c r="W30" s="227"/>
      <c r="X30" s="227"/>
      <c r="Y30" s="227"/>
      <c r="Z30" s="227"/>
      <c r="AA30" s="227"/>
      <c r="AB30" s="227"/>
      <c r="AC30" s="227"/>
      <c r="AD30" s="227"/>
      <c r="AE30" s="45"/>
      <c r="AF30" s="51"/>
      <c r="AG30" s="50"/>
      <c r="AH30" s="225"/>
      <c r="AI30" s="217"/>
      <c r="AJ30" s="226"/>
      <c r="AK30" s="226"/>
      <c r="AL30" s="44"/>
      <c r="AM30" s="258"/>
      <c r="AN30" s="226"/>
      <c r="AO30" s="226"/>
      <c r="AP30" s="220"/>
      <c r="AQ30" s="220"/>
      <c r="AR30" s="220"/>
      <c r="AS30" s="260"/>
      <c r="AT30" s="220"/>
      <c r="AU30" s="220"/>
      <c r="AV30" s="246"/>
      <c r="AW30" s="260"/>
      <c r="AX30" s="2"/>
      <c r="AY30" s="222" t="e">
        <f>(AB30-AN30*S30/AF30)/AB30</f>
        <v>#DIV/0!</v>
      </c>
      <c r="AZ30" s="244"/>
      <c r="BA30" s="245"/>
      <c r="BB30" s="245"/>
      <c r="BC30" s="212"/>
      <c r="BD30" s="213"/>
      <c r="BF30" s="241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76" ht="15.75">
      <c r="A31" s="235"/>
      <c r="B31" s="214" t="s">
        <v>51</v>
      </c>
      <c r="C31" s="40">
        <v>6.375</v>
      </c>
      <c r="D31" s="216"/>
      <c r="E31" s="216"/>
      <c r="F31" s="216"/>
      <c r="G31" s="216"/>
      <c r="H31" s="237"/>
      <c r="I31" s="236"/>
      <c r="J31" s="216"/>
      <c r="K31" s="216"/>
      <c r="L31" s="216"/>
      <c r="M31" s="216"/>
      <c r="N31" s="216"/>
      <c r="O31" s="216"/>
      <c r="P31" s="216"/>
      <c r="Q31" s="270"/>
      <c r="R31" s="270"/>
      <c r="S31" s="44"/>
      <c r="T31" s="44"/>
      <c r="U31" s="227"/>
      <c r="V31" s="91"/>
      <c r="W31" s="227"/>
      <c r="X31" s="227"/>
      <c r="Y31" s="227"/>
      <c r="Z31" s="227"/>
      <c r="AA31" s="227"/>
      <c r="AB31" s="227"/>
      <c r="AC31" s="227"/>
      <c r="AD31" s="227"/>
      <c r="AE31" s="45"/>
      <c r="AF31" s="51"/>
      <c r="AG31" s="50"/>
      <c r="AH31" s="225"/>
      <c r="AI31" s="217"/>
      <c r="AJ31" s="226"/>
      <c r="AK31" s="226"/>
      <c r="AL31" s="44"/>
      <c r="AM31" s="258"/>
      <c r="AN31" s="226"/>
      <c r="AO31" s="226"/>
      <c r="AP31" s="220"/>
      <c r="AQ31" s="220"/>
      <c r="AR31" s="220"/>
      <c r="AS31" s="260"/>
      <c r="AT31" s="220"/>
      <c r="AU31" s="220"/>
      <c r="AV31" s="246"/>
      <c r="AW31" s="260"/>
      <c r="AX31" s="2"/>
      <c r="AY31" s="223"/>
      <c r="AZ31" s="244"/>
      <c r="BA31" s="245"/>
      <c r="BB31" s="245"/>
      <c r="BC31" s="212"/>
      <c r="BD31" s="213"/>
      <c r="BF31" s="214" t="s">
        <v>51</v>
      </c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76" ht="15.75">
      <c r="A32" s="235"/>
      <c r="B32" s="215"/>
      <c r="C32" s="40">
        <v>6.625</v>
      </c>
      <c r="D32" s="216"/>
      <c r="E32" s="216"/>
      <c r="F32" s="216"/>
      <c r="G32" s="216"/>
      <c r="H32" s="237"/>
      <c r="I32" s="236"/>
      <c r="J32" s="216"/>
      <c r="K32" s="216"/>
      <c r="L32" s="216"/>
      <c r="M32" s="216"/>
      <c r="N32" s="216"/>
      <c r="O32" s="216"/>
      <c r="P32" s="216"/>
      <c r="Q32" s="270"/>
      <c r="R32" s="270"/>
      <c r="S32" s="44"/>
      <c r="T32" s="44"/>
      <c r="U32" s="227"/>
      <c r="V32" s="91"/>
      <c r="W32" s="227"/>
      <c r="X32" s="227"/>
      <c r="Y32" s="227"/>
      <c r="Z32" s="227"/>
      <c r="AA32" s="227"/>
      <c r="AB32" s="227"/>
      <c r="AC32" s="227"/>
      <c r="AD32" s="227"/>
      <c r="AE32" s="45"/>
      <c r="AF32" s="51"/>
      <c r="AG32" s="50"/>
      <c r="AH32" s="225"/>
      <c r="AI32" s="217"/>
      <c r="AJ32" s="226"/>
      <c r="AK32" s="226"/>
      <c r="AL32" s="44"/>
      <c r="AM32" s="258"/>
      <c r="AN32" s="226"/>
      <c r="AO32" s="226"/>
      <c r="AP32" s="220"/>
      <c r="AQ32" s="220"/>
      <c r="AR32" s="220"/>
      <c r="AS32" s="260"/>
      <c r="AT32" s="220"/>
      <c r="AU32" s="220"/>
      <c r="AV32" s="246"/>
      <c r="AW32" s="260"/>
      <c r="AX32" s="2"/>
      <c r="AY32" s="223"/>
      <c r="AZ32" s="244"/>
      <c r="BA32" s="245"/>
      <c r="BB32" s="245"/>
      <c r="BC32" s="212"/>
      <c r="BD32" s="213"/>
      <c r="BF32" s="215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</row>
    <row r="33" spans="1:76" ht="15.75">
      <c r="A33" s="235"/>
      <c r="B33" s="238" t="s">
        <v>49</v>
      </c>
      <c r="C33" s="40">
        <v>6.875</v>
      </c>
      <c r="D33" s="216"/>
      <c r="E33" s="216"/>
      <c r="F33" s="216"/>
      <c r="G33" s="216"/>
      <c r="H33" s="237"/>
      <c r="I33" s="236"/>
      <c r="J33" s="216"/>
      <c r="K33" s="216"/>
      <c r="L33" s="216"/>
      <c r="M33" s="216"/>
      <c r="N33" s="216"/>
      <c r="O33" s="216"/>
      <c r="P33" s="216"/>
      <c r="Q33" s="270"/>
      <c r="R33" s="270"/>
      <c r="S33" s="44"/>
      <c r="T33" s="44"/>
      <c r="U33" s="227"/>
      <c r="V33" s="91"/>
      <c r="W33" s="227"/>
      <c r="X33" s="227"/>
      <c r="Y33" s="227"/>
      <c r="Z33" s="227"/>
      <c r="AA33" s="227"/>
      <c r="AB33" s="227"/>
      <c r="AC33" s="227"/>
      <c r="AD33" s="227"/>
      <c r="AE33" s="45"/>
      <c r="AF33" s="51"/>
      <c r="AG33" s="50"/>
      <c r="AH33" s="225"/>
      <c r="AI33" s="217"/>
      <c r="AJ33" s="226"/>
      <c r="AK33" s="226"/>
      <c r="AL33" s="44"/>
      <c r="AM33" s="258"/>
      <c r="AN33" s="226"/>
      <c r="AO33" s="226"/>
      <c r="AP33" s="220"/>
      <c r="AQ33" s="220"/>
      <c r="AR33" s="220"/>
      <c r="AS33" s="260"/>
      <c r="AT33" s="220"/>
      <c r="AU33" s="220"/>
      <c r="AV33" s="246"/>
      <c r="AW33" s="260"/>
      <c r="AX33" s="2"/>
      <c r="AY33" s="224"/>
      <c r="AZ33" s="244"/>
      <c r="BA33" s="245"/>
      <c r="BB33" s="245"/>
      <c r="BC33" s="212"/>
      <c r="BD33" s="213"/>
      <c r="BF33" s="238" t="s">
        <v>49</v>
      </c>
      <c r="BG33" s="147"/>
      <c r="BH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</row>
    <row r="34" spans="1:76" ht="15.75">
      <c r="A34" s="235" t="s">
        <v>74</v>
      </c>
      <c r="B34" s="239"/>
      <c r="C34" s="40">
        <v>7.125</v>
      </c>
      <c r="D34" s="216"/>
      <c r="E34" s="216"/>
      <c r="F34" s="216"/>
      <c r="G34" s="216"/>
      <c r="H34" s="237"/>
      <c r="I34" s="236"/>
      <c r="J34" s="216"/>
      <c r="K34" s="216"/>
      <c r="L34" s="216"/>
      <c r="M34" s="216"/>
      <c r="N34" s="216"/>
      <c r="O34" s="216"/>
      <c r="P34" s="216"/>
      <c r="Q34" s="270"/>
      <c r="R34" s="270"/>
      <c r="S34" s="44"/>
      <c r="T34" s="44"/>
      <c r="U34" s="227"/>
      <c r="V34" s="91"/>
      <c r="W34" s="227"/>
      <c r="X34" s="227"/>
      <c r="Y34" s="227"/>
      <c r="Z34" s="227"/>
      <c r="AA34" s="227"/>
      <c r="AB34" s="227"/>
      <c r="AC34" s="227"/>
      <c r="AD34" s="227"/>
      <c r="AE34" s="45"/>
      <c r="AF34" s="44"/>
      <c r="AG34" s="44"/>
      <c r="AH34" s="274"/>
      <c r="AI34" s="220"/>
      <c r="AJ34" s="227"/>
      <c r="AK34" s="227"/>
      <c r="AL34" s="44"/>
      <c r="AM34" s="258"/>
      <c r="AN34" s="227"/>
      <c r="AO34" s="227"/>
      <c r="AP34" s="220"/>
      <c r="AQ34" s="220"/>
      <c r="AR34" s="220"/>
      <c r="AS34" s="260"/>
      <c r="AT34" s="220"/>
      <c r="AU34" s="220"/>
      <c r="AV34" s="246"/>
      <c r="AW34" s="260"/>
      <c r="AX34" s="2"/>
      <c r="AY34" s="222" t="e">
        <f>(AB34-AN34*S34/AF34)/AB34</f>
        <v>#DIV/0!</v>
      </c>
      <c r="AZ34" s="244"/>
      <c r="BA34" s="261"/>
      <c r="BB34" s="261"/>
      <c r="BC34" s="212">
        <f>SUM(BA34:BB34)</f>
        <v>0</v>
      </c>
      <c r="BD34" s="213"/>
      <c r="BF34" s="239"/>
      <c r="BG34" s="147"/>
      <c r="BH34" s="147"/>
      <c r="BI34" s="14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</row>
    <row r="35" spans="1:76" ht="15.75">
      <c r="A35" s="235"/>
      <c r="B35" s="240" t="s">
        <v>50</v>
      </c>
      <c r="C35" s="40">
        <v>7.375</v>
      </c>
      <c r="D35" s="216"/>
      <c r="E35" s="216"/>
      <c r="F35" s="216"/>
      <c r="G35" s="216"/>
      <c r="H35" s="237"/>
      <c r="I35" s="236"/>
      <c r="J35" s="216"/>
      <c r="K35" s="216"/>
      <c r="L35" s="216"/>
      <c r="M35" s="216"/>
      <c r="N35" s="216"/>
      <c r="O35" s="216"/>
      <c r="P35" s="216"/>
      <c r="Q35" s="270"/>
      <c r="R35" s="270"/>
      <c r="S35" s="44"/>
      <c r="T35" s="44"/>
      <c r="U35" s="227"/>
      <c r="V35" s="91"/>
      <c r="W35" s="227"/>
      <c r="X35" s="227"/>
      <c r="Y35" s="227"/>
      <c r="Z35" s="227"/>
      <c r="AA35" s="227"/>
      <c r="AB35" s="227"/>
      <c r="AC35" s="227"/>
      <c r="AD35" s="227"/>
      <c r="AE35" s="45"/>
      <c r="AF35" s="44"/>
      <c r="AG35" s="44"/>
      <c r="AH35" s="274"/>
      <c r="AI35" s="220"/>
      <c r="AJ35" s="227"/>
      <c r="AK35" s="227"/>
      <c r="AL35" s="44"/>
      <c r="AM35" s="258"/>
      <c r="AN35" s="227"/>
      <c r="AO35" s="227"/>
      <c r="AP35" s="220"/>
      <c r="AQ35" s="220"/>
      <c r="AR35" s="220"/>
      <c r="AS35" s="260"/>
      <c r="AT35" s="220"/>
      <c r="AU35" s="220"/>
      <c r="AV35" s="246"/>
      <c r="AW35" s="260"/>
      <c r="AX35" s="2"/>
      <c r="AY35" s="223"/>
      <c r="AZ35" s="244"/>
      <c r="BA35" s="261"/>
      <c r="BB35" s="261"/>
      <c r="BC35" s="212"/>
      <c r="BD35" s="213"/>
      <c r="BF35" s="240" t="s">
        <v>50</v>
      </c>
      <c r="BG35" s="147"/>
      <c r="BH35" s="147"/>
      <c r="BI35" s="14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</row>
    <row r="36" spans="1:76" s="155" customFormat="1" ht="15.75">
      <c r="A36" s="235"/>
      <c r="B36" s="241"/>
      <c r="C36" s="135">
        <v>7.625</v>
      </c>
      <c r="D36" s="216"/>
      <c r="E36" s="216"/>
      <c r="F36" s="216"/>
      <c r="G36" s="216"/>
      <c r="H36" s="237"/>
      <c r="I36" s="236"/>
      <c r="J36" s="216"/>
      <c r="K36" s="216"/>
      <c r="L36" s="216"/>
      <c r="M36" s="216"/>
      <c r="N36" s="216"/>
      <c r="O36" s="216"/>
      <c r="P36" s="216"/>
      <c r="Q36" s="270"/>
      <c r="R36" s="270"/>
      <c r="S36" s="44"/>
      <c r="T36" s="44"/>
      <c r="U36" s="227"/>
      <c r="V36" s="91"/>
      <c r="W36" s="227"/>
      <c r="X36" s="227"/>
      <c r="Y36" s="227"/>
      <c r="Z36" s="227"/>
      <c r="AA36" s="227"/>
      <c r="AB36" s="227"/>
      <c r="AC36" s="227"/>
      <c r="AD36" s="227"/>
      <c r="AE36" s="45"/>
      <c r="AF36" s="44"/>
      <c r="AG36" s="44"/>
      <c r="AH36" s="274"/>
      <c r="AI36" s="220"/>
      <c r="AJ36" s="227"/>
      <c r="AK36" s="227"/>
      <c r="AL36" s="44"/>
      <c r="AM36" s="258"/>
      <c r="AN36" s="227"/>
      <c r="AO36" s="227"/>
      <c r="AP36" s="220"/>
      <c r="AQ36" s="220"/>
      <c r="AR36" s="220"/>
      <c r="AS36" s="260"/>
      <c r="AT36" s="220"/>
      <c r="AU36" s="220"/>
      <c r="AV36" s="246"/>
      <c r="AW36" s="260"/>
      <c r="AX36" s="136" t="e">
        <f t="shared" ref="AX36:AX99" si="2">AG36/AF36</f>
        <v>#DIV/0!</v>
      </c>
      <c r="AY36" s="223"/>
      <c r="AZ36" s="244"/>
      <c r="BA36" s="261"/>
      <c r="BB36" s="261"/>
      <c r="BC36" s="212"/>
      <c r="BD36" s="213"/>
      <c r="BF36" s="241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</row>
    <row r="37" spans="1:76" ht="15.75">
      <c r="A37" s="235"/>
      <c r="B37" s="214" t="s">
        <v>51</v>
      </c>
      <c r="C37" s="40">
        <v>7.875</v>
      </c>
      <c r="D37" s="233"/>
      <c r="E37" s="233"/>
      <c r="F37" s="233"/>
      <c r="G37" s="233"/>
      <c r="H37" s="277"/>
      <c r="I37" s="275"/>
      <c r="J37" s="233"/>
      <c r="K37" s="233"/>
      <c r="L37" s="233"/>
      <c r="M37" s="233"/>
      <c r="N37" s="233"/>
      <c r="O37" s="233"/>
      <c r="P37" s="216"/>
      <c r="Q37" s="270"/>
      <c r="R37" s="270"/>
      <c r="S37" s="44"/>
      <c r="T37" s="44"/>
      <c r="U37" s="227"/>
      <c r="V37" s="91"/>
      <c r="W37" s="227"/>
      <c r="X37" s="227"/>
      <c r="Y37" s="227"/>
      <c r="Z37" s="227"/>
      <c r="AA37" s="227"/>
      <c r="AB37" s="227"/>
      <c r="AC37" s="227"/>
      <c r="AD37" s="227"/>
      <c r="AE37" s="45"/>
      <c r="AF37" s="44"/>
      <c r="AG37" s="44"/>
      <c r="AH37" s="274"/>
      <c r="AI37" s="220"/>
      <c r="AJ37" s="227"/>
      <c r="AK37" s="227"/>
      <c r="AL37" s="44"/>
      <c r="AM37" s="258"/>
      <c r="AN37" s="227"/>
      <c r="AO37" s="227"/>
      <c r="AP37" s="220"/>
      <c r="AQ37" s="220"/>
      <c r="AR37" s="220"/>
      <c r="AS37" s="260"/>
      <c r="AT37" s="220"/>
      <c r="AU37" s="220"/>
      <c r="AV37" s="246"/>
      <c r="AW37" s="260"/>
      <c r="AX37" s="2" t="e">
        <f t="shared" si="2"/>
        <v>#DIV/0!</v>
      </c>
      <c r="AY37" s="224"/>
      <c r="AZ37" s="244"/>
      <c r="BA37" s="261"/>
      <c r="BB37" s="261"/>
      <c r="BC37" s="212"/>
      <c r="BD37" s="213"/>
      <c r="BF37" s="214" t="s">
        <v>51</v>
      </c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</row>
    <row r="38" spans="1:76" ht="15.75">
      <c r="A38" s="235" t="s">
        <v>75</v>
      </c>
      <c r="B38" s="215"/>
      <c r="C38" s="40">
        <v>8.125</v>
      </c>
      <c r="D38" s="234"/>
      <c r="E38" s="234"/>
      <c r="F38" s="234"/>
      <c r="G38" s="234"/>
      <c r="H38" s="278"/>
      <c r="I38" s="276"/>
      <c r="J38" s="234"/>
      <c r="K38" s="234"/>
      <c r="L38" s="234"/>
      <c r="M38" s="234"/>
      <c r="N38" s="234"/>
      <c r="O38" s="234"/>
      <c r="P38" s="216"/>
      <c r="Q38" s="270"/>
      <c r="R38" s="270"/>
      <c r="S38" s="44"/>
      <c r="T38" s="44"/>
      <c r="U38" s="227"/>
      <c r="V38" s="91"/>
      <c r="W38" s="227"/>
      <c r="X38" s="227"/>
      <c r="Y38" s="227"/>
      <c r="Z38" s="227"/>
      <c r="AA38" s="227"/>
      <c r="AB38" s="227"/>
      <c r="AC38" s="227"/>
      <c r="AD38" s="227"/>
      <c r="AE38" s="45"/>
      <c r="AF38" s="44"/>
      <c r="AG38" s="44"/>
      <c r="AH38" s="274"/>
      <c r="AI38" s="220"/>
      <c r="AJ38" s="227"/>
      <c r="AK38" s="227"/>
      <c r="AL38" s="44"/>
      <c r="AM38" s="271"/>
      <c r="AN38" s="227"/>
      <c r="AO38" s="220"/>
      <c r="AP38" s="220"/>
      <c r="AQ38" s="220"/>
      <c r="AR38" s="220"/>
      <c r="AS38" s="260"/>
      <c r="AT38" s="220"/>
      <c r="AU38" s="220"/>
      <c r="AV38" s="246"/>
      <c r="AW38" s="260"/>
      <c r="AX38" s="2" t="e">
        <f t="shared" si="2"/>
        <v>#DIV/0!</v>
      </c>
      <c r="AY38" s="222" t="e">
        <f>(AB38-AN38*S38/AF38)/AB38</f>
        <v>#DIV/0!</v>
      </c>
      <c r="AZ38" s="213"/>
      <c r="BA38" s="261"/>
      <c r="BB38" s="261"/>
      <c r="BC38" s="212">
        <f>SUM(BA38:BB38)</f>
        <v>0</v>
      </c>
      <c r="BD38" s="213"/>
      <c r="BF38" s="215"/>
      <c r="BG38" s="152"/>
      <c r="BH38" s="152"/>
      <c r="BI38" s="152"/>
      <c r="BJ38" s="152"/>
      <c r="BK38" s="152"/>
      <c r="BL38" s="152"/>
      <c r="BM38" s="152"/>
      <c r="BN38" s="152"/>
      <c r="BO38" s="152"/>
      <c r="BP38" s="152"/>
      <c r="BQ38" s="152"/>
      <c r="BR38" s="152"/>
      <c r="BS38" s="152"/>
      <c r="BT38" s="152"/>
      <c r="BU38" s="152"/>
      <c r="BV38" s="152"/>
      <c r="BW38" s="152"/>
      <c r="BX38" s="152"/>
    </row>
    <row r="39" spans="1:76" ht="15.75">
      <c r="A39" s="235"/>
      <c r="B39" s="238" t="s">
        <v>49</v>
      </c>
      <c r="C39" s="40">
        <v>8.375</v>
      </c>
      <c r="D39" s="216"/>
      <c r="E39" s="216"/>
      <c r="F39" s="216"/>
      <c r="G39" s="216"/>
      <c r="H39" s="237"/>
      <c r="I39" s="236"/>
      <c r="J39" s="216"/>
      <c r="K39" s="216"/>
      <c r="L39" s="216"/>
      <c r="M39" s="216"/>
      <c r="N39" s="216"/>
      <c r="O39" s="216"/>
      <c r="P39" s="216"/>
      <c r="Q39" s="270"/>
      <c r="R39" s="270"/>
      <c r="S39" s="44"/>
      <c r="T39" s="44"/>
      <c r="U39" s="227"/>
      <c r="V39" s="91"/>
      <c r="W39" s="227"/>
      <c r="X39" s="227"/>
      <c r="Y39" s="227"/>
      <c r="Z39" s="227"/>
      <c r="AA39" s="227"/>
      <c r="AB39" s="227"/>
      <c r="AC39" s="227"/>
      <c r="AD39" s="227"/>
      <c r="AE39" s="45"/>
      <c r="AF39" s="44"/>
      <c r="AG39" s="44"/>
      <c r="AH39" s="274"/>
      <c r="AI39" s="220"/>
      <c r="AJ39" s="227"/>
      <c r="AK39" s="227"/>
      <c r="AL39" s="44"/>
      <c r="AM39" s="272"/>
      <c r="AN39" s="227"/>
      <c r="AO39" s="220"/>
      <c r="AP39" s="220"/>
      <c r="AQ39" s="220"/>
      <c r="AR39" s="220"/>
      <c r="AS39" s="260"/>
      <c r="AT39" s="220"/>
      <c r="AU39" s="220"/>
      <c r="AV39" s="246"/>
      <c r="AW39" s="260"/>
      <c r="AX39" s="2" t="e">
        <f t="shared" si="2"/>
        <v>#DIV/0!</v>
      </c>
      <c r="AY39" s="223"/>
      <c r="AZ39" s="213"/>
      <c r="BA39" s="261"/>
      <c r="BB39" s="261"/>
      <c r="BC39" s="212"/>
      <c r="BD39" s="213"/>
      <c r="BF39" s="238" t="s">
        <v>49</v>
      </c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</row>
    <row r="40" spans="1:76" ht="15.75">
      <c r="A40" s="235"/>
      <c r="B40" s="239"/>
      <c r="C40" s="40">
        <v>8.625</v>
      </c>
      <c r="D40" s="216"/>
      <c r="E40" s="216"/>
      <c r="F40" s="216"/>
      <c r="G40" s="216"/>
      <c r="H40" s="237"/>
      <c r="I40" s="236"/>
      <c r="J40" s="216"/>
      <c r="K40" s="216"/>
      <c r="L40" s="216"/>
      <c r="M40" s="216"/>
      <c r="N40" s="216"/>
      <c r="O40" s="216"/>
      <c r="P40" s="216"/>
      <c r="Q40" s="270"/>
      <c r="R40" s="270"/>
      <c r="S40" s="44"/>
      <c r="T40" s="44"/>
      <c r="U40" s="227"/>
      <c r="V40" s="91"/>
      <c r="W40" s="227"/>
      <c r="X40" s="227"/>
      <c r="Y40" s="227"/>
      <c r="Z40" s="227"/>
      <c r="AA40" s="227"/>
      <c r="AB40" s="227"/>
      <c r="AC40" s="227"/>
      <c r="AD40" s="227"/>
      <c r="AE40" s="45"/>
      <c r="AF40" s="44"/>
      <c r="AG40" s="44"/>
      <c r="AH40" s="274"/>
      <c r="AI40" s="220"/>
      <c r="AJ40" s="227"/>
      <c r="AK40" s="227"/>
      <c r="AL40" s="44"/>
      <c r="AM40" s="272"/>
      <c r="AN40" s="227"/>
      <c r="AO40" s="220"/>
      <c r="AP40" s="220"/>
      <c r="AQ40" s="220"/>
      <c r="AR40" s="220"/>
      <c r="AS40" s="260"/>
      <c r="AT40" s="220"/>
      <c r="AU40" s="220"/>
      <c r="AV40" s="246"/>
      <c r="AW40" s="260"/>
      <c r="AX40" s="2" t="e">
        <f t="shared" si="2"/>
        <v>#DIV/0!</v>
      </c>
      <c r="AY40" s="223"/>
      <c r="AZ40" s="213"/>
      <c r="BA40" s="261"/>
      <c r="BB40" s="261"/>
      <c r="BC40" s="212"/>
      <c r="BD40" s="213"/>
      <c r="BF40" s="239"/>
      <c r="BG40" s="147"/>
      <c r="BH40" s="147"/>
      <c r="BI40" s="14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</row>
    <row r="41" spans="1:76" ht="15.75">
      <c r="A41" s="235"/>
      <c r="B41" s="240" t="s">
        <v>50</v>
      </c>
      <c r="C41" s="40">
        <v>8.875</v>
      </c>
      <c r="D41" s="216"/>
      <c r="E41" s="216"/>
      <c r="F41" s="216"/>
      <c r="G41" s="216"/>
      <c r="H41" s="237"/>
      <c r="I41" s="236"/>
      <c r="J41" s="216"/>
      <c r="K41" s="216"/>
      <c r="L41" s="216"/>
      <c r="M41" s="216"/>
      <c r="N41" s="216"/>
      <c r="O41" s="216"/>
      <c r="P41" s="216"/>
      <c r="Q41" s="270"/>
      <c r="R41" s="270"/>
      <c r="S41" s="44"/>
      <c r="T41" s="44"/>
      <c r="U41" s="227"/>
      <c r="V41" s="91"/>
      <c r="W41" s="227"/>
      <c r="X41" s="227"/>
      <c r="Y41" s="227"/>
      <c r="Z41" s="227"/>
      <c r="AA41" s="227"/>
      <c r="AB41" s="227"/>
      <c r="AC41" s="227"/>
      <c r="AD41" s="227"/>
      <c r="AE41" s="45"/>
      <c r="AF41" s="44"/>
      <c r="AG41" s="44"/>
      <c r="AH41" s="274"/>
      <c r="AI41" s="220"/>
      <c r="AJ41" s="227"/>
      <c r="AK41" s="227"/>
      <c r="AL41" s="44"/>
      <c r="AM41" s="273"/>
      <c r="AN41" s="227"/>
      <c r="AO41" s="220"/>
      <c r="AP41" s="220"/>
      <c r="AQ41" s="220"/>
      <c r="AR41" s="220"/>
      <c r="AS41" s="260"/>
      <c r="AT41" s="220"/>
      <c r="AU41" s="220"/>
      <c r="AV41" s="246"/>
      <c r="AW41" s="260"/>
      <c r="AX41" s="2" t="e">
        <f t="shared" si="2"/>
        <v>#DIV/0!</v>
      </c>
      <c r="AY41" s="224"/>
      <c r="AZ41" s="213"/>
      <c r="BA41" s="261"/>
      <c r="BB41" s="261"/>
      <c r="BC41" s="212"/>
      <c r="BD41" s="213"/>
      <c r="BF41" s="240" t="s">
        <v>50</v>
      </c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</row>
    <row r="42" spans="1:76" s="153" customFormat="1" ht="15.75">
      <c r="A42" s="235" t="s">
        <v>76</v>
      </c>
      <c r="B42" s="241"/>
      <c r="C42" s="40">
        <v>9.125</v>
      </c>
      <c r="D42" s="216"/>
      <c r="E42" s="216"/>
      <c r="F42" s="216"/>
      <c r="G42" s="216"/>
      <c r="H42" s="237"/>
      <c r="I42" s="236"/>
      <c r="J42" s="216"/>
      <c r="K42" s="216"/>
      <c r="L42" s="216"/>
      <c r="M42" s="216"/>
      <c r="N42" s="216"/>
      <c r="O42" s="216"/>
      <c r="P42" s="216"/>
      <c r="Q42" s="247"/>
      <c r="R42" s="247"/>
      <c r="S42" s="44"/>
      <c r="T42" s="44"/>
      <c r="U42" s="45"/>
      <c r="V42" s="91"/>
      <c r="W42" s="227"/>
      <c r="X42" s="227"/>
      <c r="Y42" s="227"/>
      <c r="Z42" s="227"/>
      <c r="AA42" s="227"/>
      <c r="AB42" s="227"/>
      <c r="AC42" s="227"/>
      <c r="AD42" s="227"/>
      <c r="AE42" s="200"/>
      <c r="AF42" s="50"/>
      <c r="AG42" s="50"/>
      <c r="AH42" s="187"/>
      <c r="AI42" s="220"/>
      <c r="AJ42" s="227"/>
      <c r="AK42" s="227"/>
      <c r="AL42" s="44"/>
      <c r="AM42" s="258"/>
      <c r="AN42" s="227"/>
      <c r="AO42" s="227"/>
      <c r="AP42" s="220"/>
      <c r="AQ42" s="220"/>
      <c r="AR42" s="220"/>
      <c r="AS42" s="260"/>
      <c r="AT42" s="260"/>
      <c r="AU42" s="260"/>
      <c r="AV42" s="246"/>
      <c r="AW42" s="260"/>
      <c r="AX42" s="2" t="e">
        <f t="shared" si="2"/>
        <v>#DIV/0!</v>
      </c>
      <c r="AY42" s="222" t="e">
        <f>(AB42-AN42*S42/AF42)/AB42</f>
        <v>#DIV/0!</v>
      </c>
      <c r="AZ42" s="213"/>
      <c r="BA42" s="261">
        <v>47.84</v>
      </c>
      <c r="BB42" s="261">
        <v>0</v>
      </c>
      <c r="BC42" s="212">
        <f>SUM(BA42:BB42)</f>
        <v>47.84</v>
      </c>
      <c r="BD42" s="213">
        <f>BB42/BC42</f>
        <v>0</v>
      </c>
      <c r="BE42" s="148"/>
      <c r="BF42" s="241"/>
      <c r="BG42" s="152"/>
      <c r="BH42" s="152"/>
      <c r="BI42" s="152"/>
      <c r="BJ42" s="152"/>
      <c r="BK42" s="152"/>
      <c r="BL42" s="152"/>
      <c r="BM42" s="152"/>
      <c r="BN42" s="152"/>
      <c r="BO42" s="152"/>
      <c r="BP42" s="152"/>
      <c r="BQ42" s="152"/>
      <c r="BR42" s="152"/>
      <c r="BS42" s="152"/>
      <c r="BT42" s="152"/>
      <c r="BU42" s="152"/>
      <c r="BV42" s="152"/>
      <c r="BW42" s="152"/>
      <c r="BX42" s="152"/>
    </row>
    <row r="43" spans="1:76" s="157" customFormat="1" ht="15.75">
      <c r="A43" s="235"/>
      <c r="B43" s="214" t="s">
        <v>51</v>
      </c>
      <c r="C43" s="40">
        <v>9.375</v>
      </c>
      <c r="D43" s="216"/>
      <c r="E43" s="216"/>
      <c r="F43" s="216"/>
      <c r="G43" s="216"/>
      <c r="H43" s="237"/>
      <c r="I43" s="236"/>
      <c r="J43" s="216"/>
      <c r="K43" s="216"/>
      <c r="L43" s="216"/>
      <c r="M43" s="216"/>
      <c r="N43" s="216"/>
      <c r="O43" s="216"/>
      <c r="P43" s="216"/>
      <c r="Q43" s="270"/>
      <c r="R43" s="270"/>
      <c r="S43" s="44"/>
      <c r="T43" s="44"/>
      <c r="U43" s="45"/>
      <c r="V43" s="91"/>
      <c r="W43" s="227"/>
      <c r="X43" s="227"/>
      <c r="Y43" s="227"/>
      <c r="Z43" s="227"/>
      <c r="AA43" s="227"/>
      <c r="AB43" s="227"/>
      <c r="AC43" s="227"/>
      <c r="AD43" s="227"/>
      <c r="AE43" s="201"/>
      <c r="AF43" s="44"/>
      <c r="AG43" s="44"/>
      <c r="AH43" s="187"/>
      <c r="AI43" s="220"/>
      <c r="AJ43" s="227"/>
      <c r="AK43" s="227"/>
      <c r="AL43" s="44"/>
      <c r="AM43" s="258"/>
      <c r="AN43" s="227"/>
      <c r="AO43" s="227"/>
      <c r="AP43" s="220"/>
      <c r="AQ43" s="220"/>
      <c r="AR43" s="220"/>
      <c r="AS43" s="260"/>
      <c r="AT43" s="260"/>
      <c r="AU43" s="260"/>
      <c r="AV43" s="246"/>
      <c r="AW43" s="260"/>
      <c r="AX43" s="2" t="e">
        <f t="shared" si="2"/>
        <v>#DIV/0!</v>
      </c>
      <c r="AY43" s="223"/>
      <c r="AZ43" s="213"/>
      <c r="BA43" s="261"/>
      <c r="BB43" s="261"/>
      <c r="BC43" s="212"/>
      <c r="BD43" s="213"/>
      <c r="BF43" s="214" t="s">
        <v>51</v>
      </c>
      <c r="BG43" s="158"/>
      <c r="BH43" s="158"/>
      <c r="BI43" s="158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</row>
    <row r="44" spans="1:76" ht="15.75">
      <c r="A44" s="235"/>
      <c r="B44" s="215"/>
      <c r="C44" s="40">
        <v>9.625</v>
      </c>
      <c r="D44" s="216"/>
      <c r="E44" s="216"/>
      <c r="F44" s="216"/>
      <c r="G44" s="216"/>
      <c r="H44" s="237"/>
      <c r="I44" s="236"/>
      <c r="J44" s="216"/>
      <c r="K44" s="216"/>
      <c r="L44" s="216"/>
      <c r="M44" s="216"/>
      <c r="N44" s="216"/>
      <c r="O44" s="216"/>
      <c r="P44" s="216"/>
      <c r="Q44" s="270"/>
      <c r="R44" s="270"/>
      <c r="S44" s="44"/>
      <c r="T44" s="44"/>
      <c r="U44" s="45"/>
      <c r="V44" s="91"/>
      <c r="W44" s="227"/>
      <c r="X44" s="227"/>
      <c r="Y44" s="227"/>
      <c r="Z44" s="227"/>
      <c r="AA44" s="227"/>
      <c r="AB44" s="227"/>
      <c r="AC44" s="227"/>
      <c r="AD44" s="227"/>
      <c r="AE44" s="201"/>
      <c r="AF44" s="50"/>
      <c r="AG44" s="50"/>
      <c r="AH44" s="187"/>
      <c r="AI44" s="220"/>
      <c r="AJ44" s="227"/>
      <c r="AK44" s="227"/>
      <c r="AL44" s="44"/>
      <c r="AM44" s="258"/>
      <c r="AN44" s="227"/>
      <c r="AO44" s="227"/>
      <c r="AP44" s="220"/>
      <c r="AQ44" s="220"/>
      <c r="AR44" s="220"/>
      <c r="AS44" s="260"/>
      <c r="AT44" s="260"/>
      <c r="AU44" s="260"/>
      <c r="AV44" s="246"/>
      <c r="AW44" s="260"/>
      <c r="AX44" s="2" t="e">
        <f t="shared" si="2"/>
        <v>#DIV/0!</v>
      </c>
      <c r="AY44" s="223"/>
      <c r="AZ44" s="213"/>
      <c r="BA44" s="261"/>
      <c r="BB44" s="261"/>
      <c r="BC44" s="212"/>
      <c r="BD44" s="213"/>
      <c r="BF44" s="215"/>
      <c r="BG44" s="147"/>
      <c r="BH44" s="147"/>
      <c r="BI44" s="14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</row>
    <row r="45" spans="1:76" s="159" customFormat="1" ht="15.75">
      <c r="A45" s="235"/>
      <c r="B45" s="238" t="s">
        <v>49</v>
      </c>
      <c r="C45" s="138">
        <v>9.875</v>
      </c>
      <c r="D45" s="216">
        <v>23</v>
      </c>
      <c r="E45" s="216">
        <v>37</v>
      </c>
      <c r="F45" s="216">
        <v>38</v>
      </c>
      <c r="G45" s="216"/>
      <c r="H45" s="237"/>
      <c r="I45" s="236"/>
      <c r="J45" s="216"/>
      <c r="K45" s="216">
        <v>2</v>
      </c>
      <c r="L45" s="216"/>
      <c r="M45" s="216"/>
      <c r="N45" s="216"/>
      <c r="O45" s="216"/>
      <c r="P45" s="216"/>
      <c r="Q45" s="270"/>
      <c r="R45" s="270"/>
      <c r="S45" s="139">
        <v>41.33</v>
      </c>
      <c r="T45" s="139">
        <v>12.07</v>
      </c>
      <c r="U45" s="45">
        <v>8.02</v>
      </c>
      <c r="V45" s="178">
        <v>38.5</v>
      </c>
      <c r="W45" s="227"/>
      <c r="X45" s="227"/>
      <c r="Y45" s="227"/>
      <c r="Z45" s="227"/>
      <c r="AA45" s="227"/>
      <c r="AB45" s="227"/>
      <c r="AC45" s="227"/>
      <c r="AD45" s="227"/>
      <c r="AE45" s="202"/>
      <c r="AF45" s="139">
        <v>59.13</v>
      </c>
      <c r="AG45" s="139">
        <v>42.21</v>
      </c>
      <c r="AH45" s="181">
        <v>3.96</v>
      </c>
      <c r="AI45" s="220"/>
      <c r="AJ45" s="227"/>
      <c r="AK45" s="227"/>
      <c r="AL45" s="139"/>
      <c r="AM45" s="258"/>
      <c r="AN45" s="227"/>
      <c r="AO45" s="227"/>
      <c r="AP45" s="220"/>
      <c r="AQ45" s="220"/>
      <c r="AR45" s="220"/>
      <c r="AS45" s="260"/>
      <c r="AT45" s="260"/>
      <c r="AU45" s="260"/>
      <c r="AV45" s="246"/>
      <c r="AW45" s="260"/>
      <c r="AX45" s="140">
        <f t="shared" si="2"/>
        <v>0.71385083713850839</v>
      </c>
      <c r="AY45" s="224"/>
      <c r="AZ45" s="213"/>
      <c r="BA45" s="261"/>
      <c r="BB45" s="261"/>
      <c r="BC45" s="212"/>
      <c r="BD45" s="213"/>
      <c r="BF45" s="238" t="s">
        <v>49</v>
      </c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</row>
    <row r="46" spans="1:76" ht="15.75">
      <c r="A46" s="235" t="s">
        <v>77</v>
      </c>
      <c r="B46" s="239"/>
      <c r="C46" s="40">
        <v>10.125</v>
      </c>
      <c r="D46" s="216"/>
      <c r="E46" s="216"/>
      <c r="F46" s="216"/>
      <c r="G46" s="216"/>
      <c r="H46" s="237"/>
      <c r="I46" s="236"/>
      <c r="J46" s="216"/>
      <c r="K46" s="216"/>
      <c r="L46" s="216"/>
      <c r="M46" s="216"/>
      <c r="N46" s="216"/>
      <c r="O46" s="216"/>
      <c r="P46" s="216"/>
      <c r="Q46" s="270">
        <v>47.82</v>
      </c>
      <c r="R46" s="270">
        <v>40.97</v>
      </c>
      <c r="S46" s="44">
        <v>40.479999999999997</v>
      </c>
      <c r="T46" s="44">
        <v>13.38</v>
      </c>
      <c r="U46" s="44">
        <v>5.6</v>
      </c>
      <c r="V46" s="91">
        <v>41.5</v>
      </c>
      <c r="W46" s="258">
        <v>6.85</v>
      </c>
      <c r="X46" s="258">
        <v>8.27</v>
      </c>
      <c r="Y46" s="258">
        <v>0.32100000000000001</v>
      </c>
      <c r="Z46" s="227">
        <v>8.6999999999999994E-2</v>
      </c>
      <c r="AA46" s="227">
        <v>5.83</v>
      </c>
      <c r="AB46" s="227">
        <v>0.65600000000000003</v>
      </c>
      <c r="AC46" s="227">
        <v>1.353</v>
      </c>
      <c r="AD46" s="227">
        <v>0.27300000000000002</v>
      </c>
      <c r="AE46" s="200">
        <v>0.17599999999999999</v>
      </c>
      <c r="AF46" s="44">
        <v>62.85</v>
      </c>
      <c r="AG46" s="44">
        <v>50.77</v>
      </c>
      <c r="AH46" s="50">
        <v>3.13</v>
      </c>
      <c r="AI46" s="220">
        <v>8.91</v>
      </c>
      <c r="AJ46" s="227">
        <v>10.53</v>
      </c>
      <c r="AK46" s="227">
        <v>0.65700000000000003</v>
      </c>
      <c r="AL46" s="229">
        <v>0.115</v>
      </c>
      <c r="AM46" s="258">
        <v>4.17</v>
      </c>
      <c r="AN46" s="226">
        <v>7.3999999999999996E-2</v>
      </c>
      <c r="AO46" s="220">
        <v>0.21</v>
      </c>
      <c r="AP46" s="220">
        <v>0.32</v>
      </c>
      <c r="AQ46" s="220">
        <v>0.09</v>
      </c>
      <c r="AR46" s="220"/>
      <c r="AS46" s="260">
        <v>7.75</v>
      </c>
      <c r="AT46" s="260">
        <v>34.19</v>
      </c>
      <c r="AU46" s="260">
        <v>13.38</v>
      </c>
      <c r="AV46" s="246">
        <v>28.32</v>
      </c>
      <c r="AW46" s="260">
        <v>7.08</v>
      </c>
      <c r="AX46" s="2">
        <f t="shared" si="2"/>
        <v>0.8077963404932379</v>
      </c>
      <c r="AY46" s="222">
        <f>(AB46-AN46*S46/AF46)/AB46</f>
        <v>0.927345402332305</v>
      </c>
      <c r="AZ46" s="264">
        <v>0.78</v>
      </c>
      <c r="BA46" s="267">
        <v>242.94</v>
      </c>
      <c r="BB46" s="267">
        <v>11.3</v>
      </c>
      <c r="BC46" s="212">
        <f>SUM(BA46:BB46)</f>
        <v>254.24</v>
      </c>
      <c r="BD46" s="213">
        <f>BB46/BC46</f>
        <v>4.4446192573945879E-2</v>
      </c>
      <c r="BF46" s="239"/>
      <c r="BG46" s="147"/>
      <c r="BH46" s="147"/>
      <c r="BI46" s="14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</row>
    <row r="47" spans="1:76" ht="15.75">
      <c r="A47" s="235"/>
      <c r="B47" s="240" t="s">
        <v>50</v>
      </c>
      <c r="C47" s="40">
        <v>10.375</v>
      </c>
      <c r="D47" s="216">
        <v>23</v>
      </c>
      <c r="E47" s="216">
        <v>37</v>
      </c>
      <c r="F47" s="216">
        <v>38</v>
      </c>
      <c r="G47" s="216"/>
      <c r="H47" s="237"/>
      <c r="I47" s="236"/>
      <c r="J47" s="216"/>
      <c r="K47" s="216">
        <v>2</v>
      </c>
      <c r="L47" s="216"/>
      <c r="M47" s="216"/>
      <c r="N47" s="216"/>
      <c r="O47" s="216"/>
      <c r="P47" s="216"/>
      <c r="Q47" s="270"/>
      <c r="R47" s="270"/>
      <c r="S47" s="44">
        <v>41.28</v>
      </c>
      <c r="T47" s="44">
        <v>16.78</v>
      </c>
      <c r="U47" s="44">
        <v>8.1999999999999993</v>
      </c>
      <c r="V47" s="91">
        <v>40</v>
      </c>
      <c r="W47" s="258"/>
      <c r="X47" s="258"/>
      <c r="Y47" s="258"/>
      <c r="Z47" s="227"/>
      <c r="AA47" s="227"/>
      <c r="AB47" s="227"/>
      <c r="AC47" s="227"/>
      <c r="AD47" s="227"/>
      <c r="AE47" s="201"/>
      <c r="AF47" s="44">
        <v>61.69</v>
      </c>
      <c r="AG47" s="44">
        <v>45.11</v>
      </c>
      <c r="AH47" s="50">
        <v>1.93</v>
      </c>
      <c r="AI47" s="220"/>
      <c r="AJ47" s="227"/>
      <c r="AK47" s="227"/>
      <c r="AL47" s="230"/>
      <c r="AM47" s="258"/>
      <c r="AN47" s="226"/>
      <c r="AO47" s="220"/>
      <c r="AP47" s="220"/>
      <c r="AQ47" s="220"/>
      <c r="AR47" s="220"/>
      <c r="AS47" s="260"/>
      <c r="AT47" s="260"/>
      <c r="AU47" s="260"/>
      <c r="AV47" s="246"/>
      <c r="AW47" s="260"/>
      <c r="AX47" s="2">
        <f t="shared" si="2"/>
        <v>0.73123682930782952</v>
      </c>
      <c r="AY47" s="223"/>
      <c r="AZ47" s="265"/>
      <c r="BA47" s="268"/>
      <c r="BB47" s="268"/>
      <c r="BC47" s="212"/>
      <c r="BD47" s="213"/>
      <c r="BF47" s="240" t="s">
        <v>50</v>
      </c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</row>
    <row r="48" spans="1:76" ht="15.75">
      <c r="A48" s="235"/>
      <c r="B48" s="241"/>
      <c r="C48" s="40">
        <v>10.625</v>
      </c>
      <c r="D48" s="216"/>
      <c r="E48" s="216"/>
      <c r="F48" s="216"/>
      <c r="G48" s="216"/>
      <c r="H48" s="237"/>
      <c r="I48" s="236"/>
      <c r="J48" s="216"/>
      <c r="K48" s="216"/>
      <c r="L48" s="216"/>
      <c r="M48" s="216"/>
      <c r="N48" s="216"/>
      <c r="O48" s="216"/>
      <c r="P48" s="216"/>
      <c r="Q48" s="270"/>
      <c r="R48" s="270"/>
      <c r="S48" s="44">
        <v>42.21</v>
      </c>
      <c r="T48" s="44">
        <v>14.42</v>
      </c>
      <c r="U48" s="44">
        <v>8</v>
      </c>
      <c r="V48" s="91">
        <v>38.5</v>
      </c>
      <c r="W48" s="258"/>
      <c r="X48" s="258"/>
      <c r="Y48" s="258"/>
      <c r="Z48" s="227"/>
      <c r="AA48" s="227"/>
      <c r="AB48" s="227"/>
      <c r="AC48" s="227"/>
      <c r="AD48" s="227"/>
      <c r="AE48" s="201"/>
      <c r="AF48" s="44">
        <v>62.55</v>
      </c>
      <c r="AG48" s="44">
        <v>48.73</v>
      </c>
      <c r="AH48" s="50">
        <v>2.7</v>
      </c>
      <c r="AI48" s="220"/>
      <c r="AJ48" s="227"/>
      <c r="AK48" s="227"/>
      <c r="AL48" s="230"/>
      <c r="AM48" s="258"/>
      <c r="AN48" s="226"/>
      <c r="AO48" s="220"/>
      <c r="AP48" s="220"/>
      <c r="AQ48" s="220"/>
      <c r="AR48" s="220"/>
      <c r="AS48" s="260"/>
      <c r="AT48" s="260"/>
      <c r="AU48" s="260"/>
      <c r="AV48" s="246"/>
      <c r="AW48" s="260"/>
      <c r="AX48" s="2">
        <f t="shared" si="2"/>
        <v>0.77905675459632295</v>
      </c>
      <c r="AY48" s="223"/>
      <c r="AZ48" s="265"/>
      <c r="BA48" s="268"/>
      <c r="BB48" s="268"/>
      <c r="BC48" s="212"/>
      <c r="BD48" s="213"/>
      <c r="BF48" s="241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</row>
    <row r="49" spans="1:76" ht="15.75">
      <c r="A49" s="235"/>
      <c r="B49" s="214" t="s">
        <v>51</v>
      </c>
      <c r="C49" s="40">
        <v>10.875</v>
      </c>
      <c r="D49" s="216">
        <v>23</v>
      </c>
      <c r="E49" s="216">
        <v>37</v>
      </c>
      <c r="F49" s="216">
        <v>38</v>
      </c>
      <c r="G49" s="216"/>
      <c r="H49" s="237"/>
      <c r="I49" s="236"/>
      <c r="J49" s="216"/>
      <c r="K49" s="216">
        <v>2</v>
      </c>
      <c r="L49" s="216"/>
      <c r="M49" s="216"/>
      <c r="N49" s="216"/>
      <c r="O49" s="216"/>
      <c r="P49" s="216"/>
      <c r="Q49" s="270"/>
      <c r="R49" s="270"/>
      <c r="S49" s="44">
        <v>39.340000000000003</v>
      </c>
      <c r="T49" s="44">
        <v>15.53</v>
      </c>
      <c r="U49" s="44">
        <v>7.9</v>
      </c>
      <c r="V49" s="91">
        <v>41</v>
      </c>
      <c r="W49" s="258"/>
      <c r="X49" s="258"/>
      <c r="Y49" s="258"/>
      <c r="Z49" s="227"/>
      <c r="AA49" s="227"/>
      <c r="AB49" s="227"/>
      <c r="AC49" s="227"/>
      <c r="AD49" s="227"/>
      <c r="AE49" s="202"/>
      <c r="AF49" s="44">
        <v>55.42</v>
      </c>
      <c r="AG49" s="44">
        <v>40.17</v>
      </c>
      <c r="AH49" s="50">
        <v>7.38</v>
      </c>
      <c r="AI49" s="220"/>
      <c r="AJ49" s="227"/>
      <c r="AK49" s="227"/>
      <c r="AL49" s="231"/>
      <c r="AM49" s="258"/>
      <c r="AN49" s="226"/>
      <c r="AO49" s="220"/>
      <c r="AP49" s="220"/>
      <c r="AQ49" s="220"/>
      <c r="AR49" s="220"/>
      <c r="AS49" s="260"/>
      <c r="AT49" s="260"/>
      <c r="AU49" s="260"/>
      <c r="AV49" s="246"/>
      <c r="AW49" s="260"/>
      <c r="AX49" s="2">
        <f t="shared" si="2"/>
        <v>0.7248285817394442</v>
      </c>
      <c r="AY49" s="224"/>
      <c r="AZ49" s="266"/>
      <c r="BA49" s="269"/>
      <c r="BB49" s="269"/>
      <c r="BC49" s="212"/>
      <c r="BD49" s="213"/>
      <c r="BF49" s="214" t="s">
        <v>51</v>
      </c>
      <c r="BG49" s="147"/>
      <c r="BH49" s="147"/>
      <c r="BI49" s="14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</row>
    <row r="50" spans="1:76" ht="15.75">
      <c r="A50" s="235" t="s">
        <v>78</v>
      </c>
      <c r="B50" s="215"/>
      <c r="C50" s="40">
        <v>11.125</v>
      </c>
      <c r="D50" s="216"/>
      <c r="E50" s="216"/>
      <c r="F50" s="216"/>
      <c r="G50" s="216"/>
      <c r="H50" s="237"/>
      <c r="I50" s="236"/>
      <c r="J50" s="216"/>
      <c r="K50" s="216"/>
      <c r="L50" s="216"/>
      <c r="M50" s="216"/>
      <c r="N50" s="216"/>
      <c r="O50" s="216"/>
      <c r="P50" s="216"/>
      <c r="Q50" s="247">
        <v>33.869999999999997</v>
      </c>
      <c r="R50" s="247">
        <v>42.91</v>
      </c>
      <c r="S50" s="44">
        <v>39.880000000000003</v>
      </c>
      <c r="T50" s="44">
        <v>15.55</v>
      </c>
      <c r="U50" s="44">
        <v>8.1999999999999993</v>
      </c>
      <c r="V50" s="91">
        <v>40</v>
      </c>
      <c r="W50" s="258">
        <v>6.92</v>
      </c>
      <c r="X50" s="258">
        <v>8.81</v>
      </c>
      <c r="Y50" s="258">
        <v>0.39800000000000002</v>
      </c>
      <c r="Z50" s="227">
        <v>8.8999999999999996E-2</v>
      </c>
      <c r="AA50" s="227">
        <v>4.7</v>
      </c>
      <c r="AB50" s="227">
        <v>0.63400000000000001</v>
      </c>
      <c r="AC50" s="227">
        <v>2.161</v>
      </c>
      <c r="AD50" s="227">
        <v>0.46300000000000002</v>
      </c>
      <c r="AE50" s="200">
        <v>7.3999999999999996E-2</v>
      </c>
      <c r="AF50" s="50">
        <v>56.66</v>
      </c>
      <c r="AG50" s="50">
        <v>37.049999999999997</v>
      </c>
      <c r="AH50" s="50">
        <v>5.76</v>
      </c>
      <c r="AI50" s="220">
        <v>9.26</v>
      </c>
      <c r="AJ50" s="227">
        <v>11.49</v>
      </c>
      <c r="AK50" s="227">
        <v>0.57599999999999996</v>
      </c>
      <c r="AL50" s="229">
        <v>0.114</v>
      </c>
      <c r="AM50" s="258">
        <v>3.53</v>
      </c>
      <c r="AN50" s="226">
        <v>0.217</v>
      </c>
      <c r="AO50" s="220"/>
      <c r="AP50" s="220"/>
      <c r="AQ50" s="220">
        <v>1.2E-2</v>
      </c>
      <c r="AR50" s="220">
        <v>7.0000000000000001E-3</v>
      </c>
      <c r="AS50" s="260">
        <v>10.130000000000001</v>
      </c>
      <c r="AT50" s="220">
        <v>36.69</v>
      </c>
      <c r="AU50" s="262">
        <v>14.99</v>
      </c>
      <c r="AV50" s="246">
        <v>26.93</v>
      </c>
      <c r="AW50" s="260">
        <v>6.64</v>
      </c>
      <c r="AX50" s="2">
        <f t="shared" si="2"/>
        <v>0.65390045887751502</v>
      </c>
      <c r="AY50" s="222">
        <f>(AB50-AN50*S50/AF50)/AB50</f>
        <v>0.75909320190944707</v>
      </c>
      <c r="AZ50" s="213">
        <v>0.76329999999999998</v>
      </c>
      <c r="BA50" s="261">
        <v>244.78</v>
      </c>
      <c r="BB50" s="261">
        <v>71.72</v>
      </c>
      <c r="BC50" s="212">
        <f>SUM(BA50:BB50)</f>
        <v>316.5</v>
      </c>
      <c r="BD50" s="213">
        <f>BB50/BC50</f>
        <v>0.2266034755134281</v>
      </c>
      <c r="BF50" s="215"/>
      <c r="BG50" s="147"/>
      <c r="BH50" s="147"/>
      <c r="BI50" s="14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</row>
    <row r="51" spans="1:76" ht="15.75">
      <c r="A51" s="235"/>
      <c r="B51" s="238" t="s">
        <v>49</v>
      </c>
      <c r="C51" s="40">
        <v>11.375</v>
      </c>
      <c r="D51" s="216">
        <v>23</v>
      </c>
      <c r="E51" s="216">
        <v>37</v>
      </c>
      <c r="F51" s="216">
        <v>38</v>
      </c>
      <c r="G51" s="216"/>
      <c r="H51" s="237"/>
      <c r="I51" s="236"/>
      <c r="J51" s="216"/>
      <c r="K51" s="216">
        <v>2</v>
      </c>
      <c r="L51" s="216"/>
      <c r="M51" s="216"/>
      <c r="N51" s="216"/>
      <c r="O51" s="216"/>
      <c r="P51" s="216"/>
      <c r="Q51" s="247"/>
      <c r="R51" s="247"/>
      <c r="S51" s="44">
        <v>39.58</v>
      </c>
      <c r="T51" s="44">
        <v>14.86</v>
      </c>
      <c r="U51" s="44">
        <v>7.9</v>
      </c>
      <c r="V51" s="91">
        <v>39</v>
      </c>
      <c r="W51" s="258"/>
      <c r="X51" s="258"/>
      <c r="Y51" s="258"/>
      <c r="Z51" s="227"/>
      <c r="AA51" s="227"/>
      <c r="AB51" s="227"/>
      <c r="AC51" s="227"/>
      <c r="AD51" s="227"/>
      <c r="AE51" s="201"/>
      <c r="AF51" s="50">
        <v>59.75</v>
      </c>
      <c r="AG51" s="44">
        <v>43.46</v>
      </c>
      <c r="AH51" s="50">
        <v>2.56</v>
      </c>
      <c r="AI51" s="220"/>
      <c r="AJ51" s="227"/>
      <c r="AK51" s="227"/>
      <c r="AL51" s="230"/>
      <c r="AM51" s="258"/>
      <c r="AN51" s="226"/>
      <c r="AO51" s="220"/>
      <c r="AP51" s="220"/>
      <c r="AQ51" s="220"/>
      <c r="AR51" s="220"/>
      <c r="AS51" s="260"/>
      <c r="AT51" s="220"/>
      <c r="AU51" s="262"/>
      <c r="AV51" s="246"/>
      <c r="AW51" s="260"/>
      <c r="AX51" s="2">
        <f t="shared" si="2"/>
        <v>0.72736401673640172</v>
      </c>
      <c r="AY51" s="223"/>
      <c r="AZ51" s="213"/>
      <c r="BA51" s="261"/>
      <c r="BB51" s="261"/>
      <c r="BC51" s="212"/>
      <c r="BD51" s="213"/>
      <c r="BF51" s="238" t="s">
        <v>49</v>
      </c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</row>
    <row r="52" spans="1:76" ht="12.75" customHeight="1">
      <c r="A52" s="235"/>
      <c r="B52" s="239"/>
      <c r="C52" s="40">
        <v>11.625</v>
      </c>
      <c r="D52" s="216"/>
      <c r="E52" s="216"/>
      <c r="F52" s="216"/>
      <c r="G52" s="216"/>
      <c r="H52" s="237"/>
      <c r="I52" s="236"/>
      <c r="J52" s="216"/>
      <c r="K52" s="216"/>
      <c r="L52" s="216"/>
      <c r="M52" s="216"/>
      <c r="N52" s="216"/>
      <c r="O52" s="216"/>
      <c r="P52" s="216"/>
      <c r="Q52" s="247"/>
      <c r="R52" s="247"/>
      <c r="S52" s="44">
        <v>39.19</v>
      </c>
      <c r="T52" s="44" t="s">
        <v>108</v>
      </c>
      <c r="U52" s="44">
        <v>8.3000000000000007</v>
      </c>
      <c r="V52" s="91">
        <v>41</v>
      </c>
      <c r="W52" s="258"/>
      <c r="X52" s="258"/>
      <c r="Y52" s="258"/>
      <c r="Z52" s="227"/>
      <c r="AA52" s="227"/>
      <c r="AB52" s="227"/>
      <c r="AC52" s="227"/>
      <c r="AD52" s="227"/>
      <c r="AE52" s="201"/>
      <c r="AF52" s="51">
        <v>54.94</v>
      </c>
      <c r="AG52" s="50">
        <v>37.450000000000003</v>
      </c>
      <c r="AH52" s="50" t="s">
        <v>108</v>
      </c>
      <c r="AI52" s="220"/>
      <c r="AJ52" s="227"/>
      <c r="AK52" s="227"/>
      <c r="AL52" s="230"/>
      <c r="AM52" s="258"/>
      <c r="AN52" s="226"/>
      <c r="AO52" s="220"/>
      <c r="AP52" s="220"/>
      <c r="AQ52" s="220"/>
      <c r="AR52" s="220"/>
      <c r="AS52" s="260"/>
      <c r="AT52" s="220"/>
      <c r="AU52" s="262"/>
      <c r="AV52" s="246"/>
      <c r="AW52" s="260"/>
      <c r="AX52" s="2">
        <f t="shared" si="2"/>
        <v>0.68165271204950861</v>
      </c>
      <c r="AY52" s="223"/>
      <c r="AZ52" s="213"/>
      <c r="BA52" s="261"/>
      <c r="BB52" s="261"/>
      <c r="BC52" s="212"/>
      <c r="BD52" s="213"/>
      <c r="BF52" s="239"/>
      <c r="BG52" s="147"/>
      <c r="BH52" s="147"/>
      <c r="BI52" s="14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</row>
    <row r="53" spans="1:76" ht="15.75">
      <c r="A53" s="235"/>
      <c r="B53" s="240" t="s">
        <v>50</v>
      </c>
      <c r="C53" s="40">
        <v>11.875</v>
      </c>
      <c r="D53" s="216"/>
      <c r="E53" s="216"/>
      <c r="F53" s="216"/>
      <c r="G53" s="216"/>
      <c r="H53" s="237"/>
      <c r="I53" s="236"/>
      <c r="J53" s="216"/>
      <c r="K53" s="216"/>
      <c r="L53" s="216"/>
      <c r="M53" s="216"/>
      <c r="N53" s="216"/>
      <c r="O53" s="216"/>
      <c r="P53" s="216"/>
      <c r="Q53" s="247"/>
      <c r="R53" s="263"/>
      <c r="S53" s="44">
        <v>41.4</v>
      </c>
      <c r="T53" s="44">
        <v>15.23</v>
      </c>
      <c r="U53" s="44">
        <v>8.1</v>
      </c>
      <c r="V53" s="179">
        <v>39</v>
      </c>
      <c r="W53" s="258"/>
      <c r="X53" s="258"/>
      <c r="Y53" s="258"/>
      <c r="Z53" s="227"/>
      <c r="AA53" s="227"/>
      <c r="AB53" s="227"/>
      <c r="AC53" s="227"/>
      <c r="AD53" s="227"/>
      <c r="AE53" s="202"/>
      <c r="AF53" s="51">
        <v>62.32</v>
      </c>
      <c r="AG53" s="50">
        <v>45.95</v>
      </c>
      <c r="AH53" s="50">
        <v>1.99</v>
      </c>
      <c r="AI53" s="220"/>
      <c r="AJ53" s="227"/>
      <c r="AK53" s="227"/>
      <c r="AL53" s="231"/>
      <c r="AM53" s="258"/>
      <c r="AN53" s="226"/>
      <c r="AO53" s="220"/>
      <c r="AP53" s="220"/>
      <c r="AQ53" s="220"/>
      <c r="AR53" s="220"/>
      <c r="AS53" s="260"/>
      <c r="AT53" s="220"/>
      <c r="AU53" s="262"/>
      <c r="AV53" s="246"/>
      <c r="AW53" s="260"/>
      <c r="AX53" s="2">
        <f t="shared" si="2"/>
        <v>0.73732349165596922</v>
      </c>
      <c r="AY53" s="224"/>
      <c r="AZ53" s="213"/>
      <c r="BA53" s="261"/>
      <c r="BB53" s="261"/>
      <c r="BC53" s="212"/>
      <c r="BD53" s="213"/>
      <c r="BF53" s="240" t="s">
        <v>50</v>
      </c>
      <c r="BG53" s="147"/>
      <c r="BH53" s="147"/>
      <c r="BI53" s="14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</row>
    <row r="54" spans="1:76" ht="15.75">
      <c r="A54" s="235" t="s">
        <v>79</v>
      </c>
      <c r="B54" s="241"/>
      <c r="C54" s="40">
        <v>12.125</v>
      </c>
      <c r="D54" s="216"/>
      <c r="E54" s="216"/>
      <c r="F54" s="216"/>
      <c r="G54" s="216"/>
      <c r="H54" s="237"/>
      <c r="I54" s="236"/>
      <c r="J54" s="216"/>
      <c r="K54" s="216"/>
      <c r="L54" s="216"/>
      <c r="M54" s="216"/>
      <c r="N54" s="216"/>
      <c r="O54" s="216"/>
      <c r="P54" s="216"/>
      <c r="Q54" s="247">
        <v>53.85</v>
      </c>
      <c r="R54" s="263">
        <v>42.54</v>
      </c>
      <c r="S54" s="44">
        <v>41.05</v>
      </c>
      <c r="T54" s="44">
        <v>15.78</v>
      </c>
      <c r="U54" s="44">
        <v>8</v>
      </c>
      <c r="V54" s="179">
        <v>41</v>
      </c>
      <c r="W54" s="258">
        <v>6.55</v>
      </c>
      <c r="X54" s="258">
        <v>8.2799999999999994</v>
      </c>
      <c r="Y54" s="258">
        <v>0.39500000000000002</v>
      </c>
      <c r="Z54" s="227">
        <v>8.6999999999999994E-2</v>
      </c>
      <c r="AA54" s="227">
        <v>5.88</v>
      </c>
      <c r="AB54" s="227">
        <v>0.504</v>
      </c>
      <c r="AC54" s="227">
        <v>1.4730000000000001</v>
      </c>
      <c r="AD54" s="227">
        <v>0.219</v>
      </c>
      <c r="AE54" s="200">
        <v>5.8000000000000003E-2</v>
      </c>
      <c r="AF54" s="50">
        <v>52.07</v>
      </c>
      <c r="AG54" s="44">
        <v>26.49</v>
      </c>
      <c r="AH54" s="50">
        <v>9.6</v>
      </c>
      <c r="AI54" s="220">
        <v>8.86</v>
      </c>
      <c r="AJ54" s="227">
        <v>10.039999999999999</v>
      </c>
      <c r="AK54" s="227">
        <v>0.52800000000000002</v>
      </c>
      <c r="AL54" s="229">
        <v>0.10199999999999999</v>
      </c>
      <c r="AM54" s="258">
        <v>4.2300000000000004</v>
      </c>
      <c r="AN54" s="226">
        <v>0.26300000000000001</v>
      </c>
      <c r="AO54" s="220">
        <v>0.39</v>
      </c>
      <c r="AP54" s="220">
        <v>0.35</v>
      </c>
      <c r="AQ54" s="220">
        <v>1.4999999999999999E-2</v>
      </c>
      <c r="AR54" s="220"/>
      <c r="AS54" s="260">
        <v>1.73</v>
      </c>
      <c r="AT54" s="220">
        <v>37.17</v>
      </c>
      <c r="AU54" s="260">
        <v>14.78</v>
      </c>
      <c r="AV54" s="246">
        <v>33.520000000000003</v>
      </c>
      <c r="AW54" s="260">
        <v>8.6</v>
      </c>
      <c r="AX54" s="2">
        <f t="shared" si="2"/>
        <v>0.50873823698866905</v>
      </c>
      <c r="AY54" s="222">
        <f>(AB54-AN54*S54/AF54)/AB54</f>
        <v>0.58861278010980345</v>
      </c>
      <c r="AZ54" s="213">
        <v>0.77329999999999999</v>
      </c>
      <c r="BA54" s="261">
        <v>320.60000000000002</v>
      </c>
      <c r="BB54" s="261">
        <v>71.180000000000007</v>
      </c>
      <c r="BC54" s="212">
        <f>SUM(BA54:BB54)</f>
        <v>391.78000000000003</v>
      </c>
      <c r="BD54" s="213">
        <f>BB54/BC54</f>
        <v>0.18168359793761804</v>
      </c>
      <c r="BF54" s="241"/>
      <c r="BG54" s="152"/>
      <c r="BH54" s="152"/>
      <c r="BI54" s="152"/>
      <c r="BJ54" s="152"/>
      <c r="BK54" s="152"/>
      <c r="BL54" s="152"/>
      <c r="BM54" s="152"/>
      <c r="BN54" s="152"/>
      <c r="BO54" s="152"/>
      <c r="BP54" s="152"/>
      <c r="BQ54" s="152"/>
      <c r="BR54" s="152"/>
      <c r="BS54" s="152"/>
      <c r="BT54" s="152"/>
      <c r="BU54" s="152"/>
      <c r="BV54" s="152"/>
      <c r="BW54" s="152"/>
      <c r="BX54" s="152"/>
    </row>
    <row r="55" spans="1:76" ht="15.75">
      <c r="A55" s="235"/>
      <c r="B55" s="214" t="s">
        <v>51</v>
      </c>
      <c r="C55" s="40">
        <v>12.375</v>
      </c>
      <c r="D55" s="216">
        <v>23</v>
      </c>
      <c r="E55" s="216">
        <v>37</v>
      </c>
      <c r="F55" s="216">
        <v>38</v>
      </c>
      <c r="G55" s="216"/>
      <c r="H55" s="237"/>
      <c r="I55" s="236"/>
      <c r="J55" s="216"/>
      <c r="K55" s="216">
        <v>2</v>
      </c>
      <c r="L55" s="216"/>
      <c r="M55" s="216"/>
      <c r="N55" s="216"/>
      <c r="O55" s="216"/>
      <c r="P55" s="216"/>
      <c r="Q55" s="247"/>
      <c r="R55" s="263"/>
      <c r="S55" s="44">
        <v>42.63</v>
      </c>
      <c r="T55" s="44">
        <v>15.49</v>
      </c>
      <c r="U55" s="44">
        <v>7.8</v>
      </c>
      <c r="V55" s="179">
        <v>39</v>
      </c>
      <c r="W55" s="258"/>
      <c r="X55" s="258"/>
      <c r="Y55" s="258"/>
      <c r="Z55" s="227"/>
      <c r="AA55" s="227"/>
      <c r="AB55" s="227"/>
      <c r="AC55" s="227"/>
      <c r="AD55" s="227"/>
      <c r="AE55" s="201"/>
      <c r="AF55" s="44">
        <v>53.14</v>
      </c>
      <c r="AG55" s="44">
        <v>20.12</v>
      </c>
      <c r="AH55" s="50">
        <v>7.69</v>
      </c>
      <c r="AI55" s="220"/>
      <c r="AJ55" s="227"/>
      <c r="AK55" s="227"/>
      <c r="AL55" s="230"/>
      <c r="AM55" s="258"/>
      <c r="AN55" s="226"/>
      <c r="AO55" s="220"/>
      <c r="AP55" s="220"/>
      <c r="AQ55" s="220"/>
      <c r="AR55" s="220"/>
      <c r="AS55" s="260"/>
      <c r="AT55" s="260"/>
      <c r="AU55" s="260"/>
      <c r="AV55" s="246"/>
      <c r="AW55" s="260"/>
      <c r="AX55" s="2">
        <f t="shared" si="2"/>
        <v>0.37862250658637564</v>
      </c>
      <c r="AY55" s="223"/>
      <c r="AZ55" s="213"/>
      <c r="BA55" s="261"/>
      <c r="BB55" s="261"/>
      <c r="BC55" s="212"/>
      <c r="BD55" s="213"/>
      <c r="BF55" s="214" t="s">
        <v>51</v>
      </c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</row>
    <row r="56" spans="1:76" ht="15.75">
      <c r="A56" s="235"/>
      <c r="B56" s="215"/>
      <c r="C56" s="40">
        <v>12.625</v>
      </c>
      <c r="D56" s="216"/>
      <c r="E56" s="216"/>
      <c r="F56" s="216"/>
      <c r="G56" s="216"/>
      <c r="H56" s="237"/>
      <c r="I56" s="236"/>
      <c r="J56" s="216"/>
      <c r="K56" s="216"/>
      <c r="L56" s="216"/>
      <c r="M56" s="216"/>
      <c r="N56" s="216"/>
      <c r="O56" s="216"/>
      <c r="P56" s="216"/>
      <c r="Q56" s="247"/>
      <c r="R56" s="247"/>
      <c r="S56" s="44">
        <v>41.86</v>
      </c>
      <c r="T56" s="44"/>
      <c r="U56" s="44">
        <v>7.6</v>
      </c>
      <c r="V56" s="91">
        <v>40</v>
      </c>
      <c r="W56" s="258"/>
      <c r="X56" s="258"/>
      <c r="Y56" s="258"/>
      <c r="Z56" s="227"/>
      <c r="AA56" s="227"/>
      <c r="AB56" s="227"/>
      <c r="AC56" s="227"/>
      <c r="AD56" s="227"/>
      <c r="AE56" s="201"/>
      <c r="AF56" s="51">
        <v>55.7</v>
      </c>
      <c r="AG56" s="50">
        <v>29.88</v>
      </c>
      <c r="AH56" s="50"/>
      <c r="AI56" s="220"/>
      <c r="AJ56" s="227"/>
      <c r="AK56" s="227"/>
      <c r="AL56" s="230"/>
      <c r="AM56" s="258"/>
      <c r="AN56" s="226"/>
      <c r="AO56" s="220"/>
      <c r="AP56" s="220"/>
      <c r="AQ56" s="220"/>
      <c r="AR56" s="220"/>
      <c r="AS56" s="260"/>
      <c r="AT56" s="260"/>
      <c r="AU56" s="260"/>
      <c r="AV56" s="246"/>
      <c r="AW56" s="260"/>
      <c r="AX56" s="2">
        <f t="shared" si="2"/>
        <v>0.53644524236983837</v>
      </c>
      <c r="AY56" s="223"/>
      <c r="AZ56" s="213"/>
      <c r="BA56" s="261"/>
      <c r="BB56" s="261"/>
      <c r="BC56" s="212"/>
      <c r="BD56" s="213"/>
      <c r="BF56" s="215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</row>
    <row r="57" spans="1:76" ht="15.75">
      <c r="A57" s="235"/>
      <c r="B57" s="238" t="s">
        <v>49</v>
      </c>
      <c r="C57" s="40">
        <v>12.875</v>
      </c>
      <c r="D57" s="216">
        <v>23</v>
      </c>
      <c r="E57" s="216">
        <v>37</v>
      </c>
      <c r="F57" s="216">
        <v>38</v>
      </c>
      <c r="G57" s="216"/>
      <c r="H57" s="237"/>
      <c r="I57" s="236"/>
      <c r="J57" s="216"/>
      <c r="K57" s="216">
        <v>2</v>
      </c>
      <c r="L57" s="216"/>
      <c r="M57" s="216"/>
      <c r="N57" s="216"/>
      <c r="O57" s="216"/>
      <c r="P57" s="216"/>
      <c r="Q57" s="247"/>
      <c r="R57" s="247"/>
      <c r="S57" s="44">
        <v>39.89</v>
      </c>
      <c r="T57" s="44">
        <v>15.07</v>
      </c>
      <c r="U57" s="44">
        <v>8.1999999999999993</v>
      </c>
      <c r="V57" s="91">
        <v>38</v>
      </c>
      <c r="W57" s="258"/>
      <c r="X57" s="258"/>
      <c r="Y57" s="258"/>
      <c r="Z57" s="227"/>
      <c r="AA57" s="227"/>
      <c r="AB57" s="227"/>
      <c r="AC57" s="227"/>
      <c r="AD57" s="227"/>
      <c r="AE57" s="202"/>
      <c r="AF57" s="50">
        <v>52.3</v>
      </c>
      <c r="AG57" s="50">
        <v>25.14</v>
      </c>
      <c r="AH57" s="50">
        <v>5.47</v>
      </c>
      <c r="AI57" s="220"/>
      <c r="AJ57" s="227"/>
      <c r="AK57" s="227"/>
      <c r="AL57" s="231"/>
      <c r="AM57" s="258"/>
      <c r="AN57" s="226"/>
      <c r="AO57" s="220"/>
      <c r="AP57" s="220"/>
      <c r="AQ57" s="220"/>
      <c r="AR57" s="220"/>
      <c r="AS57" s="260"/>
      <c r="AT57" s="260"/>
      <c r="AU57" s="260"/>
      <c r="AV57" s="246"/>
      <c r="AW57" s="260"/>
      <c r="AX57" s="2">
        <f t="shared" si="2"/>
        <v>0.48068833652007653</v>
      </c>
      <c r="AY57" s="224"/>
      <c r="AZ57" s="213"/>
      <c r="BA57" s="261"/>
      <c r="BB57" s="261"/>
      <c r="BC57" s="212"/>
      <c r="BD57" s="213"/>
      <c r="BF57" s="238" t="s">
        <v>49</v>
      </c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</row>
    <row r="58" spans="1:76" ht="15.75" customHeight="1">
      <c r="A58" s="235" t="s">
        <v>80</v>
      </c>
      <c r="B58" s="239"/>
      <c r="C58" s="40">
        <v>13.125</v>
      </c>
      <c r="D58" s="216"/>
      <c r="E58" s="216"/>
      <c r="F58" s="216"/>
      <c r="G58" s="216"/>
      <c r="H58" s="237"/>
      <c r="I58" s="236"/>
      <c r="J58" s="216"/>
      <c r="K58" s="216"/>
      <c r="L58" s="216"/>
      <c r="M58" s="216"/>
      <c r="N58" s="216"/>
      <c r="O58" s="216"/>
      <c r="P58" s="216"/>
      <c r="Q58" s="247">
        <v>38.46</v>
      </c>
      <c r="R58" s="247">
        <v>45.32</v>
      </c>
      <c r="S58" s="44">
        <v>40.51</v>
      </c>
      <c r="T58" s="44">
        <v>14.8</v>
      </c>
      <c r="U58" s="44">
        <v>8</v>
      </c>
      <c r="V58" s="91">
        <v>39</v>
      </c>
      <c r="W58" s="227">
        <v>6.94</v>
      </c>
      <c r="X58" s="227">
        <v>7.81</v>
      </c>
      <c r="Y58" s="227">
        <v>0.31</v>
      </c>
      <c r="Z58" s="227">
        <v>8.6999999999999994E-2</v>
      </c>
      <c r="AA58" s="227">
        <v>5.64</v>
      </c>
      <c r="AB58" s="227">
        <v>0.61399999999999999</v>
      </c>
      <c r="AC58" s="227">
        <v>1.353</v>
      </c>
      <c r="AD58" s="227">
        <v>0.26400000000000001</v>
      </c>
      <c r="AE58" s="200">
        <v>8.3000000000000004E-2</v>
      </c>
      <c r="AF58" s="50">
        <v>57.73</v>
      </c>
      <c r="AG58" s="50">
        <v>38.08</v>
      </c>
      <c r="AH58" s="50">
        <v>3.65</v>
      </c>
      <c r="AI58" s="262">
        <v>9.09</v>
      </c>
      <c r="AJ58" s="227">
        <v>10.8</v>
      </c>
      <c r="AK58" s="227">
        <v>0.435</v>
      </c>
      <c r="AL58" s="229">
        <v>0.114</v>
      </c>
      <c r="AM58" s="258">
        <v>4.2300000000000004</v>
      </c>
      <c r="AN58" s="226">
        <v>0.14399999999999999</v>
      </c>
      <c r="AO58" s="220"/>
      <c r="AP58" s="220"/>
      <c r="AQ58" s="220">
        <v>1.2999999999999999E-2</v>
      </c>
      <c r="AR58" s="220">
        <v>5.0000000000000001E-3</v>
      </c>
      <c r="AS58" s="260">
        <v>0.76</v>
      </c>
      <c r="AT58" s="220">
        <v>36.29</v>
      </c>
      <c r="AU58" s="220">
        <v>16.53</v>
      </c>
      <c r="AV58" s="246"/>
      <c r="AW58" s="260"/>
      <c r="AX58" s="2">
        <f t="shared" si="2"/>
        <v>0.65962238004503726</v>
      </c>
      <c r="AY58" s="222">
        <f>(AB58-AN58*S58/AF58)/AB58</f>
        <v>0.83542843214311713</v>
      </c>
      <c r="AZ58" s="213">
        <v>0.75670000000000004</v>
      </c>
      <c r="BA58" s="261">
        <v>379.58</v>
      </c>
      <c r="BB58" s="261">
        <v>93.72</v>
      </c>
      <c r="BC58" s="212">
        <f>SUM(BA58:BB58)</f>
        <v>473.29999999999995</v>
      </c>
      <c r="BD58" s="213">
        <f>BB58/BC58</f>
        <v>0.19801394464398903</v>
      </c>
      <c r="BF58" s="239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</row>
    <row r="59" spans="1:76" ht="15.75">
      <c r="A59" s="235"/>
      <c r="B59" s="240" t="s">
        <v>50</v>
      </c>
      <c r="C59" s="40">
        <v>13.375</v>
      </c>
      <c r="D59" s="216">
        <v>23</v>
      </c>
      <c r="E59" s="216">
        <v>37</v>
      </c>
      <c r="F59" s="216">
        <v>38</v>
      </c>
      <c r="G59" s="216"/>
      <c r="H59" s="237"/>
      <c r="I59" s="236"/>
      <c r="J59" s="216"/>
      <c r="K59" s="216">
        <v>2</v>
      </c>
      <c r="L59" s="216"/>
      <c r="M59" s="216"/>
      <c r="N59" s="216"/>
      <c r="O59" s="216"/>
      <c r="P59" s="216"/>
      <c r="Q59" s="247"/>
      <c r="R59" s="247"/>
      <c r="S59" s="44">
        <v>38.67</v>
      </c>
      <c r="T59" s="44">
        <v>16.48</v>
      </c>
      <c r="U59" s="44">
        <v>9.6999999999999993</v>
      </c>
      <c r="V59" s="91">
        <v>37</v>
      </c>
      <c r="W59" s="227"/>
      <c r="X59" s="227"/>
      <c r="Y59" s="227"/>
      <c r="Z59" s="227"/>
      <c r="AA59" s="227"/>
      <c r="AB59" s="227"/>
      <c r="AC59" s="227"/>
      <c r="AD59" s="227"/>
      <c r="AE59" s="201"/>
      <c r="AF59" s="44">
        <v>49.01</v>
      </c>
      <c r="AG59" s="44">
        <v>26.97</v>
      </c>
      <c r="AH59" s="44">
        <v>12.53</v>
      </c>
      <c r="AI59" s="262"/>
      <c r="AJ59" s="227"/>
      <c r="AK59" s="227"/>
      <c r="AL59" s="230"/>
      <c r="AM59" s="258"/>
      <c r="AN59" s="226"/>
      <c r="AO59" s="220"/>
      <c r="AP59" s="220"/>
      <c r="AQ59" s="220"/>
      <c r="AR59" s="220"/>
      <c r="AS59" s="260"/>
      <c r="AT59" s="220"/>
      <c r="AU59" s="220"/>
      <c r="AV59" s="246"/>
      <c r="AW59" s="260"/>
      <c r="AX59" s="2">
        <f t="shared" si="2"/>
        <v>0.55029585798816572</v>
      </c>
      <c r="AY59" s="223"/>
      <c r="AZ59" s="213"/>
      <c r="BA59" s="261"/>
      <c r="BB59" s="261"/>
      <c r="BC59" s="212"/>
      <c r="BD59" s="213"/>
      <c r="BF59" s="240" t="s">
        <v>50</v>
      </c>
      <c r="BG59" s="147"/>
      <c r="BH59" s="147"/>
      <c r="BI59" s="14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</row>
    <row r="60" spans="1:76" ht="15.75">
      <c r="A60" s="235"/>
      <c r="B60" s="241"/>
      <c r="C60" s="40">
        <v>13.625</v>
      </c>
      <c r="D60" s="216"/>
      <c r="E60" s="216"/>
      <c r="F60" s="216"/>
      <c r="G60" s="216"/>
      <c r="H60" s="237"/>
      <c r="I60" s="236"/>
      <c r="J60" s="216"/>
      <c r="K60" s="216"/>
      <c r="L60" s="216"/>
      <c r="M60" s="216"/>
      <c r="N60" s="216"/>
      <c r="O60" s="216"/>
      <c r="P60" s="216"/>
      <c r="Q60" s="247"/>
      <c r="R60" s="247"/>
      <c r="S60" s="44">
        <v>38.51</v>
      </c>
      <c r="T60" s="44"/>
      <c r="U60" s="44">
        <v>8.5</v>
      </c>
      <c r="V60" s="91">
        <v>39</v>
      </c>
      <c r="W60" s="227"/>
      <c r="X60" s="227"/>
      <c r="Y60" s="227"/>
      <c r="Z60" s="227"/>
      <c r="AA60" s="227"/>
      <c r="AB60" s="227"/>
      <c r="AC60" s="227"/>
      <c r="AD60" s="227"/>
      <c r="AE60" s="201"/>
      <c r="AF60" s="44">
        <v>52.9</v>
      </c>
      <c r="AG60" s="44">
        <v>33.4</v>
      </c>
      <c r="AH60" s="50"/>
      <c r="AI60" s="262"/>
      <c r="AJ60" s="227"/>
      <c r="AK60" s="227"/>
      <c r="AL60" s="230"/>
      <c r="AM60" s="258"/>
      <c r="AN60" s="226"/>
      <c r="AO60" s="220"/>
      <c r="AP60" s="220"/>
      <c r="AQ60" s="220"/>
      <c r="AR60" s="220"/>
      <c r="AS60" s="260"/>
      <c r="AT60" s="220"/>
      <c r="AU60" s="220"/>
      <c r="AV60" s="246"/>
      <c r="AW60" s="260"/>
      <c r="AX60" s="2">
        <f t="shared" si="2"/>
        <v>0.63137996219281667</v>
      </c>
      <c r="AY60" s="223"/>
      <c r="AZ60" s="213"/>
      <c r="BA60" s="261"/>
      <c r="BB60" s="261"/>
      <c r="BC60" s="212"/>
      <c r="BD60" s="213"/>
      <c r="BF60" s="241"/>
      <c r="BG60" s="147"/>
      <c r="BH60" s="147"/>
      <c r="BI60" s="14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</row>
    <row r="61" spans="1:76" ht="15.75">
      <c r="A61" s="235"/>
      <c r="B61" s="214" t="s">
        <v>51</v>
      </c>
      <c r="C61" s="40">
        <v>13.875</v>
      </c>
      <c r="D61" s="216">
        <v>23</v>
      </c>
      <c r="E61" s="216">
        <v>37</v>
      </c>
      <c r="F61" s="216">
        <v>38</v>
      </c>
      <c r="G61" s="216"/>
      <c r="H61" s="237"/>
      <c r="I61" s="236"/>
      <c r="J61" s="216"/>
      <c r="K61" s="216">
        <v>2</v>
      </c>
      <c r="L61" s="216"/>
      <c r="M61" s="216"/>
      <c r="N61" s="216"/>
      <c r="O61" s="216"/>
      <c r="P61" s="216"/>
      <c r="Q61" s="247"/>
      <c r="R61" s="247"/>
      <c r="S61" s="50">
        <v>36.25</v>
      </c>
      <c r="T61" s="50"/>
      <c r="U61" s="44">
        <v>8.3000000000000007</v>
      </c>
      <c r="V61" s="91">
        <v>38</v>
      </c>
      <c r="W61" s="227"/>
      <c r="X61" s="227"/>
      <c r="Y61" s="227"/>
      <c r="Z61" s="227"/>
      <c r="AA61" s="227"/>
      <c r="AB61" s="227"/>
      <c r="AC61" s="227"/>
      <c r="AD61" s="227"/>
      <c r="AE61" s="202"/>
      <c r="AF61" s="51">
        <v>46.21</v>
      </c>
      <c r="AG61" s="50">
        <v>16.18</v>
      </c>
      <c r="AH61" s="50"/>
      <c r="AI61" s="262"/>
      <c r="AJ61" s="227"/>
      <c r="AK61" s="227"/>
      <c r="AL61" s="231"/>
      <c r="AM61" s="258"/>
      <c r="AN61" s="226"/>
      <c r="AO61" s="220"/>
      <c r="AP61" s="220"/>
      <c r="AQ61" s="220"/>
      <c r="AR61" s="220"/>
      <c r="AS61" s="260"/>
      <c r="AT61" s="220"/>
      <c r="AU61" s="220"/>
      <c r="AV61" s="246"/>
      <c r="AW61" s="260"/>
      <c r="AX61" s="2">
        <f t="shared" si="2"/>
        <v>0.35014066219433021</v>
      </c>
      <c r="AY61" s="224"/>
      <c r="AZ61" s="213"/>
      <c r="BA61" s="261"/>
      <c r="BB61" s="261"/>
      <c r="BC61" s="212"/>
      <c r="BD61" s="213"/>
      <c r="BF61" s="214" t="s">
        <v>51</v>
      </c>
      <c r="BG61" s="147"/>
      <c r="BH61" s="147"/>
      <c r="BI61" s="14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</row>
    <row r="62" spans="1:76" ht="15.75">
      <c r="A62" s="235" t="s">
        <v>81</v>
      </c>
      <c r="B62" s="215"/>
      <c r="C62" s="40">
        <v>14.125</v>
      </c>
      <c r="D62" s="216"/>
      <c r="E62" s="216"/>
      <c r="F62" s="216"/>
      <c r="G62" s="216"/>
      <c r="H62" s="237"/>
      <c r="I62" s="236"/>
      <c r="J62" s="216"/>
      <c r="K62" s="216"/>
      <c r="L62" s="216"/>
      <c r="M62" s="216"/>
      <c r="N62" s="216"/>
      <c r="O62" s="216"/>
      <c r="P62" s="216"/>
      <c r="Q62" s="247">
        <v>44.33</v>
      </c>
      <c r="R62" s="247">
        <v>44.29</v>
      </c>
      <c r="S62" s="44">
        <v>37.96</v>
      </c>
      <c r="T62" s="44">
        <v>23.24</v>
      </c>
      <c r="U62" s="44">
        <v>8.5</v>
      </c>
      <c r="V62" s="91">
        <v>39</v>
      </c>
      <c r="W62" s="227">
        <v>7.21</v>
      </c>
      <c r="X62" s="227">
        <v>7.91</v>
      </c>
      <c r="Y62" s="227">
        <v>0.64</v>
      </c>
      <c r="Z62" s="227">
        <v>8.3000000000000004E-2</v>
      </c>
      <c r="AA62" s="227">
        <v>4.2690000000000001</v>
      </c>
      <c r="AB62" s="227">
        <v>0.40600000000000003</v>
      </c>
      <c r="AC62" s="227">
        <v>1.5069999999999999</v>
      </c>
      <c r="AD62" s="227">
        <v>0.27900000000000003</v>
      </c>
      <c r="AE62" s="200">
        <v>8.3000000000000004E-2</v>
      </c>
      <c r="AF62" s="50">
        <v>51.03</v>
      </c>
      <c r="AG62" s="50">
        <v>24.17</v>
      </c>
      <c r="AH62" s="45">
        <v>12.89</v>
      </c>
      <c r="AI62" s="227">
        <v>9.24</v>
      </c>
      <c r="AJ62" s="227">
        <v>9.8000000000000007</v>
      </c>
      <c r="AK62" s="227">
        <v>0.69</v>
      </c>
      <c r="AL62" s="229">
        <v>0.10100000000000001</v>
      </c>
      <c r="AM62" s="227">
        <v>2.56</v>
      </c>
      <c r="AN62" s="227">
        <v>2.7E-2</v>
      </c>
      <c r="AO62" s="227"/>
      <c r="AP62" s="220"/>
      <c r="AQ62" s="220">
        <v>1.4999999999999999E-2</v>
      </c>
      <c r="AR62" s="227">
        <v>0.27900000000000003</v>
      </c>
      <c r="AS62" s="220">
        <v>0.84</v>
      </c>
      <c r="AT62" s="220">
        <v>36.29</v>
      </c>
      <c r="AU62" s="220">
        <v>14.58</v>
      </c>
      <c r="AV62" s="246"/>
      <c r="AW62" s="220"/>
      <c r="AX62" s="2">
        <f t="shared" si="2"/>
        <v>0.4736429551244366</v>
      </c>
      <c r="AY62" s="222">
        <f>(AB62-AN62*S62/AF62)/AB62</f>
        <v>0.95053040373237419</v>
      </c>
      <c r="AZ62" s="213">
        <v>0.76</v>
      </c>
      <c r="BA62" s="261">
        <v>315.62</v>
      </c>
      <c r="BB62" s="261">
        <v>58.22</v>
      </c>
      <c r="BC62" s="212">
        <f>SUM(BA62:BB62)</f>
        <v>373.84000000000003</v>
      </c>
      <c r="BD62" s="213">
        <f>BB62/BC62</f>
        <v>0.15573507382837576</v>
      </c>
      <c r="BF62" s="215"/>
      <c r="BG62" s="152"/>
      <c r="BH62" s="152"/>
      <c r="BI62" s="152"/>
      <c r="BJ62" s="152"/>
      <c r="BK62" s="152"/>
      <c r="BL62" s="152"/>
      <c r="BM62" s="152"/>
      <c r="BN62" s="152"/>
      <c r="BO62" s="152"/>
      <c r="BP62" s="152"/>
      <c r="BQ62" s="152"/>
      <c r="BR62" s="152"/>
      <c r="BS62" s="152"/>
      <c r="BT62" s="152"/>
      <c r="BU62" s="152"/>
      <c r="BV62" s="152"/>
      <c r="BW62" s="152"/>
      <c r="BX62" s="152"/>
    </row>
    <row r="63" spans="1:76" ht="15.75">
      <c r="A63" s="235"/>
      <c r="B63" s="238" t="s">
        <v>49</v>
      </c>
      <c r="C63" s="40">
        <v>14.375</v>
      </c>
      <c r="D63" s="216">
        <v>23</v>
      </c>
      <c r="E63" s="216">
        <v>37</v>
      </c>
      <c r="F63" s="216">
        <v>38</v>
      </c>
      <c r="G63" s="216"/>
      <c r="H63" s="237"/>
      <c r="I63" s="236"/>
      <c r="J63" s="216"/>
      <c r="K63" s="216">
        <v>2</v>
      </c>
      <c r="L63" s="216"/>
      <c r="M63" s="216"/>
      <c r="N63" s="216"/>
      <c r="O63" s="216"/>
      <c r="P63" s="216"/>
      <c r="Q63" s="247"/>
      <c r="R63" s="247"/>
      <c r="S63" s="161">
        <v>44.18</v>
      </c>
      <c r="T63" s="44">
        <v>14.52</v>
      </c>
      <c r="U63" s="44">
        <v>8.1999999999999993</v>
      </c>
      <c r="V63" s="91">
        <v>41</v>
      </c>
      <c r="W63" s="227"/>
      <c r="X63" s="227"/>
      <c r="Y63" s="227"/>
      <c r="Z63" s="227"/>
      <c r="AA63" s="227"/>
      <c r="AB63" s="227"/>
      <c r="AC63" s="227"/>
      <c r="AD63" s="227"/>
      <c r="AE63" s="201"/>
      <c r="AF63" s="50">
        <v>53.58</v>
      </c>
      <c r="AG63" s="50">
        <v>24.67</v>
      </c>
      <c r="AH63" s="45">
        <v>6.63</v>
      </c>
      <c r="AI63" s="227"/>
      <c r="AJ63" s="227"/>
      <c r="AK63" s="227"/>
      <c r="AL63" s="230"/>
      <c r="AM63" s="227"/>
      <c r="AN63" s="227"/>
      <c r="AO63" s="227"/>
      <c r="AP63" s="220"/>
      <c r="AQ63" s="220"/>
      <c r="AR63" s="227"/>
      <c r="AS63" s="220"/>
      <c r="AT63" s="220"/>
      <c r="AU63" s="220"/>
      <c r="AV63" s="246"/>
      <c r="AW63" s="220"/>
      <c r="AX63" s="2">
        <f t="shared" si="2"/>
        <v>0.46043299738708476</v>
      </c>
      <c r="AY63" s="223"/>
      <c r="AZ63" s="213"/>
      <c r="BA63" s="261"/>
      <c r="BB63" s="261"/>
      <c r="BC63" s="212"/>
      <c r="BD63" s="213"/>
      <c r="BF63" s="238" t="s">
        <v>49</v>
      </c>
      <c r="BG63" s="152"/>
      <c r="BH63" s="152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</row>
    <row r="64" spans="1:76" ht="15.75">
      <c r="A64" s="235"/>
      <c r="B64" s="239"/>
      <c r="C64" s="40">
        <v>14.625</v>
      </c>
      <c r="D64" s="216"/>
      <c r="E64" s="216"/>
      <c r="F64" s="216"/>
      <c r="G64" s="216"/>
      <c r="H64" s="237"/>
      <c r="I64" s="236"/>
      <c r="J64" s="216"/>
      <c r="K64" s="216"/>
      <c r="L64" s="216"/>
      <c r="M64" s="216"/>
      <c r="N64" s="216"/>
      <c r="O64" s="216"/>
      <c r="P64" s="216"/>
      <c r="Q64" s="247"/>
      <c r="R64" s="247"/>
      <c r="S64" s="44">
        <v>37.36</v>
      </c>
      <c r="T64" s="44">
        <v>19.850000000000001</v>
      </c>
      <c r="U64" s="44">
        <v>8.6</v>
      </c>
      <c r="V64" s="91">
        <v>40</v>
      </c>
      <c r="W64" s="227"/>
      <c r="X64" s="227"/>
      <c r="Y64" s="227"/>
      <c r="Z64" s="227"/>
      <c r="AA64" s="227"/>
      <c r="AB64" s="227"/>
      <c r="AC64" s="227"/>
      <c r="AD64" s="227"/>
      <c r="AE64" s="201"/>
      <c r="AF64" s="44">
        <v>49.95</v>
      </c>
      <c r="AG64" s="44">
        <v>22.34</v>
      </c>
      <c r="AH64" s="45">
        <v>11.29</v>
      </c>
      <c r="AI64" s="227"/>
      <c r="AJ64" s="227"/>
      <c r="AK64" s="227"/>
      <c r="AL64" s="230"/>
      <c r="AM64" s="227"/>
      <c r="AN64" s="227"/>
      <c r="AO64" s="227"/>
      <c r="AP64" s="220"/>
      <c r="AQ64" s="220"/>
      <c r="AR64" s="227"/>
      <c r="AS64" s="220"/>
      <c r="AT64" s="220"/>
      <c r="AU64" s="220"/>
      <c r="AV64" s="246"/>
      <c r="AW64" s="220"/>
      <c r="AX64" s="2">
        <f t="shared" si="2"/>
        <v>0.44724724724724724</v>
      </c>
      <c r="AY64" s="223"/>
      <c r="AZ64" s="213"/>
      <c r="BA64" s="261"/>
      <c r="BB64" s="261"/>
      <c r="BC64" s="212"/>
      <c r="BD64" s="213"/>
      <c r="BF64" s="239"/>
      <c r="BG64" s="152"/>
      <c r="BH64" s="152"/>
      <c r="BI64" s="152"/>
      <c r="BJ64" s="152"/>
      <c r="BK64" s="152"/>
      <c r="BL64" s="152"/>
      <c r="BM64" s="152"/>
      <c r="BN64" s="152"/>
      <c r="BO64" s="152"/>
      <c r="BP64" s="152"/>
      <c r="BQ64" s="152"/>
      <c r="BR64" s="152"/>
      <c r="BS64" s="152"/>
      <c r="BT64" s="152"/>
      <c r="BU64" s="152"/>
      <c r="BV64" s="152"/>
      <c r="BW64" s="152"/>
      <c r="BX64" s="152"/>
    </row>
    <row r="65" spans="1:76" ht="15.75">
      <c r="A65" s="235"/>
      <c r="B65" s="240" t="s">
        <v>50</v>
      </c>
      <c r="C65" s="40">
        <v>14.875</v>
      </c>
      <c r="D65" s="216">
        <v>23</v>
      </c>
      <c r="E65" s="216">
        <v>37</v>
      </c>
      <c r="F65" s="216">
        <v>38</v>
      </c>
      <c r="G65" s="216"/>
      <c r="H65" s="237"/>
      <c r="I65" s="236"/>
      <c r="J65" s="216"/>
      <c r="K65" s="216">
        <v>2</v>
      </c>
      <c r="L65" s="216"/>
      <c r="M65" s="216"/>
      <c r="N65" s="216"/>
      <c r="O65" s="216"/>
      <c r="P65" s="216"/>
      <c r="Q65" s="247"/>
      <c r="R65" s="247"/>
      <c r="S65" s="44">
        <v>37.67</v>
      </c>
      <c r="T65" s="44">
        <v>16.3</v>
      </c>
      <c r="U65" s="44">
        <v>8.6999999999999993</v>
      </c>
      <c r="V65" s="91">
        <v>38</v>
      </c>
      <c r="W65" s="227"/>
      <c r="X65" s="227"/>
      <c r="Y65" s="227"/>
      <c r="Z65" s="227"/>
      <c r="AA65" s="227"/>
      <c r="AB65" s="227"/>
      <c r="AC65" s="227"/>
      <c r="AD65" s="227"/>
      <c r="AE65" s="202"/>
      <c r="AF65" s="51">
        <v>58.28</v>
      </c>
      <c r="AG65" s="50">
        <v>40.35</v>
      </c>
      <c r="AH65" s="45">
        <v>4.43</v>
      </c>
      <c r="AI65" s="227"/>
      <c r="AJ65" s="227"/>
      <c r="AK65" s="227"/>
      <c r="AL65" s="231"/>
      <c r="AM65" s="227"/>
      <c r="AN65" s="227"/>
      <c r="AO65" s="227"/>
      <c r="AP65" s="220"/>
      <c r="AQ65" s="220"/>
      <c r="AR65" s="227"/>
      <c r="AS65" s="220"/>
      <c r="AT65" s="220"/>
      <c r="AU65" s="220"/>
      <c r="AV65" s="246"/>
      <c r="AW65" s="220"/>
      <c r="AX65" s="2">
        <f t="shared" si="2"/>
        <v>0.69234728894989706</v>
      </c>
      <c r="AY65" s="224"/>
      <c r="AZ65" s="213"/>
      <c r="BA65" s="261"/>
      <c r="BB65" s="261"/>
      <c r="BC65" s="212"/>
      <c r="BD65" s="213"/>
      <c r="BF65" s="240" t="s">
        <v>50</v>
      </c>
      <c r="BG65" s="152"/>
      <c r="BH65" s="152"/>
      <c r="BI65" s="152"/>
      <c r="BJ65" s="152"/>
      <c r="BK65" s="152"/>
      <c r="BL65" s="152"/>
      <c r="BM65" s="152"/>
      <c r="BN65" s="152"/>
      <c r="BO65" s="152"/>
      <c r="BP65" s="152"/>
      <c r="BQ65" s="152"/>
      <c r="BR65" s="152"/>
      <c r="BS65" s="152"/>
      <c r="BT65" s="152"/>
      <c r="BU65" s="152"/>
      <c r="BV65" s="152"/>
      <c r="BW65" s="152"/>
      <c r="BX65" s="152"/>
    </row>
    <row r="66" spans="1:76" ht="15.75">
      <c r="A66" s="235" t="s">
        <v>82</v>
      </c>
      <c r="B66" s="241"/>
      <c r="C66" s="40">
        <v>15.125</v>
      </c>
      <c r="D66" s="216"/>
      <c r="E66" s="216"/>
      <c r="F66" s="216"/>
      <c r="G66" s="216"/>
      <c r="H66" s="237"/>
      <c r="I66" s="236"/>
      <c r="J66" s="216"/>
      <c r="K66" s="216"/>
      <c r="L66" s="216"/>
      <c r="M66" s="216"/>
      <c r="N66" s="216"/>
      <c r="O66" s="216"/>
      <c r="P66" s="216"/>
      <c r="Q66" s="247"/>
      <c r="R66" s="247"/>
      <c r="S66" s="44">
        <v>37.36</v>
      </c>
      <c r="T66" s="44">
        <v>15.33</v>
      </c>
      <c r="U66" s="44">
        <v>8.1</v>
      </c>
      <c r="V66" s="91">
        <v>42</v>
      </c>
      <c r="W66" s="227">
        <v>7.32</v>
      </c>
      <c r="X66" s="227">
        <v>7.17</v>
      </c>
      <c r="Y66" s="227">
        <v>0.24399999999999999</v>
      </c>
      <c r="Z66" s="227">
        <v>8.5000000000000006E-2</v>
      </c>
      <c r="AA66" s="227"/>
      <c r="AB66" s="227">
        <v>0.51500000000000001</v>
      </c>
      <c r="AC66" s="227"/>
      <c r="AD66" s="227"/>
      <c r="AE66" s="200"/>
      <c r="AF66" s="51">
        <v>55.04</v>
      </c>
      <c r="AG66" s="50">
        <v>39.32</v>
      </c>
      <c r="AH66" s="50">
        <v>8.61</v>
      </c>
      <c r="AI66" s="220">
        <v>10.039999999999999</v>
      </c>
      <c r="AJ66" s="227">
        <v>10.029999999999999</v>
      </c>
      <c r="AK66" s="227">
        <v>0.64</v>
      </c>
      <c r="AL66" s="229">
        <v>0.11600000000000001</v>
      </c>
      <c r="AM66" s="258">
        <v>3.63</v>
      </c>
      <c r="AN66" s="226">
        <v>0.16500000000000001</v>
      </c>
      <c r="AO66" s="220">
        <v>0.52</v>
      </c>
      <c r="AP66" s="220">
        <v>0.53</v>
      </c>
      <c r="AQ66" s="220"/>
      <c r="AR66" s="220"/>
      <c r="AS66" s="260">
        <v>1.17</v>
      </c>
      <c r="AT66" s="220">
        <v>36.72</v>
      </c>
      <c r="AU66" s="220">
        <v>13.76</v>
      </c>
      <c r="AV66" s="246">
        <v>33.58</v>
      </c>
      <c r="AW66" s="260">
        <v>8.9</v>
      </c>
      <c r="AX66" s="2">
        <f t="shared" si="2"/>
        <v>0.71438953488372092</v>
      </c>
      <c r="AY66" s="222">
        <f>(AB66-AN66*S66/AF66)/AB66</f>
        <v>0.7825270941521788</v>
      </c>
      <c r="AZ66" s="213">
        <v>0.76329999999999998</v>
      </c>
      <c r="BA66" s="245">
        <v>346.92</v>
      </c>
      <c r="BB66" s="245">
        <v>73.78</v>
      </c>
      <c r="BC66" s="212">
        <f>SUM(BA66:BB66)</f>
        <v>420.70000000000005</v>
      </c>
      <c r="BD66" s="213">
        <f>BB66/BC66</f>
        <v>0.17537437603993342</v>
      </c>
      <c r="BF66" s="241"/>
      <c r="BG66" s="152"/>
      <c r="BH66" s="152"/>
      <c r="BI66" s="152"/>
      <c r="BJ66" s="152"/>
      <c r="BK66" s="152"/>
      <c r="BL66" s="152"/>
      <c r="BM66" s="152"/>
      <c r="BN66" s="152"/>
      <c r="BO66" s="152"/>
      <c r="BP66" s="152"/>
      <c r="BQ66" s="152"/>
      <c r="BR66" s="152"/>
      <c r="BS66" s="152"/>
      <c r="BT66" s="152"/>
      <c r="BU66" s="152"/>
      <c r="BV66" s="152"/>
      <c r="BW66" s="152"/>
      <c r="BX66" s="152"/>
    </row>
    <row r="67" spans="1:76" ht="15.75">
      <c r="A67" s="235"/>
      <c r="B67" s="214" t="s">
        <v>51</v>
      </c>
      <c r="C67" s="40">
        <v>15.375</v>
      </c>
      <c r="D67" s="216">
        <v>23</v>
      </c>
      <c r="E67" s="216">
        <v>36</v>
      </c>
      <c r="F67" s="216">
        <v>38</v>
      </c>
      <c r="G67" s="216"/>
      <c r="H67" s="237"/>
      <c r="I67" s="236"/>
      <c r="J67" s="216"/>
      <c r="K67" s="216">
        <v>3</v>
      </c>
      <c r="L67" s="216"/>
      <c r="M67" s="216"/>
      <c r="N67" s="216"/>
      <c r="O67" s="216"/>
      <c r="P67" s="216"/>
      <c r="Q67" s="247"/>
      <c r="R67" s="247"/>
      <c r="S67" s="44">
        <v>38.47</v>
      </c>
      <c r="T67" s="44">
        <v>16.579999999999998</v>
      </c>
      <c r="U67" s="44">
        <v>7.9</v>
      </c>
      <c r="V67" s="91">
        <v>41</v>
      </c>
      <c r="W67" s="227"/>
      <c r="X67" s="227"/>
      <c r="Y67" s="227"/>
      <c r="Z67" s="227"/>
      <c r="AA67" s="227"/>
      <c r="AB67" s="227"/>
      <c r="AC67" s="227"/>
      <c r="AD67" s="227"/>
      <c r="AE67" s="201"/>
      <c r="AF67" s="51">
        <v>54.41</v>
      </c>
      <c r="AG67" s="50">
        <v>33.840000000000003</v>
      </c>
      <c r="AH67" s="50">
        <v>8.44</v>
      </c>
      <c r="AI67" s="220"/>
      <c r="AJ67" s="227"/>
      <c r="AK67" s="227"/>
      <c r="AL67" s="230"/>
      <c r="AM67" s="258"/>
      <c r="AN67" s="226"/>
      <c r="AO67" s="220"/>
      <c r="AP67" s="220"/>
      <c r="AQ67" s="220"/>
      <c r="AR67" s="220"/>
      <c r="AS67" s="260"/>
      <c r="AT67" s="220"/>
      <c r="AU67" s="220"/>
      <c r="AV67" s="246"/>
      <c r="AW67" s="260"/>
      <c r="AX67" s="2">
        <f t="shared" si="2"/>
        <v>0.62194449549715136</v>
      </c>
      <c r="AY67" s="223"/>
      <c r="AZ67" s="213"/>
      <c r="BA67" s="245"/>
      <c r="BB67" s="245"/>
      <c r="BC67" s="212"/>
      <c r="BD67" s="213"/>
      <c r="BF67" s="214" t="s">
        <v>51</v>
      </c>
      <c r="BG67" s="147"/>
      <c r="BH67" s="147"/>
      <c r="BI67" s="14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</row>
    <row r="68" spans="1:76" ht="15.75">
      <c r="A68" s="235"/>
      <c r="B68" s="215"/>
      <c r="C68" s="40">
        <v>15.625</v>
      </c>
      <c r="D68" s="216"/>
      <c r="E68" s="216"/>
      <c r="F68" s="216"/>
      <c r="G68" s="216"/>
      <c r="H68" s="237"/>
      <c r="I68" s="236"/>
      <c r="J68" s="216"/>
      <c r="K68" s="216"/>
      <c r="L68" s="216"/>
      <c r="M68" s="216"/>
      <c r="N68" s="216"/>
      <c r="O68" s="216"/>
      <c r="P68" s="216"/>
      <c r="Q68" s="247"/>
      <c r="R68" s="247"/>
      <c r="S68" s="44">
        <v>39.700000000000003</v>
      </c>
      <c r="T68" s="44">
        <v>17.3</v>
      </c>
      <c r="U68" s="44">
        <v>8.1</v>
      </c>
      <c r="V68" s="91">
        <v>40</v>
      </c>
      <c r="W68" s="227"/>
      <c r="X68" s="227"/>
      <c r="Y68" s="227"/>
      <c r="Z68" s="227"/>
      <c r="AA68" s="227"/>
      <c r="AB68" s="227"/>
      <c r="AC68" s="227"/>
      <c r="AD68" s="227"/>
      <c r="AE68" s="201"/>
      <c r="AF68" s="51">
        <v>55.65</v>
      </c>
      <c r="AG68" s="50">
        <v>38.22</v>
      </c>
      <c r="AH68" s="50">
        <v>7.37</v>
      </c>
      <c r="AI68" s="220"/>
      <c r="AJ68" s="227"/>
      <c r="AK68" s="227"/>
      <c r="AL68" s="230"/>
      <c r="AM68" s="258"/>
      <c r="AN68" s="226"/>
      <c r="AO68" s="220"/>
      <c r="AP68" s="220"/>
      <c r="AQ68" s="220"/>
      <c r="AR68" s="220"/>
      <c r="AS68" s="260"/>
      <c r="AT68" s="220"/>
      <c r="AU68" s="220"/>
      <c r="AV68" s="246"/>
      <c r="AW68" s="260"/>
      <c r="AX68" s="2">
        <f t="shared" si="2"/>
        <v>0.68679245283018864</v>
      </c>
      <c r="AY68" s="223"/>
      <c r="AZ68" s="213"/>
      <c r="BA68" s="245"/>
      <c r="BB68" s="245"/>
      <c r="BC68" s="212"/>
      <c r="BD68" s="213"/>
      <c r="BF68" s="215"/>
      <c r="BG68" s="147"/>
      <c r="BH68" s="147"/>
      <c r="BI68" s="14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</row>
    <row r="69" spans="1:76" ht="15.75">
      <c r="A69" s="235"/>
      <c r="B69" s="238" t="s">
        <v>49</v>
      </c>
      <c r="C69" s="40">
        <v>15.875</v>
      </c>
      <c r="D69" s="216">
        <v>23</v>
      </c>
      <c r="E69" s="216">
        <v>36</v>
      </c>
      <c r="F69" s="216">
        <v>38</v>
      </c>
      <c r="G69" s="216"/>
      <c r="H69" s="237"/>
      <c r="I69" s="236"/>
      <c r="J69" s="216"/>
      <c r="K69" s="216">
        <v>3</v>
      </c>
      <c r="L69" s="216"/>
      <c r="M69" s="216"/>
      <c r="N69" s="216"/>
      <c r="O69" s="216"/>
      <c r="P69" s="216"/>
      <c r="Q69" s="247"/>
      <c r="R69" s="247"/>
      <c r="S69" s="44">
        <v>37.520000000000003</v>
      </c>
      <c r="T69" s="44">
        <v>17.54</v>
      </c>
      <c r="U69" s="44">
        <v>8.3000000000000007</v>
      </c>
      <c r="V69" s="91">
        <v>42</v>
      </c>
      <c r="W69" s="227"/>
      <c r="X69" s="227"/>
      <c r="Y69" s="227"/>
      <c r="Z69" s="227"/>
      <c r="AA69" s="227"/>
      <c r="AB69" s="227"/>
      <c r="AC69" s="227"/>
      <c r="AD69" s="227"/>
      <c r="AE69" s="202"/>
      <c r="AF69" s="51">
        <v>44.31</v>
      </c>
      <c r="AG69" s="50">
        <v>12.76</v>
      </c>
      <c r="AH69" s="50">
        <v>13.62</v>
      </c>
      <c r="AI69" s="220"/>
      <c r="AJ69" s="227"/>
      <c r="AK69" s="227"/>
      <c r="AL69" s="231"/>
      <c r="AM69" s="258"/>
      <c r="AN69" s="226"/>
      <c r="AO69" s="220"/>
      <c r="AP69" s="220"/>
      <c r="AQ69" s="220"/>
      <c r="AR69" s="220"/>
      <c r="AS69" s="260"/>
      <c r="AT69" s="220"/>
      <c r="AU69" s="220"/>
      <c r="AV69" s="246"/>
      <c r="AW69" s="260"/>
      <c r="AX69" s="2">
        <f t="shared" si="2"/>
        <v>0.28797111261566238</v>
      </c>
      <c r="AY69" s="224"/>
      <c r="AZ69" s="213"/>
      <c r="BA69" s="245"/>
      <c r="BB69" s="245"/>
      <c r="BC69" s="212"/>
      <c r="BD69" s="213"/>
      <c r="BF69" s="238" t="s">
        <v>49</v>
      </c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</row>
    <row r="70" spans="1:76" ht="15.75">
      <c r="A70" s="235" t="s">
        <v>83</v>
      </c>
      <c r="B70" s="239"/>
      <c r="C70" s="40">
        <v>16.125</v>
      </c>
      <c r="D70" s="216"/>
      <c r="E70" s="216"/>
      <c r="F70" s="216"/>
      <c r="G70" s="216"/>
      <c r="H70" s="237"/>
      <c r="I70" s="236"/>
      <c r="J70" s="216"/>
      <c r="K70" s="216"/>
      <c r="L70" s="216"/>
      <c r="M70" s="216"/>
      <c r="N70" s="216"/>
      <c r="O70" s="216"/>
      <c r="P70" s="216"/>
      <c r="Q70" s="232">
        <v>46.53</v>
      </c>
      <c r="R70" s="232">
        <v>51.96</v>
      </c>
      <c r="S70" s="44">
        <v>38.14</v>
      </c>
      <c r="T70" s="44">
        <v>17.73</v>
      </c>
      <c r="U70" s="44">
        <v>8</v>
      </c>
      <c r="V70" s="91">
        <v>40</v>
      </c>
      <c r="W70" s="227"/>
      <c r="X70" s="227"/>
      <c r="Y70" s="227">
        <v>0.27</v>
      </c>
      <c r="Z70" s="226"/>
      <c r="AA70" s="226">
        <v>3.4</v>
      </c>
      <c r="AB70" s="226"/>
      <c r="AC70" s="226"/>
      <c r="AD70" s="226"/>
      <c r="AE70" s="200"/>
      <c r="AF70" s="44">
        <v>59.14</v>
      </c>
      <c r="AG70" s="44">
        <v>41.28</v>
      </c>
      <c r="AH70" s="50">
        <v>3.98</v>
      </c>
      <c r="AI70" s="220"/>
      <c r="AJ70" s="220"/>
      <c r="AK70" s="220">
        <v>0.62</v>
      </c>
      <c r="AL70" s="229"/>
      <c r="AM70" s="220">
        <v>2.56</v>
      </c>
      <c r="AN70" s="226"/>
      <c r="AO70" s="226"/>
      <c r="AP70" s="220"/>
      <c r="AQ70" s="220"/>
      <c r="AR70" s="217"/>
      <c r="AS70" s="218"/>
      <c r="AT70" s="220">
        <v>33.53</v>
      </c>
      <c r="AU70" s="220">
        <v>13.07</v>
      </c>
      <c r="AV70" s="246"/>
      <c r="AW70" s="260"/>
      <c r="AX70" s="2">
        <f t="shared" si="2"/>
        <v>0.69800473452823808</v>
      </c>
      <c r="AY70" s="222" t="e">
        <f>(AB70-AN70*S70/AF70)/AB70</f>
        <v>#DIV/0!</v>
      </c>
      <c r="AZ70" s="244">
        <v>0.77329999999999999</v>
      </c>
      <c r="BA70" s="219">
        <v>219.6</v>
      </c>
      <c r="BB70" s="219">
        <v>95.24</v>
      </c>
      <c r="BC70" s="212">
        <f>SUM(BA70:BB70)</f>
        <v>314.83999999999997</v>
      </c>
      <c r="BD70" s="213">
        <f>BB70/BC70</f>
        <v>0.30250285859484183</v>
      </c>
      <c r="BF70" s="239"/>
      <c r="BG70" s="147"/>
      <c r="BH70" s="147"/>
      <c r="BI70" s="14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</row>
    <row r="71" spans="1:76" ht="15.75">
      <c r="A71" s="235"/>
      <c r="B71" s="240" t="s">
        <v>50</v>
      </c>
      <c r="C71" s="40">
        <v>16.375</v>
      </c>
      <c r="D71" s="216">
        <v>23</v>
      </c>
      <c r="E71" s="216">
        <v>36</v>
      </c>
      <c r="F71" s="216">
        <v>38</v>
      </c>
      <c r="G71" s="216"/>
      <c r="H71" s="237"/>
      <c r="I71" s="236"/>
      <c r="J71" s="216"/>
      <c r="K71" s="216">
        <v>3</v>
      </c>
      <c r="L71" s="216"/>
      <c r="M71" s="216"/>
      <c r="N71" s="216"/>
      <c r="O71" s="216"/>
      <c r="P71" s="216"/>
      <c r="Q71" s="232"/>
      <c r="R71" s="232"/>
      <c r="S71" s="44">
        <v>38.130000000000003</v>
      </c>
      <c r="T71" s="44">
        <v>17.579999999999998</v>
      </c>
      <c r="U71" s="44">
        <v>7.9</v>
      </c>
      <c r="V71" s="91">
        <v>43</v>
      </c>
      <c r="W71" s="227"/>
      <c r="X71" s="227"/>
      <c r="Y71" s="227"/>
      <c r="Z71" s="226"/>
      <c r="AA71" s="226"/>
      <c r="AB71" s="226"/>
      <c r="AC71" s="226"/>
      <c r="AD71" s="226"/>
      <c r="AE71" s="201"/>
      <c r="AF71" s="44">
        <v>59.29</v>
      </c>
      <c r="AG71" s="44">
        <v>48.38</v>
      </c>
      <c r="AH71" s="50">
        <v>5.7</v>
      </c>
      <c r="AI71" s="220"/>
      <c r="AJ71" s="220"/>
      <c r="AK71" s="220"/>
      <c r="AL71" s="230"/>
      <c r="AM71" s="220"/>
      <c r="AN71" s="226"/>
      <c r="AO71" s="226"/>
      <c r="AP71" s="220"/>
      <c r="AQ71" s="220"/>
      <c r="AR71" s="217"/>
      <c r="AS71" s="218"/>
      <c r="AT71" s="220"/>
      <c r="AU71" s="220"/>
      <c r="AV71" s="246"/>
      <c r="AW71" s="260"/>
      <c r="AX71" s="2">
        <f t="shared" si="2"/>
        <v>0.81598920559959531</v>
      </c>
      <c r="AY71" s="223"/>
      <c r="AZ71" s="244"/>
      <c r="BA71" s="219"/>
      <c r="BB71" s="219"/>
      <c r="BC71" s="212"/>
      <c r="BD71" s="213"/>
      <c r="BF71" s="240" t="s">
        <v>50</v>
      </c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</row>
    <row r="72" spans="1:76" ht="15.75">
      <c r="A72" s="235"/>
      <c r="B72" s="241"/>
      <c r="C72" s="40">
        <v>16.625</v>
      </c>
      <c r="D72" s="216"/>
      <c r="E72" s="216"/>
      <c r="F72" s="216"/>
      <c r="G72" s="216"/>
      <c r="H72" s="237"/>
      <c r="I72" s="236"/>
      <c r="J72" s="216"/>
      <c r="K72" s="216"/>
      <c r="L72" s="216"/>
      <c r="M72" s="216"/>
      <c r="N72" s="216"/>
      <c r="O72" s="216"/>
      <c r="P72" s="216"/>
      <c r="Q72" s="232"/>
      <c r="R72" s="232"/>
      <c r="S72" s="44">
        <v>37.75</v>
      </c>
      <c r="T72" s="44">
        <v>18.97</v>
      </c>
      <c r="U72" s="44">
        <v>8.1</v>
      </c>
      <c r="V72" s="91">
        <v>42</v>
      </c>
      <c r="W72" s="227"/>
      <c r="X72" s="227"/>
      <c r="Y72" s="227"/>
      <c r="Z72" s="226"/>
      <c r="AA72" s="226"/>
      <c r="AB72" s="226"/>
      <c r="AC72" s="226"/>
      <c r="AD72" s="226"/>
      <c r="AE72" s="201"/>
      <c r="AF72" s="51">
        <v>61.14</v>
      </c>
      <c r="AG72" s="50">
        <v>53.83</v>
      </c>
      <c r="AH72" s="50">
        <v>4.93</v>
      </c>
      <c r="AI72" s="220"/>
      <c r="AJ72" s="220"/>
      <c r="AK72" s="220"/>
      <c r="AL72" s="230"/>
      <c r="AM72" s="220"/>
      <c r="AN72" s="226"/>
      <c r="AO72" s="226"/>
      <c r="AP72" s="220"/>
      <c r="AQ72" s="220"/>
      <c r="AR72" s="217"/>
      <c r="AS72" s="218"/>
      <c r="AT72" s="220"/>
      <c r="AU72" s="220"/>
      <c r="AV72" s="246"/>
      <c r="AW72" s="260"/>
      <c r="AX72" s="2">
        <f t="shared" si="2"/>
        <v>0.88043833824010465</v>
      </c>
      <c r="AY72" s="223"/>
      <c r="AZ72" s="244"/>
      <c r="BA72" s="219"/>
      <c r="BB72" s="219"/>
      <c r="BC72" s="212"/>
      <c r="BD72" s="213"/>
      <c r="BF72" s="241"/>
      <c r="BG72" s="152"/>
      <c r="BH72" s="152"/>
      <c r="BI72" s="152"/>
      <c r="BJ72" s="152"/>
      <c r="BK72" s="152"/>
      <c r="BL72" s="152"/>
      <c r="BM72" s="152"/>
      <c r="BN72" s="152"/>
      <c r="BO72" s="152"/>
      <c r="BP72" s="152"/>
      <c r="BQ72" s="152"/>
      <c r="BR72" s="152"/>
      <c r="BS72" s="152"/>
      <c r="BT72" s="152"/>
      <c r="BU72" s="152"/>
      <c r="BV72" s="152"/>
      <c r="BW72" s="152"/>
      <c r="BX72" s="152"/>
    </row>
    <row r="73" spans="1:76" ht="15.75">
      <c r="A73" s="235"/>
      <c r="B73" s="214" t="s">
        <v>51</v>
      </c>
      <c r="C73" s="40">
        <v>16.875</v>
      </c>
      <c r="D73" s="216">
        <v>23</v>
      </c>
      <c r="E73" s="216">
        <v>36</v>
      </c>
      <c r="F73" s="216">
        <v>38</v>
      </c>
      <c r="G73" s="216"/>
      <c r="H73" s="237"/>
      <c r="I73" s="236"/>
      <c r="J73" s="216"/>
      <c r="K73" s="216">
        <v>3</v>
      </c>
      <c r="L73" s="216"/>
      <c r="M73" s="216"/>
      <c r="N73" s="216"/>
      <c r="O73" s="216"/>
      <c r="P73" s="216"/>
      <c r="Q73" s="232"/>
      <c r="R73" s="232"/>
      <c r="S73" s="44"/>
      <c r="T73" s="44"/>
      <c r="U73" s="44"/>
      <c r="V73" s="91"/>
      <c r="W73" s="227"/>
      <c r="X73" s="227"/>
      <c r="Y73" s="227"/>
      <c r="Z73" s="226"/>
      <c r="AA73" s="226"/>
      <c r="AB73" s="226"/>
      <c r="AC73" s="226"/>
      <c r="AD73" s="226"/>
      <c r="AE73" s="202"/>
      <c r="AF73" s="44"/>
      <c r="AG73" s="44"/>
      <c r="AH73" s="50"/>
      <c r="AI73" s="220"/>
      <c r="AJ73" s="220"/>
      <c r="AK73" s="220"/>
      <c r="AL73" s="231"/>
      <c r="AM73" s="220"/>
      <c r="AN73" s="226"/>
      <c r="AO73" s="226"/>
      <c r="AP73" s="220"/>
      <c r="AQ73" s="220"/>
      <c r="AR73" s="217"/>
      <c r="AS73" s="218"/>
      <c r="AT73" s="220"/>
      <c r="AU73" s="220"/>
      <c r="AV73" s="246"/>
      <c r="AW73" s="260"/>
      <c r="AX73" s="2" t="e">
        <f t="shared" si="2"/>
        <v>#DIV/0!</v>
      </c>
      <c r="AY73" s="224"/>
      <c r="AZ73" s="244"/>
      <c r="BA73" s="219"/>
      <c r="BB73" s="219"/>
      <c r="BC73" s="212"/>
      <c r="BD73" s="213"/>
      <c r="BF73" s="214" t="s">
        <v>51</v>
      </c>
      <c r="BG73" s="147"/>
      <c r="BH73" s="147"/>
      <c r="BI73" s="14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</row>
    <row r="74" spans="1:76" ht="15.75">
      <c r="A74" s="235" t="s">
        <v>84</v>
      </c>
      <c r="B74" s="215"/>
      <c r="C74" s="40">
        <v>17.125</v>
      </c>
      <c r="D74" s="216"/>
      <c r="E74" s="216"/>
      <c r="F74" s="216"/>
      <c r="G74" s="216"/>
      <c r="H74" s="237"/>
      <c r="I74" s="236"/>
      <c r="J74" s="216"/>
      <c r="K74" s="216"/>
      <c r="L74" s="216"/>
      <c r="M74" s="216"/>
      <c r="N74" s="216"/>
      <c r="O74" s="216"/>
      <c r="P74" s="216"/>
      <c r="Q74" s="232">
        <v>43.24</v>
      </c>
      <c r="R74" s="232">
        <v>41.69</v>
      </c>
      <c r="S74" s="44"/>
      <c r="T74" s="44"/>
      <c r="U74" s="44"/>
      <c r="V74" s="91"/>
      <c r="W74" s="227"/>
      <c r="X74" s="220"/>
      <c r="Y74" s="220"/>
      <c r="Z74" s="226"/>
      <c r="AA74" s="226"/>
      <c r="AB74" s="226"/>
      <c r="AC74" s="226"/>
      <c r="AD74" s="226"/>
      <c r="AE74" s="200"/>
      <c r="AF74" s="44"/>
      <c r="AG74" s="44"/>
      <c r="AH74" s="46"/>
      <c r="AI74" s="217"/>
      <c r="AJ74" s="227"/>
      <c r="AK74" s="227"/>
      <c r="AL74" s="229"/>
      <c r="AM74" s="258"/>
      <c r="AN74" s="226"/>
      <c r="AO74" s="226"/>
      <c r="AP74" s="226"/>
      <c r="AQ74" s="226"/>
      <c r="AR74" s="217"/>
      <c r="AS74" s="218"/>
      <c r="AT74" s="217"/>
      <c r="AU74" s="217"/>
      <c r="AV74" s="221"/>
      <c r="AW74" s="217"/>
      <c r="AX74" s="2" t="e">
        <f t="shared" si="2"/>
        <v>#DIV/0!</v>
      </c>
      <c r="AY74" s="222" t="e">
        <f>(AB74-AN74*S74/AF74)/AB74</f>
        <v>#DIV/0!</v>
      </c>
      <c r="AZ74" s="213"/>
      <c r="BA74" s="259">
        <v>63.7</v>
      </c>
      <c r="BB74" s="259">
        <v>24.1</v>
      </c>
      <c r="BC74" s="212">
        <f>SUM(BA74:BB74)</f>
        <v>87.800000000000011</v>
      </c>
      <c r="BD74" s="213">
        <f>BB74/BC74</f>
        <v>0.2744874715261959</v>
      </c>
      <c r="BF74" s="215"/>
      <c r="BG74" s="147"/>
      <c r="BH74" s="147"/>
      <c r="BI74" s="14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</row>
    <row r="75" spans="1:76" ht="15.75">
      <c r="A75" s="235"/>
      <c r="B75" s="238" t="s">
        <v>49</v>
      </c>
      <c r="C75" s="40">
        <v>17.375</v>
      </c>
      <c r="D75" s="216"/>
      <c r="E75" s="216"/>
      <c r="F75" s="216"/>
      <c r="G75" s="216"/>
      <c r="H75" s="237"/>
      <c r="I75" s="236"/>
      <c r="J75" s="216"/>
      <c r="K75" s="216"/>
      <c r="L75" s="216"/>
      <c r="M75" s="216"/>
      <c r="N75" s="216"/>
      <c r="O75" s="216"/>
      <c r="P75" s="216"/>
      <c r="Q75" s="232"/>
      <c r="R75" s="232"/>
      <c r="S75" s="48"/>
      <c r="T75" s="48"/>
      <c r="U75" s="44"/>
      <c r="V75" s="91"/>
      <c r="W75" s="227"/>
      <c r="X75" s="220"/>
      <c r="Y75" s="220"/>
      <c r="Z75" s="226"/>
      <c r="AA75" s="226"/>
      <c r="AB75" s="226"/>
      <c r="AC75" s="226"/>
      <c r="AD75" s="226"/>
      <c r="AE75" s="201"/>
      <c r="AF75" s="50"/>
      <c r="AG75" s="47"/>
      <c r="AH75" s="46"/>
      <c r="AI75" s="217"/>
      <c r="AJ75" s="227"/>
      <c r="AK75" s="227"/>
      <c r="AL75" s="230"/>
      <c r="AM75" s="258"/>
      <c r="AN75" s="226"/>
      <c r="AO75" s="226"/>
      <c r="AP75" s="226"/>
      <c r="AQ75" s="226"/>
      <c r="AR75" s="217"/>
      <c r="AS75" s="218"/>
      <c r="AT75" s="217"/>
      <c r="AU75" s="217"/>
      <c r="AV75" s="221"/>
      <c r="AW75" s="217"/>
      <c r="AX75" s="2" t="e">
        <f t="shared" si="2"/>
        <v>#DIV/0!</v>
      </c>
      <c r="AY75" s="223"/>
      <c r="AZ75" s="213"/>
      <c r="BA75" s="259"/>
      <c r="BB75" s="259"/>
      <c r="BC75" s="212"/>
      <c r="BD75" s="213"/>
      <c r="BF75" s="238" t="s">
        <v>49</v>
      </c>
      <c r="BG75" s="147"/>
      <c r="BH75" s="147"/>
      <c r="BI75" s="14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</row>
    <row r="76" spans="1:76" ht="15.75" customHeight="1">
      <c r="A76" s="235"/>
      <c r="B76" s="239"/>
      <c r="C76" s="40">
        <v>17.625</v>
      </c>
      <c r="D76" s="216"/>
      <c r="E76" s="216"/>
      <c r="F76" s="216"/>
      <c r="G76" s="216"/>
      <c r="H76" s="237"/>
      <c r="I76" s="236"/>
      <c r="J76" s="216"/>
      <c r="K76" s="216"/>
      <c r="L76" s="216"/>
      <c r="M76" s="216"/>
      <c r="N76" s="216"/>
      <c r="O76" s="216"/>
      <c r="P76" s="216"/>
      <c r="Q76" s="232"/>
      <c r="R76" s="232"/>
      <c r="S76" s="48"/>
      <c r="T76" s="48"/>
      <c r="U76" s="44"/>
      <c r="V76" s="91"/>
      <c r="W76" s="227"/>
      <c r="X76" s="220"/>
      <c r="Y76" s="220"/>
      <c r="Z76" s="226"/>
      <c r="AA76" s="226"/>
      <c r="AB76" s="226"/>
      <c r="AC76" s="226"/>
      <c r="AD76" s="226"/>
      <c r="AE76" s="201"/>
      <c r="AF76" s="47"/>
      <c r="AG76" s="46"/>
      <c r="AH76" s="46"/>
      <c r="AI76" s="217"/>
      <c r="AJ76" s="227"/>
      <c r="AK76" s="227"/>
      <c r="AL76" s="230"/>
      <c r="AM76" s="258"/>
      <c r="AN76" s="226"/>
      <c r="AO76" s="226"/>
      <c r="AP76" s="226"/>
      <c r="AQ76" s="226"/>
      <c r="AR76" s="217"/>
      <c r="AS76" s="218"/>
      <c r="AT76" s="217"/>
      <c r="AU76" s="217"/>
      <c r="AV76" s="221"/>
      <c r="AW76" s="217"/>
      <c r="AX76" s="2" t="e">
        <f t="shared" si="2"/>
        <v>#DIV/0!</v>
      </c>
      <c r="AY76" s="223"/>
      <c r="AZ76" s="213"/>
      <c r="BA76" s="259"/>
      <c r="BB76" s="259"/>
      <c r="BC76" s="212"/>
      <c r="BD76" s="213"/>
      <c r="BF76" s="239"/>
      <c r="BG76" s="147"/>
      <c r="BH76" s="147"/>
      <c r="BI76" s="14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</row>
    <row r="77" spans="1:76" ht="15.75">
      <c r="A77" s="235"/>
      <c r="B77" s="240" t="s">
        <v>50</v>
      </c>
      <c r="C77" s="40">
        <v>17.875</v>
      </c>
      <c r="D77" s="216">
        <v>23</v>
      </c>
      <c r="E77" s="216">
        <v>36</v>
      </c>
      <c r="F77" s="216">
        <v>38</v>
      </c>
      <c r="G77" s="216"/>
      <c r="H77" s="237"/>
      <c r="I77" s="236"/>
      <c r="J77" s="216"/>
      <c r="K77" s="216">
        <v>3</v>
      </c>
      <c r="L77" s="216"/>
      <c r="M77" s="216"/>
      <c r="N77" s="216"/>
      <c r="O77" s="216"/>
      <c r="P77" s="216"/>
      <c r="Q77" s="232"/>
      <c r="R77" s="232"/>
      <c r="S77" s="48">
        <v>39.22</v>
      </c>
      <c r="T77" s="48">
        <v>16.03</v>
      </c>
      <c r="U77" s="44">
        <v>8.5</v>
      </c>
      <c r="V77" s="91">
        <v>43</v>
      </c>
      <c r="W77" s="227"/>
      <c r="X77" s="220"/>
      <c r="Y77" s="220"/>
      <c r="Z77" s="226"/>
      <c r="AA77" s="226"/>
      <c r="AB77" s="226"/>
      <c r="AC77" s="226"/>
      <c r="AD77" s="226"/>
      <c r="AE77" s="202"/>
      <c r="AF77" s="47">
        <v>60.52</v>
      </c>
      <c r="AG77" s="46">
        <v>51.87</v>
      </c>
      <c r="AH77" s="46">
        <v>4.45</v>
      </c>
      <c r="AI77" s="217"/>
      <c r="AJ77" s="227"/>
      <c r="AK77" s="227"/>
      <c r="AL77" s="231"/>
      <c r="AM77" s="258"/>
      <c r="AN77" s="226"/>
      <c r="AO77" s="226"/>
      <c r="AP77" s="226"/>
      <c r="AQ77" s="226"/>
      <c r="AR77" s="217"/>
      <c r="AS77" s="218"/>
      <c r="AT77" s="217"/>
      <c r="AU77" s="217"/>
      <c r="AV77" s="221"/>
      <c r="AW77" s="217"/>
      <c r="AX77" s="2">
        <f t="shared" si="2"/>
        <v>0.85707204230006606</v>
      </c>
      <c r="AY77" s="224"/>
      <c r="AZ77" s="213"/>
      <c r="BA77" s="259"/>
      <c r="BB77" s="259"/>
      <c r="BC77" s="212"/>
      <c r="BD77" s="213"/>
      <c r="BF77" s="240" t="s">
        <v>50</v>
      </c>
      <c r="BG77" s="147"/>
      <c r="BH77" s="147"/>
      <c r="BI77" s="14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</row>
    <row r="78" spans="1:76" ht="15.75">
      <c r="A78" s="235" t="s">
        <v>85</v>
      </c>
      <c r="B78" s="241"/>
      <c r="C78" s="40">
        <v>18.125</v>
      </c>
      <c r="D78" s="216"/>
      <c r="E78" s="216"/>
      <c r="F78" s="216"/>
      <c r="G78" s="216"/>
      <c r="H78" s="237"/>
      <c r="I78" s="236"/>
      <c r="J78" s="216"/>
      <c r="K78" s="216"/>
      <c r="L78" s="216"/>
      <c r="M78" s="216"/>
      <c r="N78" s="216"/>
      <c r="O78" s="216"/>
      <c r="P78" s="216"/>
      <c r="Q78" s="232">
        <v>55.13</v>
      </c>
      <c r="R78" s="232">
        <v>40.92</v>
      </c>
      <c r="S78" s="48">
        <v>39.83</v>
      </c>
      <c r="T78" s="48">
        <v>18.5</v>
      </c>
      <c r="U78" s="44">
        <v>8.3000000000000007</v>
      </c>
      <c r="V78" s="91">
        <v>44</v>
      </c>
      <c r="W78" s="227">
        <v>7.27</v>
      </c>
      <c r="X78" s="220">
        <v>7.77</v>
      </c>
      <c r="Y78" s="220">
        <v>0.54</v>
      </c>
      <c r="Z78" s="226">
        <v>0.12</v>
      </c>
      <c r="AA78" s="226">
        <v>4.03</v>
      </c>
      <c r="AB78" s="226">
        <v>1.6890000000000001</v>
      </c>
      <c r="AC78" s="226">
        <v>0.55600000000000005</v>
      </c>
      <c r="AD78" s="226">
        <v>6.9000000000000006E-2</v>
      </c>
      <c r="AE78" s="200">
        <v>0.33800000000000002</v>
      </c>
      <c r="AF78" s="50">
        <v>59.13</v>
      </c>
      <c r="AG78" s="47">
        <v>43.43</v>
      </c>
      <c r="AH78" s="46"/>
      <c r="AI78" s="217">
        <v>9.6999999999999993</v>
      </c>
      <c r="AJ78" s="227">
        <v>10.82</v>
      </c>
      <c r="AK78" s="227">
        <v>0.64</v>
      </c>
      <c r="AL78" s="229">
        <v>0.121</v>
      </c>
      <c r="AM78" s="258">
        <v>4.03</v>
      </c>
      <c r="AN78" s="226">
        <v>0.13800000000000001</v>
      </c>
      <c r="AO78" s="226">
        <v>0.32</v>
      </c>
      <c r="AP78" s="220">
        <v>0.3</v>
      </c>
      <c r="AQ78" s="220">
        <v>7.0000000000000001E-3</v>
      </c>
      <c r="AR78" s="217"/>
      <c r="AS78" s="218">
        <v>0.81</v>
      </c>
      <c r="AT78" s="217">
        <v>36.08</v>
      </c>
      <c r="AU78" s="217">
        <v>14.58</v>
      </c>
      <c r="AV78" s="221">
        <v>35.24</v>
      </c>
      <c r="AW78" s="217">
        <v>8.93</v>
      </c>
      <c r="AX78" s="2">
        <f t="shared" si="2"/>
        <v>0.73448334178927788</v>
      </c>
      <c r="AY78" s="222">
        <f>(AB78-AN78*S78/AF78)/AB78</f>
        <v>0.94496336608472342</v>
      </c>
      <c r="AZ78" s="213">
        <v>0.76</v>
      </c>
      <c r="BA78" s="219">
        <v>245.26</v>
      </c>
      <c r="BB78" s="219">
        <v>156.84</v>
      </c>
      <c r="BC78" s="212">
        <f>SUM(BA78:BB78)</f>
        <v>402.1</v>
      </c>
      <c r="BD78" s="213">
        <f>BB78/BC78</f>
        <v>0.39005222581447402</v>
      </c>
      <c r="BF78" s="241"/>
      <c r="BG78" s="147"/>
      <c r="BH78" s="147"/>
      <c r="BI78" s="14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</row>
    <row r="79" spans="1:76" ht="15.75">
      <c r="A79" s="235"/>
      <c r="B79" s="214" t="s">
        <v>51</v>
      </c>
      <c r="C79" s="40">
        <v>18.375</v>
      </c>
      <c r="D79" s="216">
        <v>23</v>
      </c>
      <c r="E79" s="216">
        <v>38</v>
      </c>
      <c r="F79" s="216">
        <v>36</v>
      </c>
      <c r="G79" s="216"/>
      <c r="H79" s="237"/>
      <c r="I79" s="236"/>
      <c r="J79" s="216"/>
      <c r="K79" s="216">
        <v>3</v>
      </c>
      <c r="L79" s="216"/>
      <c r="M79" s="216"/>
      <c r="N79" s="216"/>
      <c r="O79" s="216"/>
      <c r="P79" s="216"/>
      <c r="Q79" s="232"/>
      <c r="R79" s="232"/>
      <c r="S79" s="41">
        <v>36.840000000000003</v>
      </c>
      <c r="T79" s="41">
        <v>23.4</v>
      </c>
      <c r="U79" s="44">
        <v>8.1</v>
      </c>
      <c r="V79" s="91">
        <v>43</v>
      </c>
      <c r="W79" s="227"/>
      <c r="X79" s="220"/>
      <c r="Y79" s="220"/>
      <c r="Z79" s="226"/>
      <c r="AA79" s="226"/>
      <c r="AB79" s="226"/>
      <c r="AC79" s="226"/>
      <c r="AD79" s="226"/>
      <c r="AE79" s="201"/>
      <c r="AF79" s="55">
        <v>54.8</v>
      </c>
      <c r="AG79" s="56">
        <v>35.909999999999997</v>
      </c>
      <c r="AH79" s="46">
        <v>9.5299999999999994</v>
      </c>
      <c r="AI79" s="217"/>
      <c r="AJ79" s="227"/>
      <c r="AK79" s="227"/>
      <c r="AL79" s="230"/>
      <c r="AM79" s="258"/>
      <c r="AN79" s="226"/>
      <c r="AO79" s="226"/>
      <c r="AP79" s="220"/>
      <c r="AQ79" s="220"/>
      <c r="AR79" s="217"/>
      <c r="AS79" s="218"/>
      <c r="AT79" s="217"/>
      <c r="AU79" s="217"/>
      <c r="AV79" s="221"/>
      <c r="AW79" s="217"/>
      <c r="AX79" s="2">
        <f t="shared" si="2"/>
        <v>0.65529197080291968</v>
      </c>
      <c r="AY79" s="223"/>
      <c r="AZ79" s="213"/>
      <c r="BA79" s="219"/>
      <c r="BB79" s="219"/>
      <c r="BC79" s="212"/>
      <c r="BD79" s="213"/>
      <c r="BF79" s="214" t="s">
        <v>51</v>
      </c>
      <c r="BG79" s="147"/>
      <c r="BH79" s="147"/>
      <c r="BI79" s="14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</row>
    <row r="80" spans="1:76" ht="15.75">
      <c r="A80" s="235"/>
      <c r="B80" s="215"/>
      <c r="C80" s="40">
        <v>18.625</v>
      </c>
      <c r="D80" s="216"/>
      <c r="E80" s="216"/>
      <c r="F80" s="216"/>
      <c r="G80" s="216"/>
      <c r="H80" s="237"/>
      <c r="I80" s="236"/>
      <c r="J80" s="216"/>
      <c r="K80" s="216"/>
      <c r="L80" s="216"/>
      <c r="M80" s="216"/>
      <c r="N80" s="216"/>
      <c r="O80" s="216"/>
      <c r="P80" s="216"/>
      <c r="Q80" s="232"/>
      <c r="R80" s="232"/>
      <c r="S80" s="41">
        <v>36.61</v>
      </c>
      <c r="T80" s="41">
        <v>17.36</v>
      </c>
      <c r="U80" s="44">
        <v>8.6999999999999993</v>
      </c>
      <c r="V80" s="91">
        <v>44</v>
      </c>
      <c r="W80" s="227"/>
      <c r="X80" s="220"/>
      <c r="Y80" s="220"/>
      <c r="Z80" s="226"/>
      <c r="AA80" s="226"/>
      <c r="AB80" s="226"/>
      <c r="AC80" s="226"/>
      <c r="AD80" s="226"/>
      <c r="AE80" s="201"/>
      <c r="AF80" s="41">
        <v>44.92</v>
      </c>
      <c r="AG80" s="41">
        <v>24.05</v>
      </c>
      <c r="AH80" s="46">
        <v>9.81</v>
      </c>
      <c r="AI80" s="217"/>
      <c r="AJ80" s="227"/>
      <c r="AK80" s="227"/>
      <c r="AL80" s="230"/>
      <c r="AM80" s="258"/>
      <c r="AN80" s="226"/>
      <c r="AO80" s="226"/>
      <c r="AP80" s="220"/>
      <c r="AQ80" s="220"/>
      <c r="AR80" s="217"/>
      <c r="AS80" s="218"/>
      <c r="AT80" s="217"/>
      <c r="AU80" s="217"/>
      <c r="AV80" s="221"/>
      <c r="AW80" s="217"/>
      <c r="AX80" s="2">
        <f t="shared" si="2"/>
        <v>0.53539626001780949</v>
      </c>
      <c r="AY80" s="223"/>
      <c r="AZ80" s="213"/>
      <c r="BA80" s="219"/>
      <c r="BB80" s="219"/>
      <c r="BC80" s="212"/>
      <c r="BD80" s="213"/>
      <c r="BF80" s="215"/>
      <c r="BG80" s="147"/>
      <c r="BH80" s="147"/>
      <c r="BI80" s="14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</row>
    <row r="81" spans="1:76" ht="15.75">
      <c r="A81" s="235"/>
      <c r="B81" s="238" t="s">
        <v>49</v>
      </c>
      <c r="C81" s="40">
        <v>18.875</v>
      </c>
      <c r="D81" s="216">
        <v>23</v>
      </c>
      <c r="E81" s="216">
        <v>38.5</v>
      </c>
      <c r="F81" s="216">
        <v>36</v>
      </c>
      <c r="G81" s="216"/>
      <c r="H81" s="237"/>
      <c r="I81" s="236"/>
      <c r="J81" s="216"/>
      <c r="K81" s="216">
        <v>2.5</v>
      </c>
      <c r="L81" s="216"/>
      <c r="M81" s="216"/>
      <c r="N81" s="216"/>
      <c r="O81" s="216"/>
      <c r="P81" s="216"/>
      <c r="Q81" s="232"/>
      <c r="R81" s="232"/>
      <c r="S81" s="41">
        <v>37.909999999999997</v>
      </c>
      <c r="T81" s="41">
        <v>16.940000000000001</v>
      </c>
      <c r="U81" s="44">
        <v>7.96</v>
      </c>
      <c r="V81" s="91">
        <v>42</v>
      </c>
      <c r="W81" s="227"/>
      <c r="X81" s="220"/>
      <c r="Y81" s="220"/>
      <c r="Z81" s="226"/>
      <c r="AA81" s="226"/>
      <c r="AB81" s="226"/>
      <c r="AC81" s="226"/>
      <c r="AD81" s="226"/>
      <c r="AE81" s="202"/>
      <c r="AF81" s="41">
        <v>49.56</v>
      </c>
      <c r="AG81" s="41">
        <v>27.2</v>
      </c>
      <c r="AH81" s="46">
        <v>6.97</v>
      </c>
      <c r="AI81" s="217"/>
      <c r="AJ81" s="227"/>
      <c r="AK81" s="227"/>
      <c r="AL81" s="231"/>
      <c r="AM81" s="258"/>
      <c r="AN81" s="226"/>
      <c r="AO81" s="226"/>
      <c r="AP81" s="220"/>
      <c r="AQ81" s="220"/>
      <c r="AR81" s="217"/>
      <c r="AS81" s="218"/>
      <c r="AT81" s="217"/>
      <c r="AU81" s="217"/>
      <c r="AV81" s="221"/>
      <c r="AW81" s="217"/>
      <c r="AX81" s="2">
        <f t="shared" si="2"/>
        <v>0.54882970137207421</v>
      </c>
      <c r="AY81" s="224"/>
      <c r="AZ81" s="213"/>
      <c r="BA81" s="219"/>
      <c r="BB81" s="219"/>
      <c r="BC81" s="212"/>
      <c r="BD81" s="213"/>
      <c r="BF81" s="238" t="s">
        <v>49</v>
      </c>
      <c r="BG81" s="147"/>
      <c r="BH81" s="147"/>
      <c r="BI81" s="14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</row>
    <row r="82" spans="1:76" ht="15.75">
      <c r="A82" s="235" t="s">
        <v>86</v>
      </c>
      <c r="B82" s="239"/>
      <c r="C82" s="40">
        <v>8.125</v>
      </c>
      <c r="D82" s="216"/>
      <c r="E82" s="216"/>
      <c r="F82" s="216"/>
      <c r="G82" s="216"/>
      <c r="H82" s="237"/>
      <c r="I82" s="236"/>
      <c r="J82" s="216"/>
      <c r="K82" s="216"/>
      <c r="L82" s="216"/>
      <c r="M82" s="216"/>
      <c r="N82" s="216"/>
      <c r="O82" s="216"/>
      <c r="P82" s="216"/>
      <c r="Q82" s="232">
        <v>37.979999999999997</v>
      </c>
      <c r="R82" s="232">
        <v>41.14</v>
      </c>
      <c r="S82" s="41">
        <v>36.36</v>
      </c>
      <c r="T82" s="41">
        <v>15.84</v>
      </c>
      <c r="U82" s="44">
        <v>8.3000000000000007</v>
      </c>
      <c r="V82" s="128">
        <v>40</v>
      </c>
      <c r="W82" s="226">
        <v>6.68</v>
      </c>
      <c r="X82" s="226">
        <v>7.78</v>
      </c>
      <c r="Y82" s="226">
        <v>0.41699999999999998</v>
      </c>
      <c r="Z82" s="226">
        <v>8.6999999999999994E-2</v>
      </c>
      <c r="AA82" s="226">
        <v>3.82</v>
      </c>
      <c r="AB82" s="226">
        <v>1.1120000000000001</v>
      </c>
      <c r="AC82" s="226">
        <v>2.8410000000000002</v>
      </c>
      <c r="AD82" s="226">
        <v>0.48099999999999998</v>
      </c>
      <c r="AE82" s="200">
        <v>9.8000000000000004E-2</v>
      </c>
      <c r="AF82" s="41">
        <v>48.02</v>
      </c>
      <c r="AG82" s="41">
        <v>19.350000000000001</v>
      </c>
      <c r="AH82" s="141">
        <v>8.83</v>
      </c>
      <c r="AI82" s="257">
        <v>8.68</v>
      </c>
      <c r="AJ82" s="226">
        <v>9.83</v>
      </c>
      <c r="AK82" s="226">
        <v>0.16800000000000001</v>
      </c>
      <c r="AL82" s="229">
        <v>0.107</v>
      </c>
      <c r="AM82" s="226">
        <v>4.24</v>
      </c>
      <c r="AN82" s="226">
        <v>0.32300000000000001</v>
      </c>
      <c r="AO82" s="226">
        <v>0.64</v>
      </c>
      <c r="AP82" s="226">
        <v>0.48</v>
      </c>
      <c r="AQ82" s="226">
        <v>1.6E-2</v>
      </c>
      <c r="AR82" s="226">
        <v>3.7999999999999999E-2</v>
      </c>
      <c r="AS82" s="226">
        <v>1.07</v>
      </c>
      <c r="AT82" s="226">
        <v>37.78</v>
      </c>
      <c r="AU82" s="226">
        <v>14.32</v>
      </c>
      <c r="AV82" s="221">
        <v>33.92</v>
      </c>
      <c r="AW82" s="218">
        <v>8.7799999999999994</v>
      </c>
      <c r="AX82" s="2">
        <f t="shared" si="2"/>
        <v>0.40295710120783007</v>
      </c>
      <c r="AY82" s="222">
        <f>(AB82-AN82*S82/AF82)/AB82</f>
        <v>0.78006241404211085</v>
      </c>
      <c r="AZ82" s="213">
        <v>0.76329999999999998</v>
      </c>
      <c r="BA82" s="219">
        <v>338.44</v>
      </c>
      <c r="BB82" s="219">
        <v>64.540000000000006</v>
      </c>
      <c r="BC82" s="212">
        <f>SUM(BA82:BB82)</f>
        <v>402.98</v>
      </c>
      <c r="BD82" s="213">
        <f>BB82/BC82</f>
        <v>0.16015683160454613</v>
      </c>
      <c r="BF82" s="239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</row>
    <row r="83" spans="1:76" ht="15.75">
      <c r="A83" s="235"/>
      <c r="B83" s="240" t="s">
        <v>50</v>
      </c>
      <c r="C83" s="40">
        <v>8.375</v>
      </c>
      <c r="D83" s="216">
        <v>23</v>
      </c>
      <c r="E83" s="216">
        <v>38.5</v>
      </c>
      <c r="F83" s="216">
        <v>36</v>
      </c>
      <c r="G83" s="216"/>
      <c r="H83" s="237"/>
      <c r="I83" s="236"/>
      <c r="J83" s="216"/>
      <c r="K83" s="216">
        <v>2.5</v>
      </c>
      <c r="L83" s="216"/>
      <c r="M83" s="216"/>
      <c r="N83" s="216"/>
      <c r="O83" s="216"/>
      <c r="P83" s="216"/>
      <c r="Q83" s="232"/>
      <c r="R83" s="232"/>
      <c r="S83" s="57">
        <v>41.53</v>
      </c>
      <c r="T83" s="57">
        <v>13.79</v>
      </c>
      <c r="U83" s="44">
        <v>8.1999999999999993</v>
      </c>
      <c r="V83" s="128">
        <v>41</v>
      </c>
      <c r="W83" s="226"/>
      <c r="X83" s="226"/>
      <c r="Y83" s="226"/>
      <c r="Z83" s="226"/>
      <c r="AA83" s="226"/>
      <c r="AB83" s="226"/>
      <c r="AC83" s="226"/>
      <c r="AD83" s="226"/>
      <c r="AE83" s="201"/>
      <c r="AF83" s="57">
        <v>57.75</v>
      </c>
      <c r="AG83" s="57">
        <v>37.26</v>
      </c>
      <c r="AH83" s="141">
        <v>3.94</v>
      </c>
      <c r="AI83" s="257"/>
      <c r="AJ83" s="226"/>
      <c r="AK83" s="226"/>
      <c r="AL83" s="230"/>
      <c r="AM83" s="226"/>
      <c r="AN83" s="226"/>
      <c r="AO83" s="226"/>
      <c r="AP83" s="226"/>
      <c r="AQ83" s="226"/>
      <c r="AR83" s="226"/>
      <c r="AS83" s="226"/>
      <c r="AT83" s="226"/>
      <c r="AU83" s="226"/>
      <c r="AV83" s="221"/>
      <c r="AW83" s="218"/>
      <c r="AX83" s="2">
        <f t="shared" si="2"/>
        <v>0.64519480519480521</v>
      </c>
      <c r="AY83" s="223"/>
      <c r="AZ83" s="213"/>
      <c r="BA83" s="219"/>
      <c r="BB83" s="219"/>
      <c r="BC83" s="212"/>
      <c r="BD83" s="213"/>
      <c r="BF83" s="240" t="s">
        <v>50</v>
      </c>
      <c r="BG83" s="152"/>
      <c r="BH83" s="152"/>
      <c r="BI83" s="152"/>
      <c r="BJ83" s="152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</row>
    <row r="84" spans="1:76" ht="15.75">
      <c r="A84" s="235"/>
      <c r="B84" s="241"/>
      <c r="C84" s="40">
        <v>8.625</v>
      </c>
      <c r="D84" s="216"/>
      <c r="E84" s="216"/>
      <c r="F84" s="216"/>
      <c r="G84" s="216"/>
      <c r="H84" s="237"/>
      <c r="I84" s="236"/>
      <c r="J84" s="216"/>
      <c r="K84" s="216"/>
      <c r="L84" s="216"/>
      <c r="M84" s="216"/>
      <c r="N84" s="216"/>
      <c r="O84" s="216"/>
      <c r="P84" s="216"/>
      <c r="Q84" s="232"/>
      <c r="R84" s="232"/>
      <c r="S84" s="57">
        <v>41.38</v>
      </c>
      <c r="T84" s="57"/>
      <c r="U84" s="44">
        <v>8.1</v>
      </c>
      <c r="V84" s="128">
        <v>42</v>
      </c>
      <c r="W84" s="226"/>
      <c r="X84" s="226"/>
      <c r="Y84" s="226"/>
      <c r="Z84" s="226"/>
      <c r="AA84" s="226"/>
      <c r="AB84" s="226"/>
      <c r="AC84" s="226"/>
      <c r="AD84" s="226"/>
      <c r="AE84" s="201"/>
      <c r="AF84" s="57">
        <v>61.6</v>
      </c>
      <c r="AG84" s="57">
        <v>52.5</v>
      </c>
      <c r="AH84" s="141"/>
      <c r="AI84" s="257"/>
      <c r="AJ84" s="226"/>
      <c r="AK84" s="226"/>
      <c r="AL84" s="230"/>
      <c r="AM84" s="226"/>
      <c r="AN84" s="226"/>
      <c r="AO84" s="226"/>
      <c r="AP84" s="226"/>
      <c r="AQ84" s="226"/>
      <c r="AR84" s="226"/>
      <c r="AS84" s="226"/>
      <c r="AT84" s="226"/>
      <c r="AU84" s="226"/>
      <c r="AV84" s="221"/>
      <c r="AW84" s="218"/>
      <c r="AX84" s="2">
        <f t="shared" si="2"/>
        <v>0.85227272727272729</v>
      </c>
      <c r="AY84" s="223"/>
      <c r="AZ84" s="213"/>
      <c r="BA84" s="219"/>
      <c r="BB84" s="219"/>
      <c r="BC84" s="212"/>
      <c r="BD84" s="213"/>
      <c r="BF84" s="241"/>
      <c r="BG84" s="147"/>
      <c r="BH84" s="147"/>
      <c r="BI84" s="14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</row>
    <row r="85" spans="1:76" ht="15.75">
      <c r="A85" s="235"/>
      <c r="B85" s="214" t="s">
        <v>51</v>
      </c>
      <c r="C85" s="40">
        <v>8.875</v>
      </c>
      <c r="D85" s="216">
        <v>23</v>
      </c>
      <c r="E85" s="216">
        <v>38.5</v>
      </c>
      <c r="F85" s="216">
        <v>36</v>
      </c>
      <c r="G85" s="216"/>
      <c r="H85" s="237"/>
      <c r="I85" s="236"/>
      <c r="J85" s="216"/>
      <c r="K85" s="216">
        <v>2.5</v>
      </c>
      <c r="L85" s="216"/>
      <c r="M85" s="216"/>
      <c r="N85" s="216"/>
      <c r="O85" s="216"/>
      <c r="P85" s="216"/>
      <c r="Q85" s="232"/>
      <c r="R85" s="232"/>
      <c r="S85" s="48">
        <v>37.83</v>
      </c>
      <c r="T85" s="48"/>
      <c r="U85" s="44">
        <v>8.1999999999999993</v>
      </c>
      <c r="V85" s="128">
        <v>40</v>
      </c>
      <c r="W85" s="226"/>
      <c r="X85" s="226"/>
      <c r="Y85" s="226"/>
      <c r="Z85" s="226"/>
      <c r="AA85" s="226"/>
      <c r="AB85" s="226"/>
      <c r="AC85" s="226"/>
      <c r="AD85" s="226"/>
      <c r="AE85" s="202"/>
      <c r="AF85" s="48">
        <v>56.51</v>
      </c>
      <c r="AG85" s="48">
        <v>39.840000000000003</v>
      </c>
      <c r="AH85" s="141"/>
      <c r="AI85" s="257"/>
      <c r="AJ85" s="226"/>
      <c r="AK85" s="226"/>
      <c r="AL85" s="231"/>
      <c r="AM85" s="226"/>
      <c r="AN85" s="226"/>
      <c r="AO85" s="226"/>
      <c r="AP85" s="226"/>
      <c r="AQ85" s="226"/>
      <c r="AR85" s="226"/>
      <c r="AS85" s="226"/>
      <c r="AT85" s="226"/>
      <c r="AU85" s="226"/>
      <c r="AV85" s="221"/>
      <c r="AW85" s="218"/>
      <c r="AX85" s="2">
        <f t="shared" si="2"/>
        <v>0.70500796319235537</v>
      </c>
      <c r="AY85" s="224"/>
      <c r="AZ85" s="213"/>
      <c r="BA85" s="219"/>
      <c r="BB85" s="219"/>
      <c r="BC85" s="212"/>
      <c r="BD85" s="213"/>
      <c r="BF85" s="214" t="s">
        <v>51</v>
      </c>
      <c r="BG85" s="162"/>
      <c r="BH85" s="162"/>
      <c r="BI85" s="162"/>
      <c r="BJ85" s="162"/>
      <c r="BK85" s="162"/>
      <c r="BL85" s="162"/>
      <c r="BM85" s="162"/>
      <c r="BN85" s="162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</row>
    <row r="86" spans="1:76" ht="18.75">
      <c r="A86" s="235" t="s">
        <v>87</v>
      </c>
      <c r="B86" s="215"/>
      <c r="C86" s="40">
        <v>9.125</v>
      </c>
      <c r="D86" s="216"/>
      <c r="E86" s="216"/>
      <c r="F86" s="216"/>
      <c r="G86" s="216"/>
      <c r="H86" s="237"/>
      <c r="I86" s="236"/>
      <c r="J86" s="216"/>
      <c r="K86" s="216"/>
      <c r="L86" s="216"/>
      <c r="M86" s="216"/>
      <c r="N86" s="216"/>
      <c r="O86" s="216"/>
      <c r="P86" s="216"/>
      <c r="Q86" s="232">
        <v>41.5</v>
      </c>
      <c r="R86" s="232">
        <v>42.4</v>
      </c>
      <c r="S86" s="44">
        <v>38.14</v>
      </c>
      <c r="T86" s="44">
        <v>20.34</v>
      </c>
      <c r="U86" s="44">
        <v>8.1</v>
      </c>
      <c r="V86" s="91">
        <v>42</v>
      </c>
      <c r="W86" s="227">
        <v>7.11</v>
      </c>
      <c r="X86" s="227">
        <v>8.89</v>
      </c>
      <c r="Y86" s="227">
        <v>0.57999999999999996</v>
      </c>
      <c r="Z86" s="227">
        <v>9.2999999999999999E-2</v>
      </c>
      <c r="AA86" s="226">
        <v>3.4</v>
      </c>
      <c r="AB86" s="226">
        <v>0.51600000000000001</v>
      </c>
      <c r="AC86" s="226">
        <v>1.579</v>
      </c>
      <c r="AD86" s="226">
        <v>0.27800000000000002</v>
      </c>
      <c r="AE86" s="200">
        <v>7.6999999999999999E-2</v>
      </c>
      <c r="AF86" s="50">
        <v>59.6</v>
      </c>
      <c r="AG86" s="50">
        <v>46.73</v>
      </c>
      <c r="AH86" s="50">
        <v>4.09</v>
      </c>
      <c r="AI86" s="220">
        <v>10</v>
      </c>
      <c r="AJ86" s="227">
        <v>12.44</v>
      </c>
      <c r="AK86" s="227">
        <v>0.75</v>
      </c>
      <c r="AL86" s="229">
        <v>0.127</v>
      </c>
      <c r="AM86" s="228">
        <v>2.56</v>
      </c>
      <c r="AN86" s="226">
        <v>7.0999999999999994E-2</v>
      </c>
      <c r="AO86" s="226">
        <v>0.31</v>
      </c>
      <c r="AP86" s="255">
        <v>0.37</v>
      </c>
      <c r="AQ86" s="255">
        <v>5.0000000000000001E-3</v>
      </c>
      <c r="AR86" s="217" t="s">
        <v>108</v>
      </c>
      <c r="AS86" s="218">
        <v>0.99</v>
      </c>
      <c r="AT86" s="218">
        <v>35.659999999999997</v>
      </c>
      <c r="AU86" s="220">
        <v>13.38</v>
      </c>
      <c r="AV86" s="221">
        <v>35.43</v>
      </c>
      <c r="AW86" s="218">
        <v>9</v>
      </c>
      <c r="AX86" s="2">
        <f t="shared" si="2"/>
        <v>0.78406040268456367</v>
      </c>
      <c r="AY86" s="222">
        <f>(AB86-AN86*S86/AF86)/AB86</f>
        <v>0.91194721918734711</v>
      </c>
      <c r="AZ86" s="213">
        <v>0.75670000000000004</v>
      </c>
      <c r="BA86" s="219">
        <v>412.8</v>
      </c>
      <c r="BB86" s="219"/>
      <c r="BC86" s="212">
        <f>SUM(BA86:BB86)</f>
        <v>412.8</v>
      </c>
      <c r="BD86" s="213">
        <f>BB86/BC86</f>
        <v>0</v>
      </c>
      <c r="BF86" s="215"/>
      <c r="BG86" s="58"/>
      <c r="BH86" s="58"/>
      <c r="BI86" s="59"/>
      <c r="BJ86" s="59"/>
      <c r="BK86" s="59"/>
      <c r="BL86" s="59"/>
      <c r="BM86" s="59"/>
      <c r="BN86" s="162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</row>
    <row r="87" spans="1:76" ht="18.75">
      <c r="A87" s="235"/>
      <c r="B87" s="238" t="s">
        <v>49</v>
      </c>
      <c r="C87" s="40">
        <v>9.375</v>
      </c>
      <c r="D87" s="216">
        <v>23</v>
      </c>
      <c r="E87" s="216">
        <v>40</v>
      </c>
      <c r="F87" s="216">
        <v>34</v>
      </c>
      <c r="G87" s="216"/>
      <c r="H87" s="237"/>
      <c r="I87" s="236"/>
      <c r="J87" s="216"/>
      <c r="K87" s="216">
        <v>3</v>
      </c>
      <c r="L87" s="216"/>
      <c r="M87" s="216"/>
      <c r="N87" s="216"/>
      <c r="O87" s="216"/>
      <c r="P87" s="216"/>
      <c r="Q87" s="232"/>
      <c r="R87" s="232"/>
      <c r="S87" s="44">
        <v>37.909999999999997</v>
      </c>
      <c r="T87" s="44">
        <v>17.66</v>
      </c>
      <c r="U87" s="44">
        <v>7.9</v>
      </c>
      <c r="V87" s="91">
        <v>40.5</v>
      </c>
      <c r="W87" s="227"/>
      <c r="X87" s="227"/>
      <c r="Y87" s="227"/>
      <c r="Z87" s="227"/>
      <c r="AA87" s="226"/>
      <c r="AB87" s="226"/>
      <c r="AC87" s="226"/>
      <c r="AD87" s="226"/>
      <c r="AE87" s="201"/>
      <c r="AF87" s="50">
        <v>56.05</v>
      </c>
      <c r="AG87" s="50">
        <v>37.880000000000003</v>
      </c>
      <c r="AH87" s="50">
        <v>5.86</v>
      </c>
      <c r="AI87" s="220"/>
      <c r="AJ87" s="227"/>
      <c r="AK87" s="227"/>
      <c r="AL87" s="230"/>
      <c r="AM87" s="228"/>
      <c r="AN87" s="226"/>
      <c r="AO87" s="226"/>
      <c r="AP87" s="256"/>
      <c r="AQ87" s="256"/>
      <c r="AR87" s="217"/>
      <c r="AS87" s="218"/>
      <c r="AT87" s="218"/>
      <c r="AU87" s="220"/>
      <c r="AV87" s="221"/>
      <c r="AW87" s="218"/>
      <c r="AX87" s="2">
        <f t="shared" si="2"/>
        <v>0.67582515611061555</v>
      </c>
      <c r="AY87" s="223"/>
      <c r="AZ87" s="213"/>
      <c r="BA87" s="219"/>
      <c r="BB87" s="219"/>
      <c r="BC87" s="212"/>
      <c r="BD87" s="213"/>
      <c r="BF87" s="238" t="s">
        <v>49</v>
      </c>
      <c r="BG87" s="59"/>
      <c r="BH87" s="59"/>
      <c r="BI87" s="59"/>
      <c r="BJ87" s="59"/>
      <c r="BK87" s="59"/>
      <c r="BL87" s="59"/>
      <c r="BM87" s="59"/>
      <c r="BN87" s="162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</row>
    <row r="88" spans="1:76" ht="16.5" customHeight="1">
      <c r="A88" s="235"/>
      <c r="B88" s="239"/>
      <c r="C88" s="40">
        <v>9.625</v>
      </c>
      <c r="D88" s="216"/>
      <c r="E88" s="216"/>
      <c r="F88" s="216"/>
      <c r="G88" s="216"/>
      <c r="H88" s="237"/>
      <c r="I88" s="236"/>
      <c r="J88" s="216"/>
      <c r="K88" s="216"/>
      <c r="L88" s="216"/>
      <c r="M88" s="216"/>
      <c r="N88" s="216"/>
      <c r="O88" s="216"/>
      <c r="P88" s="216"/>
      <c r="Q88" s="232"/>
      <c r="R88" s="232"/>
      <c r="S88" s="44">
        <v>39.76</v>
      </c>
      <c r="T88" s="44">
        <v>15.91</v>
      </c>
      <c r="U88" s="44">
        <v>8.3000000000000007</v>
      </c>
      <c r="V88" s="91">
        <v>43</v>
      </c>
      <c r="W88" s="227"/>
      <c r="X88" s="227"/>
      <c r="Y88" s="227"/>
      <c r="Z88" s="227"/>
      <c r="AA88" s="226"/>
      <c r="AB88" s="226"/>
      <c r="AC88" s="226"/>
      <c r="AD88" s="226"/>
      <c r="AE88" s="201"/>
      <c r="AF88" s="50">
        <v>59.6</v>
      </c>
      <c r="AG88" s="50">
        <v>45.5</v>
      </c>
      <c r="AH88" s="50">
        <v>3.71</v>
      </c>
      <c r="AI88" s="220"/>
      <c r="AJ88" s="227"/>
      <c r="AK88" s="227"/>
      <c r="AL88" s="230"/>
      <c r="AM88" s="228"/>
      <c r="AN88" s="226"/>
      <c r="AO88" s="226"/>
      <c r="AP88" s="256"/>
      <c r="AQ88" s="256"/>
      <c r="AR88" s="217"/>
      <c r="AS88" s="218"/>
      <c r="AT88" s="218"/>
      <c r="AU88" s="220"/>
      <c r="AV88" s="221"/>
      <c r="AW88" s="218"/>
      <c r="AX88" s="2">
        <f t="shared" si="2"/>
        <v>0.76342281879194629</v>
      </c>
      <c r="AY88" s="223"/>
      <c r="AZ88" s="213"/>
      <c r="BA88" s="219"/>
      <c r="BB88" s="219"/>
      <c r="BC88" s="212"/>
      <c r="BD88" s="213"/>
      <c r="BF88" s="239"/>
      <c r="BG88" s="163"/>
      <c r="BH88" s="163"/>
      <c r="BI88" s="163"/>
      <c r="BJ88" s="163"/>
      <c r="BK88" s="163"/>
      <c r="BL88" s="163"/>
      <c r="BM88" s="163"/>
      <c r="BN88" s="162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</row>
    <row r="89" spans="1:76" ht="19.5" customHeight="1">
      <c r="A89" s="235"/>
      <c r="B89" s="240" t="s">
        <v>50</v>
      </c>
      <c r="C89" s="40">
        <v>9.875</v>
      </c>
      <c r="D89" s="216">
        <v>23</v>
      </c>
      <c r="E89" s="216">
        <v>40</v>
      </c>
      <c r="F89" s="216">
        <v>34</v>
      </c>
      <c r="G89" s="216"/>
      <c r="H89" s="237"/>
      <c r="I89" s="236"/>
      <c r="J89" s="216"/>
      <c r="K89" s="216">
        <v>3</v>
      </c>
      <c r="L89" s="216"/>
      <c r="M89" s="216"/>
      <c r="N89" s="216"/>
      <c r="O89" s="216"/>
      <c r="P89" s="216"/>
      <c r="Q89" s="232"/>
      <c r="R89" s="232"/>
      <c r="S89" s="44">
        <v>39</v>
      </c>
      <c r="T89" s="44">
        <v>15.15</v>
      </c>
      <c r="U89" s="44">
        <v>8</v>
      </c>
      <c r="V89" s="91">
        <v>44</v>
      </c>
      <c r="W89" s="227"/>
      <c r="X89" s="227"/>
      <c r="Y89" s="227"/>
      <c r="Z89" s="227"/>
      <c r="AA89" s="226"/>
      <c r="AB89" s="226"/>
      <c r="AC89" s="226"/>
      <c r="AD89" s="226"/>
      <c r="AE89" s="202"/>
      <c r="AF89" s="44">
        <v>57.18</v>
      </c>
      <c r="AG89" s="44">
        <v>41.03</v>
      </c>
      <c r="AH89" s="50">
        <v>6.9</v>
      </c>
      <c r="AI89" s="220"/>
      <c r="AJ89" s="227"/>
      <c r="AK89" s="227"/>
      <c r="AL89" s="231"/>
      <c r="AM89" s="228"/>
      <c r="AN89" s="226"/>
      <c r="AO89" s="226"/>
      <c r="AP89" s="256"/>
      <c r="AQ89" s="256"/>
      <c r="AR89" s="217"/>
      <c r="AS89" s="218"/>
      <c r="AT89" s="218"/>
      <c r="AU89" s="220"/>
      <c r="AV89" s="221"/>
      <c r="AW89" s="218"/>
      <c r="AX89" s="2">
        <f t="shared" si="2"/>
        <v>0.71755858691850305</v>
      </c>
      <c r="AY89" s="224"/>
      <c r="AZ89" s="213"/>
      <c r="BA89" s="219"/>
      <c r="BB89" s="219"/>
      <c r="BC89" s="212"/>
      <c r="BD89" s="213"/>
      <c r="BF89" s="240" t="s">
        <v>50</v>
      </c>
      <c r="BG89" s="59"/>
      <c r="BH89" s="59"/>
      <c r="BI89" s="163"/>
      <c r="BJ89" s="163"/>
      <c r="BK89" s="163"/>
      <c r="BL89" s="163"/>
      <c r="BM89" s="163"/>
      <c r="BN89" s="162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</row>
    <row r="90" spans="1:76" ht="18.75">
      <c r="A90" s="235" t="s">
        <v>88</v>
      </c>
      <c r="B90" s="241"/>
      <c r="C90" s="40">
        <v>10.125</v>
      </c>
      <c r="D90" s="216"/>
      <c r="E90" s="216"/>
      <c r="F90" s="216"/>
      <c r="G90" s="216"/>
      <c r="H90" s="237"/>
      <c r="I90" s="236"/>
      <c r="J90" s="216"/>
      <c r="K90" s="216"/>
      <c r="L90" s="216"/>
      <c r="M90" s="216"/>
      <c r="N90" s="216"/>
      <c r="O90" s="216"/>
      <c r="P90" s="216"/>
      <c r="Q90" s="232">
        <v>25.23</v>
      </c>
      <c r="R90" s="232">
        <v>51.57</v>
      </c>
      <c r="S90" s="44">
        <v>38.64</v>
      </c>
      <c r="T90" s="44">
        <v>15.44</v>
      </c>
      <c r="U90" s="44">
        <v>7.8</v>
      </c>
      <c r="V90" s="91">
        <v>42</v>
      </c>
      <c r="W90" s="227">
        <v>6.83</v>
      </c>
      <c r="X90" s="227">
        <v>8.4700000000000006</v>
      </c>
      <c r="Y90" s="227">
        <v>0.11799999999999999</v>
      </c>
      <c r="Z90" s="226">
        <v>8.8999999999999996E-2</v>
      </c>
      <c r="AA90" s="226">
        <v>4.24</v>
      </c>
      <c r="AB90" s="226">
        <v>0.52400000000000002</v>
      </c>
      <c r="AC90" s="226">
        <v>1.5169999999999999</v>
      </c>
      <c r="AD90" s="226">
        <v>0.30199999999999999</v>
      </c>
      <c r="AE90" s="200">
        <v>8.1000000000000003E-2</v>
      </c>
      <c r="AF90" s="50">
        <v>61.3</v>
      </c>
      <c r="AG90" s="50">
        <v>52.14</v>
      </c>
      <c r="AH90" s="50">
        <v>4.54</v>
      </c>
      <c r="AI90" s="220">
        <v>10.17</v>
      </c>
      <c r="AJ90" s="227">
        <v>11.01</v>
      </c>
      <c r="AK90" s="227">
        <v>0.54800000000000004</v>
      </c>
      <c r="AL90" s="229">
        <v>0.123</v>
      </c>
      <c r="AM90" s="228">
        <v>2.76</v>
      </c>
      <c r="AN90" s="226">
        <v>4.2000000000000003E-2</v>
      </c>
      <c r="AO90" s="226">
        <v>0.31</v>
      </c>
      <c r="AP90" s="226">
        <v>0.39</v>
      </c>
      <c r="AQ90" s="226"/>
      <c r="AR90" s="217"/>
      <c r="AS90" s="218">
        <v>1.17</v>
      </c>
      <c r="AT90" s="218">
        <v>36.51</v>
      </c>
      <c r="AU90" s="218">
        <v>14.52</v>
      </c>
      <c r="AV90" s="221">
        <v>33.32</v>
      </c>
      <c r="AW90" s="218">
        <v>8.34</v>
      </c>
      <c r="AX90" s="2">
        <f t="shared" si="2"/>
        <v>0.85057096247960851</v>
      </c>
      <c r="AY90" s="222">
        <f>(AB90-AN90*S90/AF90)/AB90</f>
        <v>0.94947635829296539</v>
      </c>
      <c r="AZ90" s="249">
        <v>0.76</v>
      </c>
      <c r="BA90" s="252">
        <v>233.36</v>
      </c>
      <c r="BB90" s="252">
        <v>165.46</v>
      </c>
      <c r="BC90" s="212">
        <f>SUM(BA90:BB90)</f>
        <v>398.82000000000005</v>
      </c>
      <c r="BD90" s="213">
        <f>BB90/BC90</f>
        <v>0.41487387793992275</v>
      </c>
      <c r="BF90" s="241"/>
      <c r="BG90" s="59"/>
      <c r="BH90" s="59"/>
      <c r="BI90" s="163"/>
      <c r="BJ90" s="163"/>
      <c r="BK90" s="163"/>
      <c r="BL90" s="163"/>
      <c r="BM90" s="163"/>
      <c r="BN90" s="162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</row>
    <row r="91" spans="1:76" ht="15.75">
      <c r="A91" s="235"/>
      <c r="B91" s="214" t="s">
        <v>51</v>
      </c>
      <c r="C91" s="40">
        <v>10.375</v>
      </c>
      <c r="D91" s="216">
        <v>23</v>
      </c>
      <c r="E91" s="216">
        <v>40</v>
      </c>
      <c r="F91" s="216">
        <v>34</v>
      </c>
      <c r="G91" s="216"/>
      <c r="H91" s="237"/>
      <c r="I91" s="236"/>
      <c r="J91" s="216"/>
      <c r="K91" s="216">
        <v>3</v>
      </c>
      <c r="L91" s="216"/>
      <c r="M91" s="216"/>
      <c r="N91" s="216"/>
      <c r="O91" s="216"/>
      <c r="P91" s="216"/>
      <c r="Q91" s="232"/>
      <c r="R91" s="232"/>
      <c r="S91" s="44">
        <v>39.35</v>
      </c>
      <c r="T91" s="44">
        <v>20.68</v>
      </c>
      <c r="U91" s="44">
        <v>7.9</v>
      </c>
      <c r="V91" s="91">
        <v>42</v>
      </c>
      <c r="W91" s="227"/>
      <c r="X91" s="227"/>
      <c r="Y91" s="227"/>
      <c r="Z91" s="226"/>
      <c r="AA91" s="226"/>
      <c r="AB91" s="226"/>
      <c r="AC91" s="226"/>
      <c r="AD91" s="226"/>
      <c r="AE91" s="201"/>
      <c r="AF91" s="50">
        <v>59.52</v>
      </c>
      <c r="AG91" s="50">
        <v>48.25</v>
      </c>
      <c r="AH91" s="50">
        <v>7.09</v>
      </c>
      <c r="AI91" s="220"/>
      <c r="AJ91" s="227"/>
      <c r="AK91" s="227"/>
      <c r="AL91" s="230"/>
      <c r="AM91" s="228"/>
      <c r="AN91" s="226"/>
      <c r="AO91" s="226"/>
      <c r="AP91" s="226"/>
      <c r="AQ91" s="226"/>
      <c r="AR91" s="217"/>
      <c r="AS91" s="218"/>
      <c r="AT91" s="218"/>
      <c r="AU91" s="218"/>
      <c r="AV91" s="221"/>
      <c r="AW91" s="218"/>
      <c r="AX91" s="2">
        <f>AG91/AF91</f>
        <v>0.81065188172043001</v>
      </c>
      <c r="AY91" s="223"/>
      <c r="AZ91" s="250"/>
      <c r="BA91" s="253"/>
      <c r="BB91" s="253"/>
      <c r="BC91" s="212"/>
      <c r="BD91" s="213"/>
      <c r="BF91" s="214" t="s">
        <v>51</v>
      </c>
      <c r="BG91" s="162"/>
      <c r="BH91" s="162"/>
      <c r="BI91" s="162"/>
      <c r="BJ91" s="162"/>
      <c r="BK91" s="162"/>
      <c r="BL91" s="162"/>
      <c r="BM91" s="162"/>
      <c r="BN91" s="162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</row>
    <row r="92" spans="1:76" ht="15.75">
      <c r="A92" s="235"/>
      <c r="B92" s="215"/>
      <c r="C92" s="40">
        <v>10.625</v>
      </c>
      <c r="D92" s="216"/>
      <c r="E92" s="216"/>
      <c r="F92" s="216"/>
      <c r="G92" s="216"/>
      <c r="H92" s="237"/>
      <c r="I92" s="236"/>
      <c r="J92" s="216"/>
      <c r="K92" s="216"/>
      <c r="L92" s="216"/>
      <c r="M92" s="216"/>
      <c r="N92" s="216"/>
      <c r="O92" s="216"/>
      <c r="P92" s="216"/>
      <c r="Q92" s="232"/>
      <c r="R92" s="232"/>
      <c r="S92" s="44">
        <v>39.65</v>
      </c>
      <c r="T92" s="44">
        <v>19.420000000000002</v>
      </c>
      <c r="U92" s="44">
        <v>8.1</v>
      </c>
      <c r="V92" s="91">
        <v>43</v>
      </c>
      <c r="W92" s="227"/>
      <c r="X92" s="227"/>
      <c r="Y92" s="227"/>
      <c r="Z92" s="226"/>
      <c r="AA92" s="226"/>
      <c r="AB92" s="226"/>
      <c r="AC92" s="226"/>
      <c r="AD92" s="226"/>
      <c r="AE92" s="201"/>
      <c r="AF92" s="50">
        <v>59.29</v>
      </c>
      <c r="AG92" s="50">
        <v>44.66</v>
      </c>
      <c r="AH92" s="50">
        <v>4.87</v>
      </c>
      <c r="AI92" s="220"/>
      <c r="AJ92" s="227"/>
      <c r="AK92" s="227"/>
      <c r="AL92" s="230"/>
      <c r="AM92" s="228"/>
      <c r="AN92" s="226"/>
      <c r="AO92" s="226"/>
      <c r="AP92" s="226"/>
      <c r="AQ92" s="226"/>
      <c r="AR92" s="217"/>
      <c r="AS92" s="218"/>
      <c r="AT92" s="218"/>
      <c r="AU92" s="218"/>
      <c r="AV92" s="221"/>
      <c r="AW92" s="218"/>
      <c r="AX92" s="2">
        <f t="shared" si="2"/>
        <v>0.75324675324675316</v>
      </c>
      <c r="AY92" s="223"/>
      <c r="AZ92" s="250"/>
      <c r="BA92" s="253"/>
      <c r="BB92" s="253"/>
      <c r="BC92" s="212"/>
      <c r="BD92" s="213"/>
      <c r="BF92" s="215"/>
      <c r="BG92" s="147"/>
      <c r="BH92" s="147"/>
      <c r="BI92" s="14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</row>
    <row r="93" spans="1:76" ht="15.75">
      <c r="A93" s="235"/>
      <c r="B93" s="238" t="s">
        <v>49</v>
      </c>
      <c r="C93" s="40">
        <v>10.875</v>
      </c>
      <c r="D93" s="216">
        <v>23</v>
      </c>
      <c r="E93" s="216">
        <v>40</v>
      </c>
      <c r="F93" s="216">
        <v>34</v>
      </c>
      <c r="G93" s="216"/>
      <c r="H93" s="237"/>
      <c r="I93" s="236"/>
      <c r="J93" s="216"/>
      <c r="K93" s="216">
        <v>3</v>
      </c>
      <c r="L93" s="216"/>
      <c r="M93" s="216"/>
      <c r="N93" s="216"/>
      <c r="O93" s="216"/>
      <c r="P93" s="216"/>
      <c r="Q93" s="232"/>
      <c r="R93" s="232"/>
      <c r="S93" s="44">
        <v>39.840000000000003</v>
      </c>
      <c r="T93" s="44">
        <v>17.22</v>
      </c>
      <c r="U93" s="44">
        <v>8.4</v>
      </c>
      <c r="V93" s="91">
        <v>41</v>
      </c>
      <c r="W93" s="227"/>
      <c r="X93" s="227"/>
      <c r="Y93" s="227"/>
      <c r="Z93" s="226"/>
      <c r="AA93" s="226"/>
      <c r="AB93" s="226"/>
      <c r="AC93" s="226"/>
      <c r="AD93" s="226"/>
      <c r="AE93" s="202"/>
      <c r="AF93" s="50">
        <v>60.76</v>
      </c>
      <c r="AG93" s="50">
        <v>50.95</v>
      </c>
      <c r="AH93" s="50">
        <v>4.49</v>
      </c>
      <c r="AI93" s="220"/>
      <c r="AJ93" s="227"/>
      <c r="AK93" s="227"/>
      <c r="AL93" s="231"/>
      <c r="AM93" s="228"/>
      <c r="AN93" s="226"/>
      <c r="AO93" s="226"/>
      <c r="AP93" s="226"/>
      <c r="AQ93" s="226"/>
      <c r="AR93" s="217"/>
      <c r="AS93" s="218"/>
      <c r="AT93" s="218"/>
      <c r="AU93" s="218"/>
      <c r="AV93" s="221"/>
      <c r="AW93" s="218"/>
      <c r="AX93" s="2">
        <f t="shared" si="2"/>
        <v>0.83854509545753797</v>
      </c>
      <c r="AY93" s="224"/>
      <c r="AZ93" s="251"/>
      <c r="BA93" s="254"/>
      <c r="BB93" s="254"/>
      <c r="BC93" s="212"/>
      <c r="BD93" s="213"/>
      <c r="BF93" s="238" t="s">
        <v>49</v>
      </c>
      <c r="BG93" s="147"/>
      <c r="BH93" s="147"/>
      <c r="BI93" s="14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</row>
    <row r="94" spans="1:76" ht="15.75">
      <c r="A94" s="235" t="s">
        <v>89</v>
      </c>
      <c r="B94" s="239"/>
      <c r="C94" s="40">
        <v>11.125</v>
      </c>
      <c r="D94" s="216"/>
      <c r="E94" s="216"/>
      <c r="F94" s="216"/>
      <c r="G94" s="216"/>
      <c r="H94" s="237"/>
      <c r="I94" s="236"/>
      <c r="J94" s="216"/>
      <c r="K94" s="216"/>
      <c r="L94" s="216"/>
      <c r="M94" s="216"/>
      <c r="N94" s="216"/>
      <c r="O94" s="216"/>
      <c r="P94" s="216"/>
      <c r="Q94" s="232">
        <v>25.93</v>
      </c>
      <c r="R94" s="232">
        <v>43.56</v>
      </c>
      <c r="S94" s="44">
        <v>39.6</v>
      </c>
      <c r="T94" s="44">
        <v>16.28</v>
      </c>
      <c r="U94" s="44">
        <v>8</v>
      </c>
      <c r="V94" s="91">
        <v>43</v>
      </c>
      <c r="W94" s="227">
        <v>6.8</v>
      </c>
      <c r="X94" s="227">
        <v>8.3800000000000008</v>
      </c>
      <c r="Y94" s="227">
        <v>0.20899999999999999</v>
      </c>
      <c r="Z94" s="227">
        <v>1.089</v>
      </c>
      <c r="AA94" s="226">
        <v>4.67</v>
      </c>
      <c r="AB94" s="226">
        <v>0.52300000000000002</v>
      </c>
      <c r="AC94" s="226">
        <v>1.18</v>
      </c>
      <c r="AD94" s="226">
        <v>0.20399999999999999</v>
      </c>
      <c r="AE94" s="200">
        <v>7.0999999999999994E-2</v>
      </c>
      <c r="AF94" s="50">
        <v>59.98</v>
      </c>
      <c r="AG94" s="50">
        <v>48.58</v>
      </c>
      <c r="AH94" s="50">
        <v>4.5599999999999996</v>
      </c>
      <c r="AI94" s="220">
        <v>9.5500000000000007</v>
      </c>
      <c r="AJ94" s="227">
        <v>12.01</v>
      </c>
      <c r="AK94" s="227">
        <v>0.49199999999999999</v>
      </c>
      <c r="AL94" s="229">
        <v>0.123</v>
      </c>
      <c r="AM94" s="228">
        <v>3.82</v>
      </c>
      <c r="AN94" s="226">
        <v>7.8E-2</v>
      </c>
      <c r="AO94" s="226"/>
      <c r="AP94" s="217"/>
      <c r="AQ94" s="217">
        <v>6.0000000000000001E-3</v>
      </c>
      <c r="AR94" s="217"/>
      <c r="AS94" s="218">
        <v>0.8</v>
      </c>
      <c r="AT94" s="218">
        <v>32.6</v>
      </c>
      <c r="AU94" s="220">
        <v>15.98</v>
      </c>
      <c r="AV94" s="221">
        <v>32.08</v>
      </c>
      <c r="AW94" s="213">
        <v>8.9399999999999993E-2</v>
      </c>
      <c r="AX94" s="2">
        <f t="shared" si="2"/>
        <v>0.80993664554851619</v>
      </c>
      <c r="AY94" s="222">
        <f>(AB94-AN94*S94/AF94)/AB94</f>
        <v>0.90153505598105677</v>
      </c>
      <c r="AZ94" s="213">
        <v>0.77</v>
      </c>
      <c r="BA94" s="219">
        <v>262.33999999999997</v>
      </c>
      <c r="BB94" s="219">
        <v>163.34</v>
      </c>
      <c r="BC94" s="212">
        <f>SUM(BA94:BB94)</f>
        <v>425.67999999999995</v>
      </c>
      <c r="BD94" s="213">
        <f>BB94/BC94</f>
        <v>0.383715467017478</v>
      </c>
      <c r="BF94" s="239"/>
      <c r="BG94" s="147"/>
      <c r="BH94" s="147"/>
      <c r="BI94" s="14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</row>
    <row r="95" spans="1:76" ht="15.75">
      <c r="A95" s="235"/>
      <c r="B95" s="240" t="s">
        <v>50</v>
      </c>
      <c r="C95" s="40">
        <v>11.375</v>
      </c>
      <c r="D95" s="216">
        <v>25</v>
      </c>
      <c r="E95" s="216">
        <v>42</v>
      </c>
      <c r="F95" s="216">
        <v>31</v>
      </c>
      <c r="G95" s="216"/>
      <c r="H95" s="237"/>
      <c r="I95" s="236"/>
      <c r="J95" s="216"/>
      <c r="K95" s="216">
        <v>2</v>
      </c>
      <c r="L95" s="216"/>
      <c r="M95" s="216"/>
      <c r="N95" s="216"/>
      <c r="O95" s="216"/>
      <c r="P95" s="216"/>
      <c r="Q95" s="232"/>
      <c r="R95" s="232"/>
      <c r="S95" s="44">
        <v>36.6</v>
      </c>
      <c r="T95" s="44">
        <v>18.07</v>
      </c>
      <c r="U95" s="44">
        <v>9</v>
      </c>
      <c r="V95" s="91">
        <v>35</v>
      </c>
      <c r="W95" s="227"/>
      <c r="X95" s="227"/>
      <c r="Y95" s="227"/>
      <c r="Z95" s="227"/>
      <c r="AA95" s="226"/>
      <c r="AB95" s="226"/>
      <c r="AC95" s="226"/>
      <c r="AD95" s="226"/>
      <c r="AE95" s="201"/>
      <c r="AF95" s="50">
        <v>53.27</v>
      </c>
      <c r="AG95" s="50">
        <v>38.6</v>
      </c>
      <c r="AH95" s="50">
        <v>8.9499999999999993</v>
      </c>
      <c r="AI95" s="220"/>
      <c r="AJ95" s="227"/>
      <c r="AK95" s="227"/>
      <c r="AL95" s="230"/>
      <c r="AM95" s="228"/>
      <c r="AN95" s="226"/>
      <c r="AO95" s="226"/>
      <c r="AP95" s="217"/>
      <c r="AQ95" s="217"/>
      <c r="AR95" s="217"/>
      <c r="AS95" s="218"/>
      <c r="AT95" s="218"/>
      <c r="AU95" s="220"/>
      <c r="AV95" s="221"/>
      <c r="AW95" s="218"/>
      <c r="AX95" s="2">
        <f t="shared" si="2"/>
        <v>0.72461047493899</v>
      </c>
      <c r="AY95" s="223"/>
      <c r="AZ95" s="213"/>
      <c r="BA95" s="219"/>
      <c r="BB95" s="219"/>
      <c r="BC95" s="212"/>
      <c r="BD95" s="213"/>
      <c r="BF95" s="240" t="s">
        <v>50</v>
      </c>
      <c r="BG95" s="147"/>
      <c r="BH95" s="147"/>
      <c r="BI95" s="14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</row>
    <row r="96" spans="1:76" ht="15.75">
      <c r="A96" s="235"/>
      <c r="B96" s="241"/>
      <c r="C96" s="40">
        <v>11.625</v>
      </c>
      <c r="D96" s="216"/>
      <c r="E96" s="216"/>
      <c r="F96" s="216"/>
      <c r="G96" s="216"/>
      <c r="H96" s="237"/>
      <c r="I96" s="236"/>
      <c r="J96" s="216"/>
      <c r="K96" s="216"/>
      <c r="L96" s="216"/>
      <c r="M96" s="216"/>
      <c r="N96" s="216"/>
      <c r="O96" s="216"/>
      <c r="P96" s="216"/>
      <c r="Q96" s="232"/>
      <c r="R96" s="232"/>
      <c r="S96" s="44">
        <v>37.520000000000003</v>
      </c>
      <c r="T96" s="44">
        <v>20.45</v>
      </c>
      <c r="U96" s="44">
        <v>8.6</v>
      </c>
      <c r="V96" s="91">
        <v>40</v>
      </c>
      <c r="W96" s="227"/>
      <c r="X96" s="227"/>
      <c r="Y96" s="227"/>
      <c r="Z96" s="227"/>
      <c r="AA96" s="226"/>
      <c r="AB96" s="226"/>
      <c r="AC96" s="226"/>
      <c r="AD96" s="226"/>
      <c r="AE96" s="201"/>
      <c r="AF96" s="50">
        <v>58.52</v>
      </c>
      <c r="AG96" s="50">
        <v>42.92</v>
      </c>
      <c r="AH96" s="50">
        <v>5.51</v>
      </c>
      <c r="AI96" s="220"/>
      <c r="AJ96" s="227"/>
      <c r="AK96" s="227"/>
      <c r="AL96" s="230"/>
      <c r="AM96" s="228"/>
      <c r="AN96" s="226"/>
      <c r="AO96" s="226"/>
      <c r="AP96" s="217"/>
      <c r="AQ96" s="217"/>
      <c r="AR96" s="217"/>
      <c r="AS96" s="218"/>
      <c r="AT96" s="218"/>
      <c r="AU96" s="220"/>
      <c r="AV96" s="221"/>
      <c r="AW96" s="218"/>
      <c r="AX96" s="2">
        <f t="shared" si="2"/>
        <v>0.73342447026657553</v>
      </c>
      <c r="AY96" s="223"/>
      <c r="AZ96" s="213"/>
      <c r="BA96" s="219"/>
      <c r="BB96" s="219"/>
      <c r="BC96" s="212"/>
      <c r="BD96" s="213"/>
      <c r="BF96" s="241"/>
      <c r="BG96" s="147"/>
      <c r="BH96" s="147"/>
      <c r="BI96" s="14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</row>
    <row r="97" spans="1:76" ht="15.75">
      <c r="A97" s="235"/>
      <c r="B97" s="214" t="s">
        <v>51</v>
      </c>
      <c r="C97" s="40">
        <v>11.875</v>
      </c>
      <c r="D97" s="216"/>
      <c r="E97" s="216"/>
      <c r="F97" s="216"/>
      <c r="G97" s="216"/>
      <c r="H97" s="237"/>
      <c r="I97" s="236"/>
      <c r="J97" s="216"/>
      <c r="K97" s="216"/>
      <c r="L97" s="216"/>
      <c r="M97" s="216"/>
      <c r="N97" s="216"/>
      <c r="O97" s="216"/>
      <c r="P97" s="216"/>
      <c r="Q97" s="232"/>
      <c r="R97" s="232"/>
      <c r="S97" s="44">
        <v>41.47</v>
      </c>
      <c r="T97" s="44">
        <v>16.25</v>
      </c>
      <c r="U97" s="44">
        <v>7.4</v>
      </c>
      <c r="V97" s="91">
        <v>37</v>
      </c>
      <c r="W97" s="227"/>
      <c r="X97" s="227"/>
      <c r="Y97" s="227"/>
      <c r="Z97" s="227"/>
      <c r="AA97" s="226"/>
      <c r="AB97" s="226"/>
      <c r="AC97" s="226"/>
      <c r="AD97" s="226"/>
      <c r="AE97" s="202"/>
      <c r="AF97" s="50">
        <v>59.09</v>
      </c>
      <c r="AG97" s="50">
        <v>37.42</v>
      </c>
      <c r="AH97" s="50">
        <v>4.47</v>
      </c>
      <c r="AI97" s="220"/>
      <c r="AJ97" s="227"/>
      <c r="AK97" s="227"/>
      <c r="AL97" s="231"/>
      <c r="AM97" s="228"/>
      <c r="AN97" s="226"/>
      <c r="AO97" s="226"/>
      <c r="AP97" s="217"/>
      <c r="AQ97" s="217"/>
      <c r="AR97" s="217"/>
      <c r="AS97" s="218"/>
      <c r="AT97" s="218"/>
      <c r="AU97" s="220"/>
      <c r="AV97" s="221"/>
      <c r="AW97" s="218"/>
      <c r="AX97" s="2">
        <f t="shared" si="2"/>
        <v>0.63327128109663222</v>
      </c>
      <c r="AY97" s="224"/>
      <c r="AZ97" s="213"/>
      <c r="BA97" s="219"/>
      <c r="BB97" s="219"/>
      <c r="BC97" s="212"/>
      <c r="BD97" s="213"/>
      <c r="BF97" s="214" t="s">
        <v>51</v>
      </c>
      <c r="BG97" s="147"/>
      <c r="BH97" s="147"/>
      <c r="BI97" s="14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</row>
    <row r="98" spans="1:76" ht="15.75">
      <c r="A98" s="235" t="s">
        <v>90</v>
      </c>
      <c r="B98" s="215"/>
      <c r="C98" s="40">
        <v>12.125</v>
      </c>
      <c r="D98" s="216"/>
      <c r="E98" s="216"/>
      <c r="F98" s="216"/>
      <c r="G98" s="216"/>
      <c r="H98" s="237"/>
      <c r="I98" s="236"/>
      <c r="J98" s="216"/>
      <c r="K98" s="216"/>
      <c r="L98" s="216"/>
      <c r="M98" s="216"/>
      <c r="N98" s="216"/>
      <c r="O98" s="216"/>
      <c r="P98" s="216"/>
      <c r="Q98" s="232">
        <v>42.03</v>
      </c>
      <c r="R98" s="232">
        <v>41.04</v>
      </c>
      <c r="S98" s="44">
        <v>41.24</v>
      </c>
      <c r="T98" s="44">
        <v>16.72</v>
      </c>
      <c r="U98" s="44">
        <v>6.5</v>
      </c>
      <c r="V98" s="91">
        <v>40</v>
      </c>
      <c r="W98" s="227">
        <v>6.42</v>
      </c>
      <c r="X98" s="227">
        <v>8.19</v>
      </c>
      <c r="Y98" s="227">
        <v>0.498</v>
      </c>
      <c r="Z98" s="226">
        <v>8.7999999999999995E-2</v>
      </c>
      <c r="AA98" s="226">
        <v>3.4</v>
      </c>
      <c r="AB98" s="226">
        <v>0.44700000000000001</v>
      </c>
      <c r="AC98" s="226">
        <v>1.29</v>
      </c>
      <c r="AD98" s="226">
        <v>0.20899999999999999</v>
      </c>
      <c r="AE98" s="200" t="s">
        <v>119</v>
      </c>
      <c r="AF98" s="50">
        <v>62.83</v>
      </c>
      <c r="AG98" s="50">
        <v>43.86</v>
      </c>
      <c r="AH98" s="50">
        <v>3</v>
      </c>
      <c r="AI98" s="220">
        <v>8.32</v>
      </c>
      <c r="AJ98" s="227">
        <v>11.28</v>
      </c>
      <c r="AK98" s="227">
        <v>0.69699999999999995</v>
      </c>
      <c r="AL98" s="229">
        <v>0.11700000000000001</v>
      </c>
      <c r="AM98" s="228">
        <v>2.97</v>
      </c>
      <c r="AN98" s="226">
        <v>8.6999999999999994E-2</v>
      </c>
      <c r="AO98" s="226">
        <v>0.41</v>
      </c>
      <c r="AP98" s="228">
        <v>0.4</v>
      </c>
      <c r="AQ98" s="226"/>
      <c r="AR98" s="217"/>
      <c r="AS98" s="218">
        <v>1.27</v>
      </c>
      <c r="AT98" s="217">
        <v>35.659999999999997</v>
      </c>
      <c r="AU98" s="218">
        <v>13.3</v>
      </c>
      <c r="AV98" s="221">
        <v>33.58</v>
      </c>
      <c r="AW98" s="218">
        <v>8.16</v>
      </c>
      <c r="AX98" s="2">
        <f t="shared" si="2"/>
        <v>0.69807416839089609</v>
      </c>
      <c r="AY98" s="222">
        <f>(AB98-AN98*S98/AF98)/AB98</f>
        <v>0.872249288855514</v>
      </c>
      <c r="AZ98" s="213">
        <v>0.7833</v>
      </c>
      <c r="BA98" s="219">
        <v>245.32</v>
      </c>
      <c r="BB98" s="219">
        <v>186.46</v>
      </c>
      <c r="BC98" s="212">
        <f>SUM(BA98:BB98)</f>
        <v>431.78</v>
      </c>
      <c r="BD98" s="213">
        <f>BB98/BC98</f>
        <v>0.43184028903608324</v>
      </c>
      <c r="BF98" s="215"/>
      <c r="BG98" s="147"/>
      <c r="BH98" s="147"/>
      <c r="BI98" s="14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</row>
    <row r="99" spans="1:76" ht="15.75">
      <c r="A99" s="235"/>
      <c r="B99" s="238" t="s">
        <v>49</v>
      </c>
      <c r="C99" s="40">
        <v>12.375</v>
      </c>
      <c r="D99" s="216">
        <v>25</v>
      </c>
      <c r="E99" s="216">
        <v>42</v>
      </c>
      <c r="F99" s="216">
        <v>31</v>
      </c>
      <c r="G99" s="216"/>
      <c r="H99" s="237"/>
      <c r="I99" s="236"/>
      <c r="J99" s="216"/>
      <c r="K99" s="216">
        <v>2</v>
      </c>
      <c r="L99" s="216"/>
      <c r="M99" s="216"/>
      <c r="N99" s="216"/>
      <c r="O99" s="216"/>
      <c r="P99" s="216"/>
      <c r="Q99" s="232"/>
      <c r="R99" s="232"/>
      <c r="S99" s="57">
        <v>42.21</v>
      </c>
      <c r="T99" s="57">
        <v>14.49</v>
      </c>
      <c r="U99" s="44">
        <v>8.3000000000000007</v>
      </c>
      <c r="V99" s="91">
        <v>40</v>
      </c>
      <c r="W99" s="227"/>
      <c r="X99" s="227"/>
      <c r="Y99" s="227"/>
      <c r="Z99" s="226"/>
      <c r="AA99" s="226"/>
      <c r="AB99" s="226"/>
      <c r="AC99" s="226"/>
      <c r="AD99" s="226"/>
      <c r="AE99" s="201"/>
      <c r="AF99" s="55">
        <v>60.37</v>
      </c>
      <c r="AG99" s="55">
        <v>34.659999999999997</v>
      </c>
      <c r="AH99" s="50">
        <v>2.61</v>
      </c>
      <c r="AI99" s="220"/>
      <c r="AJ99" s="227"/>
      <c r="AK99" s="227"/>
      <c r="AL99" s="230"/>
      <c r="AM99" s="228"/>
      <c r="AN99" s="226"/>
      <c r="AO99" s="226"/>
      <c r="AP99" s="228"/>
      <c r="AQ99" s="226"/>
      <c r="AR99" s="217"/>
      <c r="AS99" s="218"/>
      <c r="AT99" s="218"/>
      <c r="AU99" s="218"/>
      <c r="AV99" s="221"/>
      <c r="AW99" s="218"/>
      <c r="AX99" s="2">
        <f t="shared" si="2"/>
        <v>0.57412622163326155</v>
      </c>
      <c r="AY99" s="223"/>
      <c r="AZ99" s="213"/>
      <c r="BA99" s="219"/>
      <c r="BB99" s="219"/>
      <c r="BC99" s="212"/>
      <c r="BD99" s="213"/>
      <c r="BF99" s="238" t="s">
        <v>49</v>
      </c>
      <c r="BG99" s="147"/>
      <c r="BH99" s="147"/>
      <c r="BI99" s="14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</row>
    <row r="100" spans="1:76" ht="15.75">
      <c r="A100" s="235"/>
      <c r="B100" s="239"/>
      <c r="C100" s="40">
        <v>12.625</v>
      </c>
      <c r="D100" s="216"/>
      <c r="E100" s="216"/>
      <c r="F100" s="216"/>
      <c r="G100" s="216"/>
      <c r="H100" s="237"/>
      <c r="I100" s="236"/>
      <c r="J100" s="216"/>
      <c r="K100" s="216"/>
      <c r="L100" s="216"/>
      <c r="M100" s="216"/>
      <c r="N100" s="216"/>
      <c r="O100" s="216"/>
      <c r="P100" s="216"/>
      <c r="Q100" s="232"/>
      <c r="R100" s="232"/>
      <c r="S100" s="44">
        <v>41.67</v>
      </c>
      <c r="T100" s="44">
        <v>15.18</v>
      </c>
      <c r="U100" s="44">
        <v>7.7</v>
      </c>
      <c r="V100" s="91">
        <v>41</v>
      </c>
      <c r="W100" s="227"/>
      <c r="X100" s="227"/>
      <c r="Y100" s="227"/>
      <c r="Z100" s="226"/>
      <c r="AA100" s="226"/>
      <c r="AB100" s="226"/>
      <c r="AC100" s="226"/>
      <c r="AD100" s="226"/>
      <c r="AE100" s="201"/>
      <c r="AF100" s="44">
        <v>60.99</v>
      </c>
      <c r="AG100" s="44">
        <v>36.729999999999997</v>
      </c>
      <c r="AH100" s="50">
        <v>2.46</v>
      </c>
      <c r="AI100" s="220"/>
      <c r="AJ100" s="227"/>
      <c r="AK100" s="227"/>
      <c r="AL100" s="230"/>
      <c r="AM100" s="228"/>
      <c r="AN100" s="226"/>
      <c r="AO100" s="226"/>
      <c r="AP100" s="228"/>
      <c r="AQ100" s="226"/>
      <c r="AR100" s="217"/>
      <c r="AS100" s="218"/>
      <c r="AT100" s="218"/>
      <c r="AU100" s="218"/>
      <c r="AV100" s="221"/>
      <c r="AW100" s="218"/>
      <c r="AX100" s="2">
        <f t="shared" ref="AX100:AX129" si="3">AG100/AF100</f>
        <v>0.60222987374979497</v>
      </c>
      <c r="AY100" s="223"/>
      <c r="AZ100" s="213"/>
      <c r="BA100" s="219"/>
      <c r="BB100" s="219"/>
      <c r="BC100" s="212"/>
      <c r="BD100" s="213"/>
      <c r="BF100" s="239"/>
      <c r="BG100" s="147"/>
      <c r="BH100" s="147"/>
      <c r="BI100" s="14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</row>
    <row r="101" spans="1:76" ht="15.75">
      <c r="A101" s="235"/>
      <c r="B101" s="240" t="s">
        <v>50</v>
      </c>
      <c r="C101" s="40">
        <v>12.875</v>
      </c>
      <c r="D101" s="216">
        <v>25</v>
      </c>
      <c r="E101" s="216">
        <v>42</v>
      </c>
      <c r="F101" s="216">
        <v>31</v>
      </c>
      <c r="G101" s="216"/>
      <c r="H101" s="237"/>
      <c r="I101" s="236"/>
      <c r="J101" s="216"/>
      <c r="K101" s="216">
        <v>2</v>
      </c>
      <c r="L101" s="216"/>
      <c r="M101" s="216"/>
      <c r="N101" s="216"/>
      <c r="O101" s="216"/>
      <c r="P101" s="216"/>
      <c r="Q101" s="232"/>
      <c r="R101" s="232"/>
      <c r="S101" s="186">
        <v>43.46</v>
      </c>
      <c r="T101" s="186">
        <v>14.46</v>
      </c>
      <c r="U101" s="44">
        <v>7.9</v>
      </c>
      <c r="V101" s="91">
        <v>39</v>
      </c>
      <c r="W101" s="227"/>
      <c r="X101" s="227"/>
      <c r="Y101" s="227"/>
      <c r="Z101" s="226"/>
      <c r="AA101" s="226"/>
      <c r="AB101" s="226"/>
      <c r="AC101" s="226"/>
      <c r="AD101" s="226"/>
      <c r="AE101" s="202"/>
      <c r="AF101" s="41">
        <v>57.67</v>
      </c>
      <c r="AG101" s="41">
        <v>35.200000000000003</v>
      </c>
      <c r="AH101" s="50">
        <v>4.66</v>
      </c>
      <c r="AI101" s="220"/>
      <c r="AJ101" s="227"/>
      <c r="AK101" s="227"/>
      <c r="AL101" s="231"/>
      <c r="AM101" s="228"/>
      <c r="AN101" s="226"/>
      <c r="AO101" s="226"/>
      <c r="AP101" s="228"/>
      <c r="AQ101" s="226"/>
      <c r="AR101" s="217"/>
      <c r="AS101" s="218"/>
      <c r="AT101" s="218"/>
      <c r="AU101" s="218"/>
      <c r="AV101" s="221"/>
      <c r="AW101" s="218"/>
      <c r="AX101" s="2">
        <f t="shared" si="3"/>
        <v>0.61036934281255417</v>
      </c>
      <c r="AY101" s="224"/>
      <c r="AZ101" s="213"/>
      <c r="BA101" s="219"/>
      <c r="BB101" s="219"/>
      <c r="BC101" s="212"/>
      <c r="BD101" s="213"/>
      <c r="BF101" s="240" t="s">
        <v>50</v>
      </c>
      <c r="BG101" s="147"/>
      <c r="BH101" s="147"/>
      <c r="BI101" s="14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</row>
    <row r="102" spans="1:76" ht="15.75">
      <c r="A102" s="235" t="s">
        <v>91</v>
      </c>
      <c r="B102" s="241"/>
      <c r="C102" s="40">
        <v>13.125</v>
      </c>
      <c r="D102" s="216"/>
      <c r="E102" s="216"/>
      <c r="F102" s="216"/>
      <c r="G102" s="216"/>
      <c r="H102" s="237"/>
      <c r="I102" s="236"/>
      <c r="J102" s="216"/>
      <c r="K102" s="216"/>
      <c r="L102" s="216"/>
      <c r="M102" s="216"/>
      <c r="N102" s="216"/>
      <c r="O102" s="216"/>
      <c r="P102" s="216"/>
      <c r="Q102" s="232"/>
      <c r="R102" s="232"/>
      <c r="S102" s="186">
        <v>42.92</v>
      </c>
      <c r="T102" s="186">
        <v>14.13</v>
      </c>
      <c r="U102" s="44">
        <v>7.6</v>
      </c>
      <c r="V102" s="91">
        <v>41</v>
      </c>
      <c r="W102" s="227">
        <v>6.1</v>
      </c>
      <c r="X102" s="227">
        <v>8.44</v>
      </c>
      <c r="Y102" s="227">
        <v>0.35299999999999998</v>
      </c>
      <c r="Z102" s="226">
        <v>9.1999999999999998E-2</v>
      </c>
      <c r="AA102" s="226">
        <v>4.91</v>
      </c>
      <c r="AB102" s="226">
        <v>0.36699999999999999</v>
      </c>
      <c r="AC102" s="226">
        <v>1.046</v>
      </c>
      <c r="AD102" s="226">
        <v>0.41099999999999998</v>
      </c>
      <c r="AE102" s="200">
        <v>5.8999999999999997E-2</v>
      </c>
      <c r="AF102" s="41">
        <v>55.74</v>
      </c>
      <c r="AG102" s="41">
        <v>35.409999999999997</v>
      </c>
      <c r="AH102" s="50">
        <v>7.39</v>
      </c>
      <c r="AI102" s="220">
        <v>9.61</v>
      </c>
      <c r="AJ102" s="227">
        <v>10.4</v>
      </c>
      <c r="AK102" s="227">
        <v>0.51500000000000001</v>
      </c>
      <c r="AL102" s="229">
        <v>0.11</v>
      </c>
      <c r="AM102" s="228">
        <v>3.84</v>
      </c>
      <c r="AN102" s="226">
        <v>0.124</v>
      </c>
      <c r="AO102" s="226">
        <v>0.41</v>
      </c>
      <c r="AP102" s="226">
        <v>0.37</v>
      </c>
      <c r="AQ102" s="226">
        <v>7.0000000000000001E-3</v>
      </c>
      <c r="AR102" s="226">
        <v>5.0000000000000001E-3</v>
      </c>
      <c r="AS102" s="218">
        <v>2.19</v>
      </c>
      <c r="AT102" s="218">
        <v>35.01</v>
      </c>
      <c r="AU102" s="220">
        <v>12.59</v>
      </c>
      <c r="AV102" s="246">
        <v>30.42</v>
      </c>
      <c r="AW102" s="218">
        <v>8.01</v>
      </c>
      <c r="AX102" s="2">
        <f t="shared" si="3"/>
        <v>0.63527090060997482</v>
      </c>
      <c r="AY102" s="222">
        <f>(AB102-AN102*S102/AF102)/AB102</f>
        <v>0.73983529993772168</v>
      </c>
      <c r="AZ102" s="213">
        <v>0.76</v>
      </c>
      <c r="BA102" s="219">
        <v>214.02</v>
      </c>
      <c r="BB102" s="219">
        <v>132.68</v>
      </c>
      <c r="BC102" s="212">
        <f>SUM(BA102:BB102)</f>
        <v>346.70000000000005</v>
      </c>
      <c r="BD102" s="213">
        <f>BB102/BC102</f>
        <v>0.38269397173348713</v>
      </c>
      <c r="BF102" s="241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</row>
    <row r="103" spans="1:76" ht="15.75">
      <c r="A103" s="235"/>
      <c r="B103" s="214" t="s">
        <v>51</v>
      </c>
      <c r="C103" s="40">
        <v>13.375</v>
      </c>
      <c r="D103" s="216">
        <v>25</v>
      </c>
      <c r="E103" s="248">
        <v>41</v>
      </c>
      <c r="F103" s="248">
        <v>32</v>
      </c>
      <c r="G103" s="216"/>
      <c r="H103" s="237"/>
      <c r="I103" s="236"/>
      <c r="J103" s="216"/>
      <c r="K103" s="216">
        <v>2</v>
      </c>
      <c r="L103" s="216"/>
      <c r="M103" s="216"/>
      <c r="N103" s="216"/>
      <c r="O103" s="216"/>
      <c r="P103" s="216"/>
      <c r="Q103" s="232"/>
      <c r="R103" s="232"/>
      <c r="S103" s="44">
        <v>40.35</v>
      </c>
      <c r="T103" s="44">
        <v>15.14</v>
      </c>
      <c r="U103" s="44">
        <v>7.8</v>
      </c>
      <c r="V103" s="91">
        <v>42</v>
      </c>
      <c r="W103" s="227"/>
      <c r="X103" s="227"/>
      <c r="Y103" s="227"/>
      <c r="Z103" s="226"/>
      <c r="AA103" s="226"/>
      <c r="AB103" s="226"/>
      <c r="AC103" s="226"/>
      <c r="AD103" s="226"/>
      <c r="AE103" s="201"/>
      <c r="AF103" s="50">
        <v>59.6</v>
      </c>
      <c r="AG103" s="50">
        <v>45.69</v>
      </c>
      <c r="AH103" s="50">
        <v>3.97</v>
      </c>
      <c r="AI103" s="220"/>
      <c r="AJ103" s="227"/>
      <c r="AK103" s="227"/>
      <c r="AL103" s="230"/>
      <c r="AM103" s="228"/>
      <c r="AN103" s="226"/>
      <c r="AO103" s="226"/>
      <c r="AP103" s="226"/>
      <c r="AQ103" s="226"/>
      <c r="AR103" s="226"/>
      <c r="AS103" s="218"/>
      <c r="AT103" s="218"/>
      <c r="AU103" s="220"/>
      <c r="AV103" s="246"/>
      <c r="AW103" s="218"/>
      <c r="AX103" s="2">
        <f t="shared" si="3"/>
        <v>0.76661073825503345</v>
      </c>
      <c r="AY103" s="223"/>
      <c r="AZ103" s="213"/>
      <c r="BA103" s="219"/>
      <c r="BB103" s="219"/>
      <c r="BC103" s="212"/>
      <c r="BD103" s="213"/>
      <c r="BF103" s="214" t="s">
        <v>51</v>
      </c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</row>
    <row r="104" spans="1:76" ht="15.75">
      <c r="A104" s="235"/>
      <c r="B104" s="215"/>
      <c r="C104" s="40">
        <v>13.625</v>
      </c>
      <c r="D104" s="216"/>
      <c r="E104" s="248"/>
      <c r="F104" s="248"/>
      <c r="G104" s="216"/>
      <c r="H104" s="237"/>
      <c r="I104" s="236"/>
      <c r="J104" s="216"/>
      <c r="K104" s="216"/>
      <c r="L104" s="216"/>
      <c r="M104" s="216"/>
      <c r="N104" s="216"/>
      <c r="O104" s="216"/>
      <c r="P104" s="216"/>
      <c r="Q104" s="232"/>
      <c r="R104" s="232"/>
      <c r="S104" s="44">
        <v>41.12</v>
      </c>
      <c r="T104" s="44">
        <v>16.059999999999999</v>
      </c>
      <c r="U104" s="44">
        <v>7.6</v>
      </c>
      <c r="V104" s="91">
        <v>41</v>
      </c>
      <c r="W104" s="227"/>
      <c r="X104" s="227"/>
      <c r="Y104" s="227"/>
      <c r="Z104" s="226"/>
      <c r="AA104" s="226"/>
      <c r="AB104" s="226"/>
      <c r="AC104" s="226"/>
      <c r="AD104" s="226"/>
      <c r="AE104" s="201"/>
      <c r="AF104" s="50">
        <v>61.6</v>
      </c>
      <c r="AG104" s="50">
        <v>48.77</v>
      </c>
      <c r="AH104" s="50">
        <v>2.39</v>
      </c>
      <c r="AI104" s="220"/>
      <c r="AJ104" s="227"/>
      <c r="AK104" s="227"/>
      <c r="AL104" s="230"/>
      <c r="AM104" s="228"/>
      <c r="AN104" s="226"/>
      <c r="AO104" s="226"/>
      <c r="AP104" s="226"/>
      <c r="AQ104" s="226"/>
      <c r="AR104" s="226"/>
      <c r="AS104" s="218"/>
      <c r="AT104" s="218"/>
      <c r="AU104" s="220"/>
      <c r="AV104" s="246"/>
      <c r="AW104" s="218"/>
      <c r="AX104" s="2">
        <f t="shared" si="3"/>
        <v>0.79172077922077921</v>
      </c>
      <c r="AY104" s="223"/>
      <c r="AZ104" s="213"/>
      <c r="BA104" s="219"/>
      <c r="BB104" s="219"/>
      <c r="BC104" s="212"/>
      <c r="BD104" s="213"/>
      <c r="BF104" s="215"/>
      <c r="BG104" s="147"/>
      <c r="BH104" s="147"/>
      <c r="BI104" s="14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</row>
    <row r="105" spans="1:76" ht="15.75">
      <c r="A105" s="235"/>
      <c r="B105" s="238" t="s">
        <v>49</v>
      </c>
      <c r="C105" s="40">
        <v>13.875</v>
      </c>
      <c r="D105" s="216">
        <v>25</v>
      </c>
      <c r="E105" s="248">
        <v>41</v>
      </c>
      <c r="F105" s="248">
        <v>32</v>
      </c>
      <c r="G105" s="216"/>
      <c r="H105" s="237"/>
      <c r="I105" s="236"/>
      <c r="J105" s="216"/>
      <c r="K105" s="216">
        <v>2</v>
      </c>
      <c r="L105" s="216"/>
      <c r="M105" s="216"/>
      <c r="N105" s="216"/>
      <c r="O105" s="216"/>
      <c r="P105" s="216"/>
      <c r="Q105" s="232"/>
      <c r="R105" s="232"/>
      <c r="S105" s="186">
        <v>40.200000000000003</v>
      </c>
      <c r="T105" s="186">
        <v>15.55</v>
      </c>
      <c r="U105" s="44">
        <v>7.9</v>
      </c>
      <c r="V105" s="91">
        <v>42</v>
      </c>
      <c r="W105" s="227"/>
      <c r="X105" s="227"/>
      <c r="Y105" s="227"/>
      <c r="Z105" s="226"/>
      <c r="AA105" s="226"/>
      <c r="AB105" s="226"/>
      <c r="AC105" s="226"/>
      <c r="AD105" s="226"/>
      <c r="AE105" s="202"/>
      <c r="AF105" s="41">
        <v>58.36</v>
      </c>
      <c r="AG105" s="41">
        <v>42.63</v>
      </c>
      <c r="AH105" s="50">
        <v>6.13</v>
      </c>
      <c r="AI105" s="220"/>
      <c r="AJ105" s="227"/>
      <c r="AK105" s="227"/>
      <c r="AL105" s="231"/>
      <c r="AM105" s="228"/>
      <c r="AN105" s="226"/>
      <c r="AO105" s="226"/>
      <c r="AP105" s="226"/>
      <c r="AQ105" s="226"/>
      <c r="AR105" s="226"/>
      <c r="AS105" s="218"/>
      <c r="AT105" s="218"/>
      <c r="AU105" s="220"/>
      <c r="AV105" s="246"/>
      <c r="AW105" s="218"/>
      <c r="AX105" s="2">
        <f t="shared" si="3"/>
        <v>0.73046607265250174</v>
      </c>
      <c r="AY105" s="224"/>
      <c r="AZ105" s="213"/>
      <c r="BA105" s="219"/>
      <c r="BB105" s="219"/>
      <c r="BC105" s="212"/>
      <c r="BD105" s="213"/>
      <c r="BF105" s="238" t="s">
        <v>49</v>
      </c>
      <c r="BG105" s="147"/>
      <c r="BH105" s="147"/>
      <c r="BI105" s="14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</row>
    <row r="106" spans="1:76" ht="15.75">
      <c r="A106" s="235" t="s">
        <v>92</v>
      </c>
      <c r="B106" s="239"/>
      <c r="C106" s="40">
        <v>14.125</v>
      </c>
      <c r="D106" s="216"/>
      <c r="E106" s="248"/>
      <c r="F106" s="248"/>
      <c r="G106" s="216"/>
      <c r="H106" s="237"/>
      <c r="I106" s="236"/>
      <c r="J106" s="216"/>
      <c r="K106" s="216"/>
      <c r="L106" s="216"/>
      <c r="M106" s="216"/>
      <c r="N106" s="216"/>
      <c r="O106" s="216"/>
      <c r="P106" s="216"/>
      <c r="Q106" s="247">
        <v>43.05</v>
      </c>
      <c r="R106" s="247">
        <v>38.06</v>
      </c>
      <c r="S106" s="186">
        <v>40.58</v>
      </c>
      <c r="T106" s="186">
        <v>14.75</v>
      </c>
      <c r="U106" s="44">
        <v>7.6</v>
      </c>
      <c r="V106" s="91">
        <v>41</v>
      </c>
      <c r="W106" s="227">
        <v>6.54</v>
      </c>
      <c r="X106" s="227">
        <v>8.9600000000000009</v>
      </c>
      <c r="Y106" s="227">
        <v>0.41</v>
      </c>
      <c r="Z106" s="227">
        <v>8.6999999999999994E-2</v>
      </c>
      <c r="AA106" s="227">
        <v>4.7</v>
      </c>
      <c r="AB106" s="227">
        <v>0.374</v>
      </c>
      <c r="AC106" s="227">
        <v>1.548</v>
      </c>
      <c r="AD106" s="227">
        <v>0.26600000000000001</v>
      </c>
      <c r="AE106" s="200">
        <v>6.8000000000000005E-2</v>
      </c>
      <c r="AF106" s="41">
        <v>60.61</v>
      </c>
      <c r="AG106" s="41">
        <v>44.18</v>
      </c>
      <c r="AH106" s="45">
        <v>2.2000000000000002</v>
      </c>
      <c r="AI106" s="227">
        <v>9.36</v>
      </c>
      <c r="AJ106" s="227">
        <v>12.83</v>
      </c>
      <c r="AK106" s="227">
        <v>0.61</v>
      </c>
      <c r="AL106" s="229">
        <v>0.11700000000000001</v>
      </c>
      <c r="AM106" s="227">
        <v>3.03</v>
      </c>
      <c r="AN106" s="227">
        <v>7.3999999999999996E-2</v>
      </c>
      <c r="AO106" s="226">
        <v>0.28000000000000003</v>
      </c>
      <c r="AP106" s="227">
        <v>0.38</v>
      </c>
      <c r="AQ106" s="227">
        <v>0.04</v>
      </c>
      <c r="AR106" s="227"/>
      <c r="AS106" s="227">
        <v>0.96</v>
      </c>
      <c r="AT106" s="227">
        <v>33.33</v>
      </c>
      <c r="AU106" s="227">
        <v>14.21</v>
      </c>
      <c r="AV106" s="246">
        <v>34.4</v>
      </c>
      <c r="AW106" s="227">
        <v>9.16</v>
      </c>
      <c r="AX106" s="2">
        <f t="shared" si="3"/>
        <v>0.7289226200296981</v>
      </c>
      <c r="AY106" s="222">
        <f>(AB106-AN106*S106/AF106)/AB106</f>
        <v>0.86752684604912444</v>
      </c>
      <c r="AZ106" s="244">
        <v>0.77</v>
      </c>
      <c r="BA106" s="245">
        <v>237.74</v>
      </c>
      <c r="BB106" s="245">
        <v>120.16</v>
      </c>
      <c r="BC106" s="212">
        <f>SUM(BA106:BB106)</f>
        <v>357.9</v>
      </c>
      <c r="BD106" s="213">
        <f>BB106/BC106</f>
        <v>0.33573623917295337</v>
      </c>
      <c r="BF106" s="239"/>
      <c r="BG106" s="152"/>
      <c r="BH106" s="152"/>
      <c r="BI106" s="152"/>
      <c r="BJ106" s="152"/>
      <c r="BK106" s="152"/>
      <c r="BL106" s="152"/>
      <c r="BM106" s="152"/>
      <c r="BN106" s="152"/>
      <c r="BO106" s="152"/>
      <c r="BP106" s="152"/>
      <c r="BQ106" s="152"/>
      <c r="BR106" s="152"/>
      <c r="BS106" s="152"/>
      <c r="BT106" s="152"/>
      <c r="BU106" s="152"/>
      <c r="BV106" s="152"/>
      <c r="BW106" s="152"/>
      <c r="BX106" s="152"/>
    </row>
    <row r="107" spans="1:76" ht="15.75">
      <c r="A107" s="235"/>
      <c r="B107" s="240" t="s">
        <v>50</v>
      </c>
      <c r="C107" s="40">
        <v>14.375</v>
      </c>
      <c r="D107" s="216">
        <v>25</v>
      </c>
      <c r="E107" s="216">
        <v>41</v>
      </c>
      <c r="F107" s="216">
        <v>32</v>
      </c>
      <c r="G107" s="216"/>
      <c r="H107" s="237"/>
      <c r="I107" s="236"/>
      <c r="J107" s="216"/>
      <c r="K107" s="216">
        <v>2.7</v>
      </c>
      <c r="L107" s="216"/>
      <c r="M107" s="216"/>
      <c r="N107" s="216"/>
      <c r="O107" s="216"/>
      <c r="P107" s="216"/>
      <c r="Q107" s="247"/>
      <c r="R107" s="247"/>
      <c r="S107" s="186">
        <v>41.53</v>
      </c>
      <c r="T107" s="186">
        <v>15.39</v>
      </c>
      <c r="U107" s="44">
        <v>6.3</v>
      </c>
      <c r="V107" s="91">
        <v>42</v>
      </c>
      <c r="W107" s="227"/>
      <c r="X107" s="227"/>
      <c r="Y107" s="227"/>
      <c r="Z107" s="227"/>
      <c r="AA107" s="227"/>
      <c r="AB107" s="227"/>
      <c r="AC107" s="227"/>
      <c r="AD107" s="227"/>
      <c r="AE107" s="201"/>
      <c r="AF107" s="41">
        <v>60.7</v>
      </c>
      <c r="AG107" s="41">
        <v>39.01</v>
      </c>
      <c r="AH107" s="45">
        <v>3.29</v>
      </c>
      <c r="AI107" s="227"/>
      <c r="AJ107" s="227"/>
      <c r="AK107" s="227"/>
      <c r="AL107" s="230"/>
      <c r="AM107" s="227"/>
      <c r="AN107" s="227"/>
      <c r="AO107" s="226"/>
      <c r="AP107" s="227"/>
      <c r="AQ107" s="227"/>
      <c r="AR107" s="227"/>
      <c r="AS107" s="227"/>
      <c r="AT107" s="227"/>
      <c r="AU107" s="227"/>
      <c r="AV107" s="246"/>
      <c r="AW107" s="227"/>
      <c r="AX107" s="2">
        <f t="shared" si="3"/>
        <v>0.64266886326194395</v>
      </c>
      <c r="AY107" s="223"/>
      <c r="AZ107" s="244"/>
      <c r="BA107" s="245"/>
      <c r="BB107" s="245"/>
      <c r="BC107" s="212"/>
      <c r="BD107" s="213"/>
      <c r="BF107" s="240" t="s">
        <v>50</v>
      </c>
      <c r="BG107" s="152"/>
      <c r="BH107" s="152"/>
      <c r="BI107" s="152"/>
      <c r="BJ107" s="152"/>
      <c r="BK107" s="152"/>
      <c r="BL107" s="152"/>
      <c r="BM107" s="152"/>
      <c r="BN107" s="152"/>
      <c r="BO107" s="152"/>
      <c r="BP107" s="152"/>
      <c r="BQ107" s="152"/>
      <c r="BR107" s="152"/>
      <c r="BS107" s="152"/>
      <c r="BT107" s="152"/>
      <c r="BU107" s="152"/>
      <c r="BV107" s="152"/>
      <c r="BW107" s="152"/>
      <c r="BX107" s="152"/>
    </row>
    <row r="108" spans="1:76" ht="15.75">
      <c r="A108" s="235"/>
      <c r="B108" s="241"/>
      <c r="C108" s="40">
        <v>14.625</v>
      </c>
      <c r="D108" s="216"/>
      <c r="E108" s="216"/>
      <c r="F108" s="216"/>
      <c r="G108" s="216"/>
      <c r="H108" s="237"/>
      <c r="I108" s="236"/>
      <c r="J108" s="216"/>
      <c r="K108" s="216"/>
      <c r="L108" s="216"/>
      <c r="M108" s="216"/>
      <c r="N108" s="216"/>
      <c r="O108" s="216"/>
      <c r="P108" s="216"/>
      <c r="Q108" s="247"/>
      <c r="R108" s="247"/>
      <c r="S108" s="186">
        <v>42.76</v>
      </c>
      <c r="T108" s="186">
        <v>14.63</v>
      </c>
      <c r="U108" s="44">
        <v>6.5</v>
      </c>
      <c r="V108" s="91">
        <v>40</v>
      </c>
      <c r="W108" s="227"/>
      <c r="X108" s="227"/>
      <c r="Y108" s="227"/>
      <c r="Z108" s="227"/>
      <c r="AA108" s="227"/>
      <c r="AB108" s="227"/>
      <c r="AC108" s="227"/>
      <c r="AD108" s="227"/>
      <c r="AE108" s="201"/>
      <c r="AF108" s="41">
        <v>59.6</v>
      </c>
      <c r="AG108" s="41">
        <v>46.93</v>
      </c>
      <c r="AH108" s="45">
        <v>5.68</v>
      </c>
      <c r="AI108" s="227"/>
      <c r="AJ108" s="227"/>
      <c r="AK108" s="227"/>
      <c r="AL108" s="230"/>
      <c r="AM108" s="227"/>
      <c r="AN108" s="227"/>
      <c r="AO108" s="226"/>
      <c r="AP108" s="227"/>
      <c r="AQ108" s="227"/>
      <c r="AR108" s="227"/>
      <c r="AS108" s="227"/>
      <c r="AT108" s="227"/>
      <c r="AU108" s="227"/>
      <c r="AV108" s="246"/>
      <c r="AW108" s="227"/>
      <c r="AX108" s="2">
        <f t="shared" si="3"/>
        <v>0.7874161073825503</v>
      </c>
      <c r="AY108" s="223"/>
      <c r="AZ108" s="244"/>
      <c r="BA108" s="245"/>
      <c r="BB108" s="245"/>
      <c r="BC108" s="212"/>
      <c r="BD108" s="213"/>
      <c r="BF108" s="241"/>
      <c r="BG108" s="152"/>
      <c r="BH108" s="152"/>
      <c r="BI108" s="152"/>
      <c r="BJ108" s="152"/>
      <c r="BK108" s="152"/>
      <c r="BL108" s="152"/>
      <c r="BM108" s="152"/>
      <c r="BN108" s="152"/>
      <c r="BO108" s="152"/>
      <c r="BP108" s="152"/>
      <c r="BQ108" s="152"/>
      <c r="BR108" s="152"/>
      <c r="BS108" s="152"/>
      <c r="BT108" s="152"/>
      <c r="BU108" s="152"/>
      <c r="BV108" s="152"/>
      <c r="BW108" s="152"/>
      <c r="BX108" s="152"/>
    </row>
    <row r="109" spans="1:76" ht="15.75">
      <c r="A109" s="235"/>
      <c r="B109" s="214" t="s">
        <v>51</v>
      </c>
      <c r="C109" s="40">
        <v>14.875</v>
      </c>
      <c r="D109" s="216">
        <v>25</v>
      </c>
      <c r="E109" s="216">
        <v>41</v>
      </c>
      <c r="F109" s="216">
        <v>32</v>
      </c>
      <c r="G109" s="216"/>
      <c r="H109" s="237"/>
      <c r="I109" s="236"/>
      <c r="J109" s="216"/>
      <c r="K109" s="216">
        <v>2.7</v>
      </c>
      <c r="L109" s="216"/>
      <c r="M109" s="216"/>
      <c r="N109" s="216"/>
      <c r="O109" s="216"/>
      <c r="P109" s="216"/>
      <c r="Q109" s="247"/>
      <c r="R109" s="247"/>
      <c r="S109" s="186">
        <v>40.35</v>
      </c>
      <c r="T109" s="186">
        <v>15.28</v>
      </c>
      <c r="U109" s="44">
        <v>7.1</v>
      </c>
      <c r="V109" s="91">
        <v>41</v>
      </c>
      <c r="W109" s="227"/>
      <c r="X109" s="227"/>
      <c r="Y109" s="227"/>
      <c r="Z109" s="227"/>
      <c r="AA109" s="227"/>
      <c r="AB109" s="227"/>
      <c r="AC109" s="227"/>
      <c r="AD109" s="227"/>
      <c r="AE109" s="202"/>
      <c r="AF109" s="41">
        <v>58.37</v>
      </c>
      <c r="AG109" s="41">
        <v>39.119999999999997</v>
      </c>
      <c r="AH109" s="45">
        <v>4.4800000000000004</v>
      </c>
      <c r="AI109" s="227"/>
      <c r="AJ109" s="227"/>
      <c r="AK109" s="227"/>
      <c r="AL109" s="231"/>
      <c r="AM109" s="227"/>
      <c r="AN109" s="227"/>
      <c r="AO109" s="226"/>
      <c r="AP109" s="227"/>
      <c r="AQ109" s="227"/>
      <c r="AR109" s="227"/>
      <c r="AS109" s="227"/>
      <c r="AT109" s="227"/>
      <c r="AU109" s="227"/>
      <c r="AV109" s="246"/>
      <c r="AW109" s="227"/>
      <c r="AX109" s="2">
        <f t="shared" si="3"/>
        <v>0.67020729826965908</v>
      </c>
      <c r="AY109" s="224"/>
      <c r="AZ109" s="244"/>
      <c r="BA109" s="245"/>
      <c r="BB109" s="245"/>
      <c r="BC109" s="212"/>
      <c r="BD109" s="213"/>
      <c r="BF109" s="214" t="s">
        <v>51</v>
      </c>
      <c r="BG109" s="152"/>
      <c r="BH109" s="152"/>
      <c r="BI109" s="152"/>
      <c r="BJ109" s="152"/>
      <c r="BK109" s="152"/>
      <c r="BL109" s="152"/>
      <c r="BM109" s="152"/>
      <c r="BN109" s="152"/>
      <c r="BO109" s="152"/>
      <c r="BP109" s="152"/>
      <c r="BQ109" s="152"/>
      <c r="BR109" s="152"/>
      <c r="BS109" s="152"/>
      <c r="BT109" s="152"/>
      <c r="BU109" s="152"/>
      <c r="BV109" s="152"/>
      <c r="BW109" s="152"/>
      <c r="BX109" s="152"/>
    </row>
    <row r="110" spans="1:76" ht="15.75">
      <c r="A110" s="235" t="s">
        <v>93</v>
      </c>
      <c r="B110" s="215"/>
      <c r="C110" s="40">
        <v>15.125</v>
      </c>
      <c r="D110" s="216"/>
      <c r="E110" s="216"/>
      <c r="F110" s="216"/>
      <c r="G110" s="216"/>
      <c r="H110" s="237"/>
      <c r="I110" s="236"/>
      <c r="J110" s="216"/>
      <c r="K110" s="216"/>
      <c r="L110" s="216"/>
      <c r="M110" s="216"/>
      <c r="N110" s="216"/>
      <c r="O110" s="216"/>
      <c r="P110" s="216"/>
      <c r="Q110" s="232">
        <v>38.729999999999997</v>
      </c>
      <c r="R110" s="232">
        <v>42.28</v>
      </c>
      <c r="S110" s="186">
        <v>40.729999999999997</v>
      </c>
      <c r="T110" s="186">
        <v>15</v>
      </c>
      <c r="U110" s="44">
        <v>6.8</v>
      </c>
      <c r="V110" s="91">
        <v>40</v>
      </c>
      <c r="W110" s="227">
        <v>6.67</v>
      </c>
      <c r="X110" s="227">
        <v>9.4</v>
      </c>
      <c r="Y110" s="227">
        <v>0.36</v>
      </c>
      <c r="Z110" s="226">
        <v>8.6999999999999994E-2</v>
      </c>
      <c r="AA110" s="226">
        <v>4.3</v>
      </c>
      <c r="AB110" s="227">
        <v>0.39100000000000001</v>
      </c>
      <c r="AC110" s="226">
        <v>1.29</v>
      </c>
      <c r="AD110" s="226">
        <v>0.28299999999999997</v>
      </c>
      <c r="AE110" s="200">
        <v>7.0999999999999994E-2</v>
      </c>
      <c r="AF110" s="41">
        <v>56.13</v>
      </c>
      <c r="AG110" s="41">
        <v>27.21</v>
      </c>
      <c r="AH110" s="50">
        <v>7.41</v>
      </c>
      <c r="AI110" s="220">
        <v>8.15</v>
      </c>
      <c r="AJ110" s="227">
        <v>10.73</v>
      </c>
      <c r="AK110" s="227">
        <v>0.49199999999999999</v>
      </c>
      <c r="AL110" s="229">
        <v>0.109</v>
      </c>
      <c r="AM110" s="228">
        <v>3.44</v>
      </c>
      <c r="AN110" s="243">
        <v>0.32500000000000001</v>
      </c>
      <c r="AO110" s="226">
        <v>0.57999999999999996</v>
      </c>
      <c r="AP110" s="217">
        <v>0.45</v>
      </c>
      <c r="AQ110" s="217">
        <v>0.01</v>
      </c>
      <c r="AR110" s="226">
        <v>1.2999999999999999E-2</v>
      </c>
      <c r="AS110" s="218">
        <v>0.95</v>
      </c>
      <c r="AT110" s="218">
        <v>34.65</v>
      </c>
      <c r="AU110" s="220">
        <v>13.2</v>
      </c>
      <c r="AV110" s="221">
        <v>33.76</v>
      </c>
      <c r="AW110" s="218">
        <v>8.49</v>
      </c>
      <c r="AX110" s="2">
        <f t="shared" si="3"/>
        <v>0.48476750400855156</v>
      </c>
      <c r="AY110" s="222">
        <f>(AB110-AN110*S110/AF110)/AB110</f>
        <v>0.39684911214968183</v>
      </c>
      <c r="AZ110" s="213">
        <v>0.76670000000000005</v>
      </c>
      <c r="BA110" s="219">
        <v>256.24</v>
      </c>
      <c r="BB110" s="219">
        <v>118.4</v>
      </c>
      <c r="BC110" s="212">
        <f>SUM(BA110:BB110)</f>
        <v>374.64</v>
      </c>
      <c r="BD110" s="213">
        <f>BB110/BC110</f>
        <v>0.31603672859278242</v>
      </c>
      <c r="BF110" s="215"/>
      <c r="BG110" s="147"/>
      <c r="BH110" s="147"/>
      <c r="BI110" s="14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</row>
    <row r="111" spans="1:76" ht="15.75">
      <c r="A111" s="235"/>
      <c r="B111" s="238" t="s">
        <v>49</v>
      </c>
      <c r="C111" s="40">
        <v>15.375</v>
      </c>
      <c r="D111" s="216">
        <v>25</v>
      </c>
      <c r="E111" s="216">
        <v>40.299999999999997</v>
      </c>
      <c r="F111" s="216">
        <v>32</v>
      </c>
      <c r="G111" s="216"/>
      <c r="H111" s="237"/>
      <c r="I111" s="236"/>
      <c r="J111" s="216"/>
      <c r="K111" s="216">
        <v>2.7</v>
      </c>
      <c r="L111" s="216"/>
      <c r="M111" s="216"/>
      <c r="N111" s="216"/>
      <c r="O111" s="216"/>
      <c r="P111" s="216"/>
      <c r="Q111" s="232"/>
      <c r="R111" s="232"/>
      <c r="S111" s="186">
        <v>40.200000000000003</v>
      </c>
      <c r="T111" s="186">
        <v>15.2</v>
      </c>
      <c r="U111" s="44">
        <v>7.2</v>
      </c>
      <c r="V111" s="91">
        <v>42</v>
      </c>
      <c r="W111" s="227"/>
      <c r="X111" s="227"/>
      <c r="Y111" s="227"/>
      <c r="Z111" s="226"/>
      <c r="AA111" s="226"/>
      <c r="AB111" s="227"/>
      <c r="AC111" s="226"/>
      <c r="AD111" s="226"/>
      <c r="AE111" s="201"/>
      <c r="AF111" s="41">
        <v>58.12</v>
      </c>
      <c r="AG111" s="41">
        <v>35.590000000000003</v>
      </c>
      <c r="AH111" s="50">
        <v>3.45</v>
      </c>
      <c r="AI111" s="220"/>
      <c r="AJ111" s="227"/>
      <c r="AK111" s="227"/>
      <c r="AL111" s="230"/>
      <c r="AM111" s="228"/>
      <c r="AN111" s="243"/>
      <c r="AO111" s="226"/>
      <c r="AP111" s="217"/>
      <c r="AQ111" s="217"/>
      <c r="AR111" s="226"/>
      <c r="AS111" s="218"/>
      <c r="AT111" s="218"/>
      <c r="AU111" s="220"/>
      <c r="AV111" s="221"/>
      <c r="AW111" s="218"/>
      <c r="AX111" s="2">
        <f t="shared" si="3"/>
        <v>0.61235375086028909</v>
      </c>
      <c r="AY111" s="223"/>
      <c r="AZ111" s="213"/>
      <c r="BA111" s="219"/>
      <c r="BB111" s="219"/>
      <c r="BC111" s="212"/>
      <c r="BD111" s="213"/>
      <c r="BF111" s="238" t="s">
        <v>49</v>
      </c>
      <c r="BG111" s="147"/>
      <c r="BH111" s="147"/>
      <c r="BI111" s="14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</row>
    <row r="112" spans="1:76" ht="15.75">
      <c r="A112" s="235"/>
      <c r="B112" s="239"/>
      <c r="C112" s="40">
        <v>15.625</v>
      </c>
      <c r="D112" s="216"/>
      <c r="E112" s="216"/>
      <c r="F112" s="216"/>
      <c r="G112" s="216"/>
      <c r="H112" s="237"/>
      <c r="I112" s="236"/>
      <c r="J112" s="216"/>
      <c r="K112" s="216"/>
      <c r="L112" s="216"/>
      <c r="M112" s="216"/>
      <c r="N112" s="216"/>
      <c r="O112" s="216"/>
      <c r="P112" s="216"/>
      <c r="Q112" s="232"/>
      <c r="R112" s="232"/>
      <c r="S112" s="186">
        <v>40.119999999999997</v>
      </c>
      <c r="T112" s="186">
        <v>14.77</v>
      </c>
      <c r="U112" s="44">
        <v>6.9</v>
      </c>
      <c r="V112" s="91">
        <v>40</v>
      </c>
      <c r="W112" s="227"/>
      <c r="X112" s="227"/>
      <c r="Y112" s="227"/>
      <c r="Z112" s="226"/>
      <c r="AA112" s="226"/>
      <c r="AB112" s="227"/>
      <c r="AC112" s="226"/>
      <c r="AD112" s="226"/>
      <c r="AE112" s="201"/>
      <c r="AF112" s="41">
        <v>59.13</v>
      </c>
      <c r="AG112" s="41">
        <v>40.56</v>
      </c>
      <c r="AH112" s="50">
        <v>4.32</v>
      </c>
      <c r="AI112" s="220"/>
      <c r="AJ112" s="227"/>
      <c r="AK112" s="227"/>
      <c r="AL112" s="230"/>
      <c r="AM112" s="228"/>
      <c r="AN112" s="243"/>
      <c r="AO112" s="226"/>
      <c r="AP112" s="217"/>
      <c r="AQ112" s="217"/>
      <c r="AR112" s="226"/>
      <c r="AS112" s="218"/>
      <c r="AT112" s="218"/>
      <c r="AU112" s="220"/>
      <c r="AV112" s="221"/>
      <c r="AW112" s="218"/>
      <c r="AX112" s="2">
        <f t="shared" si="3"/>
        <v>0.6859462201927955</v>
      </c>
      <c r="AY112" s="223"/>
      <c r="AZ112" s="213"/>
      <c r="BA112" s="219"/>
      <c r="BB112" s="219"/>
      <c r="BC112" s="212"/>
      <c r="BD112" s="213"/>
      <c r="BF112" s="239"/>
      <c r="BG112" s="147"/>
      <c r="BH112" s="147"/>
      <c r="BI112" s="14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</row>
    <row r="113" spans="1:76" ht="15.75">
      <c r="A113" s="235"/>
      <c r="B113" s="240" t="s">
        <v>50</v>
      </c>
      <c r="C113" s="40">
        <v>15.875</v>
      </c>
      <c r="D113" s="216">
        <v>25</v>
      </c>
      <c r="E113" s="216">
        <v>41</v>
      </c>
      <c r="F113" s="216">
        <v>32</v>
      </c>
      <c r="G113" s="216"/>
      <c r="H113" s="237"/>
      <c r="I113" s="236"/>
      <c r="J113" s="216"/>
      <c r="K113" s="216">
        <v>2.7</v>
      </c>
      <c r="L113" s="216"/>
      <c r="M113" s="216"/>
      <c r="N113" s="216"/>
      <c r="O113" s="216"/>
      <c r="P113" s="216"/>
      <c r="Q113" s="232"/>
      <c r="R113" s="232"/>
      <c r="S113" s="199">
        <v>41.69</v>
      </c>
      <c r="T113" s="44">
        <v>13.32</v>
      </c>
      <c r="U113" s="44">
        <v>7.1</v>
      </c>
      <c r="V113" s="91">
        <v>41</v>
      </c>
      <c r="W113" s="227"/>
      <c r="X113" s="227"/>
      <c r="Y113" s="227"/>
      <c r="Z113" s="226"/>
      <c r="AA113" s="226"/>
      <c r="AB113" s="227"/>
      <c r="AC113" s="226"/>
      <c r="AD113" s="226"/>
      <c r="AE113" s="202"/>
      <c r="AF113" s="50">
        <v>58.36</v>
      </c>
      <c r="AG113" s="50">
        <v>32.630000000000003</v>
      </c>
      <c r="AH113" s="50">
        <v>3.4</v>
      </c>
      <c r="AI113" s="220"/>
      <c r="AJ113" s="227"/>
      <c r="AK113" s="227"/>
      <c r="AL113" s="231"/>
      <c r="AM113" s="228"/>
      <c r="AN113" s="243"/>
      <c r="AO113" s="226"/>
      <c r="AP113" s="217"/>
      <c r="AQ113" s="217"/>
      <c r="AR113" s="226"/>
      <c r="AS113" s="218"/>
      <c r="AT113" s="218"/>
      <c r="AU113" s="220"/>
      <c r="AV113" s="221"/>
      <c r="AW113" s="218"/>
      <c r="AX113" s="2">
        <f t="shared" si="3"/>
        <v>0.55911583276216592</v>
      </c>
      <c r="AY113" s="224"/>
      <c r="AZ113" s="213"/>
      <c r="BA113" s="219"/>
      <c r="BB113" s="219"/>
      <c r="BC113" s="212"/>
      <c r="BD113" s="213"/>
      <c r="BF113" s="240" t="s">
        <v>50</v>
      </c>
      <c r="BG113" s="147"/>
      <c r="BH113" s="147"/>
      <c r="BI113" s="14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</row>
    <row r="114" spans="1:76" ht="15.75">
      <c r="A114" s="235" t="s">
        <v>94</v>
      </c>
      <c r="B114" s="241"/>
      <c r="C114" s="40">
        <v>16.125</v>
      </c>
      <c r="D114" s="216"/>
      <c r="E114" s="216"/>
      <c r="F114" s="216"/>
      <c r="G114" s="216"/>
      <c r="H114" s="237"/>
      <c r="I114" s="236"/>
      <c r="J114" s="216"/>
      <c r="K114" s="216"/>
      <c r="L114" s="216"/>
      <c r="M114" s="216"/>
      <c r="N114" s="216"/>
      <c r="O114" s="216"/>
      <c r="P114" s="216"/>
      <c r="Q114" s="232">
        <v>47.44</v>
      </c>
      <c r="R114" s="232">
        <v>39.15</v>
      </c>
      <c r="S114" s="199">
        <v>41.84</v>
      </c>
      <c r="T114" s="44">
        <v>15.15</v>
      </c>
      <c r="U114" s="44">
        <v>6.5</v>
      </c>
      <c r="V114" s="91">
        <v>43</v>
      </c>
      <c r="W114" s="227">
        <v>6.47</v>
      </c>
      <c r="X114" s="227">
        <v>8.7200000000000006</v>
      </c>
      <c r="Y114" s="227">
        <v>0.441</v>
      </c>
      <c r="Z114" s="227">
        <v>8.7999999999999995E-2</v>
      </c>
      <c r="AA114" s="227">
        <v>3.66</v>
      </c>
      <c r="AB114" s="227">
        <v>0.69899999999999995</v>
      </c>
      <c r="AC114" s="227">
        <v>1.9590000000000001</v>
      </c>
      <c r="AD114" s="227">
        <v>0.29599999999999999</v>
      </c>
      <c r="AE114" s="200">
        <v>0.06</v>
      </c>
      <c r="AF114" s="50">
        <v>57.9</v>
      </c>
      <c r="AG114" s="50">
        <v>43.64</v>
      </c>
      <c r="AH114" s="45">
        <v>4.79</v>
      </c>
      <c r="AI114" s="227">
        <v>10.35</v>
      </c>
      <c r="AJ114" s="227">
        <v>11.18</v>
      </c>
      <c r="AK114" s="227">
        <v>0.52700000000000002</v>
      </c>
      <c r="AL114" s="229">
        <v>0.115</v>
      </c>
      <c r="AM114" s="227">
        <v>4.7300000000000004</v>
      </c>
      <c r="AN114" s="227">
        <v>9.6000000000000002E-2</v>
      </c>
      <c r="AO114" s="227">
        <v>0.45</v>
      </c>
      <c r="AP114" s="227">
        <v>0.47</v>
      </c>
      <c r="AQ114" s="227"/>
      <c r="AR114" s="227">
        <v>5.0000000000000001E-3</v>
      </c>
      <c r="AS114" s="218">
        <v>0.87</v>
      </c>
      <c r="AT114" s="218">
        <v>36.58</v>
      </c>
      <c r="AU114" s="227">
        <v>13.2</v>
      </c>
      <c r="AV114" s="221">
        <v>35.83</v>
      </c>
      <c r="AW114" s="218">
        <v>8.57</v>
      </c>
      <c r="AX114" s="2">
        <f t="shared" si="3"/>
        <v>0.753713298791019</v>
      </c>
      <c r="AY114" s="222">
        <f>(AB114-AN114*S114/AF114)/AB114</f>
        <v>0.90075533515681172</v>
      </c>
      <c r="AZ114" s="213">
        <v>0.8</v>
      </c>
      <c r="BA114" s="219">
        <v>237</v>
      </c>
      <c r="BB114" s="219">
        <v>147.02000000000001</v>
      </c>
      <c r="BC114" s="212">
        <f>SUM(BA114:BB114)</f>
        <v>384.02</v>
      </c>
      <c r="BD114" s="213">
        <f>BB114/BC114</f>
        <v>0.38284464350815067</v>
      </c>
      <c r="BF114" s="241"/>
      <c r="BG114" s="198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</row>
    <row r="115" spans="1:76" ht="15.75">
      <c r="A115" s="235"/>
      <c r="B115" s="214" t="s">
        <v>51</v>
      </c>
      <c r="C115" s="40">
        <v>16.375</v>
      </c>
      <c r="D115" s="216">
        <v>25</v>
      </c>
      <c r="E115" s="216">
        <v>41</v>
      </c>
      <c r="F115" s="216">
        <v>32</v>
      </c>
      <c r="G115" s="216"/>
      <c r="H115" s="237"/>
      <c r="I115" s="236"/>
      <c r="J115" s="216"/>
      <c r="K115" s="216">
        <v>2.7</v>
      </c>
      <c r="L115" s="216"/>
      <c r="M115" s="216"/>
      <c r="N115" s="216"/>
      <c r="O115" s="216"/>
      <c r="P115" s="216"/>
      <c r="Q115" s="232"/>
      <c r="R115" s="232"/>
      <c r="S115" s="199">
        <v>41.46</v>
      </c>
      <c r="T115" s="199">
        <v>16.16</v>
      </c>
      <c r="U115" s="199">
        <v>6.7</v>
      </c>
      <c r="V115" s="91">
        <v>42</v>
      </c>
      <c r="W115" s="227"/>
      <c r="X115" s="227"/>
      <c r="Y115" s="227"/>
      <c r="Z115" s="227"/>
      <c r="AA115" s="227"/>
      <c r="AB115" s="227"/>
      <c r="AC115" s="227"/>
      <c r="AD115" s="227"/>
      <c r="AE115" s="201"/>
      <c r="AF115" s="62">
        <v>60.29</v>
      </c>
      <c r="AG115" s="62">
        <v>45.8</v>
      </c>
      <c r="AH115" s="62">
        <v>3.94</v>
      </c>
      <c r="AI115" s="227"/>
      <c r="AJ115" s="227"/>
      <c r="AK115" s="227"/>
      <c r="AL115" s="230"/>
      <c r="AM115" s="227"/>
      <c r="AN115" s="227"/>
      <c r="AO115" s="227"/>
      <c r="AP115" s="227"/>
      <c r="AQ115" s="227"/>
      <c r="AR115" s="227"/>
      <c r="AS115" s="218"/>
      <c r="AT115" s="218"/>
      <c r="AU115" s="227"/>
      <c r="AV115" s="221"/>
      <c r="AW115" s="218"/>
      <c r="AX115" s="2">
        <f t="shared" si="3"/>
        <v>0.75966163542876097</v>
      </c>
      <c r="AY115" s="223"/>
      <c r="AZ115" s="213"/>
      <c r="BA115" s="219"/>
      <c r="BB115" s="219"/>
      <c r="BC115" s="212"/>
      <c r="BD115" s="213"/>
      <c r="BF115" s="214" t="s">
        <v>51</v>
      </c>
      <c r="BG115" s="147"/>
      <c r="BH115" s="147"/>
      <c r="BI115" s="14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</row>
    <row r="116" spans="1:76" ht="15.75">
      <c r="A116" s="235"/>
      <c r="B116" s="215"/>
      <c r="C116" s="40">
        <v>16.625</v>
      </c>
      <c r="D116" s="216"/>
      <c r="E116" s="216"/>
      <c r="F116" s="216"/>
      <c r="G116" s="216"/>
      <c r="H116" s="237"/>
      <c r="I116" s="236"/>
      <c r="J116" s="216"/>
      <c r="K116" s="216"/>
      <c r="L116" s="216"/>
      <c r="M116" s="216"/>
      <c r="N116" s="216"/>
      <c r="O116" s="216"/>
      <c r="P116" s="216"/>
      <c r="Q116" s="232"/>
      <c r="R116" s="232"/>
      <c r="S116" s="186">
        <v>41.02</v>
      </c>
      <c r="T116" s="186">
        <v>16.010000000000002</v>
      </c>
      <c r="U116" s="44">
        <v>6.5</v>
      </c>
      <c r="V116" s="91">
        <v>41</v>
      </c>
      <c r="W116" s="227"/>
      <c r="X116" s="227"/>
      <c r="Y116" s="227"/>
      <c r="Z116" s="227"/>
      <c r="AA116" s="227"/>
      <c r="AB116" s="227"/>
      <c r="AC116" s="227"/>
      <c r="AD116" s="227"/>
      <c r="AE116" s="201"/>
      <c r="AF116" s="41">
        <v>60.13</v>
      </c>
      <c r="AG116" s="41">
        <v>50.23</v>
      </c>
      <c r="AH116" s="45">
        <v>4.24</v>
      </c>
      <c r="AI116" s="227"/>
      <c r="AJ116" s="227"/>
      <c r="AK116" s="227"/>
      <c r="AL116" s="230"/>
      <c r="AM116" s="227"/>
      <c r="AN116" s="227"/>
      <c r="AO116" s="227"/>
      <c r="AP116" s="227"/>
      <c r="AQ116" s="227"/>
      <c r="AR116" s="227"/>
      <c r="AS116" s="218"/>
      <c r="AT116" s="218"/>
      <c r="AU116" s="227"/>
      <c r="AV116" s="221"/>
      <c r="AW116" s="218"/>
      <c r="AX116" s="2">
        <f t="shared" si="3"/>
        <v>0.83535672709130204</v>
      </c>
      <c r="AY116" s="223"/>
      <c r="AZ116" s="213"/>
      <c r="BA116" s="219"/>
      <c r="BB116" s="219"/>
      <c r="BC116" s="212"/>
      <c r="BD116" s="213"/>
      <c r="BF116" s="215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</row>
    <row r="117" spans="1:76" ht="15.75">
      <c r="A117" s="235"/>
      <c r="B117" s="238" t="s">
        <v>49</v>
      </c>
      <c r="C117" s="40">
        <v>16.875</v>
      </c>
      <c r="D117" s="216">
        <v>25</v>
      </c>
      <c r="E117" s="216">
        <v>40.299999999999997</v>
      </c>
      <c r="F117" s="216">
        <v>32</v>
      </c>
      <c r="G117" s="216"/>
      <c r="H117" s="237"/>
      <c r="I117" s="236"/>
      <c r="J117" s="216"/>
      <c r="K117" s="216">
        <v>2.7</v>
      </c>
      <c r="L117" s="216"/>
      <c r="M117" s="216"/>
      <c r="N117" s="216"/>
      <c r="O117" s="216"/>
      <c r="P117" s="216"/>
      <c r="Q117" s="232"/>
      <c r="R117" s="232"/>
      <c r="S117" s="199">
        <v>41.53</v>
      </c>
      <c r="T117" s="44">
        <v>14.34</v>
      </c>
      <c r="U117" s="44">
        <v>6.8</v>
      </c>
      <c r="V117" s="91">
        <v>42</v>
      </c>
      <c r="W117" s="227"/>
      <c r="X117" s="227"/>
      <c r="Y117" s="227"/>
      <c r="Z117" s="227"/>
      <c r="AA117" s="227"/>
      <c r="AB117" s="227"/>
      <c r="AC117" s="227"/>
      <c r="AD117" s="227"/>
      <c r="AE117" s="202"/>
      <c r="AF117" s="50">
        <v>60.91</v>
      </c>
      <c r="AG117" s="50">
        <v>40.35</v>
      </c>
      <c r="AH117" s="45">
        <v>1.52</v>
      </c>
      <c r="AI117" s="227"/>
      <c r="AJ117" s="227"/>
      <c r="AK117" s="227"/>
      <c r="AL117" s="231"/>
      <c r="AM117" s="227"/>
      <c r="AN117" s="227"/>
      <c r="AO117" s="227"/>
      <c r="AP117" s="227"/>
      <c r="AQ117" s="227"/>
      <c r="AR117" s="227"/>
      <c r="AS117" s="218"/>
      <c r="AT117" s="218"/>
      <c r="AU117" s="227"/>
      <c r="AV117" s="221"/>
      <c r="AW117" s="218"/>
      <c r="AX117" s="2">
        <f t="shared" si="3"/>
        <v>0.6624527992119521</v>
      </c>
      <c r="AY117" s="224"/>
      <c r="AZ117" s="213"/>
      <c r="BA117" s="219"/>
      <c r="BB117" s="219"/>
      <c r="BC117" s="212"/>
      <c r="BD117" s="213"/>
      <c r="BF117" s="238" t="s">
        <v>49</v>
      </c>
      <c r="BG117" s="147"/>
      <c r="BH117" s="147"/>
      <c r="BI117" s="14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</row>
    <row r="118" spans="1:76" ht="15.75">
      <c r="A118" s="235" t="s">
        <v>95</v>
      </c>
      <c r="B118" s="239"/>
      <c r="C118" s="40">
        <v>17.125</v>
      </c>
      <c r="D118" s="216"/>
      <c r="E118" s="216"/>
      <c r="F118" s="216"/>
      <c r="G118" s="216"/>
      <c r="H118" s="237"/>
      <c r="I118" s="236"/>
      <c r="J118" s="216"/>
      <c r="K118" s="216"/>
      <c r="L118" s="216"/>
      <c r="M118" s="216"/>
      <c r="N118" s="216"/>
      <c r="O118" s="216"/>
      <c r="P118" s="216"/>
      <c r="Q118" s="232">
        <v>45.2</v>
      </c>
      <c r="R118" s="232">
        <v>40.04</v>
      </c>
      <c r="S118" s="62">
        <v>40.76</v>
      </c>
      <c r="T118" s="48">
        <v>15.47</v>
      </c>
      <c r="U118" s="44">
        <v>6.5</v>
      </c>
      <c r="V118" s="91">
        <v>43</v>
      </c>
      <c r="W118" s="227">
        <v>6.97</v>
      </c>
      <c r="X118" s="227">
        <v>8.98</v>
      </c>
      <c r="Y118" s="227">
        <v>0.31</v>
      </c>
      <c r="Z118" s="226">
        <v>8.4000000000000005E-2</v>
      </c>
      <c r="AA118" s="226">
        <v>5.16</v>
      </c>
      <c r="AB118" s="226">
        <v>0.32500000000000001</v>
      </c>
      <c r="AC118" s="226">
        <v>1.2050000000000001</v>
      </c>
      <c r="AD118" s="226">
        <v>0.20200000000000001</v>
      </c>
      <c r="AE118" s="200">
        <v>7.4999999999999997E-2</v>
      </c>
      <c r="AF118" s="50">
        <v>61.53</v>
      </c>
      <c r="AG118" s="50">
        <v>46.94</v>
      </c>
      <c r="AH118" s="50">
        <v>2.13</v>
      </c>
      <c r="AI118" s="220">
        <v>9.1999999999999993</v>
      </c>
      <c r="AJ118" s="227">
        <v>11.81</v>
      </c>
      <c r="AK118" s="227">
        <v>0.49</v>
      </c>
      <c r="AL118" s="229">
        <v>0.13400000000000001</v>
      </c>
      <c r="AM118" s="228">
        <v>3.87</v>
      </c>
      <c r="AN118" s="226">
        <v>4.5999999999999999E-2</v>
      </c>
      <c r="AO118" s="226"/>
      <c r="AP118" s="217"/>
      <c r="AQ118" s="217">
        <v>3.0000000000000001E-3</v>
      </c>
      <c r="AR118" s="217"/>
      <c r="AS118" s="218">
        <v>0.84</v>
      </c>
      <c r="AT118" s="218">
        <v>32.71</v>
      </c>
      <c r="AU118" s="218">
        <v>13.4</v>
      </c>
      <c r="AV118" s="221"/>
      <c r="AW118" s="218"/>
      <c r="AX118" s="2">
        <f t="shared" si="3"/>
        <v>0.76287989598569794</v>
      </c>
      <c r="AY118" s="222">
        <f>(AB118-AN118*S118/AF118)/AB118</f>
        <v>0.90623910787733319</v>
      </c>
      <c r="AZ118" s="213">
        <v>0.79</v>
      </c>
      <c r="BA118" s="219">
        <v>304.14</v>
      </c>
      <c r="BB118" s="219">
        <v>59.36</v>
      </c>
      <c r="BC118" s="212">
        <f>SUM(BA118:BB118)</f>
        <v>363.5</v>
      </c>
      <c r="BD118" s="213">
        <f>BB118/BC118</f>
        <v>0.1633012379642366</v>
      </c>
      <c r="BF118" s="239"/>
      <c r="BG118" s="147"/>
      <c r="BH118" s="147"/>
      <c r="BI118" s="14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</row>
    <row r="119" spans="1:76" ht="15.75">
      <c r="A119" s="235"/>
      <c r="B119" s="240" t="s">
        <v>50</v>
      </c>
      <c r="C119" s="40">
        <v>17.375</v>
      </c>
      <c r="D119" s="216">
        <v>25</v>
      </c>
      <c r="E119" s="216">
        <v>40.299999999999997</v>
      </c>
      <c r="F119" s="216">
        <v>32</v>
      </c>
      <c r="G119" s="216"/>
      <c r="H119" s="237"/>
      <c r="I119" s="236"/>
      <c r="J119" s="216"/>
      <c r="K119" s="216">
        <v>2.7</v>
      </c>
      <c r="L119" s="216"/>
      <c r="M119" s="216"/>
      <c r="N119" s="216"/>
      <c r="O119" s="216"/>
      <c r="P119" s="216"/>
      <c r="Q119" s="232"/>
      <c r="R119" s="232"/>
      <c r="S119" s="62">
        <v>39.369999999999997</v>
      </c>
      <c r="T119" s="48">
        <v>17.45</v>
      </c>
      <c r="U119" s="44">
        <v>6.3</v>
      </c>
      <c r="V119" s="91">
        <v>40</v>
      </c>
      <c r="W119" s="227"/>
      <c r="X119" s="227"/>
      <c r="Y119" s="227"/>
      <c r="Z119" s="226"/>
      <c r="AA119" s="226"/>
      <c r="AB119" s="226"/>
      <c r="AC119" s="226"/>
      <c r="AD119" s="226"/>
      <c r="AE119" s="201"/>
      <c r="AF119" s="50">
        <v>60.7</v>
      </c>
      <c r="AG119" s="50">
        <v>46.32</v>
      </c>
      <c r="AH119" s="50">
        <v>4.05</v>
      </c>
      <c r="AI119" s="220"/>
      <c r="AJ119" s="227"/>
      <c r="AK119" s="227"/>
      <c r="AL119" s="230"/>
      <c r="AM119" s="228"/>
      <c r="AN119" s="226"/>
      <c r="AO119" s="226"/>
      <c r="AP119" s="217"/>
      <c r="AQ119" s="217"/>
      <c r="AR119" s="217"/>
      <c r="AS119" s="218"/>
      <c r="AT119" s="218"/>
      <c r="AU119" s="218"/>
      <c r="AV119" s="221"/>
      <c r="AW119" s="218"/>
      <c r="AX119" s="2">
        <f t="shared" si="3"/>
        <v>0.76309719934102138</v>
      </c>
      <c r="AY119" s="223"/>
      <c r="AZ119" s="213"/>
      <c r="BA119" s="219"/>
      <c r="BB119" s="219"/>
      <c r="BC119" s="212"/>
      <c r="BD119" s="213"/>
      <c r="BF119" s="240" t="s">
        <v>50</v>
      </c>
      <c r="BG119" s="147"/>
      <c r="BH119" s="147"/>
      <c r="BI119" s="14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</row>
    <row r="120" spans="1:76" ht="15.75">
      <c r="A120" s="235"/>
      <c r="B120" s="241"/>
      <c r="C120" s="40">
        <v>17.625</v>
      </c>
      <c r="D120" s="216"/>
      <c r="E120" s="216"/>
      <c r="F120" s="216"/>
      <c r="G120" s="216"/>
      <c r="H120" s="237"/>
      <c r="I120" s="236"/>
      <c r="J120" s="216"/>
      <c r="K120" s="216"/>
      <c r="L120" s="216"/>
      <c r="M120" s="216"/>
      <c r="N120" s="216"/>
      <c r="O120" s="216"/>
      <c r="P120" s="216"/>
      <c r="Q120" s="232"/>
      <c r="R120" s="232"/>
      <c r="S120" s="62">
        <v>41.07</v>
      </c>
      <c r="T120" s="48">
        <v>15.93</v>
      </c>
      <c r="U120" s="44">
        <v>7.2</v>
      </c>
      <c r="V120" s="91">
        <v>41</v>
      </c>
      <c r="W120" s="227"/>
      <c r="X120" s="227"/>
      <c r="Y120" s="227"/>
      <c r="Z120" s="226"/>
      <c r="AA120" s="226"/>
      <c r="AB120" s="226"/>
      <c r="AC120" s="226"/>
      <c r="AD120" s="226"/>
      <c r="AE120" s="201"/>
      <c r="AF120" s="50">
        <v>62.99</v>
      </c>
      <c r="AG120" s="50">
        <v>54.96</v>
      </c>
      <c r="AH120" s="50">
        <v>3.1</v>
      </c>
      <c r="AI120" s="220"/>
      <c r="AJ120" s="227"/>
      <c r="AK120" s="227"/>
      <c r="AL120" s="230"/>
      <c r="AM120" s="228"/>
      <c r="AN120" s="226"/>
      <c r="AO120" s="226"/>
      <c r="AP120" s="217"/>
      <c r="AQ120" s="217"/>
      <c r="AR120" s="217"/>
      <c r="AS120" s="218"/>
      <c r="AT120" s="218"/>
      <c r="AU120" s="218"/>
      <c r="AV120" s="221"/>
      <c r="AW120" s="218"/>
      <c r="AX120" s="2">
        <f t="shared" si="3"/>
        <v>0.87251944753135413</v>
      </c>
      <c r="AY120" s="223"/>
      <c r="AZ120" s="213"/>
      <c r="BA120" s="219"/>
      <c r="BB120" s="219"/>
      <c r="BC120" s="212"/>
      <c r="BD120" s="213"/>
      <c r="BF120" s="241"/>
      <c r="BG120" s="147"/>
      <c r="BH120" s="147"/>
      <c r="BI120" s="14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</row>
    <row r="121" spans="1:76" ht="15.75">
      <c r="A121" s="235"/>
      <c r="B121" s="214" t="s">
        <v>51</v>
      </c>
      <c r="C121" s="40">
        <v>17.875</v>
      </c>
      <c r="D121" s="216">
        <v>25</v>
      </c>
      <c r="E121" s="216">
        <v>40.299999999999997</v>
      </c>
      <c r="F121" s="216">
        <v>32</v>
      </c>
      <c r="G121" s="216"/>
      <c r="H121" s="237"/>
      <c r="I121" s="236"/>
      <c r="J121" s="216"/>
      <c r="K121" s="216">
        <v>2.7</v>
      </c>
      <c r="L121" s="216"/>
      <c r="M121" s="216"/>
      <c r="N121" s="216"/>
      <c r="O121" s="216"/>
      <c r="P121" s="216"/>
      <c r="Q121" s="232"/>
      <c r="R121" s="232"/>
      <c r="S121" s="62">
        <v>41.78</v>
      </c>
      <c r="T121" s="48">
        <v>14.49</v>
      </c>
      <c r="U121" s="44">
        <v>6.8</v>
      </c>
      <c r="V121" s="91">
        <v>42</v>
      </c>
      <c r="W121" s="227"/>
      <c r="X121" s="227"/>
      <c r="Y121" s="227"/>
      <c r="Z121" s="226"/>
      <c r="AA121" s="226"/>
      <c r="AB121" s="226"/>
      <c r="AC121" s="226"/>
      <c r="AD121" s="226"/>
      <c r="AE121" s="202"/>
      <c r="AF121" s="48">
        <v>61.54</v>
      </c>
      <c r="AG121" s="50">
        <v>48.96</v>
      </c>
      <c r="AH121" s="50">
        <v>2.81</v>
      </c>
      <c r="AI121" s="220"/>
      <c r="AJ121" s="227"/>
      <c r="AK121" s="227"/>
      <c r="AL121" s="231"/>
      <c r="AM121" s="228"/>
      <c r="AN121" s="226"/>
      <c r="AO121" s="226"/>
      <c r="AP121" s="217"/>
      <c r="AQ121" s="217"/>
      <c r="AR121" s="217"/>
      <c r="AS121" s="218"/>
      <c r="AT121" s="218"/>
      <c r="AU121" s="218"/>
      <c r="AV121" s="221"/>
      <c r="AW121" s="218"/>
      <c r="AX121" s="2">
        <f t="shared" si="3"/>
        <v>0.79558011049723765</v>
      </c>
      <c r="AY121" s="224"/>
      <c r="AZ121" s="213"/>
      <c r="BA121" s="219"/>
      <c r="BB121" s="219"/>
      <c r="BC121" s="212"/>
      <c r="BD121" s="213"/>
      <c r="BF121" s="214" t="s">
        <v>51</v>
      </c>
      <c r="BG121" s="147"/>
      <c r="BH121" s="147"/>
      <c r="BI121" s="14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</row>
    <row r="122" spans="1:76" ht="15.75">
      <c r="A122" s="235" t="s">
        <v>96</v>
      </c>
      <c r="B122" s="215"/>
      <c r="C122" s="40">
        <v>18.125</v>
      </c>
      <c r="D122" s="216"/>
      <c r="E122" s="216"/>
      <c r="F122" s="216"/>
      <c r="G122" s="216"/>
      <c r="H122" s="237"/>
      <c r="I122" s="236"/>
      <c r="J122" s="216"/>
      <c r="K122" s="216"/>
      <c r="L122" s="216"/>
      <c r="M122" s="216"/>
      <c r="N122" s="216"/>
      <c r="O122" s="216"/>
      <c r="P122" s="216"/>
      <c r="Q122" s="232">
        <v>39.880000000000003</v>
      </c>
      <c r="R122" s="232">
        <v>38.24</v>
      </c>
      <c r="S122" s="41">
        <v>41.23</v>
      </c>
      <c r="T122" s="41">
        <v>14.46</v>
      </c>
      <c r="U122" s="44">
        <v>7.1</v>
      </c>
      <c r="V122" s="91">
        <v>43</v>
      </c>
      <c r="W122" s="227">
        <v>6.97</v>
      </c>
      <c r="X122" s="227">
        <v>8.69</v>
      </c>
      <c r="Y122" s="227">
        <v>0.35299999999999998</v>
      </c>
      <c r="Z122" s="226">
        <v>0.09</v>
      </c>
      <c r="AA122" s="226">
        <v>4.5199999999999996</v>
      </c>
      <c r="AB122" s="226">
        <v>0.51500000000000001</v>
      </c>
      <c r="AC122" s="226">
        <v>2.1320000000000001</v>
      </c>
      <c r="AD122" s="226">
        <v>0.35</v>
      </c>
      <c r="AE122" s="200">
        <v>7.0000000000000007E-2</v>
      </c>
      <c r="AF122" s="41">
        <v>64.260000000000005</v>
      </c>
      <c r="AG122" s="41">
        <v>54.56</v>
      </c>
      <c r="AH122" s="50">
        <v>2.71</v>
      </c>
      <c r="AI122" s="220">
        <v>9.18</v>
      </c>
      <c r="AJ122" s="227">
        <v>11.14</v>
      </c>
      <c r="AK122" s="227">
        <v>0.53100000000000003</v>
      </c>
      <c r="AL122" s="229">
        <v>0.124</v>
      </c>
      <c r="AM122" s="228">
        <v>3.22</v>
      </c>
      <c r="AN122" s="226">
        <v>8.2000000000000003E-2</v>
      </c>
      <c r="AO122" s="226"/>
      <c r="AP122" s="217"/>
      <c r="AQ122" s="217">
        <v>1E-3</v>
      </c>
      <c r="AR122" s="217"/>
      <c r="AS122" s="218">
        <v>0.62</v>
      </c>
      <c r="AT122" s="218">
        <v>36.15</v>
      </c>
      <c r="AU122" s="220">
        <v>13.2</v>
      </c>
      <c r="AV122" s="221" t="s">
        <v>108</v>
      </c>
      <c r="AW122" s="218" t="s">
        <v>108</v>
      </c>
      <c r="AX122" s="2">
        <f t="shared" si="3"/>
        <v>0.8490507314036726</v>
      </c>
      <c r="AY122" s="222">
        <f>(AB122-AN122*S122/AF122)/AB122</f>
        <v>0.8978403875034372</v>
      </c>
      <c r="AZ122" s="242">
        <v>0.76329999999999998</v>
      </c>
      <c r="BA122" s="219">
        <v>191.28</v>
      </c>
      <c r="BB122" s="219">
        <v>199.34</v>
      </c>
      <c r="BC122" s="212">
        <f>SUM(BA122:BB122)</f>
        <v>390.62</v>
      </c>
      <c r="BD122" s="213">
        <f>BB122/BC122</f>
        <v>0.51031693205673034</v>
      </c>
      <c r="BF122" s="215"/>
    </row>
    <row r="123" spans="1:76" ht="15.75">
      <c r="A123" s="235"/>
      <c r="B123" s="238" t="s">
        <v>49</v>
      </c>
      <c r="C123" s="40">
        <v>18.375</v>
      </c>
      <c r="D123" s="216">
        <v>25</v>
      </c>
      <c r="E123" s="216">
        <v>40.5</v>
      </c>
      <c r="F123" s="216">
        <v>32</v>
      </c>
      <c r="G123" s="216"/>
      <c r="H123" s="237"/>
      <c r="I123" s="236"/>
      <c r="J123" s="216"/>
      <c r="K123" s="216">
        <v>2.5</v>
      </c>
      <c r="L123" s="216"/>
      <c r="M123" s="216"/>
      <c r="N123" s="216"/>
      <c r="O123" s="216"/>
      <c r="P123" s="216"/>
      <c r="Q123" s="232"/>
      <c r="R123" s="232"/>
      <c r="S123" s="55" t="s">
        <v>108</v>
      </c>
      <c r="T123" s="55" t="s">
        <v>108</v>
      </c>
      <c r="U123" s="55" t="s">
        <v>108</v>
      </c>
      <c r="V123" s="55" t="s">
        <v>108</v>
      </c>
      <c r="W123" s="227"/>
      <c r="X123" s="227"/>
      <c r="Y123" s="227"/>
      <c r="Z123" s="226"/>
      <c r="AA123" s="226"/>
      <c r="AB123" s="226"/>
      <c r="AC123" s="226"/>
      <c r="AD123" s="226"/>
      <c r="AE123" s="201"/>
      <c r="AF123" s="55" t="s">
        <v>108</v>
      </c>
      <c r="AG123" s="55" t="s">
        <v>108</v>
      </c>
      <c r="AH123" s="55" t="s">
        <v>108</v>
      </c>
      <c r="AI123" s="220"/>
      <c r="AJ123" s="227"/>
      <c r="AK123" s="227"/>
      <c r="AL123" s="230"/>
      <c r="AM123" s="228"/>
      <c r="AN123" s="226"/>
      <c r="AO123" s="226"/>
      <c r="AP123" s="217"/>
      <c r="AQ123" s="217"/>
      <c r="AR123" s="217"/>
      <c r="AS123" s="218"/>
      <c r="AT123" s="218"/>
      <c r="AU123" s="220"/>
      <c r="AV123" s="221"/>
      <c r="AW123" s="218"/>
      <c r="AX123" s="2" t="e">
        <f t="shared" si="3"/>
        <v>#VALUE!</v>
      </c>
      <c r="AY123" s="223"/>
      <c r="AZ123" s="225"/>
      <c r="BA123" s="219"/>
      <c r="BB123" s="219"/>
      <c r="BC123" s="212"/>
      <c r="BD123" s="213"/>
      <c r="BF123" s="238" t="s">
        <v>49</v>
      </c>
    </row>
    <row r="124" spans="1:76" ht="15.75">
      <c r="A124" s="235"/>
      <c r="B124" s="239"/>
      <c r="C124" s="40">
        <v>18.625</v>
      </c>
      <c r="D124" s="216"/>
      <c r="E124" s="216"/>
      <c r="F124" s="216"/>
      <c r="G124" s="216"/>
      <c r="H124" s="237"/>
      <c r="I124" s="236"/>
      <c r="J124" s="216"/>
      <c r="K124" s="216"/>
      <c r="L124" s="216"/>
      <c r="M124" s="216"/>
      <c r="N124" s="216"/>
      <c r="O124" s="216"/>
      <c r="P124" s="216"/>
      <c r="Q124" s="232"/>
      <c r="R124" s="232"/>
      <c r="S124" s="41">
        <v>40.58</v>
      </c>
      <c r="T124" s="41">
        <v>15.83</v>
      </c>
      <c r="U124" s="44">
        <v>6.8</v>
      </c>
      <c r="V124" s="91">
        <v>42</v>
      </c>
      <c r="W124" s="227"/>
      <c r="X124" s="227"/>
      <c r="Y124" s="227"/>
      <c r="Z124" s="226"/>
      <c r="AA124" s="226"/>
      <c r="AB124" s="226"/>
      <c r="AC124" s="226"/>
      <c r="AD124" s="226"/>
      <c r="AE124" s="201"/>
      <c r="AF124" s="55">
        <v>61.11</v>
      </c>
      <c r="AG124" s="55">
        <v>47.29</v>
      </c>
      <c r="AH124" s="50">
        <v>2.08</v>
      </c>
      <c r="AI124" s="220"/>
      <c r="AJ124" s="227"/>
      <c r="AK124" s="227"/>
      <c r="AL124" s="230"/>
      <c r="AM124" s="228"/>
      <c r="AN124" s="226"/>
      <c r="AO124" s="226"/>
      <c r="AP124" s="217"/>
      <c r="AQ124" s="217"/>
      <c r="AR124" s="217"/>
      <c r="AS124" s="218"/>
      <c r="AT124" s="218"/>
      <c r="AU124" s="220"/>
      <c r="AV124" s="221"/>
      <c r="AW124" s="218"/>
      <c r="AX124" s="2">
        <f t="shared" si="3"/>
        <v>0.7738504336442481</v>
      </c>
      <c r="AY124" s="223"/>
      <c r="AZ124" s="225"/>
      <c r="BA124" s="219"/>
      <c r="BB124" s="219"/>
      <c r="BC124" s="212"/>
      <c r="BD124" s="213"/>
      <c r="BF124" s="239"/>
    </row>
    <row r="125" spans="1:76" ht="15.75">
      <c r="A125" s="235"/>
      <c r="B125" s="240" t="s">
        <v>50</v>
      </c>
      <c r="C125" s="63" t="s">
        <v>52</v>
      </c>
      <c r="D125" s="216">
        <v>25</v>
      </c>
      <c r="E125" s="216">
        <v>40.5</v>
      </c>
      <c r="F125" s="216">
        <v>32</v>
      </c>
      <c r="G125" s="216"/>
      <c r="H125" s="237"/>
      <c r="I125" s="236"/>
      <c r="J125" s="216"/>
      <c r="K125" s="216">
        <v>2.5</v>
      </c>
      <c r="L125" s="216"/>
      <c r="M125" s="216"/>
      <c r="N125" s="216"/>
      <c r="O125" s="216"/>
      <c r="P125" s="216"/>
      <c r="Q125" s="232"/>
      <c r="R125" s="232"/>
      <c r="S125" s="41">
        <v>40.76</v>
      </c>
      <c r="T125" s="41">
        <v>14.36</v>
      </c>
      <c r="U125" s="44">
        <v>7</v>
      </c>
      <c r="V125" s="91">
        <v>41</v>
      </c>
      <c r="W125" s="227"/>
      <c r="X125" s="227"/>
      <c r="Y125" s="227"/>
      <c r="Z125" s="226"/>
      <c r="AA125" s="226"/>
      <c r="AB125" s="226"/>
      <c r="AC125" s="226"/>
      <c r="AD125" s="226"/>
      <c r="AE125" s="202"/>
      <c r="AF125" s="41">
        <v>59.91</v>
      </c>
      <c r="AG125" s="41">
        <v>44.88</v>
      </c>
      <c r="AH125" s="50">
        <v>4.7300000000000004</v>
      </c>
      <c r="AI125" s="220"/>
      <c r="AJ125" s="227"/>
      <c r="AK125" s="227"/>
      <c r="AL125" s="231"/>
      <c r="AM125" s="228"/>
      <c r="AN125" s="226"/>
      <c r="AO125" s="226"/>
      <c r="AP125" s="217"/>
      <c r="AQ125" s="217"/>
      <c r="AR125" s="217"/>
      <c r="AS125" s="218"/>
      <c r="AT125" s="218"/>
      <c r="AU125" s="220"/>
      <c r="AV125" s="221"/>
      <c r="AW125" s="218"/>
      <c r="AX125" s="2">
        <f t="shared" si="3"/>
        <v>0.74912368552829256</v>
      </c>
      <c r="AY125" s="224"/>
      <c r="AZ125" s="225"/>
      <c r="BA125" s="219"/>
      <c r="BB125" s="219"/>
      <c r="BC125" s="212"/>
      <c r="BD125" s="213"/>
      <c r="BF125" s="240" t="s">
        <v>50</v>
      </c>
    </row>
    <row r="126" spans="1:76" ht="15.75" customHeight="1">
      <c r="A126" s="235" t="s">
        <v>97</v>
      </c>
      <c r="B126" s="241"/>
      <c r="C126" s="40">
        <v>0.125</v>
      </c>
      <c r="D126" s="216"/>
      <c r="E126" s="216"/>
      <c r="F126" s="216"/>
      <c r="G126" s="216"/>
      <c r="H126" s="237"/>
      <c r="I126" s="236"/>
      <c r="J126" s="216"/>
      <c r="K126" s="216"/>
      <c r="L126" s="216"/>
      <c r="M126" s="216"/>
      <c r="N126" s="216"/>
      <c r="O126" s="216"/>
      <c r="P126" s="216"/>
      <c r="Q126" s="232"/>
      <c r="R126" s="232"/>
      <c r="S126" s="41">
        <v>40.78</v>
      </c>
      <c r="T126" s="41">
        <v>15.3</v>
      </c>
      <c r="U126" s="44">
        <v>6.9</v>
      </c>
      <c r="V126" s="91">
        <v>43</v>
      </c>
      <c r="W126" s="227">
        <v>6.91</v>
      </c>
      <c r="X126" s="227">
        <v>8.2799999999999994</v>
      </c>
      <c r="Y126" s="227">
        <v>0.31900000000000001</v>
      </c>
      <c r="Z126" s="226">
        <v>8.6999999999999994E-2</v>
      </c>
      <c r="AA126" s="226">
        <v>4.95</v>
      </c>
      <c r="AB126" s="226">
        <v>0.745</v>
      </c>
      <c r="AC126" s="226"/>
      <c r="AD126" s="226"/>
      <c r="AE126" s="200"/>
      <c r="AF126" s="41">
        <v>64.38</v>
      </c>
      <c r="AG126" s="41">
        <v>51.05</v>
      </c>
      <c r="AH126" s="50">
        <v>1.06</v>
      </c>
      <c r="AI126" s="220">
        <v>9.52</v>
      </c>
      <c r="AJ126" s="220">
        <v>11.76</v>
      </c>
      <c r="AK126" s="227">
        <v>0.439</v>
      </c>
      <c r="AL126" s="229">
        <v>0.122</v>
      </c>
      <c r="AM126" s="228">
        <v>3.66</v>
      </c>
      <c r="AN126" s="226">
        <v>3.3000000000000002E-2</v>
      </c>
      <c r="AO126" s="226"/>
      <c r="AP126" s="217"/>
      <c r="AQ126" s="217"/>
      <c r="AR126" s="217"/>
      <c r="AS126" s="218">
        <v>0.82</v>
      </c>
      <c r="AT126" s="218">
        <v>36.58</v>
      </c>
      <c r="AU126" s="220">
        <v>12.79</v>
      </c>
      <c r="AV126" s="221" t="s">
        <v>121</v>
      </c>
      <c r="AW126" s="221" t="s">
        <v>121</v>
      </c>
      <c r="AX126" s="2">
        <f t="shared" si="3"/>
        <v>0.79294812053432739</v>
      </c>
      <c r="AY126" s="222">
        <f>(AB126-AN126*S126/AF126)/AB126</f>
        <v>0.97194218055129877</v>
      </c>
      <c r="AZ126" s="225">
        <v>77.67</v>
      </c>
      <c r="BA126" s="219">
        <v>229.9</v>
      </c>
      <c r="BB126" s="219">
        <v>91.02</v>
      </c>
      <c r="BC126" s="212">
        <f>SUM(BA126:BB126)</f>
        <v>320.92</v>
      </c>
      <c r="BD126" s="213">
        <f>BB126/BC126</f>
        <v>0.28362208650130871</v>
      </c>
      <c r="BF126" s="24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</row>
    <row r="127" spans="1:76" ht="15.75">
      <c r="A127" s="235"/>
      <c r="B127" s="214" t="s">
        <v>51</v>
      </c>
      <c r="C127" s="40">
        <v>17.375</v>
      </c>
      <c r="D127" s="216">
        <v>25</v>
      </c>
      <c r="E127" s="216">
        <v>40.5</v>
      </c>
      <c r="F127" s="216">
        <v>32</v>
      </c>
      <c r="G127" s="216"/>
      <c r="H127" s="237"/>
      <c r="I127" s="236"/>
      <c r="J127" s="216"/>
      <c r="K127" s="216">
        <v>2.5</v>
      </c>
      <c r="L127" s="233"/>
      <c r="M127" s="216"/>
      <c r="N127" s="216"/>
      <c r="O127" s="216"/>
      <c r="P127" s="216"/>
      <c r="Q127" s="232"/>
      <c r="R127" s="232"/>
      <c r="S127" s="55">
        <v>42</v>
      </c>
      <c r="T127" s="55">
        <v>15.01</v>
      </c>
      <c r="U127" s="44">
        <v>6.7</v>
      </c>
      <c r="V127" s="91">
        <v>41</v>
      </c>
      <c r="W127" s="227"/>
      <c r="X127" s="227"/>
      <c r="Y127" s="227"/>
      <c r="Z127" s="226"/>
      <c r="AA127" s="226"/>
      <c r="AB127" s="226"/>
      <c r="AC127" s="226"/>
      <c r="AD127" s="226"/>
      <c r="AE127" s="201"/>
      <c r="AF127" s="55">
        <v>63.61</v>
      </c>
      <c r="AG127" s="55">
        <v>51.98</v>
      </c>
      <c r="AH127" s="50">
        <v>1.24</v>
      </c>
      <c r="AI127" s="220"/>
      <c r="AJ127" s="220"/>
      <c r="AK127" s="227"/>
      <c r="AL127" s="230"/>
      <c r="AM127" s="228"/>
      <c r="AN127" s="226"/>
      <c r="AO127" s="226"/>
      <c r="AP127" s="217"/>
      <c r="AQ127" s="217"/>
      <c r="AR127" s="217"/>
      <c r="AS127" s="218"/>
      <c r="AT127" s="218"/>
      <c r="AU127" s="220"/>
      <c r="AV127" s="221"/>
      <c r="AW127" s="221"/>
      <c r="AX127" s="2">
        <f t="shared" si="3"/>
        <v>0.81716711208929405</v>
      </c>
      <c r="AY127" s="223"/>
      <c r="AZ127" s="225"/>
      <c r="BA127" s="219"/>
      <c r="BB127" s="219"/>
      <c r="BC127" s="212"/>
      <c r="BD127" s="213"/>
      <c r="BF127" s="214" t="s">
        <v>51</v>
      </c>
    </row>
    <row r="128" spans="1:76" ht="15.75">
      <c r="A128" s="235"/>
      <c r="B128" s="215"/>
      <c r="C128" s="40">
        <v>17.625</v>
      </c>
      <c r="D128" s="216"/>
      <c r="E128" s="216"/>
      <c r="F128" s="216"/>
      <c r="G128" s="216"/>
      <c r="H128" s="237"/>
      <c r="I128" s="236"/>
      <c r="J128" s="216"/>
      <c r="K128" s="216"/>
      <c r="L128" s="234"/>
      <c r="M128" s="216"/>
      <c r="N128" s="216"/>
      <c r="O128" s="216"/>
      <c r="P128" s="216"/>
      <c r="Q128" s="232"/>
      <c r="R128" s="232"/>
      <c r="S128" s="41">
        <v>41.84</v>
      </c>
      <c r="T128" s="41">
        <v>14.48</v>
      </c>
      <c r="U128" s="44">
        <v>6.5</v>
      </c>
      <c r="V128" s="91">
        <v>42</v>
      </c>
      <c r="W128" s="227"/>
      <c r="X128" s="227"/>
      <c r="Y128" s="227"/>
      <c r="Z128" s="226"/>
      <c r="AA128" s="226"/>
      <c r="AB128" s="226"/>
      <c r="AC128" s="226"/>
      <c r="AD128" s="226"/>
      <c r="AE128" s="201"/>
      <c r="AF128" s="41">
        <v>62.07</v>
      </c>
      <c r="AG128" s="41">
        <v>46.22</v>
      </c>
      <c r="AH128" s="50">
        <v>1.61</v>
      </c>
      <c r="AI128" s="220"/>
      <c r="AJ128" s="220"/>
      <c r="AK128" s="227"/>
      <c r="AL128" s="230"/>
      <c r="AM128" s="228"/>
      <c r="AN128" s="226"/>
      <c r="AO128" s="226"/>
      <c r="AP128" s="217"/>
      <c r="AQ128" s="217"/>
      <c r="AR128" s="217"/>
      <c r="AS128" s="218"/>
      <c r="AT128" s="218"/>
      <c r="AU128" s="220"/>
      <c r="AV128" s="221"/>
      <c r="AW128" s="221"/>
      <c r="AX128" s="2">
        <f t="shared" si="3"/>
        <v>0.74464314483647498</v>
      </c>
      <c r="AY128" s="223"/>
      <c r="AZ128" s="225"/>
      <c r="BA128" s="219"/>
      <c r="BB128" s="219"/>
      <c r="BC128" s="212"/>
      <c r="BD128" s="213"/>
      <c r="BF128" s="215"/>
    </row>
    <row r="129" spans="1:58" ht="15.75">
      <c r="A129" s="235"/>
      <c r="B129" s="144" t="s">
        <v>49</v>
      </c>
      <c r="C129" s="40">
        <v>17.875</v>
      </c>
      <c r="D129" s="164"/>
      <c r="E129" s="164"/>
      <c r="F129" s="164"/>
      <c r="G129" s="164"/>
      <c r="H129" s="143"/>
      <c r="I129" s="142"/>
      <c r="J129" s="164"/>
      <c r="K129" s="164"/>
      <c r="L129" s="164"/>
      <c r="M129" s="164"/>
      <c r="N129" s="164"/>
      <c r="O129" s="164"/>
      <c r="P129" s="164"/>
      <c r="Q129" s="232"/>
      <c r="R129" s="232"/>
      <c r="S129" s="41"/>
      <c r="T129" s="41"/>
      <c r="U129" s="44"/>
      <c r="V129" s="91"/>
      <c r="W129" s="227"/>
      <c r="X129" s="227"/>
      <c r="Y129" s="227"/>
      <c r="Z129" s="226"/>
      <c r="AA129" s="226"/>
      <c r="AB129" s="226"/>
      <c r="AC129" s="226"/>
      <c r="AD129" s="226"/>
      <c r="AE129" s="202"/>
      <c r="AF129" s="41"/>
      <c r="AG129" s="41"/>
      <c r="AH129" s="50"/>
      <c r="AI129" s="220"/>
      <c r="AJ129" s="220"/>
      <c r="AK129" s="227"/>
      <c r="AL129" s="231"/>
      <c r="AM129" s="228"/>
      <c r="AN129" s="226"/>
      <c r="AO129" s="226"/>
      <c r="AP129" s="217"/>
      <c r="AQ129" s="217"/>
      <c r="AR129" s="217"/>
      <c r="AS129" s="218"/>
      <c r="AT129" s="218"/>
      <c r="AU129" s="220"/>
      <c r="AV129" s="221"/>
      <c r="AW129" s="221"/>
      <c r="AX129" s="2" t="e">
        <f t="shared" si="3"/>
        <v>#DIV/0!</v>
      </c>
      <c r="AY129" s="224"/>
      <c r="AZ129" s="225"/>
      <c r="BA129" s="219"/>
      <c r="BB129" s="219"/>
      <c r="BC129" s="212"/>
      <c r="BD129" s="213"/>
      <c r="BF129" s="144" t="s">
        <v>49</v>
      </c>
    </row>
    <row r="130" spans="1:58" ht="14.25" customHeight="1">
      <c r="B130" s="165"/>
      <c r="H130" s="166"/>
      <c r="I130" s="166"/>
      <c r="BF130" s="165"/>
    </row>
    <row r="131" spans="1:58">
      <c r="B131" s="203"/>
      <c r="BF131" s="203"/>
    </row>
    <row r="132" spans="1:58">
      <c r="B132" s="203"/>
      <c r="BF132" s="203"/>
    </row>
    <row r="133" spans="1:58">
      <c r="B133" s="203"/>
      <c r="BF133" s="203"/>
    </row>
    <row r="134" spans="1:58">
      <c r="B134" s="203"/>
      <c r="BF134" s="203"/>
    </row>
    <row r="135" spans="1:58">
      <c r="B135" s="203"/>
      <c r="N135" s="163"/>
      <c r="O135" s="163"/>
      <c r="BF135" s="203"/>
    </row>
    <row r="136" spans="1:58">
      <c r="B136" s="203"/>
      <c r="N136" s="163"/>
      <c r="O136" s="163"/>
      <c r="BF136" s="203"/>
    </row>
    <row r="137" spans="1:58">
      <c r="B137" s="153"/>
      <c r="N137" s="163"/>
      <c r="O137" s="163"/>
      <c r="BF137" s="153"/>
    </row>
    <row r="138" spans="1:58">
      <c r="N138" s="163"/>
      <c r="O138" s="163"/>
    </row>
    <row r="139" spans="1:58">
      <c r="N139" s="163"/>
      <c r="O139" s="163"/>
    </row>
    <row r="140" spans="1:58">
      <c r="N140" s="163"/>
      <c r="O140" s="163"/>
    </row>
    <row r="141" spans="1:58">
      <c r="N141" s="163"/>
      <c r="O141" s="163"/>
    </row>
    <row r="142" spans="1:58">
      <c r="N142" s="163"/>
      <c r="O142" s="163"/>
    </row>
  </sheetData>
  <mergeCells count="1957">
    <mergeCell ref="BF127:BF128"/>
    <mergeCell ref="BF131:BF132"/>
    <mergeCell ref="BF133:BF134"/>
    <mergeCell ref="BF135:BF136"/>
    <mergeCell ref="BF115:BF116"/>
    <mergeCell ref="BF117:BF118"/>
    <mergeCell ref="BF119:BF120"/>
    <mergeCell ref="BF121:BF122"/>
    <mergeCell ref="BF123:BF124"/>
    <mergeCell ref="BF125:BF126"/>
    <mergeCell ref="BF103:BF104"/>
    <mergeCell ref="BF105:BF106"/>
    <mergeCell ref="BF107:BF108"/>
    <mergeCell ref="BF109:BF110"/>
    <mergeCell ref="BF111:BF112"/>
    <mergeCell ref="BF113:BF114"/>
    <mergeCell ref="BF91:BF92"/>
    <mergeCell ref="BF93:BF94"/>
    <mergeCell ref="BF95:BF96"/>
    <mergeCell ref="BF97:BF98"/>
    <mergeCell ref="BF99:BF100"/>
    <mergeCell ref="BF101:BF102"/>
    <mergeCell ref="BF79:BF80"/>
    <mergeCell ref="BF81:BF82"/>
    <mergeCell ref="BF83:BF84"/>
    <mergeCell ref="BF85:BF86"/>
    <mergeCell ref="BF87:BF88"/>
    <mergeCell ref="BF89:BF90"/>
    <mergeCell ref="BF67:BF68"/>
    <mergeCell ref="BF69:BF70"/>
    <mergeCell ref="BF71:BF72"/>
    <mergeCell ref="BF73:BF74"/>
    <mergeCell ref="BF75:BF76"/>
    <mergeCell ref="BF77:BF78"/>
    <mergeCell ref="BF55:BF56"/>
    <mergeCell ref="BF57:BF58"/>
    <mergeCell ref="BF59:BF60"/>
    <mergeCell ref="BF61:BF62"/>
    <mergeCell ref="BF63:BF64"/>
    <mergeCell ref="BF65:BF66"/>
    <mergeCell ref="BF43:BF44"/>
    <mergeCell ref="BF45:BF46"/>
    <mergeCell ref="BF47:BF48"/>
    <mergeCell ref="BF49:BF50"/>
    <mergeCell ref="BF51:BF52"/>
    <mergeCell ref="BF53:BF54"/>
    <mergeCell ref="BF31:BF32"/>
    <mergeCell ref="BF33:BF34"/>
    <mergeCell ref="BF35:BF36"/>
    <mergeCell ref="BF37:BF38"/>
    <mergeCell ref="BF39:BF40"/>
    <mergeCell ref="BF41:BF42"/>
    <mergeCell ref="BF19:BF20"/>
    <mergeCell ref="BF21:BF22"/>
    <mergeCell ref="BF23:BF24"/>
    <mergeCell ref="BF25:BF26"/>
    <mergeCell ref="BF27:BF28"/>
    <mergeCell ref="BF29:BF30"/>
    <mergeCell ref="BF2:BF3"/>
    <mergeCell ref="BF7:BF8"/>
    <mergeCell ref="BF9:BF10"/>
    <mergeCell ref="BF11:BF12"/>
    <mergeCell ref="BF15:BF16"/>
    <mergeCell ref="BF17:BF18"/>
    <mergeCell ref="AS2:AW3"/>
    <mergeCell ref="AX2:AZ3"/>
    <mergeCell ref="C2:C4"/>
    <mergeCell ref="D2:P3"/>
    <mergeCell ref="Q2:R3"/>
    <mergeCell ref="S2:AE3"/>
    <mergeCell ref="H7:H8"/>
    <mergeCell ref="AD6:AD9"/>
    <mergeCell ref="AB6:AB9"/>
    <mergeCell ref="AE6:AE9"/>
    <mergeCell ref="BD2:BD3"/>
    <mergeCell ref="AF2:AR3"/>
    <mergeCell ref="AH6:AH9"/>
    <mergeCell ref="AI6:AI9"/>
    <mergeCell ref="AJ6:AJ9"/>
    <mergeCell ref="AK6:AK9"/>
    <mergeCell ref="X6:X9"/>
    <mergeCell ref="Y6:Y9"/>
    <mergeCell ref="Z6:Z9"/>
    <mergeCell ref="AC6:AC9"/>
    <mergeCell ref="AA6:AA9"/>
    <mergeCell ref="A6:A9"/>
    <mergeCell ref="Q6:Q9"/>
    <mergeCell ref="R6:R9"/>
    <mergeCell ref="W6:W9"/>
    <mergeCell ref="B7:B8"/>
    <mergeCell ref="AM6:AM9"/>
    <mergeCell ref="AS6:AS9"/>
    <mergeCell ref="AU6:AU9"/>
    <mergeCell ref="AV6:AV9"/>
    <mergeCell ref="AQ6:AQ9"/>
    <mergeCell ref="AR6:AR9"/>
    <mergeCell ref="AO6:AO9"/>
    <mergeCell ref="AP6:AP9"/>
    <mergeCell ref="AN6:AN9"/>
    <mergeCell ref="BA6:BA9"/>
    <mergeCell ref="BB6:BB9"/>
    <mergeCell ref="BC6:BC9"/>
    <mergeCell ref="BD6:BD9"/>
    <mergeCell ref="AW6:AW9"/>
    <mergeCell ref="AT6:AT9"/>
    <mergeCell ref="AY6:AY9"/>
    <mergeCell ref="AZ6:AZ9"/>
    <mergeCell ref="O7:O8"/>
    <mergeCell ref="P7:P8"/>
    <mergeCell ref="I7:I8"/>
    <mergeCell ref="J7:J8"/>
    <mergeCell ref="K7:K8"/>
    <mergeCell ref="L7:L8"/>
    <mergeCell ref="B9:B10"/>
    <mergeCell ref="D9:D10"/>
    <mergeCell ref="E9:E10"/>
    <mergeCell ref="F9:F10"/>
    <mergeCell ref="M7:M8"/>
    <mergeCell ref="N7:N8"/>
    <mergeCell ref="D7:D8"/>
    <mergeCell ref="E7:E8"/>
    <mergeCell ref="F7:F8"/>
    <mergeCell ref="G7:G8"/>
    <mergeCell ref="K9:K10"/>
    <mergeCell ref="L9:L10"/>
    <mergeCell ref="M9:M10"/>
    <mergeCell ref="N9:N10"/>
    <mergeCell ref="G9:G10"/>
    <mergeCell ref="H9:H10"/>
    <mergeCell ref="I9:I10"/>
    <mergeCell ref="J9:J10"/>
    <mergeCell ref="O9:O10"/>
    <mergeCell ref="P9:P10"/>
    <mergeCell ref="A10:A13"/>
    <mergeCell ref="Q10:Q13"/>
    <mergeCell ref="L11:L12"/>
    <mergeCell ref="M11:M12"/>
    <mergeCell ref="N11:N12"/>
    <mergeCell ref="O11:O12"/>
    <mergeCell ref="P11:P12"/>
    <mergeCell ref="B13:B14"/>
    <mergeCell ref="R10:R13"/>
    <mergeCell ref="B11:B12"/>
    <mergeCell ref="D11:D12"/>
    <mergeCell ref="E11:E12"/>
    <mergeCell ref="F11:F12"/>
    <mergeCell ref="G11:G12"/>
    <mergeCell ref="H11:H12"/>
    <mergeCell ref="I11:I12"/>
    <mergeCell ref="J11:J12"/>
    <mergeCell ref="K11:K12"/>
    <mergeCell ref="Z10:Z13"/>
    <mergeCell ref="AA10:AA13"/>
    <mergeCell ref="AB10:AB13"/>
    <mergeCell ref="AC10:AC13"/>
    <mergeCell ref="U10:U13"/>
    <mergeCell ref="W10:W13"/>
    <mergeCell ref="X10:X13"/>
    <mergeCell ref="Y10:Y13"/>
    <mergeCell ref="AK10:AK13"/>
    <mergeCell ref="AM10:AM13"/>
    <mergeCell ref="AN10:AN13"/>
    <mergeCell ref="AO10:AO13"/>
    <mergeCell ref="AD10:AD13"/>
    <mergeCell ref="AH10:AH13"/>
    <mergeCell ref="AI10:AI13"/>
    <mergeCell ref="AJ10:AJ13"/>
    <mergeCell ref="AT10:AT13"/>
    <mergeCell ref="AU10:AU13"/>
    <mergeCell ref="AV10:AV13"/>
    <mergeCell ref="AW10:AW13"/>
    <mergeCell ref="AP10:AP13"/>
    <mergeCell ref="AQ10:AQ13"/>
    <mergeCell ref="AR10:AR13"/>
    <mergeCell ref="AS10:AS13"/>
    <mergeCell ref="BC10:BC13"/>
    <mergeCell ref="BD10:BD13"/>
    <mergeCell ref="BH10:BH13"/>
    <mergeCell ref="BI10:BI13"/>
    <mergeCell ref="BF13:BF14"/>
    <mergeCell ref="AY10:AY13"/>
    <mergeCell ref="AZ10:AZ13"/>
    <mergeCell ref="BA10:BA13"/>
    <mergeCell ref="BB10:BB13"/>
    <mergeCell ref="H13:H14"/>
    <mergeCell ref="I13:I14"/>
    <mergeCell ref="J13:J14"/>
    <mergeCell ref="K13:K14"/>
    <mergeCell ref="D13:D14"/>
    <mergeCell ref="E13:E14"/>
    <mergeCell ref="F13:F14"/>
    <mergeCell ref="G13:G14"/>
    <mergeCell ref="M15:M16"/>
    <mergeCell ref="N15:N16"/>
    <mergeCell ref="O15:O16"/>
    <mergeCell ref="P15:P16"/>
    <mergeCell ref="L13:L14"/>
    <mergeCell ref="M13:M14"/>
    <mergeCell ref="N13:N14"/>
    <mergeCell ref="O13:O14"/>
    <mergeCell ref="R14:R17"/>
    <mergeCell ref="U14:U17"/>
    <mergeCell ref="W14:W17"/>
    <mergeCell ref="X14:X17"/>
    <mergeCell ref="P13:P14"/>
    <mergeCell ref="A14:A17"/>
    <mergeCell ref="Q14:Q17"/>
    <mergeCell ref="J15:J16"/>
    <mergeCell ref="K15:K16"/>
    <mergeCell ref="L15:L16"/>
    <mergeCell ref="AC14:AC17"/>
    <mergeCell ref="AD14:AD17"/>
    <mergeCell ref="AH14:AH17"/>
    <mergeCell ref="AI14:AI17"/>
    <mergeCell ref="Y14:Y17"/>
    <mergeCell ref="Z14:Z17"/>
    <mergeCell ref="AA14:AA17"/>
    <mergeCell ref="AB14:AB17"/>
    <mergeCell ref="AO14:AO17"/>
    <mergeCell ref="AP14:AP17"/>
    <mergeCell ref="AQ14:AQ17"/>
    <mergeCell ref="AR14:AR17"/>
    <mergeCell ref="AJ14:AJ17"/>
    <mergeCell ref="AK14:AK17"/>
    <mergeCell ref="AM14:AM17"/>
    <mergeCell ref="AN14:AN17"/>
    <mergeCell ref="AW14:AW17"/>
    <mergeCell ref="AY14:AY17"/>
    <mergeCell ref="AZ14:AZ17"/>
    <mergeCell ref="BA14:BA17"/>
    <mergeCell ref="AS14:AS17"/>
    <mergeCell ref="AT14:AT17"/>
    <mergeCell ref="AU14:AU17"/>
    <mergeCell ref="AV14:AV17"/>
    <mergeCell ref="BB14:BB17"/>
    <mergeCell ref="BC14:BC17"/>
    <mergeCell ref="BD14:BD17"/>
    <mergeCell ref="B15:B16"/>
    <mergeCell ref="D15:D16"/>
    <mergeCell ref="E15:E16"/>
    <mergeCell ref="F15:F16"/>
    <mergeCell ref="G15:G16"/>
    <mergeCell ref="H15:H16"/>
    <mergeCell ref="I15:I16"/>
    <mergeCell ref="G17:G18"/>
    <mergeCell ref="H17:H18"/>
    <mergeCell ref="I17:I18"/>
    <mergeCell ref="J17:J18"/>
    <mergeCell ref="B17:B18"/>
    <mergeCell ref="D17:D18"/>
    <mergeCell ref="E17:E18"/>
    <mergeCell ref="F17:F18"/>
    <mergeCell ref="A18:A21"/>
    <mergeCell ref="Q18:Q21"/>
    <mergeCell ref="B21:B22"/>
    <mergeCell ref="D21:D22"/>
    <mergeCell ref="E21:E22"/>
    <mergeCell ref="F21:F22"/>
    <mergeCell ref="G21:G22"/>
    <mergeCell ref="H21:H22"/>
    <mergeCell ref="K17:K18"/>
    <mergeCell ref="L17:L18"/>
    <mergeCell ref="P19:P20"/>
    <mergeCell ref="M21:M22"/>
    <mergeCell ref="N21:N22"/>
    <mergeCell ref="O21:O22"/>
    <mergeCell ref="O17:O18"/>
    <mergeCell ref="P17:P18"/>
    <mergeCell ref="M17:M18"/>
    <mergeCell ref="N17:N18"/>
    <mergeCell ref="U18:U21"/>
    <mergeCell ref="W18:W21"/>
    <mergeCell ref="X18:X21"/>
    <mergeCell ref="Y18:Y21"/>
    <mergeCell ref="R18:R21"/>
    <mergeCell ref="K19:K20"/>
    <mergeCell ref="L19:L20"/>
    <mergeCell ref="M19:M20"/>
    <mergeCell ref="N19:N20"/>
    <mergeCell ref="O19:O20"/>
    <mergeCell ref="AD18:AD21"/>
    <mergeCell ref="AH18:AH21"/>
    <mergeCell ref="AI18:AI21"/>
    <mergeCell ref="AJ18:AJ21"/>
    <mergeCell ref="Z18:Z21"/>
    <mergeCell ref="AA18:AA21"/>
    <mergeCell ref="AB18:AB21"/>
    <mergeCell ref="AC18:AC21"/>
    <mergeCell ref="AP18:AP21"/>
    <mergeCell ref="AQ18:AQ21"/>
    <mergeCell ref="AR18:AR21"/>
    <mergeCell ref="AS18:AS21"/>
    <mergeCell ref="AK18:AK21"/>
    <mergeCell ref="AM18:AM21"/>
    <mergeCell ref="AN18:AN21"/>
    <mergeCell ref="AO18:AO21"/>
    <mergeCell ref="AY18:AY21"/>
    <mergeCell ref="AZ18:AZ21"/>
    <mergeCell ref="BA18:BA21"/>
    <mergeCell ref="BB18:BB21"/>
    <mergeCell ref="AT18:AT21"/>
    <mergeCell ref="AU18:AU21"/>
    <mergeCell ref="AV18:AV21"/>
    <mergeCell ref="AW18:AW21"/>
    <mergeCell ref="BC18:BC21"/>
    <mergeCell ref="BD18:BD21"/>
    <mergeCell ref="B19:B20"/>
    <mergeCell ref="D19:D20"/>
    <mergeCell ref="E19:E20"/>
    <mergeCell ref="F19:F20"/>
    <mergeCell ref="G19:G20"/>
    <mergeCell ref="H19:H20"/>
    <mergeCell ref="I19:I20"/>
    <mergeCell ref="J19:J20"/>
    <mergeCell ref="M23:M24"/>
    <mergeCell ref="N23:N24"/>
    <mergeCell ref="O23:O24"/>
    <mergeCell ref="P23:P24"/>
    <mergeCell ref="I21:I22"/>
    <mergeCell ref="J21:J22"/>
    <mergeCell ref="K21:K22"/>
    <mergeCell ref="L21:L22"/>
    <mergeCell ref="R22:R25"/>
    <mergeCell ref="U22:U25"/>
    <mergeCell ref="W22:W25"/>
    <mergeCell ref="X22:X25"/>
    <mergeCell ref="P21:P22"/>
    <mergeCell ref="A22:A25"/>
    <mergeCell ref="Q22:Q25"/>
    <mergeCell ref="J23:J24"/>
    <mergeCell ref="K23:K24"/>
    <mergeCell ref="L23:L24"/>
    <mergeCell ref="AC22:AC25"/>
    <mergeCell ref="AD22:AD25"/>
    <mergeCell ref="AH22:AH25"/>
    <mergeCell ref="AI22:AI25"/>
    <mergeCell ref="Y22:Y25"/>
    <mergeCell ref="Z22:Z25"/>
    <mergeCell ref="AA22:AA25"/>
    <mergeCell ref="AB22:AB25"/>
    <mergeCell ref="AO22:AO25"/>
    <mergeCell ref="AP22:AP25"/>
    <mergeCell ref="AQ22:AQ25"/>
    <mergeCell ref="AR22:AR25"/>
    <mergeCell ref="AJ22:AJ25"/>
    <mergeCell ref="AK22:AK25"/>
    <mergeCell ref="AM22:AM25"/>
    <mergeCell ref="AN22:AN25"/>
    <mergeCell ref="AW22:AW25"/>
    <mergeCell ref="AY22:AY25"/>
    <mergeCell ref="AZ22:AZ25"/>
    <mergeCell ref="BA22:BA25"/>
    <mergeCell ref="AS22:AS25"/>
    <mergeCell ref="AT22:AT25"/>
    <mergeCell ref="AU22:AU25"/>
    <mergeCell ref="AV22:AV25"/>
    <mergeCell ref="BB22:BB25"/>
    <mergeCell ref="BC22:BC25"/>
    <mergeCell ref="BD22:BD25"/>
    <mergeCell ref="B23:B24"/>
    <mergeCell ref="D23:D24"/>
    <mergeCell ref="E23:E24"/>
    <mergeCell ref="F23:F24"/>
    <mergeCell ref="G23:G24"/>
    <mergeCell ref="H23:H24"/>
    <mergeCell ref="I23:I24"/>
    <mergeCell ref="G25:G26"/>
    <mergeCell ref="H25:H26"/>
    <mergeCell ref="I25:I26"/>
    <mergeCell ref="J25:J26"/>
    <mergeCell ref="B25:B26"/>
    <mergeCell ref="D25:D26"/>
    <mergeCell ref="E25:E26"/>
    <mergeCell ref="F25:F26"/>
    <mergeCell ref="A26:A29"/>
    <mergeCell ref="Q26:Q29"/>
    <mergeCell ref="B29:B30"/>
    <mergeCell ref="D29:D30"/>
    <mergeCell ref="E29:E30"/>
    <mergeCell ref="F29:F30"/>
    <mergeCell ref="G29:G30"/>
    <mergeCell ref="H29:H30"/>
    <mergeCell ref="K25:K26"/>
    <mergeCell ref="L25:L26"/>
    <mergeCell ref="P27:P28"/>
    <mergeCell ref="M29:M30"/>
    <mergeCell ref="N29:N30"/>
    <mergeCell ref="O29:O30"/>
    <mergeCell ref="O25:O26"/>
    <mergeCell ref="P25:P26"/>
    <mergeCell ref="M25:M26"/>
    <mergeCell ref="N25:N26"/>
    <mergeCell ref="U26:U29"/>
    <mergeCell ref="W26:W29"/>
    <mergeCell ref="X26:X29"/>
    <mergeCell ref="Y26:Y29"/>
    <mergeCell ref="R26:R29"/>
    <mergeCell ref="K27:K28"/>
    <mergeCell ref="L27:L28"/>
    <mergeCell ref="M27:M28"/>
    <mergeCell ref="N27:N28"/>
    <mergeCell ref="O27:O28"/>
    <mergeCell ref="AD26:AD29"/>
    <mergeCell ref="AH26:AH29"/>
    <mergeCell ref="AI26:AI29"/>
    <mergeCell ref="AJ26:AJ29"/>
    <mergeCell ref="Z26:Z29"/>
    <mergeCell ref="AA26:AA29"/>
    <mergeCell ref="AB26:AB29"/>
    <mergeCell ref="AC26:AC29"/>
    <mergeCell ref="AP26:AP29"/>
    <mergeCell ref="AQ26:AQ29"/>
    <mergeCell ref="AR26:AR29"/>
    <mergeCell ref="AS26:AS29"/>
    <mergeCell ref="AK26:AK29"/>
    <mergeCell ref="AM26:AM29"/>
    <mergeCell ref="AN26:AN29"/>
    <mergeCell ref="AO26:AO29"/>
    <mergeCell ref="AY26:AY29"/>
    <mergeCell ref="AZ26:AZ29"/>
    <mergeCell ref="BA26:BA29"/>
    <mergeCell ref="BB26:BB29"/>
    <mergeCell ref="AT26:AT29"/>
    <mergeCell ref="AU26:AU29"/>
    <mergeCell ref="AV26:AV29"/>
    <mergeCell ref="AW26:AW29"/>
    <mergeCell ref="BC26:BC29"/>
    <mergeCell ref="BD26:BD29"/>
    <mergeCell ref="B27:B28"/>
    <mergeCell ref="D27:D28"/>
    <mergeCell ref="E27:E28"/>
    <mergeCell ref="F27:F28"/>
    <mergeCell ref="G27:G28"/>
    <mergeCell ref="H27:H28"/>
    <mergeCell ref="I27:I28"/>
    <mergeCell ref="J27:J28"/>
    <mergeCell ref="M31:M32"/>
    <mergeCell ref="N31:N32"/>
    <mergeCell ref="O31:O32"/>
    <mergeCell ref="P31:P32"/>
    <mergeCell ref="I29:I30"/>
    <mergeCell ref="J29:J30"/>
    <mergeCell ref="K29:K30"/>
    <mergeCell ref="L29:L30"/>
    <mergeCell ref="R30:R33"/>
    <mergeCell ref="U30:U33"/>
    <mergeCell ref="W30:W33"/>
    <mergeCell ref="X30:X33"/>
    <mergeCell ref="P29:P30"/>
    <mergeCell ref="A30:A33"/>
    <mergeCell ref="Q30:Q33"/>
    <mergeCell ref="J31:J32"/>
    <mergeCell ref="K31:K32"/>
    <mergeCell ref="L31:L32"/>
    <mergeCell ref="AC30:AC33"/>
    <mergeCell ref="AD30:AD33"/>
    <mergeCell ref="AH30:AH33"/>
    <mergeCell ref="AI30:AI33"/>
    <mergeCell ref="Y30:Y33"/>
    <mergeCell ref="Z30:Z33"/>
    <mergeCell ref="AA30:AA33"/>
    <mergeCell ref="AB30:AB33"/>
    <mergeCell ref="AO30:AO33"/>
    <mergeCell ref="AP30:AP33"/>
    <mergeCell ref="AQ30:AQ33"/>
    <mergeCell ref="AR30:AR33"/>
    <mergeCell ref="AJ30:AJ33"/>
    <mergeCell ref="AK30:AK33"/>
    <mergeCell ref="AM30:AM33"/>
    <mergeCell ref="AN30:AN33"/>
    <mergeCell ref="AW30:AW33"/>
    <mergeCell ref="AY30:AY33"/>
    <mergeCell ref="AZ30:AZ33"/>
    <mergeCell ref="BA30:BA33"/>
    <mergeCell ref="AS30:AS33"/>
    <mergeCell ref="AT30:AT33"/>
    <mergeCell ref="AU30:AU33"/>
    <mergeCell ref="AV30:AV33"/>
    <mergeCell ref="BB30:BB33"/>
    <mergeCell ref="BC30:BC33"/>
    <mergeCell ref="BD30:BD33"/>
    <mergeCell ref="B31:B32"/>
    <mergeCell ref="D31:D32"/>
    <mergeCell ref="E31:E32"/>
    <mergeCell ref="F31:F32"/>
    <mergeCell ref="G31:G32"/>
    <mergeCell ref="H31:H32"/>
    <mergeCell ref="I31:I32"/>
    <mergeCell ref="G33:G34"/>
    <mergeCell ref="H33:H34"/>
    <mergeCell ref="I33:I34"/>
    <mergeCell ref="J33:J34"/>
    <mergeCell ref="B33:B34"/>
    <mergeCell ref="D33:D34"/>
    <mergeCell ref="E33:E34"/>
    <mergeCell ref="F33:F34"/>
    <mergeCell ref="A34:A37"/>
    <mergeCell ref="Q34:Q37"/>
    <mergeCell ref="B37:B38"/>
    <mergeCell ref="D37:D38"/>
    <mergeCell ref="E37:E38"/>
    <mergeCell ref="F37:F38"/>
    <mergeCell ref="G37:G38"/>
    <mergeCell ref="H37:H38"/>
    <mergeCell ref="K33:K34"/>
    <mergeCell ref="L33:L34"/>
    <mergeCell ref="P35:P36"/>
    <mergeCell ref="M37:M38"/>
    <mergeCell ref="N37:N38"/>
    <mergeCell ref="O37:O38"/>
    <mergeCell ref="O33:O34"/>
    <mergeCell ref="P33:P34"/>
    <mergeCell ref="M33:M34"/>
    <mergeCell ref="N33:N34"/>
    <mergeCell ref="U34:U37"/>
    <mergeCell ref="W34:W37"/>
    <mergeCell ref="X34:X37"/>
    <mergeCell ref="Y34:Y37"/>
    <mergeCell ref="R34:R37"/>
    <mergeCell ref="K35:K36"/>
    <mergeCell ref="L35:L36"/>
    <mergeCell ref="M35:M36"/>
    <mergeCell ref="N35:N36"/>
    <mergeCell ref="O35:O36"/>
    <mergeCell ref="AD34:AD37"/>
    <mergeCell ref="AH34:AH37"/>
    <mergeCell ref="AI34:AI37"/>
    <mergeCell ref="AJ34:AJ37"/>
    <mergeCell ref="Z34:Z37"/>
    <mergeCell ref="AA34:AA37"/>
    <mergeCell ref="AB34:AB37"/>
    <mergeCell ref="AC34:AC37"/>
    <mergeCell ref="AP34:AP37"/>
    <mergeCell ref="AQ34:AQ37"/>
    <mergeCell ref="AR34:AR37"/>
    <mergeCell ref="AS34:AS37"/>
    <mergeCell ref="AK34:AK37"/>
    <mergeCell ref="AM34:AM37"/>
    <mergeCell ref="AN34:AN37"/>
    <mergeCell ref="AO34:AO37"/>
    <mergeCell ref="AY34:AY37"/>
    <mergeCell ref="AZ34:AZ37"/>
    <mergeCell ref="BA34:BA37"/>
    <mergeCell ref="BB34:BB37"/>
    <mergeCell ref="AT34:AT37"/>
    <mergeCell ref="AU34:AU37"/>
    <mergeCell ref="AV34:AV37"/>
    <mergeCell ref="AW34:AW37"/>
    <mergeCell ref="BC34:BC37"/>
    <mergeCell ref="BD34:BD37"/>
    <mergeCell ref="B35:B36"/>
    <mergeCell ref="D35:D36"/>
    <mergeCell ref="E35:E36"/>
    <mergeCell ref="F35:F36"/>
    <mergeCell ref="G35:G36"/>
    <mergeCell ref="H35:H36"/>
    <mergeCell ref="I35:I36"/>
    <mergeCell ref="J35:J36"/>
    <mergeCell ref="N39:N40"/>
    <mergeCell ref="O39:O40"/>
    <mergeCell ref="P39:P40"/>
    <mergeCell ref="B41:B42"/>
    <mergeCell ref="I37:I38"/>
    <mergeCell ref="J37:J38"/>
    <mergeCell ref="K37:K38"/>
    <mergeCell ref="L37:L38"/>
    <mergeCell ref="R38:R41"/>
    <mergeCell ref="U38:U41"/>
    <mergeCell ref="W38:W41"/>
    <mergeCell ref="X38:X41"/>
    <mergeCell ref="P37:P38"/>
    <mergeCell ref="A38:A41"/>
    <mergeCell ref="Q38:Q41"/>
    <mergeCell ref="K39:K40"/>
    <mergeCell ref="L39:L40"/>
    <mergeCell ref="M39:M40"/>
    <mergeCell ref="AC38:AC41"/>
    <mergeCell ref="AD38:AD41"/>
    <mergeCell ref="AH38:AH41"/>
    <mergeCell ref="AI38:AI41"/>
    <mergeCell ref="Y38:Y41"/>
    <mergeCell ref="Z38:Z41"/>
    <mergeCell ref="AA38:AA41"/>
    <mergeCell ref="AB38:AB41"/>
    <mergeCell ref="AP38:AP41"/>
    <mergeCell ref="AQ38:AQ41"/>
    <mergeCell ref="AR38:AR41"/>
    <mergeCell ref="AS38:AS41"/>
    <mergeCell ref="AJ38:AJ41"/>
    <mergeCell ref="AK38:AK41"/>
    <mergeCell ref="AN38:AN41"/>
    <mergeCell ref="AO38:AO41"/>
    <mergeCell ref="AM38:AM41"/>
    <mergeCell ref="AY38:AY41"/>
    <mergeCell ref="AZ38:AZ41"/>
    <mergeCell ref="BA38:BA41"/>
    <mergeCell ref="BB38:BB41"/>
    <mergeCell ref="AT38:AT41"/>
    <mergeCell ref="AU38:AU41"/>
    <mergeCell ref="AV38:AV41"/>
    <mergeCell ref="AW38:AW41"/>
    <mergeCell ref="BC38:BC41"/>
    <mergeCell ref="BD38:BD41"/>
    <mergeCell ref="B39:B40"/>
    <mergeCell ref="D39:D40"/>
    <mergeCell ref="E39:E40"/>
    <mergeCell ref="F39:F40"/>
    <mergeCell ref="G39:G40"/>
    <mergeCell ref="H39:H40"/>
    <mergeCell ref="I39:I40"/>
    <mergeCell ref="J39:J40"/>
    <mergeCell ref="H41:H42"/>
    <mergeCell ref="I41:I42"/>
    <mergeCell ref="J41:J42"/>
    <mergeCell ref="K41:K42"/>
    <mergeCell ref="D41:D42"/>
    <mergeCell ref="E41:E42"/>
    <mergeCell ref="F41:F42"/>
    <mergeCell ref="G41:G42"/>
    <mergeCell ref="O43:O44"/>
    <mergeCell ref="P43:P44"/>
    <mergeCell ref="L41:L42"/>
    <mergeCell ref="M41:M42"/>
    <mergeCell ref="N41:N42"/>
    <mergeCell ref="O41:O42"/>
    <mergeCell ref="AB42:AB45"/>
    <mergeCell ref="AC42:AC45"/>
    <mergeCell ref="P41:P42"/>
    <mergeCell ref="A42:A45"/>
    <mergeCell ref="Q42:Q45"/>
    <mergeCell ref="J43:J44"/>
    <mergeCell ref="K43:K44"/>
    <mergeCell ref="L43:L44"/>
    <mergeCell ref="M43:M44"/>
    <mergeCell ref="N43:N44"/>
    <mergeCell ref="AD42:AD45"/>
    <mergeCell ref="AI42:AI45"/>
    <mergeCell ref="AJ42:AJ45"/>
    <mergeCell ref="R42:R45"/>
    <mergeCell ref="W42:W45"/>
    <mergeCell ref="X42:X45"/>
    <mergeCell ref="AE42:AE45"/>
    <mergeCell ref="Y42:Y45"/>
    <mergeCell ref="Z42:Z45"/>
    <mergeCell ref="AA42:AA45"/>
    <mergeCell ref="AP42:AP45"/>
    <mergeCell ref="AQ42:AQ45"/>
    <mergeCell ref="AR42:AR45"/>
    <mergeCell ref="AS42:AS45"/>
    <mergeCell ref="AK42:AK45"/>
    <mergeCell ref="AM42:AM45"/>
    <mergeCell ref="AN42:AN45"/>
    <mergeCell ref="AO42:AO45"/>
    <mergeCell ref="AY42:AY45"/>
    <mergeCell ref="AZ42:AZ45"/>
    <mergeCell ref="BA42:BA45"/>
    <mergeCell ref="BB42:BB45"/>
    <mergeCell ref="AT42:AT45"/>
    <mergeCell ref="AU42:AU45"/>
    <mergeCell ref="AV42:AV45"/>
    <mergeCell ref="AW42:AW45"/>
    <mergeCell ref="BC42:BC45"/>
    <mergeCell ref="BD42:BD45"/>
    <mergeCell ref="B43:B44"/>
    <mergeCell ref="D43:D44"/>
    <mergeCell ref="E43:E44"/>
    <mergeCell ref="F43:F44"/>
    <mergeCell ref="G43:G44"/>
    <mergeCell ref="H43:H44"/>
    <mergeCell ref="I43:I44"/>
    <mergeCell ref="B45:B46"/>
    <mergeCell ref="O45:O46"/>
    <mergeCell ref="H45:H46"/>
    <mergeCell ref="I45:I46"/>
    <mergeCell ref="J45:J46"/>
    <mergeCell ref="K45:K46"/>
    <mergeCell ref="D45:D46"/>
    <mergeCell ref="E45:E46"/>
    <mergeCell ref="F45:F46"/>
    <mergeCell ref="G45:G46"/>
    <mergeCell ref="G49:G50"/>
    <mergeCell ref="H49:H50"/>
    <mergeCell ref="I49:I50"/>
    <mergeCell ref="L45:L46"/>
    <mergeCell ref="M45:M46"/>
    <mergeCell ref="N45:N46"/>
    <mergeCell ref="M49:M50"/>
    <mergeCell ref="N49:N50"/>
    <mergeCell ref="O49:O50"/>
    <mergeCell ref="P45:P46"/>
    <mergeCell ref="A46:A49"/>
    <mergeCell ref="Q46:Q49"/>
    <mergeCell ref="B49:B50"/>
    <mergeCell ref="D49:D50"/>
    <mergeCell ref="E49:E50"/>
    <mergeCell ref="F49:F50"/>
    <mergeCell ref="AC46:AC49"/>
    <mergeCell ref="AD46:AD49"/>
    <mergeCell ref="AE46:AE49"/>
    <mergeCell ref="R46:R49"/>
    <mergeCell ref="K47:K48"/>
    <mergeCell ref="L47:L48"/>
    <mergeCell ref="M47:M48"/>
    <mergeCell ref="N47:N48"/>
    <mergeCell ref="O47:O48"/>
    <mergeCell ref="P47:P48"/>
    <mergeCell ref="AE54:AE57"/>
    <mergeCell ref="AK46:AK49"/>
    <mergeCell ref="AI50:AI53"/>
    <mergeCell ref="W46:W49"/>
    <mergeCell ref="X46:X49"/>
    <mergeCell ref="Y46:Y49"/>
    <mergeCell ref="AE50:AE53"/>
    <mergeCell ref="Z46:Z49"/>
    <mergeCell ref="AA46:AA49"/>
    <mergeCell ref="AB46:AB49"/>
    <mergeCell ref="AM46:AM49"/>
    <mergeCell ref="AN46:AN49"/>
    <mergeCell ref="AO46:AO49"/>
    <mergeCell ref="AL46:AL49"/>
    <mergeCell ref="AI46:AI49"/>
    <mergeCell ref="AJ46:AJ49"/>
    <mergeCell ref="I47:I48"/>
    <mergeCell ref="J47:J48"/>
    <mergeCell ref="AY46:AY49"/>
    <mergeCell ref="AZ46:AZ49"/>
    <mergeCell ref="BA46:BA49"/>
    <mergeCell ref="BB46:BB49"/>
    <mergeCell ref="AT46:AT49"/>
    <mergeCell ref="AU46:AU49"/>
    <mergeCell ref="AV46:AV49"/>
    <mergeCell ref="AW46:AW49"/>
    <mergeCell ref="B47:B48"/>
    <mergeCell ref="D47:D48"/>
    <mergeCell ref="E47:E48"/>
    <mergeCell ref="F47:F48"/>
    <mergeCell ref="G47:G48"/>
    <mergeCell ref="H47:H48"/>
    <mergeCell ref="J49:J50"/>
    <mergeCell ref="K49:K50"/>
    <mergeCell ref="L49:L50"/>
    <mergeCell ref="P49:P50"/>
    <mergeCell ref="BC46:BC49"/>
    <mergeCell ref="BD46:BD49"/>
    <mergeCell ref="AP46:AP49"/>
    <mergeCell ref="AQ46:AQ49"/>
    <mergeCell ref="AR46:AR49"/>
    <mergeCell ref="AS46:AS49"/>
    <mergeCell ref="A50:A53"/>
    <mergeCell ref="Q50:Q53"/>
    <mergeCell ref="J51:J52"/>
    <mergeCell ref="K51:K52"/>
    <mergeCell ref="L51:L52"/>
    <mergeCell ref="M51:M52"/>
    <mergeCell ref="N51:N52"/>
    <mergeCell ref="O51:O52"/>
    <mergeCell ref="P51:P52"/>
    <mergeCell ref="E53:E54"/>
    <mergeCell ref="R50:R53"/>
    <mergeCell ref="W50:W53"/>
    <mergeCell ref="X50:X53"/>
    <mergeCell ref="AE58:AE61"/>
    <mergeCell ref="Y50:Y53"/>
    <mergeCell ref="Z50:Z53"/>
    <mergeCell ref="AA50:AA53"/>
    <mergeCell ref="AB50:AB53"/>
    <mergeCell ref="AC50:AC53"/>
    <mergeCell ref="AD50:AD53"/>
    <mergeCell ref="AJ50:AJ53"/>
    <mergeCell ref="AK50:AK53"/>
    <mergeCell ref="AM50:AM53"/>
    <mergeCell ref="AI54:AI57"/>
    <mergeCell ref="AJ54:AJ57"/>
    <mergeCell ref="AI62:AI65"/>
    <mergeCell ref="AJ62:AJ65"/>
    <mergeCell ref="AK62:AK65"/>
    <mergeCell ref="AM62:AM65"/>
    <mergeCell ref="AQ50:AQ53"/>
    <mergeCell ref="AR50:AR53"/>
    <mergeCell ref="AS50:AS53"/>
    <mergeCell ref="AT50:AT53"/>
    <mergeCell ref="AN50:AN53"/>
    <mergeCell ref="AL50:AL53"/>
    <mergeCell ref="AO50:AO53"/>
    <mergeCell ref="AP50:AP53"/>
    <mergeCell ref="AZ50:AZ53"/>
    <mergeCell ref="BA50:BA53"/>
    <mergeCell ref="BB50:BB53"/>
    <mergeCell ref="BC50:BC53"/>
    <mergeCell ref="AU50:AU53"/>
    <mergeCell ref="AV50:AV53"/>
    <mergeCell ref="AW50:AW53"/>
    <mergeCell ref="AY50:AY53"/>
    <mergeCell ref="BD50:BD53"/>
    <mergeCell ref="B51:B52"/>
    <mergeCell ref="D51:D52"/>
    <mergeCell ref="E51:E52"/>
    <mergeCell ref="F51:F52"/>
    <mergeCell ref="G51:G52"/>
    <mergeCell ref="H51:H52"/>
    <mergeCell ref="I51:I52"/>
    <mergeCell ref="B53:B54"/>
    <mergeCell ref="D53:D54"/>
    <mergeCell ref="J53:J54"/>
    <mergeCell ref="K53:K54"/>
    <mergeCell ref="L53:L54"/>
    <mergeCell ref="M53:M54"/>
    <mergeCell ref="F53:F54"/>
    <mergeCell ref="G53:G54"/>
    <mergeCell ref="H53:H54"/>
    <mergeCell ref="I53:I54"/>
    <mergeCell ref="N53:N54"/>
    <mergeCell ref="O53:O54"/>
    <mergeCell ref="P53:P54"/>
    <mergeCell ref="A54:A57"/>
    <mergeCell ref="F55:F56"/>
    <mergeCell ref="G55:G56"/>
    <mergeCell ref="H55:H56"/>
    <mergeCell ref="I55:I56"/>
    <mergeCell ref="J55:J56"/>
    <mergeCell ref="I57:I58"/>
    <mergeCell ref="Q54:Q57"/>
    <mergeCell ref="B57:B58"/>
    <mergeCell ref="D57:D58"/>
    <mergeCell ref="E57:E58"/>
    <mergeCell ref="F57:F58"/>
    <mergeCell ref="G57:G58"/>
    <mergeCell ref="H57:H58"/>
    <mergeCell ref="B55:B56"/>
    <mergeCell ref="D55:D56"/>
    <mergeCell ref="E55:E56"/>
    <mergeCell ref="R54:R57"/>
    <mergeCell ref="K55:K56"/>
    <mergeCell ref="L55:L56"/>
    <mergeCell ref="M55:M56"/>
    <mergeCell ref="N55:N56"/>
    <mergeCell ref="O55:O56"/>
    <mergeCell ref="P55:P56"/>
    <mergeCell ref="M57:M58"/>
    <mergeCell ref="N57:N58"/>
    <mergeCell ref="O57:O58"/>
    <mergeCell ref="W54:W57"/>
    <mergeCell ref="X54:X57"/>
    <mergeCell ref="Y54:Y57"/>
    <mergeCell ref="AE66:AE69"/>
    <mergeCell ref="Z54:Z57"/>
    <mergeCell ref="AA54:AA57"/>
    <mergeCell ref="AB54:AB57"/>
    <mergeCell ref="AC54:AC57"/>
    <mergeCell ref="AD54:AD57"/>
    <mergeCell ref="Z58:Z61"/>
    <mergeCell ref="AE70:AE73"/>
    <mergeCell ref="AK54:AK57"/>
    <mergeCell ref="AM54:AM57"/>
    <mergeCell ref="AN54:AN57"/>
    <mergeCell ref="AI58:AI61"/>
    <mergeCell ref="AJ58:AJ61"/>
    <mergeCell ref="AK58:AK61"/>
    <mergeCell ref="AM58:AM61"/>
    <mergeCell ref="AN58:AN61"/>
    <mergeCell ref="AL58:AL61"/>
    <mergeCell ref="AR54:AR57"/>
    <mergeCell ref="AS54:AS57"/>
    <mergeCell ref="AT54:AT57"/>
    <mergeCell ref="AU54:AU57"/>
    <mergeCell ref="AO54:AO57"/>
    <mergeCell ref="AL54:AL57"/>
    <mergeCell ref="AP54:AP57"/>
    <mergeCell ref="AQ54:AQ57"/>
    <mergeCell ref="BA54:BA57"/>
    <mergeCell ref="BB54:BB57"/>
    <mergeCell ref="BC54:BC57"/>
    <mergeCell ref="BD54:BD57"/>
    <mergeCell ref="AV54:AV57"/>
    <mergeCell ref="AW54:AW57"/>
    <mergeCell ref="AY54:AY57"/>
    <mergeCell ref="AZ54:AZ57"/>
    <mergeCell ref="N59:N60"/>
    <mergeCell ref="O59:O60"/>
    <mergeCell ref="P59:P60"/>
    <mergeCell ref="B61:B62"/>
    <mergeCell ref="J57:J58"/>
    <mergeCell ref="K57:K58"/>
    <mergeCell ref="L57:L58"/>
    <mergeCell ref="P57:P58"/>
    <mergeCell ref="R58:R61"/>
    <mergeCell ref="W58:W61"/>
    <mergeCell ref="X58:X61"/>
    <mergeCell ref="Y58:Y61"/>
    <mergeCell ref="A58:A61"/>
    <mergeCell ref="Q58:Q61"/>
    <mergeCell ref="J59:J60"/>
    <mergeCell ref="K59:K60"/>
    <mergeCell ref="L59:L60"/>
    <mergeCell ref="M59:M60"/>
    <mergeCell ref="AO58:AO61"/>
    <mergeCell ref="AP58:AP61"/>
    <mergeCell ref="AQ58:AQ61"/>
    <mergeCell ref="AR58:AR61"/>
    <mergeCell ref="AA58:AA61"/>
    <mergeCell ref="AB58:AB61"/>
    <mergeCell ref="AC58:AC61"/>
    <mergeCell ref="AD58:AD61"/>
    <mergeCell ref="AW58:AW61"/>
    <mergeCell ref="AY58:AY61"/>
    <mergeCell ref="AZ58:AZ61"/>
    <mergeCell ref="BA58:BA61"/>
    <mergeCell ref="AS58:AS61"/>
    <mergeCell ref="AT58:AT61"/>
    <mergeCell ref="AU58:AU61"/>
    <mergeCell ref="AV58:AV61"/>
    <mergeCell ref="BB58:BB61"/>
    <mergeCell ref="BC58:BC61"/>
    <mergeCell ref="BD58:BD61"/>
    <mergeCell ref="B59:B60"/>
    <mergeCell ref="D59:D60"/>
    <mergeCell ref="E59:E60"/>
    <mergeCell ref="F59:F60"/>
    <mergeCell ref="G59:G60"/>
    <mergeCell ref="H59:H60"/>
    <mergeCell ref="I59:I60"/>
    <mergeCell ref="J61:J62"/>
    <mergeCell ref="K61:K62"/>
    <mergeCell ref="D61:D62"/>
    <mergeCell ref="E61:E62"/>
    <mergeCell ref="F61:F62"/>
    <mergeCell ref="G61:G62"/>
    <mergeCell ref="Q62:Q65"/>
    <mergeCell ref="B65:B66"/>
    <mergeCell ref="D65:D66"/>
    <mergeCell ref="E65:E66"/>
    <mergeCell ref="F65:F66"/>
    <mergeCell ref="G65:G66"/>
    <mergeCell ref="H65:H66"/>
    <mergeCell ref="J65:J66"/>
    <mergeCell ref="L61:L62"/>
    <mergeCell ref="M61:M62"/>
    <mergeCell ref="P63:P64"/>
    <mergeCell ref="M65:M66"/>
    <mergeCell ref="N65:N66"/>
    <mergeCell ref="O65:O66"/>
    <mergeCell ref="P61:P62"/>
    <mergeCell ref="A62:A65"/>
    <mergeCell ref="N61:N62"/>
    <mergeCell ref="O61:O62"/>
    <mergeCell ref="H61:H62"/>
    <mergeCell ref="I61:I62"/>
    <mergeCell ref="W62:W65"/>
    <mergeCell ref="X62:X65"/>
    <mergeCell ref="Y62:Y65"/>
    <mergeCell ref="Z62:Z65"/>
    <mergeCell ref="R62:R65"/>
    <mergeCell ref="K63:K64"/>
    <mergeCell ref="L63:L64"/>
    <mergeCell ref="M63:M64"/>
    <mergeCell ref="N63:N64"/>
    <mergeCell ref="O63:O64"/>
    <mergeCell ref="AL62:AL65"/>
    <mergeCell ref="AP62:AP65"/>
    <mergeCell ref="AA62:AA65"/>
    <mergeCell ref="AB62:AB65"/>
    <mergeCell ref="AC62:AC65"/>
    <mergeCell ref="AD62:AD65"/>
    <mergeCell ref="AE62:AE65"/>
    <mergeCell ref="AQ62:AQ65"/>
    <mergeCell ref="AR62:AR65"/>
    <mergeCell ref="AS62:AS65"/>
    <mergeCell ref="AT62:AT65"/>
    <mergeCell ref="AN62:AN65"/>
    <mergeCell ref="AO62:AO65"/>
    <mergeCell ref="AZ62:AZ65"/>
    <mergeCell ref="BA62:BA65"/>
    <mergeCell ref="BB62:BB65"/>
    <mergeCell ref="BC62:BC65"/>
    <mergeCell ref="AU62:AU65"/>
    <mergeCell ref="AV62:AV65"/>
    <mergeCell ref="AW62:AW65"/>
    <mergeCell ref="AY62:AY65"/>
    <mergeCell ref="BD62:BD65"/>
    <mergeCell ref="B63:B64"/>
    <mergeCell ref="D63:D64"/>
    <mergeCell ref="E63:E64"/>
    <mergeCell ref="F63:F64"/>
    <mergeCell ref="G63:G64"/>
    <mergeCell ref="H63:H64"/>
    <mergeCell ref="I63:I64"/>
    <mergeCell ref="J63:J64"/>
    <mergeCell ref="I65:I66"/>
    <mergeCell ref="K65:K66"/>
    <mergeCell ref="L65:L66"/>
    <mergeCell ref="P65:P66"/>
    <mergeCell ref="A66:A69"/>
    <mergeCell ref="D69:D70"/>
    <mergeCell ref="E69:E70"/>
    <mergeCell ref="F69:F70"/>
    <mergeCell ref="G69:G70"/>
    <mergeCell ref="H69:H70"/>
    <mergeCell ref="I69:I70"/>
    <mergeCell ref="Q66:Q69"/>
    <mergeCell ref="J67:J68"/>
    <mergeCell ref="K67:K68"/>
    <mergeCell ref="L67:L68"/>
    <mergeCell ref="M67:M68"/>
    <mergeCell ref="N67:N68"/>
    <mergeCell ref="O67:O68"/>
    <mergeCell ref="P67:P68"/>
    <mergeCell ref="J69:J70"/>
    <mergeCell ref="K69:K70"/>
    <mergeCell ref="Z66:Z69"/>
    <mergeCell ref="AA66:AA69"/>
    <mergeCell ref="AB66:AB69"/>
    <mergeCell ref="AC66:AC69"/>
    <mergeCell ref="R66:R69"/>
    <mergeCell ref="W66:W69"/>
    <mergeCell ref="X66:X69"/>
    <mergeCell ref="Y66:Y69"/>
    <mergeCell ref="AM66:AM69"/>
    <mergeCell ref="AN66:AN69"/>
    <mergeCell ref="AL66:AL69"/>
    <mergeCell ref="AO66:AO69"/>
    <mergeCell ref="AD66:AD69"/>
    <mergeCell ref="AI66:AI69"/>
    <mergeCell ref="AJ66:AJ69"/>
    <mergeCell ref="AK66:AK69"/>
    <mergeCell ref="I67:I68"/>
    <mergeCell ref="B69:B70"/>
    <mergeCell ref="AY66:AY69"/>
    <mergeCell ref="AZ66:AZ69"/>
    <mergeCell ref="BA66:BA69"/>
    <mergeCell ref="BB66:BB69"/>
    <mergeCell ref="AT66:AT69"/>
    <mergeCell ref="AU66:AU69"/>
    <mergeCell ref="AV66:AV69"/>
    <mergeCell ref="AW66:AW69"/>
    <mergeCell ref="B67:B68"/>
    <mergeCell ref="D67:D68"/>
    <mergeCell ref="E67:E68"/>
    <mergeCell ref="F67:F68"/>
    <mergeCell ref="G67:G68"/>
    <mergeCell ref="H67:H68"/>
    <mergeCell ref="L69:L70"/>
    <mergeCell ref="M69:M70"/>
    <mergeCell ref="N69:N70"/>
    <mergeCell ref="O69:O70"/>
    <mergeCell ref="BC66:BC69"/>
    <mergeCell ref="BD66:BD69"/>
    <mergeCell ref="AP66:AP69"/>
    <mergeCell ref="AQ66:AQ69"/>
    <mergeCell ref="AR66:AR69"/>
    <mergeCell ref="AS66:AS69"/>
    <mergeCell ref="P69:P70"/>
    <mergeCell ref="A70:A73"/>
    <mergeCell ref="Q70:Q73"/>
    <mergeCell ref="B73:B74"/>
    <mergeCell ref="D73:D74"/>
    <mergeCell ref="E73:E74"/>
    <mergeCell ref="F73:F74"/>
    <mergeCell ref="G73:G74"/>
    <mergeCell ref="H73:H74"/>
    <mergeCell ref="J73:J74"/>
    <mergeCell ref="R70:R73"/>
    <mergeCell ref="K71:K72"/>
    <mergeCell ref="L71:L72"/>
    <mergeCell ref="M71:M72"/>
    <mergeCell ref="N71:N72"/>
    <mergeCell ref="O71:O72"/>
    <mergeCell ref="P71:P72"/>
    <mergeCell ref="M73:M74"/>
    <mergeCell ref="N73:N74"/>
    <mergeCell ref="O73:O74"/>
    <mergeCell ref="AA70:AA73"/>
    <mergeCell ref="AB70:AB73"/>
    <mergeCell ref="AC70:AC73"/>
    <mergeCell ref="AD70:AD73"/>
    <mergeCell ref="W70:W73"/>
    <mergeCell ref="X70:X73"/>
    <mergeCell ref="Y70:Y73"/>
    <mergeCell ref="Z70:Z73"/>
    <mergeCell ref="AL70:AL73"/>
    <mergeCell ref="AP70:AP73"/>
    <mergeCell ref="AI70:AI73"/>
    <mergeCell ref="AJ70:AJ73"/>
    <mergeCell ref="AK70:AK73"/>
    <mergeCell ref="AM70:AM73"/>
    <mergeCell ref="AQ70:AQ73"/>
    <mergeCell ref="AR70:AR73"/>
    <mergeCell ref="AS70:AS73"/>
    <mergeCell ref="AT70:AT73"/>
    <mergeCell ref="AN70:AN73"/>
    <mergeCell ref="AO70:AO73"/>
    <mergeCell ref="AZ70:AZ73"/>
    <mergeCell ref="BA70:BA73"/>
    <mergeCell ref="BB70:BB73"/>
    <mergeCell ref="BC70:BC73"/>
    <mergeCell ref="AU70:AU73"/>
    <mergeCell ref="AV70:AV73"/>
    <mergeCell ref="AW70:AW73"/>
    <mergeCell ref="AY70:AY73"/>
    <mergeCell ref="BD70:BD73"/>
    <mergeCell ref="B71:B72"/>
    <mergeCell ref="D71:D72"/>
    <mergeCell ref="E71:E72"/>
    <mergeCell ref="F71:F72"/>
    <mergeCell ref="G71:G72"/>
    <mergeCell ref="H71:H72"/>
    <mergeCell ref="I71:I72"/>
    <mergeCell ref="J71:J72"/>
    <mergeCell ref="I73:I74"/>
    <mergeCell ref="K73:K74"/>
    <mergeCell ref="L73:L74"/>
    <mergeCell ref="P73:P74"/>
    <mergeCell ref="A74:A77"/>
    <mergeCell ref="D77:D78"/>
    <mergeCell ref="E77:E78"/>
    <mergeCell ref="F77:F78"/>
    <mergeCell ref="G77:G78"/>
    <mergeCell ref="H77:H78"/>
    <mergeCell ref="I77:I78"/>
    <mergeCell ref="Q74:Q77"/>
    <mergeCell ref="J75:J76"/>
    <mergeCell ref="K75:K76"/>
    <mergeCell ref="L75:L76"/>
    <mergeCell ref="M75:M76"/>
    <mergeCell ref="N75:N76"/>
    <mergeCell ref="O75:O76"/>
    <mergeCell ref="P75:P76"/>
    <mergeCell ref="J77:J78"/>
    <mergeCell ref="K77:K78"/>
    <mergeCell ref="Z74:Z77"/>
    <mergeCell ref="AA74:AA77"/>
    <mergeCell ref="AB74:AB77"/>
    <mergeCell ref="AC74:AC77"/>
    <mergeCell ref="R74:R77"/>
    <mergeCell ref="W74:W77"/>
    <mergeCell ref="X74:X77"/>
    <mergeCell ref="Y74:Y77"/>
    <mergeCell ref="AM74:AM77"/>
    <mergeCell ref="AN74:AN77"/>
    <mergeCell ref="AL74:AL77"/>
    <mergeCell ref="AO74:AO77"/>
    <mergeCell ref="AD74:AD77"/>
    <mergeCell ref="AI74:AI77"/>
    <mergeCell ref="AJ74:AJ77"/>
    <mergeCell ref="AK74:AK77"/>
    <mergeCell ref="AE74:AE77"/>
    <mergeCell ref="I75:I76"/>
    <mergeCell ref="B77:B78"/>
    <mergeCell ref="AY74:AY77"/>
    <mergeCell ref="AZ74:AZ77"/>
    <mergeCell ref="BA74:BA77"/>
    <mergeCell ref="BB74:BB77"/>
    <mergeCell ref="AT74:AT77"/>
    <mergeCell ref="AU74:AU77"/>
    <mergeCell ref="AV74:AV77"/>
    <mergeCell ref="AW74:AW77"/>
    <mergeCell ref="B75:B76"/>
    <mergeCell ref="D75:D76"/>
    <mergeCell ref="E75:E76"/>
    <mergeCell ref="F75:F76"/>
    <mergeCell ref="G75:G76"/>
    <mergeCell ref="H75:H76"/>
    <mergeCell ref="L77:L78"/>
    <mergeCell ref="M77:M78"/>
    <mergeCell ref="N77:N78"/>
    <mergeCell ref="O77:O78"/>
    <mergeCell ref="BC74:BC77"/>
    <mergeCell ref="BD74:BD77"/>
    <mergeCell ref="AP74:AP77"/>
    <mergeCell ref="AQ74:AQ77"/>
    <mergeCell ref="AR74:AR77"/>
    <mergeCell ref="AS74:AS77"/>
    <mergeCell ref="P77:P78"/>
    <mergeCell ref="A78:A81"/>
    <mergeCell ref="Q78:Q81"/>
    <mergeCell ref="B81:B82"/>
    <mergeCell ref="D81:D82"/>
    <mergeCell ref="E81:E82"/>
    <mergeCell ref="F81:F82"/>
    <mergeCell ref="G81:G82"/>
    <mergeCell ref="H81:H82"/>
    <mergeCell ref="J81:J82"/>
    <mergeCell ref="R78:R81"/>
    <mergeCell ref="K79:K80"/>
    <mergeCell ref="L79:L80"/>
    <mergeCell ref="M79:M80"/>
    <mergeCell ref="N79:N80"/>
    <mergeCell ref="O79:O80"/>
    <mergeCell ref="P79:P80"/>
    <mergeCell ref="M81:M82"/>
    <mergeCell ref="N81:N82"/>
    <mergeCell ref="O81:O82"/>
    <mergeCell ref="AA78:AA81"/>
    <mergeCell ref="AB78:AB81"/>
    <mergeCell ref="AC78:AC81"/>
    <mergeCell ref="AD78:AD81"/>
    <mergeCell ref="W78:W81"/>
    <mergeCell ref="X78:X81"/>
    <mergeCell ref="Y78:Y81"/>
    <mergeCell ref="Z78:Z81"/>
    <mergeCell ref="AL78:AL81"/>
    <mergeCell ref="AP78:AP81"/>
    <mergeCell ref="AI78:AI81"/>
    <mergeCell ref="AJ78:AJ81"/>
    <mergeCell ref="AK78:AK81"/>
    <mergeCell ref="AM78:AM81"/>
    <mergeCell ref="AQ78:AQ81"/>
    <mergeCell ref="AR78:AR81"/>
    <mergeCell ref="AS78:AS81"/>
    <mergeCell ref="AT78:AT81"/>
    <mergeCell ref="AO78:AO81"/>
    <mergeCell ref="AN78:AN81"/>
    <mergeCell ref="AZ78:AZ81"/>
    <mergeCell ref="BA78:BA81"/>
    <mergeCell ref="BB78:BB81"/>
    <mergeCell ref="BC78:BC81"/>
    <mergeCell ref="AU78:AU81"/>
    <mergeCell ref="AV78:AV81"/>
    <mergeCell ref="AW78:AW81"/>
    <mergeCell ref="AY78:AY81"/>
    <mergeCell ref="BD78:BD81"/>
    <mergeCell ref="B79:B80"/>
    <mergeCell ref="D79:D80"/>
    <mergeCell ref="E79:E80"/>
    <mergeCell ref="F79:F80"/>
    <mergeCell ref="G79:G80"/>
    <mergeCell ref="H79:H80"/>
    <mergeCell ref="I79:I80"/>
    <mergeCell ref="J79:J80"/>
    <mergeCell ref="I81:I82"/>
    <mergeCell ref="K81:K82"/>
    <mergeCell ref="L81:L82"/>
    <mergeCell ref="P81:P82"/>
    <mergeCell ref="A82:A85"/>
    <mergeCell ref="D85:D86"/>
    <mergeCell ref="E85:E86"/>
    <mergeCell ref="F85:F86"/>
    <mergeCell ref="G85:G86"/>
    <mergeCell ref="H85:H86"/>
    <mergeCell ref="I85:I86"/>
    <mergeCell ref="Q82:Q85"/>
    <mergeCell ref="J83:J84"/>
    <mergeCell ref="K83:K84"/>
    <mergeCell ref="L83:L84"/>
    <mergeCell ref="M83:M84"/>
    <mergeCell ref="N83:N84"/>
    <mergeCell ref="O83:O84"/>
    <mergeCell ref="P83:P84"/>
    <mergeCell ref="J85:J86"/>
    <mergeCell ref="K85:K86"/>
    <mergeCell ref="Z82:Z85"/>
    <mergeCell ref="AA82:AA85"/>
    <mergeCell ref="AB82:AB85"/>
    <mergeCell ref="AC82:AC85"/>
    <mergeCell ref="R82:R85"/>
    <mergeCell ref="W82:W85"/>
    <mergeCell ref="X82:X85"/>
    <mergeCell ref="Y82:Y85"/>
    <mergeCell ref="AM82:AM85"/>
    <mergeCell ref="AN82:AN85"/>
    <mergeCell ref="AL82:AL85"/>
    <mergeCell ref="AO82:AO85"/>
    <mergeCell ref="AD82:AD85"/>
    <mergeCell ref="AI82:AI85"/>
    <mergeCell ref="AJ82:AJ85"/>
    <mergeCell ref="AK82:AK85"/>
    <mergeCell ref="I83:I84"/>
    <mergeCell ref="B85:B86"/>
    <mergeCell ref="AY82:AY85"/>
    <mergeCell ref="AZ82:AZ85"/>
    <mergeCell ref="BA82:BA85"/>
    <mergeCell ref="BB82:BB85"/>
    <mergeCell ref="AT82:AT85"/>
    <mergeCell ref="AU82:AU85"/>
    <mergeCell ref="AV82:AV85"/>
    <mergeCell ref="AW82:AW85"/>
    <mergeCell ref="B83:B84"/>
    <mergeCell ref="D83:D84"/>
    <mergeCell ref="E83:E84"/>
    <mergeCell ref="F83:F84"/>
    <mergeCell ref="G83:G84"/>
    <mergeCell ref="H83:H84"/>
    <mergeCell ref="L85:L86"/>
    <mergeCell ref="M85:M86"/>
    <mergeCell ref="N85:N86"/>
    <mergeCell ref="O85:O86"/>
    <mergeCell ref="BC82:BC85"/>
    <mergeCell ref="BD82:BD85"/>
    <mergeCell ref="AP82:AP85"/>
    <mergeCell ref="AQ82:AQ85"/>
    <mergeCell ref="AR82:AR85"/>
    <mergeCell ref="AS82:AS85"/>
    <mergeCell ref="P85:P86"/>
    <mergeCell ref="A86:A89"/>
    <mergeCell ref="Q86:Q89"/>
    <mergeCell ref="B89:B90"/>
    <mergeCell ref="D89:D90"/>
    <mergeCell ref="E89:E90"/>
    <mergeCell ref="F89:F90"/>
    <mergeCell ref="G89:G90"/>
    <mergeCell ref="H89:H90"/>
    <mergeCell ref="J89:J90"/>
    <mergeCell ref="R86:R89"/>
    <mergeCell ref="K87:K88"/>
    <mergeCell ref="L87:L88"/>
    <mergeCell ref="M87:M88"/>
    <mergeCell ref="N87:N88"/>
    <mergeCell ref="O87:O88"/>
    <mergeCell ref="P87:P88"/>
    <mergeCell ref="M89:M90"/>
    <mergeCell ref="N89:N90"/>
    <mergeCell ref="O89:O90"/>
    <mergeCell ref="AA86:AA89"/>
    <mergeCell ref="AB86:AB89"/>
    <mergeCell ref="AC86:AC89"/>
    <mergeCell ref="AD86:AD89"/>
    <mergeCell ref="W86:W89"/>
    <mergeCell ref="X86:X89"/>
    <mergeCell ref="Y86:Y89"/>
    <mergeCell ref="Z86:Z89"/>
    <mergeCell ref="AL86:AL89"/>
    <mergeCell ref="AP86:AP89"/>
    <mergeCell ref="AI86:AI89"/>
    <mergeCell ref="AJ86:AJ89"/>
    <mergeCell ref="AK86:AK89"/>
    <mergeCell ref="AM86:AM89"/>
    <mergeCell ref="AQ86:AQ89"/>
    <mergeCell ref="AR86:AR89"/>
    <mergeCell ref="AS86:AS89"/>
    <mergeCell ref="AT86:AT89"/>
    <mergeCell ref="AN86:AN89"/>
    <mergeCell ref="AO86:AO89"/>
    <mergeCell ref="AZ86:AZ89"/>
    <mergeCell ref="BA86:BA89"/>
    <mergeCell ref="BB86:BB89"/>
    <mergeCell ref="BC86:BC89"/>
    <mergeCell ref="AU86:AU89"/>
    <mergeCell ref="AV86:AV89"/>
    <mergeCell ref="AW86:AW89"/>
    <mergeCell ref="AY86:AY89"/>
    <mergeCell ref="BD86:BD89"/>
    <mergeCell ref="B87:B88"/>
    <mergeCell ref="D87:D88"/>
    <mergeCell ref="E87:E88"/>
    <mergeCell ref="F87:F88"/>
    <mergeCell ref="G87:G88"/>
    <mergeCell ref="H87:H88"/>
    <mergeCell ref="I87:I88"/>
    <mergeCell ref="J87:J88"/>
    <mergeCell ref="I89:I90"/>
    <mergeCell ref="K89:K90"/>
    <mergeCell ref="L89:L90"/>
    <mergeCell ref="P89:P90"/>
    <mergeCell ref="A90:A93"/>
    <mergeCell ref="D93:D94"/>
    <mergeCell ref="E93:E94"/>
    <mergeCell ref="F93:F94"/>
    <mergeCell ref="G93:G94"/>
    <mergeCell ref="H93:H94"/>
    <mergeCell ref="I93:I94"/>
    <mergeCell ref="Q90:Q93"/>
    <mergeCell ref="J91:J92"/>
    <mergeCell ref="K91:K92"/>
    <mergeCell ref="L91:L92"/>
    <mergeCell ref="M91:M92"/>
    <mergeCell ref="N91:N92"/>
    <mergeCell ref="O91:O92"/>
    <mergeCell ref="P91:P92"/>
    <mergeCell ref="J93:J94"/>
    <mergeCell ref="K93:K94"/>
    <mergeCell ref="Z90:Z93"/>
    <mergeCell ref="AA90:AA93"/>
    <mergeCell ref="AB90:AB93"/>
    <mergeCell ref="AC90:AC93"/>
    <mergeCell ref="R90:R93"/>
    <mergeCell ref="W90:W93"/>
    <mergeCell ref="X90:X93"/>
    <mergeCell ref="Y90:Y93"/>
    <mergeCell ref="AM90:AM93"/>
    <mergeCell ref="AN90:AN93"/>
    <mergeCell ref="AL90:AL93"/>
    <mergeCell ref="AO90:AO93"/>
    <mergeCell ref="AD90:AD93"/>
    <mergeCell ref="AI90:AI93"/>
    <mergeCell ref="AJ90:AJ93"/>
    <mergeCell ref="AK90:AK93"/>
    <mergeCell ref="I91:I92"/>
    <mergeCell ref="B93:B94"/>
    <mergeCell ref="AY90:AY93"/>
    <mergeCell ref="AZ90:AZ93"/>
    <mergeCell ref="BA90:BA93"/>
    <mergeCell ref="BB90:BB93"/>
    <mergeCell ref="AT90:AT93"/>
    <mergeCell ref="AU90:AU93"/>
    <mergeCell ref="AV90:AV93"/>
    <mergeCell ref="AW90:AW93"/>
    <mergeCell ref="B91:B92"/>
    <mergeCell ref="D91:D92"/>
    <mergeCell ref="E91:E92"/>
    <mergeCell ref="F91:F92"/>
    <mergeCell ref="G91:G92"/>
    <mergeCell ref="H91:H92"/>
    <mergeCell ref="L93:L94"/>
    <mergeCell ref="M93:M94"/>
    <mergeCell ref="N93:N94"/>
    <mergeCell ref="O93:O94"/>
    <mergeCell ref="BC90:BC93"/>
    <mergeCell ref="BD90:BD93"/>
    <mergeCell ref="AP90:AP93"/>
    <mergeCell ref="AQ90:AQ93"/>
    <mergeCell ref="AR90:AR93"/>
    <mergeCell ref="AS90:AS93"/>
    <mergeCell ref="P93:P94"/>
    <mergeCell ref="A94:A97"/>
    <mergeCell ref="Q94:Q97"/>
    <mergeCell ref="B97:B98"/>
    <mergeCell ref="D97:D98"/>
    <mergeCell ref="E97:E98"/>
    <mergeCell ref="F97:F98"/>
    <mergeCell ref="G97:G98"/>
    <mergeCell ref="H97:H98"/>
    <mergeCell ref="J97:J98"/>
    <mergeCell ref="R94:R97"/>
    <mergeCell ref="K95:K96"/>
    <mergeCell ref="L95:L96"/>
    <mergeCell ref="M95:M96"/>
    <mergeCell ref="N95:N96"/>
    <mergeCell ref="O95:O96"/>
    <mergeCell ref="P95:P96"/>
    <mergeCell ref="M97:M98"/>
    <mergeCell ref="N97:N98"/>
    <mergeCell ref="O97:O98"/>
    <mergeCell ref="AA94:AA97"/>
    <mergeCell ref="AB94:AB97"/>
    <mergeCell ref="AC94:AC97"/>
    <mergeCell ref="AD94:AD97"/>
    <mergeCell ref="W94:W97"/>
    <mergeCell ref="X94:X97"/>
    <mergeCell ref="Y94:Y97"/>
    <mergeCell ref="Z94:Z97"/>
    <mergeCell ref="AL94:AL97"/>
    <mergeCell ref="AP94:AP97"/>
    <mergeCell ref="AI94:AI97"/>
    <mergeCell ref="AJ94:AJ97"/>
    <mergeCell ref="AK94:AK97"/>
    <mergeCell ref="AM94:AM97"/>
    <mergeCell ref="AQ94:AQ97"/>
    <mergeCell ref="AR94:AR97"/>
    <mergeCell ref="AS94:AS97"/>
    <mergeCell ref="AT94:AT97"/>
    <mergeCell ref="AN94:AN97"/>
    <mergeCell ref="AO94:AO97"/>
    <mergeCell ref="AZ94:AZ97"/>
    <mergeCell ref="BA94:BA97"/>
    <mergeCell ref="BB94:BB97"/>
    <mergeCell ref="BC94:BC97"/>
    <mergeCell ref="AU94:AU97"/>
    <mergeCell ref="AV94:AV97"/>
    <mergeCell ref="AW94:AW97"/>
    <mergeCell ref="AY94:AY97"/>
    <mergeCell ref="BD94:BD97"/>
    <mergeCell ref="B95:B96"/>
    <mergeCell ref="D95:D96"/>
    <mergeCell ref="E95:E96"/>
    <mergeCell ref="F95:F96"/>
    <mergeCell ref="G95:G96"/>
    <mergeCell ref="H95:H96"/>
    <mergeCell ref="I95:I96"/>
    <mergeCell ref="J95:J96"/>
    <mergeCell ref="I97:I98"/>
    <mergeCell ref="K97:K98"/>
    <mergeCell ref="L97:L98"/>
    <mergeCell ref="P97:P98"/>
    <mergeCell ref="A98:A101"/>
    <mergeCell ref="D101:D102"/>
    <mergeCell ref="E101:E102"/>
    <mergeCell ref="F101:F102"/>
    <mergeCell ref="G101:G102"/>
    <mergeCell ref="H101:H102"/>
    <mergeCell ref="I101:I102"/>
    <mergeCell ref="Q98:Q101"/>
    <mergeCell ref="J99:J100"/>
    <mergeCell ref="K99:K100"/>
    <mergeCell ref="L99:L100"/>
    <mergeCell ref="M99:M100"/>
    <mergeCell ref="N99:N100"/>
    <mergeCell ref="O99:O100"/>
    <mergeCell ref="P99:P100"/>
    <mergeCell ref="J101:J102"/>
    <mergeCell ref="K101:K102"/>
    <mergeCell ref="Z98:Z101"/>
    <mergeCell ref="AA98:AA101"/>
    <mergeCell ref="AB98:AB101"/>
    <mergeCell ref="AC98:AC101"/>
    <mergeCell ref="R98:R101"/>
    <mergeCell ref="W98:W101"/>
    <mergeCell ref="X98:X101"/>
    <mergeCell ref="Y98:Y101"/>
    <mergeCell ref="AM98:AM101"/>
    <mergeCell ref="AN98:AN101"/>
    <mergeCell ref="AL98:AL101"/>
    <mergeCell ref="AO98:AO101"/>
    <mergeCell ref="AD98:AD101"/>
    <mergeCell ref="AI98:AI101"/>
    <mergeCell ref="AJ98:AJ101"/>
    <mergeCell ref="AK98:AK101"/>
    <mergeCell ref="I99:I100"/>
    <mergeCell ref="B101:B102"/>
    <mergeCell ref="AY98:AY101"/>
    <mergeCell ref="AZ98:AZ101"/>
    <mergeCell ref="BA98:BA101"/>
    <mergeCell ref="BB98:BB101"/>
    <mergeCell ref="AT98:AT101"/>
    <mergeCell ref="AU98:AU101"/>
    <mergeCell ref="AV98:AV101"/>
    <mergeCell ref="AW98:AW101"/>
    <mergeCell ref="B99:B100"/>
    <mergeCell ref="D99:D100"/>
    <mergeCell ref="E99:E100"/>
    <mergeCell ref="F99:F100"/>
    <mergeCell ref="G99:G100"/>
    <mergeCell ref="H99:H100"/>
    <mergeCell ref="L101:L102"/>
    <mergeCell ref="M101:M102"/>
    <mergeCell ref="N101:N102"/>
    <mergeCell ref="O101:O102"/>
    <mergeCell ref="BC98:BC101"/>
    <mergeCell ref="BD98:BD101"/>
    <mergeCell ref="AP98:AP101"/>
    <mergeCell ref="AQ98:AQ101"/>
    <mergeCell ref="AR98:AR101"/>
    <mergeCell ref="AS98:AS101"/>
    <mergeCell ref="P101:P102"/>
    <mergeCell ref="A102:A105"/>
    <mergeCell ref="Q102:Q105"/>
    <mergeCell ref="B105:B106"/>
    <mergeCell ref="D105:D106"/>
    <mergeCell ref="E105:E106"/>
    <mergeCell ref="F105:F106"/>
    <mergeCell ref="G105:G106"/>
    <mergeCell ref="H105:H106"/>
    <mergeCell ref="J105:J106"/>
    <mergeCell ref="R102:R105"/>
    <mergeCell ref="K103:K104"/>
    <mergeCell ref="L103:L104"/>
    <mergeCell ref="M103:M104"/>
    <mergeCell ref="N103:N104"/>
    <mergeCell ref="O103:O104"/>
    <mergeCell ref="P103:P104"/>
    <mergeCell ref="M105:M106"/>
    <mergeCell ref="N105:N106"/>
    <mergeCell ref="O105:O106"/>
    <mergeCell ref="AA102:AA105"/>
    <mergeCell ref="AB102:AB105"/>
    <mergeCell ref="AC102:AC105"/>
    <mergeCell ref="AD102:AD105"/>
    <mergeCell ref="W102:W105"/>
    <mergeCell ref="X102:X105"/>
    <mergeCell ref="Y102:Y105"/>
    <mergeCell ref="Z102:Z105"/>
    <mergeCell ref="AL102:AL105"/>
    <mergeCell ref="AP102:AP105"/>
    <mergeCell ref="AI102:AI105"/>
    <mergeCell ref="AJ102:AJ105"/>
    <mergeCell ref="AK102:AK105"/>
    <mergeCell ref="AM102:AM105"/>
    <mergeCell ref="AQ102:AQ105"/>
    <mergeCell ref="AR102:AR105"/>
    <mergeCell ref="AS102:AS105"/>
    <mergeCell ref="AT102:AT105"/>
    <mergeCell ref="AN102:AN105"/>
    <mergeCell ref="AO102:AO105"/>
    <mergeCell ref="AZ102:AZ105"/>
    <mergeCell ref="BA102:BA105"/>
    <mergeCell ref="BB102:BB105"/>
    <mergeCell ref="BC102:BC105"/>
    <mergeCell ref="AU102:AU105"/>
    <mergeCell ref="AV102:AV105"/>
    <mergeCell ref="AW102:AW105"/>
    <mergeCell ref="AY102:AY105"/>
    <mergeCell ref="BD102:BD105"/>
    <mergeCell ref="B103:B104"/>
    <mergeCell ref="D103:D104"/>
    <mergeCell ref="E103:E104"/>
    <mergeCell ref="F103:F104"/>
    <mergeCell ref="G103:G104"/>
    <mergeCell ref="H103:H104"/>
    <mergeCell ref="I103:I104"/>
    <mergeCell ref="J103:J104"/>
    <mergeCell ref="I105:I106"/>
    <mergeCell ref="K105:K106"/>
    <mergeCell ref="L105:L106"/>
    <mergeCell ref="P105:P106"/>
    <mergeCell ref="A106:A109"/>
    <mergeCell ref="D109:D110"/>
    <mergeCell ref="E109:E110"/>
    <mergeCell ref="F109:F110"/>
    <mergeCell ref="G109:G110"/>
    <mergeCell ref="H109:H110"/>
    <mergeCell ref="I109:I110"/>
    <mergeCell ref="Q106:Q109"/>
    <mergeCell ref="J107:J108"/>
    <mergeCell ref="K107:K108"/>
    <mergeCell ref="L107:L108"/>
    <mergeCell ref="M107:M108"/>
    <mergeCell ref="N107:N108"/>
    <mergeCell ref="O107:O108"/>
    <mergeCell ref="P107:P108"/>
    <mergeCell ref="J109:J110"/>
    <mergeCell ref="K109:K110"/>
    <mergeCell ref="Z106:Z109"/>
    <mergeCell ref="AA106:AA109"/>
    <mergeCell ref="AB106:AB109"/>
    <mergeCell ref="AC106:AC109"/>
    <mergeCell ref="R106:R109"/>
    <mergeCell ref="W106:W109"/>
    <mergeCell ref="X106:X109"/>
    <mergeCell ref="Y106:Y109"/>
    <mergeCell ref="AM106:AM109"/>
    <mergeCell ref="AN106:AN109"/>
    <mergeCell ref="AL106:AL109"/>
    <mergeCell ref="AO106:AO109"/>
    <mergeCell ref="AD106:AD109"/>
    <mergeCell ref="AI106:AI109"/>
    <mergeCell ref="AJ106:AJ109"/>
    <mergeCell ref="AK106:AK109"/>
    <mergeCell ref="I107:I108"/>
    <mergeCell ref="B109:B110"/>
    <mergeCell ref="AY106:AY109"/>
    <mergeCell ref="AZ106:AZ109"/>
    <mergeCell ref="BA106:BA109"/>
    <mergeCell ref="BB106:BB109"/>
    <mergeCell ref="AT106:AT109"/>
    <mergeCell ref="AU106:AU109"/>
    <mergeCell ref="AV106:AV109"/>
    <mergeCell ref="AW106:AW109"/>
    <mergeCell ref="B107:B108"/>
    <mergeCell ref="D107:D108"/>
    <mergeCell ref="E107:E108"/>
    <mergeCell ref="F107:F108"/>
    <mergeCell ref="G107:G108"/>
    <mergeCell ref="H107:H108"/>
    <mergeCell ref="L109:L110"/>
    <mergeCell ref="M109:M110"/>
    <mergeCell ref="N109:N110"/>
    <mergeCell ref="O109:O110"/>
    <mergeCell ref="BC106:BC109"/>
    <mergeCell ref="BD106:BD109"/>
    <mergeCell ref="AP106:AP109"/>
    <mergeCell ref="AQ106:AQ109"/>
    <mergeCell ref="AR106:AR109"/>
    <mergeCell ref="AS106:AS109"/>
    <mergeCell ref="P109:P110"/>
    <mergeCell ref="A110:A113"/>
    <mergeCell ref="Q110:Q113"/>
    <mergeCell ref="B113:B114"/>
    <mergeCell ref="D113:D114"/>
    <mergeCell ref="E113:E114"/>
    <mergeCell ref="F113:F114"/>
    <mergeCell ref="G113:G114"/>
    <mergeCell ref="H113:H114"/>
    <mergeCell ref="J113:J114"/>
    <mergeCell ref="R110:R113"/>
    <mergeCell ref="K111:K112"/>
    <mergeCell ref="L111:L112"/>
    <mergeCell ref="M111:M112"/>
    <mergeCell ref="N111:N112"/>
    <mergeCell ref="O111:O112"/>
    <mergeCell ref="P111:P112"/>
    <mergeCell ref="M113:M114"/>
    <mergeCell ref="N113:N114"/>
    <mergeCell ref="O113:O114"/>
    <mergeCell ref="AA110:AA113"/>
    <mergeCell ref="AB110:AB113"/>
    <mergeCell ref="AC110:AC113"/>
    <mergeCell ref="AD110:AD113"/>
    <mergeCell ref="W110:W113"/>
    <mergeCell ref="X110:X113"/>
    <mergeCell ref="Y110:Y113"/>
    <mergeCell ref="Z110:Z113"/>
    <mergeCell ref="AL110:AL113"/>
    <mergeCell ref="AP110:AP113"/>
    <mergeCell ref="AI110:AI113"/>
    <mergeCell ref="AJ110:AJ113"/>
    <mergeCell ref="AK110:AK113"/>
    <mergeCell ref="AM110:AM113"/>
    <mergeCell ref="AQ110:AQ113"/>
    <mergeCell ref="AR110:AR113"/>
    <mergeCell ref="AS110:AS113"/>
    <mergeCell ref="AT110:AT113"/>
    <mergeCell ref="AN110:AN113"/>
    <mergeCell ref="AO110:AO113"/>
    <mergeCell ref="AZ110:AZ113"/>
    <mergeCell ref="BA110:BA113"/>
    <mergeCell ref="BB110:BB113"/>
    <mergeCell ref="BC110:BC113"/>
    <mergeCell ref="AU110:AU113"/>
    <mergeCell ref="AV110:AV113"/>
    <mergeCell ref="AW110:AW113"/>
    <mergeCell ref="AY110:AY113"/>
    <mergeCell ref="BD110:BD113"/>
    <mergeCell ref="B111:B112"/>
    <mergeCell ref="D111:D112"/>
    <mergeCell ref="E111:E112"/>
    <mergeCell ref="F111:F112"/>
    <mergeCell ref="G111:G112"/>
    <mergeCell ref="H111:H112"/>
    <mergeCell ref="I111:I112"/>
    <mergeCell ref="J111:J112"/>
    <mergeCell ref="I113:I114"/>
    <mergeCell ref="K113:K114"/>
    <mergeCell ref="L113:L114"/>
    <mergeCell ref="P113:P114"/>
    <mergeCell ref="A114:A117"/>
    <mergeCell ref="D117:D118"/>
    <mergeCell ref="E117:E118"/>
    <mergeCell ref="F117:F118"/>
    <mergeCell ref="G117:G118"/>
    <mergeCell ref="H117:H118"/>
    <mergeCell ref="I117:I118"/>
    <mergeCell ref="Q114:Q117"/>
    <mergeCell ref="J115:J116"/>
    <mergeCell ref="K115:K116"/>
    <mergeCell ref="L115:L116"/>
    <mergeCell ref="M115:M116"/>
    <mergeCell ref="N115:N116"/>
    <mergeCell ref="O115:O116"/>
    <mergeCell ref="P115:P116"/>
    <mergeCell ref="J117:J118"/>
    <mergeCell ref="K117:K118"/>
    <mergeCell ref="Z114:Z117"/>
    <mergeCell ref="AA114:AA117"/>
    <mergeCell ref="AB114:AB117"/>
    <mergeCell ref="AC114:AC117"/>
    <mergeCell ref="R114:R117"/>
    <mergeCell ref="W114:W117"/>
    <mergeCell ref="X114:X117"/>
    <mergeCell ref="Y114:Y117"/>
    <mergeCell ref="AL114:AL117"/>
    <mergeCell ref="AO114:AO117"/>
    <mergeCell ref="AD114:AD117"/>
    <mergeCell ref="AI114:AI117"/>
    <mergeCell ref="AJ114:AJ117"/>
    <mergeCell ref="AK114:AK117"/>
    <mergeCell ref="AP114:AP117"/>
    <mergeCell ref="AQ114:AQ117"/>
    <mergeCell ref="AR114:AR117"/>
    <mergeCell ref="AS114:AS117"/>
    <mergeCell ref="AM114:AM117"/>
    <mergeCell ref="AN114:AN117"/>
    <mergeCell ref="AY114:AY117"/>
    <mergeCell ref="AZ114:AZ117"/>
    <mergeCell ref="BA114:BA117"/>
    <mergeCell ref="BB114:BB117"/>
    <mergeCell ref="AT114:AT117"/>
    <mergeCell ref="AU114:AU117"/>
    <mergeCell ref="AV114:AV117"/>
    <mergeCell ref="AW114:AW117"/>
    <mergeCell ref="BC114:BC117"/>
    <mergeCell ref="BD114:BD117"/>
    <mergeCell ref="B115:B116"/>
    <mergeCell ref="D115:D116"/>
    <mergeCell ref="E115:E116"/>
    <mergeCell ref="F115:F116"/>
    <mergeCell ref="G115:G116"/>
    <mergeCell ref="H115:H116"/>
    <mergeCell ref="I115:I116"/>
    <mergeCell ref="B117:B118"/>
    <mergeCell ref="Q118:Q121"/>
    <mergeCell ref="B121:B122"/>
    <mergeCell ref="D121:D122"/>
    <mergeCell ref="E121:E122"/>
    <mergeCell ref="F121:F122"/>
    <mergeCell ref="G121:G122"/>
    <mergeCell ref="H121:H122"/>
    <mergeCell ref="J121:J122"/>
    <mergeCell ref="L117:L118"/>
    <mergeCell ref="M117:M118"/>
    <mergeCell ref="P119:P120"/>
    <mergeCell ref="M121:M122"/>
    <mergeCell ref="N121:N122"/>
    <mergeCell ref="O121:O122"/>
    <mergeCell ref="P117:P118"/>
    <mergeCell ref="A118:A121"/>
    <mergeCell ref="N117:N118"/>
    <mergeCell ref="O117:O118"/>
    <mergeCell ref="W118:W121"/>
    <mergeCell ref="X118:X121"/>
    <mergeCell ref="Y118:Y121"/>
    <mergeCell ref="Z118:Z121"/>
    <mergeCell ref="R118:R121"/>
    <mergeCell ref="K119:K120"/>
    <mergeCell ref="L119:L120"/>
    <mergeCell ref="M119:M120"/>
    <mergeCell ref="N119:N120"/>
    <mergeCell ref="O119:O120"/>
    <mergeCell ref="AI118:AI121"/>
    <mergeCell ref="AJ118:AJ121"/>
    <mergeCell ref="AK118:AK121"/>
    <mergeCell ref="AM118:AM121"/>
    <mergeCell ref="AA118:AA121"/>
    <mergeCell ref="AB118:AB121"/>
    <mergeCell ref="AC118:AC121"/>
    <mergeCell ref="AD118:AD121"/>
    <mergeCell ref="AR118:AR121"/>
    <mergeCell ref="AS118:AS121"/>
    <mergeCell ref="AT118:AT121"/>
    <mergeCell ref="AN118:AN121"/>
    <mergeCell ref="AO118:AO121"/>
    <mergeCell ref="AL118:AL121"/>
    <mergeCell ref="AP118:AP121"/>
    <mergeCell ref="I121:I122"/>
    <mergeCell ref="AZ118:AZ121"/>
    <mergeCell ref="BA118:BA121"/>
    <mergeCell ref="BB118:BB121"/>
    <mergeCell ref="BC118:BC121"/>
    <mergeCell ref="AU118:AU121"/>
    <mergeCell ref="AV118:AV121"/>
    <mergeCell ref="AW118:AW121"/>
    <mergeCell ref="AY118:AY121"/>
    <mergeCell ref="AQ118:AQ121"/>
    <mergeCell ref="I125:I126"/>
    <mergeCell ref="BD118:BD121"/>
    <mergeCell ref="B119:B120"/>
    <mergeCell ref="D119:D120"/>
    <mergeCell ref="E119:E120"/>
    <mergeCell ref="F119:F120"/>
    <mergeCell ref="G119:G120"/>
    <mergeCell ref="H119:H120"/>
    <mergeCell ref="I119:I120"/>
    <mergeCell ref="J119:J120"/>
    <mergeCell ref="A122:A125"/>
    <mergeCell ref="D125:D126"/>
    <mergeCell ref="E125:E126"/>
    <mergeCell ref="F125:F126"/>
    <mergeCell ref="G125:G126"/>
    <mergeCell ref="H125:H126"/>
    <mergeCell ref="O123:O124"/>
    <mergeCell ref="P123:P124"/>
    <mergeCell ref="N125:N126"/>
    <mergeCell ref="J125:J126"/>
    <mergeCell ref="K121:K122"/>
    <mergeCell ref="L121:L122"/>
    <mergeCell ref="P121:P122"/>
    <mergeCell ref="R122:R125"/>
    <mergeCell ref="W122:W125"/>
    <mergeCell ref="X122:X125"/>
    <mergeCell ref="Y122:Y125"/>
    <mergeCell ref="Q122:Q125"/>
    <mergeCell ref="J123:J124"/>
    <mergeCell ref="K123:K124"/>
    <mergeCell ref="L123:L124"/>
    <mergeCell ref="M123:M124"/>
    <mergeCell ref="N123:N124"/>
    <mergeCell ref="AD122:AD125"/>
    <mergeCell ref="AI122:AI125"/>
    <mergeCell ref="AJ122:AJ125"/>
    <mergeCell ref="AK122:AK125"/>
    <mergeCell ref="Z122:Z125"/>
    <mergeCell ref="AA122:AA125"/>
    <mergeCell ref="AB122:AB125"/>
    <mergeCell ref="AC122:AC125"/>
    <mergeCell ref="BB122:BB125"/>
    <mergeCell ref="AT122:AT125"/>
    <mergeCell ref="AU122:AU125"/>
    <mergeCell ref="AV122:AV125"/>
    <mergeCell ref="AW122:AW125"/>
    <mergeCell ref="AP122:AP125"/>
    <mergeCell ref="AQ122:AQ125"/>
    <mergeCell ref="AR122:AR125"/>
    <mergeCell ref="AS122:AS125"/>
    <mergeCell ref="H123:H124"/>
    <mergeCell ref="I123:I124"/>
    <mergeCell ref="B125:B126"/>
    <mergeCell ref="AY122:AY125"/>
    <mergeCell ref="AZ122:AZ125"/>
    <mergeCell ref="BA122:BA125"/>
    <mergeCell ref="AM122:AM125"/>
    <mergeCell ref="AN122:AN125"/>
    <mergeCell ref="AL122:AL125"/>
    <mergeCell ref="AO122:AO125"/>
    <mergeCell ref="H127:H128"/>
    <mergeCell ref="K125:K126"/>
    <mergeCell ref="L125:L126"/>
    <mergeCell ref="BC122:BC125"/>
    <mergeCell ref="BD122:BD125"/>
    <mergeCell ref="B123:B124"/>
    <mergeCell ref="D123:D124"/>
    <mergeCell ref="E123:E124"/>
    <mergeCell ref="F123:F124"/>
    <mergeCell ref="G123:G124"/>
    <mergeCell ref="O125:O126"/>
    <mergeCell ref="P125:P126"/>
    <mergeCell ref="M125:M126"/>
    <mergeCell ref="A126:A129"/>
    <mergeCell ref="Q126:Q129"/>
    <mergeCell ref="I127:I128"/>
    <mergeCell ref="J127:J128"/>
    <mergeCell ref="E127:E128"/>
    <mergeCell ref="F127:F128"/>
    <mergeCell ref="G127:G128"/>
    <mergeCell ref="X126:X129"/>
    <mergeCell ref="Y126:Y129"/>
    <mergeCell ref="Z126:Z129"/>
    <mergeCell ref="R126:R129"/>
    <mergeCell ref="K127:K128"/>
    <mergeCell ref="L127:L128"/>
    <mergeCell ref="M127:M128"/>
    <mergeCell ref="N127:N128"/>
    <mergeCell ref="O127:O128"/>
    <mergeCell ref="P127:P128"/>
    <mergeCell ref="AO126:AO129"/>
    <mergeCell ref="AD126:AD129"/>
    <mergeCell ref="AI126:AI129"/>
    <mergeCell ref="AJ126:AJ129"/>
    <mergeCell ref="AK126:AK129"/>
    <mergeCell ref="AM126:AM129"/>
    <mergeCell ref="AL126:AL129"/>
    <mergeCell ref="AE126:AE129"/>
    <mergeCell ref="AN126:AN129"/>
    <mergeCell ref="AR126:AR129"/>
    <mergeCell ref="AS126:AS129"/>
    <mergeCell ref="BA126:BA129"/>
    <mergeCell ref="BB126:BB129"/>
    <mergeCell ref="AT126:AT129"/>
    <mergeCell ref="AU126:AU129"/>
    <mergeCell ref="AV126:AV129"/>
    <mergeCell ref="AW126:AW129"/>
    <mergeCell ref="AY126:AY129"/>
    <mergeCell ref="AZ126:AZ129"/>
    <mergeCell ref="B135:B136"/>
    <mergeCell ref="A1:BD1"/>
    <mergeCell ref="B2:B3"/>
    <mergeCell ref="BA2:BC3"/>
    <mergeCell ref="BC126:BC129"/>
    <mergeCell ref="BD126:BD129"/>
    <mergeCell ref="B127:B128"/>
    <mergeCell ref="D127:D128"/>
    <mergeCell ref="AP126:AP129"/>
    <mergeCell ref="AQ126:AQ129"/>
    <mergeCell ref="AE78:AE81"/>
    <mergeCell ref="AE82:AE85"/>
    <mergeCell ref="AE86:AE89"/>
    <mergeCell ref="AE90:AE93"/>
    <mergeCell ref="B131:B132"/>
    <mergeCell ref="B133:B134"/>
    <mergeCell ref="AA126:AA129"/>
    <mergeCell ref="AB126:AB129"/>
    <mergeCell ref="AC126:AC129"/>
    <mergeCell ref="W126:W129"/>
    <mergeCell ref="AE110:AE113"/>
    <mergeCell ref="AE114:AE117"/>
    <mergeCell ref="AE118:AE121"/>
    <mergeCell ref="AE122:AE125"/>
    <mergeCell ref="AE94:AE97"/>
    <mergeCell ref="AE98:AE101"/>
    <mergeCell ref="AE102:AE105"/>
    <mergeCell ref="AE106:AE109"/>
  </mergeCells>
  <phoneticPr fontId="1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71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P69" sqref="P69"/>
    </sheetView>
  </sheetViews>
  <sheetFormatPr defaultRowHeight="14.25"/>
  <cols>
    <col min="4" max="5" width="7.5" customWidth="1"/>
    <col min="6" max="6" width="7.75" customWidth="1"/>
    <col min="7" max="8" width="7.625" customWidth="1"/>
    <col min="10" max="11" width="7.125" customWidth="1"/>
    <col min="16" max="16" width="7.375" customWidth="1"/>
    <col min="17" max="17" width="7" customWidth="1"/>
    <col min="18" max="19" width="6.75" style="172" customWidth="1"/>
  </cols>
  <sheetData>
    <row r="1" spans="1:25" ht="31.5">
      <c r="A1" s="334" t="s">
        <v>107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66"/>
      <c r="U1" s="66"/>
      <c r="V1" s="66"/>
      <c r="W1" s="66"/>
      <c r="X1" s="66"/>
      <c r="Y1" s="66"/>
    </row>
    <row r="2" spans="1:25" ht="14.25" customHeight="1">
      <c r="A2" s="67" t="s">
        <v>0</v>
      </c>
      <c r="B2" s="305" t="s">
        <v>2</v>
      </c>
      <c r="C2" s="335" t="s">
        <v>1</v>
      </c>
      <c r="D2" s="337" t="s">
        <v>53</v>
      </c>
      <c r="E2" s="338"/>
      <c r="F2" s="338"/>
      <c r="G2" s="339"/>
      <c r="H2" s="339"/>
      <c r="I2" s="339"/>
      <c r="J2" s="339"/>
      <c r="K2" s="339"/>
      <c r="L2" s="340"/>
      <c r="M2" s="341" t="s">
        <v>54</v>
      </c>
      <c r="N2" s="342"/>
      <c r="O2" s="342"/>
      <c r="P2" s="343" t="s">
        <v>55</v>
      </c>
      <c r="Q2" s="343"/>
      <c r="R2" s="343"/>
      <c r="S2" s="343"/>
      <c r="T2" s="344" t="s">
        <v>56</v>
      </c>
      <c r="U2" s="345"/>
      <c r="V2" s="345"/>
      <c r="W2" s="345"/>
      <c r="X2" s="345"/>
      <c r="Y2" s="346"/>
    </row>
    <row r="3" spans="1:25" ht="42.75">
      <c r="A3" s="68" t="s">
        <v>10</v>
      </c>
      <c r="B3" s="307"/>
      <c r="C3" s="336"/>
      <c r="D3" s="350" t="s">
        <v>57</v>
      </c>
      <c r="E3" s="351"/>
      <c r="F3" s="69" t="s">
        <v>58</v>
      </c>
      <c r="G3" s="352" t="s">
        <v>59</v>
      </c>
      <c r="H3" s="353"/>
      <c r="I3" s="70" t="s">
        <v>60</v>
      </c>
      <c r="J3" s="70" t="s">
        <v>61</v>
      </c>
      <c r="K3" s="70" t="s">
        <v>62</v>
      </c>
      <c r="L3" s="71" t="s">
        <v>63</v>
      </c>
      <c r="M3" s="72" t="s">
        <v>64</v>
      </c>
      <c r="N3" s="73" t="s">
        <v>65</v>
      </c>
      <c r="O3" s="54" t="s">
        <v>66</v>
      </c>
      <c r="P3" s="74" t="s">
        <v>67</v>
      </c>
      <c r="Q3" s="75" t="s">
        <v>68</v>
      </c>
      <c r="R3" s="354" t="s">
        <v>69</v>
      </c>
      <c r="S3" s="355"/>
      <c r="T3" s="347"/>
      <c r="U3" s="348"/>
      <c r="V3" s="348"/>
      <c r="W3" s="348"/>
      <c r="X3" s="348"/>
      <c r="Y3" s="349"/>
    </row>
    <row r="4" spans="1:25" ht="15.75">
      <c r="A4" s="76" t="s">
        <v>11</v>
      </c>
      <c r="B4" s="77"/>
      <c r="C4" s="77"/>
      <c r="D4" s="78"/>
      <c r="E4" s="78"/>
      <c r="F4" s="69"/>
      <c r="G4" s="79"/>
      <c r="H4" s="79"/>
      <c r="I4" s="80"/>
      <c r="J4" s="80"/>
      <c r="K4" s="80"/>
      <c r="L4" s="81"/>
      <c r="M4" s="82"/>
      <c r="N4" s="82"/>
      <c r="O4" s="83"/>
      <c r="P4" s="84"/>
      <c r="Q4" s="85"/>
      <c r="R4" s="78"/>
      <c r="S4" s="83"/>
      <c r="T4" s="66"/>
      <c r="U4" s="66"/>
      <c r="V4" s="66"/>
      <c r="W4" s="66"/>
      <c r="X4" s="66"/>
      <c r="Y4" s="66"/>
    </row>
    <row r="5" spans="1:25" ht="15.75">
      <c r="A5" s="235" t="s">
        <v>105</v>
      </c>
      <c r="B5" s="86" t="s">
        <v>70</v>
      </c>
      <c r="C5" s="87"/>
      <c r="D5" s="88"/>
      <c r="E5" s="88"/>
      <c r="F5" s="89"/>
      <c r="G5" s="50"/>
      <c r="H5" s="50"/>
      <c r="I5" s="90"/>
      <c r="J5" s="90"/>
      <c r="K5" s="90"/>
      <c r="L5" s="91"/>
      <c r="M5" s="92"/>
      <c r="N5" s="92"/>
      <c r="O5" s="54">
        <f>SUM(M5:N5)</f>
        <v>0</v>
      </c>
      <c r="P5" s="356"/>
      <c r="Q5" s="359"/>
      <c r="R5" s="168"/>
      <c r="S5" s="168"/>
      <c r="T5" s="362"/>
      <c r="U5" s="363"/>
      <c r="V5" s="363"/>
      <c r="W5" s="363"/>
      <c r="X5" s="363"/>
      <c r="Y5" s="363"/>
    </row>
    <row r="6" spans="1:25" ht="15.75">
      <c r="A6" s="235"/>
      <c r="B6" s="39" t="s">
        <v>71</v>
      </c>
      <c r="C6" s="94" t="s">
        <v>114</v>
      </c>
      <c r="D6" s="95"/>
      <c r="E6" s="95"/>
      <c r="F6" s="96"/>
      <c r="G6" s="97"/>
      <c r="H6" s="97"/>
      <c r="I6" s="98"/>
      <c r="J6" s="98"/>
      <c r="K6" s="98"/>
      <c r="L6" s="99"/>
      <c r="M6" s="92"/>
      <c r="N6" s="92"/>
      <c r="O6" s="54">
        <f>SUM(M6:N6)</f>
        <v>0</v>
      </c>
      <c r="P6" s="357"/>
      <c r="Q6" s="360"/>
      <c r="R6" s="168"/>
      <c r="S6" s="168"/>
      <c r="T6" s="362"/>
      <c r="U6" s="363"/>
      <c r="V6" s="363"/>
      <c r="W6" s="363"/>
      <c r="X6" s="363"/>
      <c r="Y6" s="363"/>
    </row>
    <row r="7" spans="1:25" ht="15.75">
      <c r="A7" s="235"/>
      <c r="B7" s="39" t="s">
        <v>72</v>
      </c>
      <c r="C7" s="100" t="s">
        <v>116</v>
      </c>
      <c r="D7" s="88"/>
      <c r="E7" s="95"/>
      <c r="F7" s="89"/>
      <c r="G7" s="97"/>
      <c r="H7" s="97"/>
      <c r="I7" s="101"/>
      <c r="J7" s="98"/>
      <c r="K7" s="101"/>
      <c r="L7" s="101"/>
      <c r="M7" s="92"/>
      <c r="N7" s="92"/>
      <c r="O7" s="54">
        <f t="shared" ref="O7:O67" si="0">SUM(M7:N7)</f>
        <v>0</v>
      </c>
      <c r="P7" s="358"/>
      <c r="Q7" s="361"/>
      <c r="R7" s="168"/>
      <c r="S7" s="168"/>
      <c r="T7" s="362"/>
      <c r="U7" s="363"/>
      <c r="V7" s="363"/>
      <c r="W7" s="363"/>
      <c r="X7" s="363"/>
      <c r="Y7" s="363"/>
    </row>
    <row r="8" spans="1:25" ht="15.75">
      <c r="A8" s="324" t="s">
        <v>99</v>
      </c>
      <c r="B8" s="39" t="s">
        <v>71</v>
      </c>
      <c r="C8" s="87" t="s">
        <v>115</v>
      </c>
      <c r="D8" s="95"/>
      <c r="E8" s="95"/>
      <c r="F8" s="102"/>
      <c r="G8" s="97"/>
      <c r="H8" s="97"/>
      <c r="I8" s="98"/>
      <c r="J8" s="98"/>
      <c r="K8" s="98"/>
      <c r="L8" s="99"/>
      <c r="M8" s="92"/>
      <c r="N8" s="92"/>
      <c r="O8" s="54">
        <f t="shared" si="0"/>
        <v>0</v>
      </c>
      <c r="P8" s="328"/>
      <c r="Q8" s="330"/>
      <c r="R8" s="168"/>
      <c r="S8" s="168"/>
      <c r="T8" s="364"/>
      <c r="U8" s="333"/>
      <c r="V8" s="333"/>
      <c r="W8" s="333"/>
      <c r="X8" s="333"/>
      <c r="Y8" s="333"/>
    </row>
    <row r="9" spans="1:25" ht="15.75">
      <c r="A9" s="325"/>
      <c r="B9" s="39" t="s">
        <v>72</v>
      </c>
      <c r="C9" s="94" t="s">
        <v>114</v>
      </c>
      <c r="D9" s="88"/>
      <c r="E9" s="88"/>
      <c r="F9" s="102"/>
      <c r="G9" s="45"/>
      <c r="H9" s="50"/>
      <c r="I9" s="103"/>
      <c r="J9" s="98"/>
      <c r="K9" s="103"/>
      <c r="L9" s="104"/>
      <c r="M9" s="92"/>
      <c r="N9" s="92"/>
      <c r="O9" s="54">
        <f t="shared" si="0"/>
        <v>0</v>
      </c>
      <c r="P9" s="329"/>
      <c r="Q9" s="331"/>
      <c r="R9" s="168"/>
      <c r="S9" s="168"/>
      <c r="T9" s="362"/>
      <c r="U9" s="363"/>
      <c r="V9" s="363"/>
      <c r="W9" s="363"/>
      <c r="X9" s="363"/>
      <c r="Y9" s="363"/>
    </row>
    <row r="10" spans="1:25" ht="15.75">
      <c r="A10" s="324" t="s">
        <v>100</v>
      </c>
      <c r="B10" s="39" t="s">
        <v>71</v>
      </c>
      <c r="C10" s="100" t="s">
        <v>116</v>
      </c>
      <c r="D10" s="95"/>
      <c r="E10" s="88"/>
      <c r="F10" s="102"/>
      <c r="G10" s="48"/>
      <c r="H10" s="45"/>
      <c r="I10" s="90"/>
      <c r="J10" s="98"/>
      <c r="K10" s="90"/>
      <c r="L10" s="91"/>
      <c r="M10" s="92"/>
      <c r="N10" s="92"/>
      <c r="O10" s="54">
        <f t="shared" si="0"/>
        <v>0</v>
      </c>
      <c r="P10" s="328"/>
      <c r="Q10" s="330"/>
      <c r="R10" s="168"/>
      <c r="S10" s="168"/>
      <c r="T10" s="362"/>
      <c r="U10" s="363"/>
      <c r="V10" s="363"/>
      <c r="W10" s="363"/>
      <c r="X10" s="363"/>
      <c r="Y10" s="363"/>
    </row>
    <row r="11" spans="1:25" ht="15.75">
      <c r="A11" s="325"/>
      <c r="B11" s="39" t="s">
        <v>72</v>
      </c>
      <c r="C11" s="87" t="s">
        <v>115</v>
      </c>
      <c r="D11" s="95"/>
      <c r="E11" s="88"/>
      <c r="F11" s="102"/>
      <c r="G11" s="105"/>
      <c r="H11" s="105"/>
      <c r="I11" s="103"/>
      <c r="J11" s="98"/>
      <c r="K11" s="103"/>
      <c r="L11" s="104"/>
      <c r="M11" s="92"/>
      <c r="N11" s="92"/>
      <c r="O11" s="54">
        <f t="shared" si="0"/>
        <v>0</v>
      </c>
      <c r="P11" s="329"/>
      <c r="Q11" s="331"/>
      <c r="R11" s="168"/>
      <c r="S11" s="168"/>
      <c r="T11" s="362"/>
      <c r="U11" s="363"/>
      <c r="V11" s="363"/>
      <c r="W11" s="363"/>
      <c r="X11" s="363"/>
      <c r="Y11" s="363"/>
    </row>
    <row r="12" spans="1:25" ht="15.75">
      <c r="A12" s="324" t="s">
        <v>101</v>
      </c>
      <c r="B12" s="39" t="s">
        <v>71</v>
      </c>
      <c r="C12" s="94" t="s">
        <v>114</v>
      </c>
      <c r="D12" s="88"/>
      <c r="E12" s="106"/>
      <c r="F12" s="107"/>
      <c r="G12" s="105"/>
      <c r="H12" s="93"/>
      <c r="I12" s="103"/>
      <c r="J12" s="98"/>
      <c r="K12" s="103"/>
      <c r="L12" s="104"/>
      <c r="M12" s="92"/>
      <c r="N12" s="92"/>
      <c r="O12" s="54">
        <f t="shared" si="0"/>
        <v>0</v>
      </c>
      <c r="P12" s="328"/>
      <c r="Q12" s="330"/>
      <c r="R12" s="168"/>
      <c r="S12" s="168"/>
      <c r="T12" s="365"/>
      <c r="U12" s="366"/>
      <c r="V12" s="366"/>
      <c r="W12" s="366"/>
      <c r="X12" s="366"/>
      <c r="Y12" s="366"/>
    </row>
    <row r="13" spans="1:25" ht="15.75">
      <c r="A13" s="325"/>
      <c r="B13" s="39" t="s">
        <v>72</v>
      </c>
      <c r="C13" s="100" t="s">
        <v>116</v>
      </c>
      <c r="D13" s="106"/>
      <c r="E13" s="95"/>
      <c r="F13" s="102"/>
      <c r="G13" s="105"/>
      <c r="H13" s="105"/>
      <c r="I13" s="103"/>
      <c r="J13" s="103"/>
      <c r="K13" s="103"/>
      <c r="L13" s="104"/>
      <c r="M13" s="92"/>
      <c r="N13" s="92"/>
      <c r="O13" s="54">
        <f t="shared" si="0"/>
        <v>0</v>
      </c>
      <c r="P13" s="329"/>
      <c r="Q13" s="331"/>
      <c r="R13" s="168"/>
      <c r="S13" s="168"/>
      <c r="T13" s="365"/>
      <c r="U13" s="366"/>
      <c r="V13" s="366"/>
      <c r="W13" s="366"/>
      <c r="X13" s="366"/>
      <c r="Y13" s="366"/>
    </row>
    <row r="14" spans="1:25" ht="15.75">
      <c r="A14" s="324" t="s">
        <v>102</v>
      </c>
      <c r="B14" s="39" t="s">
        <v>71</v>
      </c>
      <c r="C14" s="87" t="s">
        <v>115</v>
      </c>
      <c r="D14" s="95"/>
      <c r="E14" s="95"/>
      <c r="F14" s="102"/>
      <c r="G14" s="105"/>
      <c r="H14" s="105"/>
      <c r="I14" s="98"/>
      <c r="J14" s="98"/>
      <c r="K14" s="98"/>
      <c r="L14" s="99"/>
      <c r="M14" s="92"/>
      <c r="N14" s="92"/>
      <c r="O14" s="54">
        <f t="shared" si="0"/>
        <v>0</v>
      </c>
      <c r="P14" s="328"/>
      <c r="Q14" s="330"/>
      <c r="R14" s="168"/>
      <c r="S14" s="168"/>
      <c r="T14" s="365"/>
      <c r="U14" s="366"/>
      <c r="V14" s="366"/>
      <c r="W14" s="366"/>
      <c r="X14" s="366"/>
      <c r="Y14" s="366"/>
    </row>
    <row r="15" spans="1:25" ht="15.75">
      <c r="A15" s="325"/>
      <c r="B15" s="39" t="s">
        <v>72</v>
      </c>
      <c r="C15" s="94" t="s">
        <v>114</v>
      </c>
      <c r="D15" s="95"/>
      <c r="E15" s="95"/>
      <c r="F15" s="102"/>
      <c r="G15" s="105"/>
      <c r="H15" s="105"/>
      <c r="I15" s="98"/>
      <c r="J15" s="98"/>
      <c r="K15" s="98"/>
      <c r="L15" s="99"/>
      <c r="M15" s="92"/>
      <c r="N15" s="92"/>
      <c r="O15" s="54">
        <f t="shared" si="0"/>
        <v>0</v>
      </c>
      <c r="P15" s="329"/>
      <c r="Q15" s="331"/>
      <c r="R15" s="168"/>
      <c r="S15" s="168"/>
      <c r="T15" s="362"/>
      <c r="U15" s="363"/>
      <c r="V15" s="363"/>
      <c r="W15" s="363"/>
      <c r="X15" s="363"/>
      <c r="Y15" s="363"/>
    </row>
    <row r="16" spans="1:25" ht="15.75">
      <c r="A16" s="324" t="s">
        <v>103</v>
      </c>
      <c r="B16" s="39" t="s">
        <v>71</v>
      </c>
      <c r="C16" s="100" t="s">
        <v>116</v>
      </c>
      <c r="D16" s="88"/>
      <c r="E16" s="88"/>
      <c r="F16" s="102"/>
      <c r="G16" s="50"/>
      <c r="H16" s="50"/>
      <c r="I16" s="98"/>
      <c r="J16" s="98"/>
      <c r="K16" s="98"/>
      <c r="L16" s="99"/>
      <c r="M16" s="92"/>
      <c r="N16" s="92"/>
      <c r="O16" s="54">
        <f t="shared" si="0"/>
        <v>0</v>
      </c>
      <c r="P16" s="328"/>
      <c r="Q16" s="330"/>
      <c r="R16" s="168"/>
      <c r="S16" s="168"/>
      <c r="T16" s="367"/>
      <c r="U16" s="368"/>
      <c r="V16" s="368"/>
      <c r="W16" s="368"/>
      <c r="X16" s="368"/>
      <c r="Y16" s="368"/>
    </row>
    <row r="17" spans="1:25" ht="15.75">
      <c r="A17" s="325"/>
      <c r="B17" s="39" t="s">
        <v>72</v>
      </c>
      <c r="C17" s="87" t="s">
        <v>115</v>
      </c>
      <c r="D17" s="95"/>
      <c r="E17" s="95"/>
      <c r="F17" s="107"/>
      <c r="G17" s="105"/>
      <c r="H17" s="105"/>
      <c r="I17" s="108"/>
      <c r="J17" s="108"/>
      <c r="K17" s="108"/>
      <c r="L17" s="109"/>
      <c r="M17" s="92"/>
      <c r="N17" s="92"/>
      <c r="O17" s="54">
        <f t="shared" si="0"/>
        <v>0</v>
      </c>
      <c r="P17" s="329"/>
      <c r="Q17" s="331"/>
      <c r="R17" s="168"/>
      <c r="S17" s="168"/>
      <c r="T17" s="362"/>
      <c r="U17" s="363"/>
      <c r="V17" s="363"/>
      <c r="W17" s="363"/>
      <c r="X17" s="363"/>
      <c r="Y17" s="363"/>
    </row>
    <row r="18" spans="1:25" ht="16.5" customHeight="1">
      <c r="A18" s="324" t="s">
        <v>104</v>
      </c>
      <c r="B18" s="39" t="s">
        <v>71</v>
      </c>
      <c r="C18" s="94" t="s">
        <v>114</v>
      </c>
      <c r="D18" s="88"/>
      <c r="E18" s="88"/>
      <c r="F18" s="89"/>
      <c r="G18" s="97"/>
      <c r="H18" s="97"/>
      <c r="I18" s="110"/>
      <c r="J18" s="110"/>
      <c r="K18" s="111"/>
      <c r="L18" s="112"/>
      <c r="M18" s="92"/>
      <c r="N18" s="92"/>
      <c r="O18" s="54">
        <f t="shared" si="0"/>
        <v>0</v>
      </c>
      <c r="P18" s="328"/>
      <c r="Q18" s="330"/>
      <c r="R18" s="168"/>
      <c r="S18" s="168"/>
      <c r="T18" s="362"/>
      <c r="U18" s="363"/>
      <c r="V18" s="363"/>
      <c r="W18" s="363"/>
      <c r="X18" s="363"/>
      <c r="Y18" s="363"/>
    </row>
    <row r="19" spans="1:25" ht="15.75">
      <c r="A19" s="325"/>
      <c r="B19" s="39" t="s">
        <v>72</v>
      </c>
      <c r="C19" s="100" t="s">
        <v>116</v>
      </c>
      <c r="D19" s="88"/>
      <c r="E19" s="88"/>
      <c r="F19" s="89"/>
      <c r="G19" s="97"/>
      <c r="H19" s="97"/>
      <c r="I19" s="101"/>
      <c r="J19" s="101"/>
      <c r="K19" s="111"/>
      <c r="L19" s="112"/>
      <c r="M19" s="92"/>
      <c r="N19" s="92"/>
      <c r="O19" s="54">
        <f t="shared" si="0"/>
        <v>0</v>
      </c>
      <c r="P19" s="329"/>
      <c r="Q19" s="331"/>
      <c r="R19" s="168"/>
      <c r="S19" s="168"/>
      <c r="T19" s="362"/>
      <c r="U19" s="363"/>
      <c r="V19" s="363"/>
      <c r="W19" s="363"/>
      <c r="X19" s="363"/>
      <c r="Y19" s="363"/>
    </row>
    <row r="20" spans="1:25" ht="15.75">
      <c r="A20" s="324" t="s">
        <v>73</v>
      </c>
      <c r="B20" s="39" t="s">
        <v>71</v>
      </c>
      <c r="C20" s="87" t="s">
        <v>115</v>
      </c>
      <c r="D20" s="88"/>
      <c r="E20" s="113"/>
      <c r="F20" s="114"/>
      <c r="G20" s="97"/>
      <c r="H20" s="97"/>
      <c r="I20" s="115"/>
      <c r="J20" s="115"/>
      <c r="K20" s="115"/>
      <c r="L20" s="116"/>
      <c r="M20" s="117"/>
      <c r="N20" s="117"/>
      <c r="O20" s="54">
        <f t="shared" si="0"/>
        <v>0</v>
      </c>
      <c r="P20" s="328"/>
      <c r="Q20" s="330"/>
      <c r="R20" s="168"/>
      <c r="S20" s="168"/>
      <c r="T20" s="362"/>
      <c r="U20" s="363"/>
      <c r="V20" s="363"/>
      <c r="W20" s="363"/>
      <c r="X20" s="363"/>
      <c r="Y20" s="363"/>
    </row>
    <row r="21" spans="1:25" ht="15.75">
      <c r="A21" s="325"/>
      <c r="B21" s="39" t="s">
        <v>72</v>
      </c>
      <c r="C21" s="94" t="s">
        <v>114</v>
      </c>
      <c r="D21" s="106"/>
      <c r="E21" s="106"/>
      <c r="F21" s="114"/>
      <c r="G21" s="118"/>
      <c r="H21" s="118"/>
      <c r="I21" s="64"/>
      <c r="J21" s="64"/>
      <c r="K21" s="64"/>
      <c r="L21" s="64"/>
      <c r="M21" s="41"/>
      <c r="N21" s="41"/>
      <c r="O21" s="54">
        <f t="shared" si="0"/>
        <v>0</v>
      </c>
      <c r="P21" s="329"/>
      <c r="Q21" s="331"/>
      <c r="R21" s="168"/>
      <c r="S21" s="168"/>
      <c r="T21" s="362"/>
      <c r="U21" s="363"/>
      <c r="V21" s="363"/>
      <c r="W21" s="363"/>
      <c r="X21" s="363"/>
      <c r="Y21" s="363"/>
    </row>
    <row r="22" spans="1:25" ht="15.75">
      <c r="A22" s="324" t="s">
        <v>75</v>
      </c>
      <c r="B22" s="39" t="s">
        <v>71</v>
      </c>
      <c r="C22" s="100" t="s">
        <v>116</v>
      </c>
      <c r="D22" s="106"/>
      <c r="E22" s="106"/>
      <c r="F22" s="89"/>
      <c r="G22" s="118"/>
      <c r="H22" s="118"/>
      <c r="I22" s="90"/>
      <c r="J22" s="90"/>
      <c r="K22" s="111"/>
      <c r="L22" s="119"/>
      <c r="M22" s="41"/>
      <c r="N22" s="41"/>
      <c r="O22" s="54">
        <f t="shared" si="0"/>
        <v>0</v>
      </c>
      <c r="P22" s="328"/>
      <c r="Q22" s="330"/>
      <c r="R22" s="169"/>
      <c r="S22" s="168"/>
      <c r="T22" s="362"/>
      <c r="U22" s="363"/>
      <c r="V22" s="363"/>
      <c r="W22" s="363"/>
      <c r="X22" s="363"/>
      <c r="Y22" s="363"/>
    </row>
    <row r="23" spans="1:25" ht="15.75">
      <c r="A23" s="325"/>
      <c r="B23" s="39" t="s">
        <v>72</v>
      </c>
      <c r="C23" s="87" t="s">
        <v>115</v>
      </c>
      <c r="D23" s="106"/>
      <c r="E23" s="106"/>
      <c r="F23" s="89"/>
      <c r="G23" s="118"/>
      <c r="H23" s="118"/>
      <c r="I23" s="98"/>
      <c r="J23" s="98"/>
      <c r="K23" s="98"/>
      <c r="L23" s="99"/>
      <c r="M23" s="41"/>
      <c r="N23" s="41"/>
      <c r="O23" s="54">
        <f t="shared" si="0"/>
        <v>0</v>
      </c>
      <c r="P23" s="329"/>
      <c r="Q23" s="331"/>
      <c r="R23" s="168"/>
      <c r="S23" s="146"/>
      <c r="T23" s="362"/>
      <c r="U23" s="363"/>
      <c r="V23" s="363"/>
      <c r="W23" s="363"/>
      <c r="X23" s="363"/>
      <c r="Y23" s="363"/>
    </row>
    <row r="24" spans="1:25" ht="15.75">
      <c r="A24" s="324" t="s">
        <v>76</v>
      </c>
      <c r="B24" s="39" t="s">
        <v>71</v>
      </c>
      <c r="C24" s="94" t="s">
        <v>114</v>
      </c>
      <c r="D24" s="106"/>
      <c r="E24" s="88"/>
      <c r="F24" s="120"/>
      <c r="G24" s="118"/>
      <c r="H24" s="118"/>
      <c r="I24" s="111"/>
      <c r="J24" s="111"/>
      <c r="K24" s="111"/>
      <c r="L24" s="119"/>
      <c r="M24" s="92">
        <v>47.84</v>
      </c>
      <c r="N24" s="92">
        <v>0</v>
      </c>
      <c r="O24" s="54">
        <f t="shared" si="0"/>
        <v>47.84</v>
      </c>
      <c r="P24" s="328"/>
      <c r="Q24" s="330"/>
      <c r="R24" s="168"/>
      <c r="S24" s="168"/>
      <c r="T24" s="362"/>
      <c r="U24" s="363"/>
      <c r="V24" s="363"/>
      <c r="W24" s="363"/>
      <c r="X24" s="363"/>
      <c r="Y24" s="363"/>
    </row>
    <row r="25" spans="1:25" ht="15.75">
      <c r="A25" s="325"/>
      <c r="B25" s="39" t="s">
        <v>72</v>
      </c>
      <c r="C25" s="100" t="s">
        <v>116</v>
      </c>
      <c r="D25" s="88"/>
      <c r="E25" s="88"/>
      <c r="F25" s="89"/>
      <c r="G25" s="50"/>
      <c r="H25" s="50"/>
      <c r="I25" s="101"/>
      <c r="J25" s="101"/>
      <c r="K25" s="101"/>
      <c r="L25" s="109"/>
      <c r="M25" s="92">
        <v>85.62</v>
      </c>
      <c r="N25" s="92">
        <v>0</v>
      </c>
      <c r="O25" s="54">
        <f t="shared" si="0"/>
        <v>85.62</v>
      </c>
      <c r="P25" s="329"/>
      <c r="Q25" s="331"/>
      <c r="R25" s="146">
        <v>19.14</v>
      </c>
      <c r="S25" s="146">
        <v>21.42</v>
      </c>
      <c r="T25" s="369"/>
      <c r="U25" s="363"/>
      <c r="V25" s="363"/>
      <c r="W25" s="363"/>
      <c r="X25" s="363"/>
      <c r="Y25" s="363"/>
    </row>
    <row r="26" spans="1:25" ht="15.75">
      <c r="A26" s="324" t="s">
        <v>77</v>
      </c>
      <c r="B26" s="39" t="s">
        <v>71</v>
      </c>
      <c r="C26" s="87" t="s">
        <v>115</v>
      </c>
      <c r="D26" s="88">
        <v>71.39</v>
      </c>
      <c r="E26" s="88">
        <v>80.78</v>
      </c>
      <c r="F26" s="121">
        <v>92.73</v>
      </c>
      <c r="G26" s="139">
        <v>12.07</v>
      </c>
      <c r="H26" s="105">
        <v>13.38</v>
      </c>
      <c r="I26" s="90"/>
      <c r="J26" s="90"/>
      <c r="K26" s="90"/>
      <c r="L26" s="91"/>
      <c r="M26" s="92">
        <v>147.03</v>
      </c>
      <c r="N26" s="92">
        <v>11.3</v>
      </c>
      <c r="O26" s="54">
        <f t="shared" si="0"/>
        <v>158.33000000000001</v>
      </c>
      <c r="P26" s="184">
        <v>13.38</v>
      </c>
      <c r="Q26" s="182">
        <v>26.8</v>
      </c>
      <c r="R26" s="146">
        <v>19.23</v>
      </c>
      <c r="S26" s="146">
        <v>19.059999999999999</v>
      </c>
      <c r="T26" s="362"/>
      <c r="U26" s="363"/>
      <c r="V26" s="363"/>
      <c r="W26" s="363"/>
      <c r="X26" s="363"/>
      <c r="Y26" s="363"/>
    </row>
    <row r="27" spans="1:25" ht="15.75">
      <c r="A27" s="325"/>
      <c r="B27" s="39" t="s">
        <v>72</v>
      </c>
      <c r="C27" s="94" t="s">
        <v>114</v>
      </c>
      <c r="D27" s="88">
        <v>73.12</v>
      </c>
      <c r="E27" s="88">
        <v>77.91</v>
      </c>
      <c r="F27" s="89"/>
      <c r="G27" s="44">
        <v>146.78</v>
      </c>
      <c r="H27" s="45">
        <v>14.42</v>
      </c>
      <c r="I27" s="90"/>
      <c r="J27" s="90"/>
      <c r="K27" s="90"/>
      <c r="L27" s="91"/>
      <c r="M27" s="92">
        <v>125.72</v>
      </c>
      <c r="N27" s="92">
        <v>17.5</v>
      </c>
      <c r="O27" s="54">
        <f t="shared" si="0"/>
        <v>143.22</v>
      </c>
      <c r="P27" s="185"/>
      <c r="Q27" s="183"/>
      <c r="R27" s="169">
        <v>20.7</v>
      </c>
      <c r="S27" s="146">
        <v>19.32</v>
      </c>
      <c r="T27" s="362"/>
      <c r="U27" s="363"/>
      <c r="V27" s="363"/>
      <c r="W27" s="363"/>
      <c r="X27" s="363"/>
      <c r="Y27" s="363"/>
    </row>
    <row r="28" spans="1:25" ht="15.75">
      <c r="A28" s="324" t="s">
        <v>78</v>
      </c>
      <c r="B28" s="39" t="s">
        <v>71</v>
      </c>
      <c r="C28" s="100" t="s">
        <v>116</v>
      </c>
      <c r="D28" s="123">
        <v>72.48</v>
      </c>
      <c r="E28" s="123">
        <v>65.39</v>
      </c>
      <c r="F28" s="121">
        <v>75.91</v>
      </c>
      <c r="G28" s="44">
        <v>15.53</v>
      </c>
      <c r="H28" s="44">
        <v>15.55</v>
      </c>
      <c r="I28" s="44"/>
      <c r="J28" s="90"/>
      <c r="K28" s="90"/>
      <c r="L28" s="91"/>
      <c r="M28" s="92">
        <v>124</v>
      </c>
      <c r="N28" s="92">
        <v>20.76</v>
      </c>
      <c r="O28" s="54">
        <f t="shared" si="0"/>
        <v>144.76</v>
      </c>
      <c r="P28" s="184">
        <v>14.99</v>
      </c>
      <c r="Q28" s="182" t="s">
        <v>108</v>
      </c>
      <c r="R28" s="168">
        <v>15.09</v>
      </c>
      <c r="S28" s="146">
        <v>15.6</v>
      </c>
      <c r="T28" s="332" t="s">
        <v>109</v>
      </c>
      <c r="U28" s="333"/>
      <c r="V28" s="333"/>
      <c r="W28" s="333"/>
      <c r="X28" s="333"/>
      <c r="Y28" s="333"/>
    </row>
    <row r="29" spans="1:25" ht="15.75">
      <c r="A29" s="325"/>
      <c r="B29" s="39" t="s">
        <v>72</v>
      </c>
      <c r="C29" s="87" t="s">
        <v>115</v>
      </c>
      <c r="D29" s="88">
        <v>72.739999999999995</v>
      </c>
      <c r="E29" s="88">
        <v>68.17</v>
      </c>
      <c r="F29" s="102"/>
      <c r="G29" s="44">
        <v>14.86</v>
      </c>
      <c r="H29" s="122" t="s">
        <v>108</v>
      </c>
      <c r="I29" s="44"/>
      <c r="J29" s="111"/>
      <c r="K29" s="111"/>
      <c r="L29" s="119"/>
      <c r="M29" s="92">
        <v>147.63999999999999</v>
      </c>
      <c r="N29" s="92">
        <v>63.66</v>
      </c>
      <c r="O29" s="54">
        <f t="shared" si="0"/>
        <v>211.29999999999998</v>
      </c>
      <c r="P29" s="185"/>
      <c r="Q29" s="183"/>
      <c r="R29" s="168">
        <v>10.32</v>
      </c>
      <c r="S29" s="146">
        <v>14.96</v>
      </c>
      <c r="T29" s="362"/>
      <c r="U29" s="363"/>
      <c r="V29" s="363"/>
      <c r="W29" s="363"/>
      <c r="X29" s="363"/>
      <c r="Y29" s="363"/>
    </row>
    <row r="30" spans="1:25" ht="15.75">
      <c r="A30" s="324" t="s">
        <v>79</v>
      </c>
      <c r="B30" s="39" t="s">
        <v>71</v>
      </c>
      <c r="C30" s="94" t="s">
        <v>114</v>
      </c>
      <c r="D30" s="95">
        <v>73.73</v>
      </c>
      <c r="E30" s="88">
        <v>50.87</v>
      </c>
      <c r="F30" s="124">
        <v>58.68</v>
      </c>
      <c r="G30" s="44">
        <v>15.23</v>
      </c>
      <c r="H30" s="45">
        <v>15.78</v>
      </c>
      <c r="I30" s="101"/>
      <c r="J30" s="101"/>
      <c r="K30" s="101"/>
      <c r="L30" s="109"/>
      <c r="M30" s="92">
        <v>212.92</v>
      </c>
      <c r="N30" s="92">
        <v>40.98</v>
      </c>
      <c r="O30" s="54">
        <f t="shared" si="0"/>
        <v>253.89999999999998</v>
      </c>
      <c r="P30" s="184">
        <v>14.78</v>
      </c>
      <c r="Q30" s="182">
        <v>8.3000000000000007</v>
      </c>
      <c r="R30" s="46">
        <v>14.71</v>
      </c>
      <c r="S30" s="46">
        <v>16.88</v>
      </c>
      <c r="T30" s="362"/>
      <c r="U30" s="363"/>
      <c r="V30" s="363"/>
      <c r="W30" s="363"/>
      <c r="X30" s="363"/>
      <c r="Y30" s="363"/>
    </row>
    <row r="31" spans="1:25" ht="15.75">
      <c r="A31" s="325"/>
      <c r="B31" s="39" t="s">
        <v>72</v>
      </c>
      <c r="C31" s="100" t="s">
        <v>116</v>
      </c>
      <c r="D31" s="88">
        <v>37.86</v>
      </c>
      <c r="E31" s="123">
        <v>53.64</v>
      </c>
      <c r="F31" s="89"/>
      <c r="G31" s="50">
        <v>15.49</v>
      </c>
      <c r="H31" s="45"/>
      <c r="I31" s="90"/>
      <c r="J31" s="90"/>
      <c r="K31" s="90"/>
      <c r="L31" s="91"/>
      <c r="M31" s="92">
        <v>202.2</v>
      </c>
      <c r="N31" s="92">
        <v>42.5</v>
      </c>
      <c r="O31" s="54">
        <f t="shared" si="0"/>
        <v>244.7</v>
      </c>
      <c r="P31" s="185"/>
      <c r="Q31" s="183"/>
      <c r="R31" s="46">
        <v>15.85</v>
      </c>
      <c r="S31" s="46">
        <v>15.32</v>
      </c>
      <c r="T31" s="362"/>
      <c r="U31" s="363"/>
      <c r="V31" s="363"/>
      <c r="W31" s="363"/>
      <c r="X31" s="363"/>
      <c r="Y31" s="363"/>
    </row>
    <row r="32" spans="1:25" ht="15.75">
      <c r="A32" s="324" t="s">
        <v>80</v>
      </c>
      <c r="B32" s="39" t="s">
        <v>71</v>
      </c>
      <c r="C32" s="87" t="s">
        <v>115</v>
      </c>
      <c r="D32" s="88">
        <v>48.07</v>
      </c>
      <c r="E32" s="88">
        <v>65.959999999999994</v>
      </c>
      <c r="F32" s="121">
        <v>83.54</v>
      </c>
      <c r="G32" s="44">
        <v>15.07</v>
      </c>
      <c r="H32" s="125">
        <v>14.8</v>
      </c>
      <c r="I32" s="126"/>
      <c r="J32" s="126"/>
      <c r="K32" s="90"/>
      <c r="L32" s="91"/>
      <c r="M32" s="92">
        <v>138.68</v>
      </c>
      <c r="N32" s="92">
        <v>32.54</v>
      </c>
      <c r="O32" s="54">
        <f t="shared" si="0"/>
        <v>171.22</v>
      </c>
      <c r="P32" s="328">
        <v>16.53</v>
      </c>
      <c r="Q32" s="330"/>
      <c r="R32" s="50">
        <v>13.82</v>
      </c>
      <c r="S32" s="50">
        <v>14.55</v>
      </c>
      <c r="T32" s="332" t="s">
        <v>111</v>
      </c>
      <c r="U32" s="333"/>
      <c r="V32" s="333"/>
      <c r="W32" s="333"/>
      <c r="X32" s="333"/>
      <c r="Y32" s="333"/>
    </row>
    <row r="33" spans="1:25" ht="15.75">
      <c r="A33" s="325"/>
      <c r="B33" s="39" t="s">
        <v>72</v>
      </c>
      <c r="C33" s="94" t="s">
        <v>114</v>
      </c>
      <c r="D33" s="88">
        <v>55.03</v>
      </c>
      <c r="E33" s="88">
        <v>63.14</v>
      </c>
      <c r="F33" s="89"/>
      <c r="G33" s="44">
        <v>16.48</v>
      </c>
      <c r="H33" s="125"/>
      <c r="I33" s="126"/>
      <c r="J33" s="126"/>
      <c r="K33" s="90"/>
      <c r="L33" s="91"/>
      <c r="M33" s="92">
        <v>126.44</v>
      </c>
      <c r="N33" s="92">
        <v>37.36</v>
      </c>
      <c r="O33" s="54">
        <f t="shared" si="0"/>
        <v>163.80000000000001</v>
      </c>
      <c r="P33" s="329"/>
      <c r="Q33" s="331"/>
      <c r="R33" s="46">
        <v>19.239999999999998</v>
      </c>
      <c r="S33" s="46"/>
      <c r="T33" s="332" t="s">
        <v>112</v>
      </c>
      <c r="U33" s="333"/>
      <c r="V33" s="333"/>
      <c r="W33" s="333"/>
      <c r="X33" s="333"/>
      <c r="Y33" s="333"/>
    </row>
    <row r="34" spans="1:25" ht="15.75">
      <c r="A34" s="324" t="s">
        <v>81</v>
      </c>
      <c r="B34" s="39" t="s">
        <v>71</v>
      </c>
      <c r="C34" s="100" t="s">
        <v>116</v>
      </c>
      <c r="D34" s="88">
        <v>46.04</v>
      </c>
      <c r="E34" s="88">
        <v>44.72</v>
      </c>
      <c r="F34" s="89">
        <v>95.05</v>
      </c>
      <c r="G34" s="44"/>
      <c r="H34" s="125"/>
      <c r="I34" s="126"/>
      <c r="J34" s="126"/>
      <c r="K34" s="126"/>
      <c r="L34" s="127"/>
      <c r="M34" s="92">
        <v>188.42</v>
      </c>
      <c r="N34" s="92">
        <v>39.54</v>
      </c>
      <c r="O34" s="54">
        <f t="shared" si="0"/>
        <v>227.95999999999998</v>
      </c>
      <c r="P34" s="328">
        <v>14.58</v>
      </c>
      <c r="Q34" s="330">
        <v>12.6</v>
      </c>
      <c r="R34" s="46">
        <v>16.75</v>
      </c>
      <c r="S34" s="46">
        <v>14.63</v>
      </c>
      <c r="T34" s="332"/>
      <c r="U34" s="333"/>
      <c r="V34" s="333"/>
      <c r="W34" s="333"/>
      <c r="X34" s="333"/>
      <c r="Y34" s="333"/>
    </row>
    <row r="35" spans="1:25" ht="15.75">
      <c r="A35" s="325"/>
      <c r="B35" s="39" t="s">
        <v>72</v>
      </c>
      <c r="C35" s="87" t="s">
        <v>115</v>
      </c>
      <c r="D35" s="88">
        <v>69.23</v>
      </c>
      <c r="E35" s="88">
        <v>71.44</v>
      </c>
      <c r="F35" s="89"/>
      <c r="G35" s="125"/>
      <c r="H35" s="125"/>
      <c r="I35" s="126"/>
      <c r="J35" s="126"/>
      <c r="K35" s="101"/>
      <c r="L35" s="91"/>
      <c r="M35" s="92">
        <v>152.41999999999999</v>
      </c>
      <c r="N35" s="92">
        <v>36.18</v>
      </c>
      <c r="O35" s="54">
        <f t="shared" si="0"/>
        <v>188.6</v>
      </c>
      <c r="P35" s="329"/>
      <c r="Q35" s="331"/>
      <c r="R35" s="46">
        <v>15</v>
      </c>
      <c r="S35" s="46">
        <v>13.76</v>
      </c>
      <c r="T35" s="332"/>
      <c r="U35" s="333"/>
      <c r="V35" s="333"/>
      <c r="W35" s="333"/>
      <c r="X35" s="333"/>
      <c r="Y35" s="333"/>
    </row>
    <row r="36" spans="1:25" ht="15.75">
      <c r="A36" s="324" t="s">
        <v>82</v>
      </c>
      <c r="B36" s="39" t="s">
        <v>71</v>
      </c>
      <c r="C36" s="94" t="s">
        <v>114</v>
      </c>
      <c r="D36" s="88">
        <v>62.19</v>
      </c>
      <c r="E36" s="88">
        <v>53.64</v>
      </c>
      <c r="F36" s="89">
        <v>78.25</v>
      </c>
      <c r="G36" s="125">
        <v>16.3</v>
      </c>
      <c r="H36" s="125">
        <v>15.33</v>
      </c>
      <c r="I36" s="126"/>
      <c r="J36" s="126"/>
      <c r="K36" s="126"/>
      <c r="L36" s="127"/>
      <c r="M36" s="92">
        <v>212.92</v>
      </c>
      <c r="N36" s="92">
        <v>40.98</v>
      </c>
      <c r="O36" s="54">
        <f t="shared" si="0"/>
        <v>253.89999999999998</v>
      </c>
      <c r="P36" s="328">
        <v>13.76</v>
      </c>
      <c r="Q36" s="330"/>
      <c r="R36" s="46">
        <v>17.739999999999998</v>
      </c>
      <c r="S36" s="46"/>
      <c r="T36" s="326"/>
      <c r="U36" s="327"/>
      <c r="V36" s="327"/>
      <c r="W36" s="327"/>
      <c r="X36" s="327"/>
      <c r="Y36" s="327"/>
    </row>
    <row r="37" spans="1:25" ht="15.75">
      <c r="A37" s="325"/>
      <c r="B37" s="39" t="s">
        <v>72</v>
      </c>
      <c r="C37" s="100" t="s">
        <v>116</v>
      </c>
      <c r="D37" s="88">
        <v>28.8</v>
      </c>
      <c r="E37" s="88">
        <v>69.8</v>
      </c>
      <c r="F37" s="124"/>
      <c r="G37" s="50">
        <v>15.49</v>
      </c>
      <c r="H37" s="50"/>
      <c r="I37" s="126"/>
      <c r="J37" s="126"/>
      <c r="K37" s="126"/>
      <c r="L37" s="127"/>
      <c r="M37" s="92">
        <v>133.04</v>
      </c>
      <c r="N37" s="92">
        <v>31.3</v>
      </c>
      <c r="O37" s="54">
        <f t="shared" si="0"/>
        <v>164.34</v>
      </c>
      <c r="P37" s="329"/>
      <c r="Q37" s="331"/>
      <c r="R37" s="46">
        <v>16.07</v>
      </c>
      <c r="S37" s="46">
        <v>14.93</v>
      </c>
      <c r="T37" s="326"/>
      <c r="U37" s="327"/>
      <c r="V37" s="327"/>
      <c r="W37" s="327"/>
      <c r="X37" s="327"/>
      <c r="Y37" s="327"/>
    </row>
    <row r="38" spans="1:25" ht="15.75">
      <c r="A38" s="324" t="s">
        <v>83</v>
      </c>
      <c r="B38" s="39" t="s">
        <v>71</v>
      </c>
      <c r="C38" s="87" t="s">
        <v>115</v>
      </c>
      <c r="D38" s="194"/>
      <c r="E38" s="194"/>
      <c r="F38" s="124"/>
      <c r="G38" s="44">
        <v>17.54</v>
      </c>
      <c r="H38" s="44">
        <v>17.73</v>
      </c>
      <c r="I38" s="126"/>
      <c r="J38" s="126"/>
      <c r="K38" s="126"/>
      <c r="L38" s="127"/>
      <c r="M38" s="92">
        <v>129.66</v>
      </c>
      <c r="N38" s="92">
        <v>63.94</v>
      </c>
      <c r="O38" s="54">
        <f t="shared" si="0"/>
        <v>193.6</v>
      </c>
      <c r="P38" s="328"/>
      <c r="Q38" s="330"/>
      <c r="R38" s="46">
        <v>16.350000000000001</v>
      </c>
      <c r="S38" s="46">
        <v>15.24</v>
      </c>
      <c r="T38" s="332" t="s">
        <v>117</v>
      </c>
      <c r="U38" s="333"/>
      <c r="V38" s="333"/>
      <c r="W38" s="333"/>
      <c r="X38" s="333"/>
      <c r="Y38" s="333"/>
    </row>
    <row r="39" spans="1:25" ht="15.75">
      <c r="A39" s="325"/>
      <c r="B39" s="39" t="s">
        <v>72</v>
      </c>
      <c r="C39" s="94" t="s">
        <v>114</v>
      </c>
      <c r="D39" s="88"/>
      <c r="E39" s="88"/>
      <c r="F39" s="121"/>
      <c r="G39" s="44"/>
      <c r="H39" s="125"/>
      <c r="I39" s="126"/>
      <c r="J39" s="126"/>
      <c r="K39" s="90"/>
      <c r="L39" s="91"/>
      <c r="M39" s="92">
        <v>25.02</v>
      </c>
      <c r="N39" s="92">
        <v>24.1</v>
      </c>
      <c r="O39" s="54">
        <f t="shared" si="0"/>
        <v>49.120000000000005</v>
      </c>
      <c r="P39" s="329"/>
      <c r="Q39" s="331"/>
      <c r="R39" s="46"/>
      <c r="S39" s="46"/>
      <c r="T39" s="332"/>
      <c r="U39" s="333"/>
      <c r="V39" s="333"/>
      <c r="W39" s="333"/>
      <c r="X39" s="333"/>
      <c r="Y39" s="333"/>
    </row>
    <row r="40" spans="1:25" ht="15.75">
      <c r="A40" s="324" t="s">
        <v>84</v>
      </c>
      <c r="B40" s="39" t="s">
        <v>71</v>
      </c>
      <c r="C40" s="100" t="s">
        <v>116</v>
      </c>
      <c r="D40" s="88"/>
      <c r="E40" s="88"/>
      <c r="F40" s="89"/>
      <c r="G40" s="44"/>
      <c r="H40" s="125"/>
      <c r="I40" s="126"/>
      <c r="J40" s="126"/>
      <c r="K40" s="90"/>
      <c r="L40" s="91"/>
      <c r="M40" s="92"/>
      <c r="N40" s="92"/>
      <c r="O40" s="54">
        <f t="shared" si="0"/>
        <v>0</v>
      </c>
      <c r="P40" s="328"/>
      <c r="Q40" s="330"/>
      <c r="R40" s="50"/>
      <c r="S40" s="50"/>
      <c r="T40" s="332"/>
      <c r="U40" s="333"/>
      <c r="V40" s="333"/>
      <c r="W40" s="333"/>
      <c r="X40" s="333"/>
      <c r="Y40" s="333"/>
    </row>
    <row r="41" spans="1:25" ht="15.75">
      <c r="A41" s="325"/>
      <c r="B41" s="39" t="s">
        <v>72</v>
      </c>
      <c r="C41" s="87" t="s">
        <v>115</v>
      </c>
      <c r="D41" s="88"/>
      <c r="E41" s="88"/>
      <c r="F41" s="89"/>
      <c r="G41" s="44"/>
      <c r="H41" s="125"/>
      <c r="I41" s="126"/>
      <c r="J41" s="126"/>
      <c r="K41" s="126"/>
      <c r="L41" s="127"/>
      <c r="M41" s="92">
        <v>152.74</v>
      </c>
      <c r="N41" s="92">
        <v>33.9</v>
      </c>
      <c r="O41" s="54">
        <f t="shared" si="0"/>
        <v>186.64000000000001</v>
      </c>
      <c r="P41" s="329"/>
      <c r="Q41" s="331"/>
      <c r="R41" s="46"/>
      <c r="S41" s="46"/>
      <c r="T41" s="332"/>
      <c r="U41" s="333"/>
      <c r="V41" s="333"/>
      <c r="W41" s="333"/>
      <c r="X41" s="333"/>
      <c r="Y41" s="333"/>
    </row>
    <row r="42" spans="1:25" ht="15.75">
      <c r="A42" s="324" t="s">
        <v>85</v>
      </c>
      <c r="B42" s="39" t="s">
        <v>71</v>
      </c>
      <c r="C42" s="94" t="s">
        <v>114</v>
      </c>
      <c r="D42" s="88">
        <v>65.53</v>
      </c>
      <c r="E42" s="88">
        <v>53.54</v>
      </c>
      <c r="F42" s="89">
        <v>94.5</v>
      </c>
      <c r="G42" s="125">
        <v>23.4</v>
      </c>
      <c r="H42" s="125">
        <v>17.36</v>
      </c>
      <c r="I42" s="126"/>
      <c r="J42" s="126"/>
      <c r="K42" s="101"/>
      <c r="L42" s="91"/>
      <c r="M42" s="92">
        <v>129.38</v>
      </c>
      <c r="N42" s="92">
        <v>79.78</v>
      </c>
      <c r="O42" s="54">
        <f t="shared" si="0"/>
        <v>209.16</v>
      </c>
      <c r="P42" s="328">
        <v>14.58</v>
      </c>
      <c r="Q42" s="330">
        <v>17.8</v>
      </c>
      <c r="R42" s="46">
        <v>16.350000000000001</v>
      </c>
      <c r="S42" s="46">
        <v>15.24</v>
      </c>
      <c r="T42" s="332" t="s">
        <v>113</v>
      </c>
      <c r="U42" s="333"/>
      <c r="V42" s="333"/>
      <c r="W42" s="333"/>
      <c r="X42" s="333"/>
      <c r="Y42" s="333"/>
    </row>
    <row r="43" spans="1:25" s="193" customFormat="1" ht="15.75">
      <c r="A43" s="325"/>
      <c r="B43" s="190" t="s">
        <v>72</v>
      </c>
      <c r="C43" s="191" t="s">
        <v>116</v>
      </c>
      <c r="D43" s="50">
        <v>54.88</v>
      </c>
      <c r="E43" s="50">
        <v>40.299999999999997</v>
      </c>
      <c r="F43" s="50">
        <v>78.010000000000005</v>
      </c>
      <c r="G43" s="186">
        <v>16.940000000000001</v>
      </c>
      <c r="H43" s="186">
        <v>15.84</v>
      </c>
      <c r="I43" s="126"/>
      <c r="J43" s="126"/>
      <c r="K43" s="126"/>
      <c r="L43" s="192"/>
      <c r="M43" s="92">
        <v>26.54</v>
      </c>
      <c r="N43" s="92">
        <v>71.72</v>
      </c>
      <c r="O43" s="54">
        <f t="shared" si="0"/>
        <v>98.259999999999991</v>
      </c>
      <c r="P43" s="329"/>
      <c r="Q43" s="331"/>
      <c r="R43" s="50">
        <v>12.73</v>
      </c>
      <c r="S43" s="50">
        <v>17.649999999999999</v>
      </c>
      <c r="T43" s="370" t="s">
        <v>118</v>
      </c>
      <c r="U43" s="371"/>
      <c r="V43" s="371"/>
      <c r="W43" s="371"/>
      <c r="X43" s="371"/>
      <c r="Y43" s="371"/>
    </row>
    <row r="44" spans="1:25" ht="15.75">
      <c r="A44" s="324" t="s">
        <v>86</v>
      </c>
      <c r="B44" s="39" t="s">
        <v>71</v>
      </c>
      <c r="C44" s="87" t="s">
        <v>115</v>
      </c>
      <c r="D44" s="88"/>
      <c r="E44" s="88"/>
      <c r="F44" s="124"/>
      <c r="H44" s="50"/>
      <c r="I44" s="126"/>
      <c r="J44" s="126"/>
      <c r="K44" s="126"/>
      <c r="L44" s="127"/>
      <c r="M44" s="92">
        <v>185.44</v>
      </c>
      <c r="N44" s="92">
        <v>35.979999999999997</v>
      </c>
      <c r="O44" s="54">
        <f t="shared" si="0"/>
        <v>221.42</v>
      </c>
      <c r="P44" s="328">
        <v>14.32</v>
      </c>
      <c r="Q44" s="330"/>
      <c r="R44" s="46"/>
      <c r="S44" s="46"/>
      <c r="T44" s="332"/>
      <c r="U44" s="333"/>
      <c r="V44" s="333"/>
      <c r="W44" s="333"/>
      <c r="X44" s="333"/>
      <c r="Y44" s="333"/>
    </row>
    <row r="45" spans="1:25" ht="15.75">
      <c r="A45" s="325"/>
      <c r="B45" s="39" t="s">
        <v>72</v>
      </c>
      <c r="C45" s="94" t="s">
        <v>114</v>
      </c>
      <c r="D45" s="88">
        <v>70.5</v>
      </c>
      <c r="E45" s="88">
        <v>78.41</v>
      </c>
      <c r="F45" s="124">
        <v>91.19</v>
      </c>
      <c r="G45" s="44"/>
      <c r="H45" s="44"/>
      <c r="I45" s="126"/>
      <c r="J45" s="126"/>
      <c r="K45" s="126"/>
      <c r="L45" s="127"/>
      <c r="M45" s="92">
        <v>274.54000000000002</v>
      </c>
      <c r="N45" s="92">
        <v>0</v>
      </c>
      <c r="O45" s="54">
        <f t="shared" si="0"/>
        <v>274.54000000000002</v>
      </c>
      <c r="P45" s="329"/>
      <c r="Q45" s="331"/>
      <c r="R45" s="46">
        <v>26.18</v>
      </c>
      <c r="S45" s="46">
        <v>24.29</v>
      </c>
      <c r="T45" s="332"/>
      <c r="U45" s="333"/>
      <c r="V45" s="333"/>
      <c r="W45" s="333"/>
      <c r="X45" s="333"/>
      <c r="Y45" s="333"/>
    </row>
    <row r="46" spans="1:25" ht="15.75">
      <c r="A46" s="324" t="s">
        <v>87</v>
      </c>
      <c r="B46" s="39" t="s">
        <v>71</v>
      </c>
      <c r="C46" s="100" t="s">
        <v>116</v>
      </c>
      <c r="D46" s="88">
        <v>67.58</v>
      </c>
      <c r="E46" s="88">
        <v>76.34</v>
      </c>
      <c r="F46" s="124"/>
      <c r="G46" s="48">
        <v>17.66</v>
      </c>
      <c r="H46" s="45">
        <v>15.91</v>
      </c>
      <c r="I46" s="90"/>
      <c r="J46" s="90"/>
      <c r="K46" s="90"/>
      <c r="L46" s="128"/>
      <c r="M46" s="92">
        <v>183.12</v>
      </c>
      <c r="N46" s="92">
        <v>0</v>
      </c>
      <c r="O46" s="54">
        <f t="shared" si="0"/>
        <v>183.12</v>
      </c>
      <c r="P46" s="328">
        <v>13.38</v>
      </c>
      <c r="Q46" s="330">
        <v>11.4</v>
      </c>
      <c r="R46" s="46">
        <v>22.49</v>
      </c>
      <c r="S46" s="46">
        <v>21.43</v>
      </c>
      <c r="T46" s="332"/>
      <c r="U46" s="333"/>
      <c r="V46" s="333"/>
      <c r="W46" s="333"/>
      <c r="X46" s="333"/>
      <c r="Y46" s="333"/>
    </row>
    <row r="47" spans="1:25" ht="15.75">
      <c r="A47" s="325"/>
      <c r="B47" s="39" t="s">
        <v>72</v>
      </c>
      <c r="C47" s="87" t="s">
        <v>115</v>
      </c>
      <c r="D47" s="88">
        <v>71.760000000000005</v>
      </c>
      <c r="E47" s="123">
        <v>85.06</v>
      </c>
      <c r="F47" s="89"/>
      <c r="G47" s="48">
        <v>15.15</v>
      </c>
      <c r="H47" s="45">
        <v>15.44</v>
      </c>
      <c r="I47" s="90"/>
      <c r="J47" s="90"/>
      <c r="K47" s="90"/>
      <c r="L47" s="128"/>
      <c r="M47" s="92">
        <v>161.41999999999999</v>
      </c>
      <c r="N47" s="92">
        <v>43.58</v>
      </c>
      <c r="O47" s="54">
        <f t="shared" si="0"/>
        <v>205</v>
      </c>
      <c r="P47" s="329"/>
      <c r="Q47" s="331"/>
      <c r="R47" s="46"/>
      <c r="S47" s="46"/>
      <c r="T47" s="362"/>
      <c r="U47" s="363"/>
      <c r="V47" s="363"/>
      <c r="W47" s="363"/>
      <c r="X47" s="363"/>
      <c r="Y47" s="363"/>
    </row>
    <row r="48" spans="1:25" ht="15.75">
      <c r="A48" s="324" t="s">
        <v>88</v>
      </c>
      <c r="B48" s="39" t="s">
        <v>71</v>
      </c>
      <c r="C48" s="94" t="s">
        <v>114</v>
      </c>
      <c r="D48" s="88">
        <v>81.069999999999993</v>
      </c>
      <c r="E48" s="88">
        <v>75.319999999999993</v>
      </c>
      <c r="F48" s="89">
        <v>94.95</v>
      </c>
      <c r="G48" s="45">
        <v>20.68</v>
      </c>
      <c r="H48" s="125">
        <v>19.420000000000002</v>
      </c>
      <c r="I48" s="126"/>
      <c r="J48" s="126"/>
      <c r="K48" s="126"/>
      <c r="L48" s="128"/>
      <c r="M48" s="92">
        <v>117.52</v>
      </c>
      <c r="N48" s="92">
        <v>85.24</v>
      </c>
      <c r="O48" s="54">
        <f t="shared" si="0"/>
        <v>202.76</v>
      </c>
      <c r="P48" s="328">
        <v>14.52</v>
      </c>
      <c r="Q48" s="330"/>
      <c r="R48" s="46">
        <v>18.18</v>
      </c>
      <c r="S48" s="46">
        <v>14.9</v>
      </c>
      <c r="T48" s="332"/>
      <c r="U48" s="333"/>
      <c r="V48" s="333"/>
      <c r="W48" s="333"/>
      <c r="X48" s="333"/>
      <c r="Y48" s="333"/>
    </row>
    <row r="49" spans="1:25" s="193" customFormat="1" ht="15.75">
      <c r="A49" s="325"/>
      <c r="B49" s="190" t="s">
        <v>72</v>
      </c>
      <c r="C49" s="191" t="s">
        <v>116</v>
      </c>
      <c r="D49" s="50">
        <v>83.85</v>
      </c>
      <c r="E49" s="50">
        <v>80.989999999999995</v>
      </c>
      <c r="F49" s="50"/>
      <c r="G49" s="44">
        <v>17.22</v>
      </c>
      <c r="H49" s="125">
        <v>16.28</v>
      </c>
      <c r="I49" s="126"/>
      <c r="J49" s="126"/>
      <c r="K49" s="101"/>
      <c r="L49" s="91"/>
      <c r="M49" s="92">
        <v>126.66</v>
      </c>
      <c r="N49" s="92">
        <v>78.040000000000006</v>
      </c>
      <c r="O49" s="54">
        <f t="shared" si="0"/>
        <v>204.7</v>
      </c>
      <c r="P49" s="329"/>
      <c r="Q49" s="331"/>
      <c r="R49" s="50">
        <v>18.3</v>
      </c>
      <c r="S49" s="50">
        <v>21.07</v>
      </c>
      <c r="T49" s="370"/>
      <c r="U49" s="371"/>
      <c r="V49" s="371"/>
      <c r="W49" s="371"/>
      <c r="X49" s="371"/>
      <c r="Y49" s="371"/>
    </row>
    <row r="50" spans="1:25" ht="15.75">
      <c r="A50" s="324" t="s">
        <v>89</v>
      </c>
      <c r="B50" s="39" t="s">
        <v>71</v>
      </c>
      <c r="C50" s="87" t="s">
        <v>115</v>
      </c>
      <c r="D50" s="88"/>
      <c r="E50" s="88"/>
      <c r="F50" s="89"/>
      <c r="G50" s="45"/>
      <c r="H50" s="45"/>
      <c r="I50" s="90"/>
      <c r="J50" s="90"/>
      <c r="K50" s="126"/>
      <c r="L50" s="127"/>
      <c r="M50" s="92">
        <v>117.68</v>
      </c>
      <c r="N50" s="92">
        <v>81.02</v>
      </c>
      <c r="O50" s="54">
        <f t="shared" si="0"/>
        <v>198.7</v>
      </c>
      <c r="P50" s="328"/>
      <c r="Q50" s="330"/>
      <c r="R50" s="46"/>
      <c r="S50" s="46"/>
      <c r="T50" s="332"/>
      <c r="U50" s="333"/>
      <c r="V50" s="333"/>
      <c r="W50" s="333"/>
      <c r="X50" s="333"/>
      <c r="Y50" s="333"/>
    </row>
    <row r="51" spans="1:25" ht="15.75">
      <c r="A51" s="325"/>
      <c r="B51" s="39" t="s">
        <v>72</v>
      </c>
      <c r="C51" s="94" t="s">
        <v>114</v>
      </c>
      <c r="D51" s="123">
        <v>63.33</v>
      </c>
      <c r="E51" s="123">
        <v>69.81</v>
      </c>
      <c r="F51" s="89">
        <v>87.22</v>
      </c>
      <c r="G51" s="45">
        <v>16.25</v>
      </c>
      <c r="H51" s="45">
        <v>16.72</v>
      </c>
      <c r="I51" s="90"/>
      <c r="J51" s="90"/>
      <c r="K51" s="90"/>
      <c r="L51" s="128"/>
      <c r="M51" s="92">
        <v>117.12</v>
      </c>
      <c r="N51" s="92">
        <v>73.34</v>
      </c>
      <c r="O51" s="54">
        <f t="shared" si="0"/>
        <v>190.46</v>
      </c>
      <c r="P51" s="329"/>
      <c r="Q51" s="331"/>
      <c r="R51" s="46">
        <v>20.64</v>
      </c>
      <c r="S51" s="46">
        <v>21.23</v>
      </c>
      <c r="T51" s="362"/>
      <c r="U51" s="363"/>
      <c r="V51" s="363"/>
      <c r="W51" s="363"/>
      <c r="X51" s="363"/>
      <c r="Y51" s="363"/>
    </row>
    <row r="52" spans="1:25" s="193" customFormat="1" ht="15.75">
      <c r="A52" s="324" t="s">
        <v>90</v>
      </c>
      <c r="B52" s="190" t="s">
        <v>71</v>
      </c>
      <c r="C52" s="191" t="s">
        <v>116</v>
      </c>
      <c r="D52" s="50">
        <v>57.41</v>
      </c>
      <c r="E52" s="50">
        <v>60.22</v>
      </c>
      <c r="F52" s="50"/>
      <c r="G52" s="57">
        <v>14.49</v>
      </c>
      <c r="H52" s="125">
        <v>15.18</v>
      </c>
      <c r="I52" s="126"/>
      <c r="J52" s="126"/>
      <c r="K52" s="126"/>
      <c r="L52" s="192"/>
      <c r="M52" s="92">
        <v>132.80000000000001</v>
      </c>
      <c r="N52" s="92">
        <v>106.34</v>
      </c>
      <c r="O52" s="54">
        <f t="shared" si="0"/>
        <v>239.14000000000001</v>
      </c>
      <c r="P52" s="328">
        <v>13.3</v>
      </c>
      <c r="Q52" s="330"/>
      <c r="R52" s="50">
        <v>18.61</v>
      </c>
      <c r="S52" s="50">
        <v>19.2</v>
      </c>
      <c r="T52" s="370"/>
      <c r="U52" s="371"/>
      <c r="V52" s="371"/>
      <c r="W52" s="371"/>
      <c r="X52" s="371"/>
      <c r="Y52" s="371"/>
    </row>
    <row r="53" spans="1:25" ht="15.75">
      <c r="A53" s="325"/>
      <c r="B53" s="39" t="s">
        <v>72</v>
      </c>
      <c r="C53" s="87" t="s">
        <v>115</v>
      </c>
      <c r="D53" s="88"/>
      <c r="E53" s="88"/>
      <c r="F53" s="89">
        <v>73.98</v>
      </c>
      <c r="G53" s="44"/>
      <c r="H53" s="125"/>
      <c r="I53" s="126"/>
      <c r="J53" s="126"/>
      <c r="K53" s="126"/>
      <c r="L53" s="127"/>
      <c r="M53" s="92">
        <v>125.38</v>
      </c>
      <c r="N53" s="92">
        <v>92.74</v>
      </c>
      <c r="O53" s="54">
        <f t="shared" si="0"/>
        <v>218.12</v>
      </c>
      <c r="P53" s="329"/>
      <c r="Q53" s="331"/>
      <c r="R53" s="46"/>
      <c r="S53" s="46"/>
      <c r="T53" s="362"/>
      <c r="U53" s="363"/>
      <c r="V53" s="363"/>
      <c r="W53" s="363"/>
      <c r="X53" s="363"/>
      <c r="Y53" s="363"/>
    </row>
    <row r="54" spans="1:25" ht="15.75">
      <c r="A54" s="324" t="s">
        <v>91</v>
      </c>
      <c r="B54" s="39" t="s">
        <v>71</v>
      </c>
      <c r="C54" s="94" t="s">
        <v>114</v>
      </c>
      <c r="D54" s="88">
        <v>76.66</v>
      </c>
      <c r="E54" s="88">
        <v>79.17</v>
      </c>
      <c r="F54" s="89"/>
      <c r="G54" s="45">
        <v>15.14</v>
      </c>
      <c r="H54" s="125">
        <v>16.059999999999999</v>
      </c>
      <c r="I54" s="90"/>
      <c r="J54" s="90"/>
      <c r="K54" s="90"/>
      <c r="L54" s="128"/>
      <c r="M54" s="92">
        <v>92.68</v>
      </c>
      <c r="N54" s="92">
        <v>87.34</v>
      </c>
      <c r="O54" s="54">
        <f t="shared" si="0"/>
        <v>180.02</v>
      </c>
      <c r="P54" s="328">
        <v>12.59</v>
      </c>
      <c r="Q54" s="330">
        <v>24.3</v>
      </c>
      <c r="R54" s="46">
        <v>16.43</v>
      </c>
      <c r="S54" s="46">
        <v>16.91</v>
      </c>
      <c r="T54" s="362"/>
      <c r="U54" s="363"/>
      <c r="V54" s="363"/>
      <c r="W54" s="363"/>
      <c r="X54" s="363"/>
      <c r="Y54" s="363"/>
    </row>
    <row r="55" spans="1:25" ht="15.75">
      <c r="A55" s="325"/>
      <c r="B55" s="39" t="s">
        <v>72</v>
      </c>
      <c r="C55" s="100" t="s">
        <v>116</v>
      </c>
      <c r="D55" s="88">
        <v>73.05</v>
      </c>
      <c r="E55" s="88">
        <v>72.89</v>
      </c>
      <c r="F55" s="89">
        <v>86.75</v>
      </c>
      <c r="G55" s="125">
        <v>15.55</v>
      </c>
      <c r="H55" s="125">
        <v>14.75</v>
      </c>
      <c r="I55" s="90"/>
      <c r="J55" s="186">
        <v>15.55</v>
      </c>
      <c r="K55" s="101"/>
      <c r="L55" s="91"/>
      <c r="M55" s="92">
        <v>89.08</v>
      </c>
      <c r="N55" s="92">
        <v>69.42</v>
      </c>
      <c r="O55" s="54">
        <f t="shared" si="0"/>
        <v>158.5</v>
      </c>
      <c r="P55" s="329"/>
      <c r="Q55" s="331"/>
      <c r="R55" s="46"/>
      <c r="S55" s="46"/>
      <c r="T55" s="372"/>
      <c r="U55" s="373"/>
      <c r="V55" s="373"/>
      <c r="W55" s="373"/>
      <c r="X55" s="373"/>
      <c r="Y55" s="373"/>
    </row>
    <row r="56" spans="1:25" ht="15.75">
      <c r="A56" s="324" t="s">
        <v>92</v>
      </c>
      <c r="B56" s="39" t="s">
        <v>71</v>
      </c>
      <c r="C56" s="87" t="s">
        <v>115</v>
      </c>
      <c r="D56" s="88">
        <v>64.27</v>
      </c>
      <c r="E56" s="88">
        <v>78.739999999999995</v>
      </c>
      <c r="F56" s="89"/>
      <c r="G56" s="41">
        <v>15.39</v>
      </c>
      <c r="H56" s="41">
        <v>14.63</v>
      </c>
      <c r="I56" s="126"/>
      <c r="J56" s="186">
        <v>14.75</v>
      </c>
      <c r="K56" s="126"/>
      <c r="L56" s="127"/>
      <c r="M56" s="92">
        <v>125.84</v>
      </c>
      <c r="N56" s="92">
        <v>74.36</v>
      </c>
      <c r="O56" s="54">
        <f t="shared" si="0"/>
        <v>200.2</v>
      </c>
      <c r="P56" s="328">
        <v>14.21</v>
      </c>
      <c r="Q56" s="330"/>
      <c r="R56" s="46">
        <v>17.899999999999999</v>
      </c>
      <c r="S56" s="46">
        <v>16.850000000000001</v>
      </c>
      <c r="T56" s="362"/>
      <c r="U56" s="363"/>
      <c r="V56" s="363"/>
      <c r="W56" s="363"/>
      <c r="X56" s="363"/>
      <c r="Y56" s="363"/>
    </row>
    <row r="57" spans="1:25" ht="15.75">
      <c r="A57" s="325"/>
      <c r="B57" s="39" t="s">
        <v>72</v>
      </c>
      <c r="C57" s="94" t="s">
        <v>114</v>
      </c>
      <c r="D57" s="88">
        <v>67.02</v>
      </c>
      <c r="E57" s="88">
        <v>48.48</v>
      </c>
      <c r="F57" s="89">
        <v>39.68</v>
      </c>
      <c r="G57" s="41">
        <v>15.28</v>
      </c>
      <c r="H57" s="125">
        <v>15</v>
      </c>
      <c r="I57" s="126"/>
      <c r="J57" s="126"/>
      <c r="K57" s="126"/>
      <c r="L57" s="127"/>
      <c r="M57" s="92">
        <v>132.02000000000001</v>
      </c>
      <c r="N57" s="92">
        <v>39.54</v>
      </c>
      <c r="O57" s="54">
        <f t="shared" si="0"/>
        <v>171.56</v>
      </c>
      <c r="P57" s="329"/>
      <c r="Q57" s="331"/>
      <c r="R57" s="46">
        <v>17.25</v>
      </c>
      <c r="S57" s="46">
        <v>15.23</v>
      </c>
      <c r="T57" s="332"/>
      <c r="U57" s="333"/>
      <c r="V57" s="333"/>
      <c r="W57" s="333"/>
      <c r="X57" s="333"/>
      <c r="Y57" s="333"/>
    </row>
    <row r="58" spans="1:25" ht="15.75">
      <c r="A58" s="324" t="s">
        <v>93</v>
      </c>
      <c r="B58" s="39" t="s">
        <v>71</v>
      </c>
      <c r="C58" s="100" t="s">
        <v>116</v>
      </c>
      <c r="D58" s="88">
        <v>61.24</v>
      </c>
      <c r="E58" s="88">
        <v>68.59</v>
      </c>
      <c r="F58" s="89"/>
      <c r="G58" s="125">
        <v>15.2</v>
      </c>
      <c r="H58" s="125">
        <v>14.77</v>
      </c>
      <c r="I58" s="90"/>
      <c r="J58" s="90"/>
      <c r="K58" s="126"/>
      <c r="L58" s="127"/>
      <c r="M58" s="92">
        <v>127.1</v>
      </c>
      <c r="N58" s="92">
        <v>78.86</v>
      </c>
      <c r="O58" s="54">
        <f t="shared" si="0"/>
        <v>205.95999999999998</v>
      </c>
      <c r="P58" s="328">
        <v>13.2</v>
      </c>
      <c r="Q58" s="330">
        <v>15.1</v>
      </c>
      <c r="R58" s="46">
        <v>15.83</v>
      </c>
      <c r="S58" s="46">
        <v>14.73</v>
      </c>
      <c r="T58" s="332"/>
      <c r="U58" s="333"/>
      <c r="V58" s="333"/>
      <c r="W58" s="333"/>
      <c r="X58" s="333"/>
      <c r="Y58" s="333"/>
    </row>
    <row r="59" spans="1:25" ht="15.75">
      <c r="A59" s="325"/>
      <c r="B59" s="129" t="s">
        <v>72</v>
      </c>
      <c r="C59" s="87" t="s">
        <v>115</v>
      </c>
      <c r="D59" s="113">
        <v>55.91</v>
      </c>
      <c r="E59" s="113">
        <v>75.37</v>
      </c>
      <c r="F59" s="114">
        <v>90.08</v>
      </c>
      <c r="G59" s="130">
        <v>13.32</v>
      </c>
      <c r="H59" s="131">
        <v>15.15</v>
      </c>
      <c r="I59" s="101"/>
      <c r="J59" s="101"/>
      <c r="K59" s="101"/>
      <c r="L59" s="132"/>
      <c r="M59" s="92">
        <v>129.62</v>
      </c>
      <c r="N59" s="92">
        <v>82.56</v>
      </c>
      <c r="O59" s="54">
        <f t="shared" si="0"/>
        <v>212.18</v>
      </c>
      <c r="P59" s="374"/>
      <c r="Q59" s="375"/>
      <c r="R59" s="170">
        <v>16.21</v>
      </c>
      <c r="S59" s="170">
        <v>15.34</v>
      </c>
      <c r="T59" s="362"/>
      <c r="U59" s="363"/>
      <c r="V59" s="363"/>
      <c r="W59" s="363"/>
      <c r="X59" s="363"/>
      <c r="Y59" s="363"/>
    </row>
    <row r="60" spans="1:25" ht="15.75">
      <c r="A60" s="324" t="s">
        <v>94</v>
      </c>
      <c r="B60" s="39" t="s">
        <v>71</v>
      </c>
      <c r="C60" s="94" t="s">
        <v>114</v>
      </c>
      <c r="D60" s="88">
        <v>75.97</v>
      </c>
      <c r="E60" s="88">
        <v>83.54</v>
      </c>
      <c r="F60" s="89"/>
      <c r="G60" s="45">
        <v>16.16</v>
      </c>
      <c r="H60" s="125">
        <v>16.010000000000002</v>
      </c>
      <c r="I60" s="126"/>
      <c r="J60" s="126"/>
      <c r="K60" s="126"/>
      <c r="L60" s="127"/>
      <c r="M60" s="92">
        <v>107.86</v>
      </c>
      <c r="N60" s="92">
        <v>21.26</v>
      </c>
      <c r="O60" s="54">
        <f t="shared" si="0"/>
        <v>129.12</v>
      </c>
      <c r="P60" s="260">
        <v>13.2</v>
      </c>
      <c r="Q60" s="376"/>
      <c r="R60" s="46">
        <v>16.27</v>
      </c>
      <c r="S60" s="46">
        <v>14.93</v>
      </c>
      <c r="T60" s="377"/>
      <c r="U60" s="377"/>
      <c r="V60" s="377"/>
      <c r="W60" s="377"/>
      <c r="X60" s="377"/>
      <c r="Y60" s="332"/>
    </row>
    <row r="61" spans="1:25" ht="15.75">
      <c r="A61" s="325"/>
      <c r="B61" s="39" t="s">
        <v>72</v>
      </c>
      <c r="C61" s="100" t="s">
        <v>116</v>
      </c>
      <c r="D61" s="88">
        <v>66.25</v>
      </c>
      <c r="E61" s="88">
        <v>76.290000000000006</v>
      </c>
      <c r="F61" s="89">
        <v>90.62</v>
      </c>
      <c r="G61" s="44">
        <v>14.34</v>
      </c>
      <c r="H61" s="125">
        <v>15.47</v>
      </c>
      <c r="I61" s="126"/>
      <c r="J61" s="126"/>
      <c r="K61" s="90"/>
      <c r="L61" s="91"/>
      <c r="M61" s="92">
        <v>146.63999999999999</v>
      </c>
      <c r="N61" s="92">
        <v>79.180000000000007</v>
      </c>
      <c r="O61" s="54">
        <f t="shared" si="0"/>
        <v>225.82</v>
      </c>
      <c r="P61" s="260"/>
      <c r="Q61" s="376"/>
      <c r="R61" s="46"/>
      <c r="S61" s="46"/>
      <c r="T61" s="377"/>
      <c r="U61" s="377"/>
      <c r="V61" s="377"/>
      <c r="W61" s="377"/>
      <c r="X61" s="377"/>
      <c r="Y61" s="332"/>
    </row>
    <row r="62" spans="1:25" ht="15.75">
      <c r="A62" s="324" t="s">
        <v>95</v>
      </c>
      <c r="B62" s="39" t="s">
        <v>71</v>
      </c>
      <c r="C62" s="87" t="s">
        <v>115</v>
      </c>
      <c r="D62" s="88"/>
      <c r="E62" s="88"/>
      <c r="F62" s="89"/>
      <c r="G62" s="48"/>
      <c r="H62" s="125"/>
      <c r="I62" s="90"/>
      <c r="J62" s="90"/>
      <c r="K62" s="90"/>
      <c r="L62" s="128"/>
      <c r="M62" s="92">
        <v>124.5</v>
      </c>
      <c r="N62" s="92">
        <v>0</v>
      </c>
      <c r="O62" s="54">
        <f t="shared" si="0"/>
        <v>124.5</v>
      </c>
      <c r="P62" s="260">
        <v>13.4</v>
      </c>
      <c r="Q62" s="376"/>
      <c r="R62" s="46"/>
      <c r="S62" s="46"/>
      <c r="T62" s="378"/>
      <c r="U62" s="377"/>
      <c r="V62" s="377"/>
      <c r="W62" s="377"/>
      <c r="X62" s="377"/>
      <c r="Y62" s="332"/>
    </row>
    <row r="63" spans="1:25" ht="15.75">
      <c r="A63" s="325"/>
      <c r="B63" s="39" t="s">
        <v>72</v>
      </c>
      <c r="C63" s="94" t="s">
        <v>114</v>
      </c>
      <c r="D63" s="88">
        <v>79.56</v>
      </c>
      <c r="E63" s="88">
        <v>84.91</v>
      </c>
      <c r="F63" s="89">
        <v>89.78</v>
      </c>
      <c r="G63" s="45">
        <v>14.49</v>
      </c>
      <c r="H63" s="125">
        <v>14.46</v>
      </c>
      <c r="I63" s="90"/>
      <c r="J63" s="90"/>
      <c r="K63" s="90"/>
      <c r="L63" s="128"/>
      <c r="M63" s="92">
        <v>148.74</v>
      </c>
      <c r="N63" s="92">
        <v>130.94</v>
      </c>
      <c r="O63" s="54">
        <f t="shared" si="0"/>
        <v>279.68</v>
      </c>
      <c r="P63" s="260"/>
      <c r="Q63" s="376"/>
      <c r="R63" s="46">
        <v>18.649999999999999</v>
      </c>
      <c r="S63" s="46">
        <v>19.47</v>
      </c>
      <c r="T63" s="377" t="s">
        <v>120</v>
      </c>
      <c r="U63" s="377"/>
      <c r="V63" s="377"/>
      <c r="W63" s="377"/>
      <c r="X63" s="377"/>
      <c r="Y63" s="332"/>
    </row>
    <row r="64" spans="1:25" ht="15.75">
      <c r="A64" s="324" t="s">
        <v>96</v>
      </c>
      <c r="B64" s="39" t="s">
        <v>71</v>
      </c>
      <c r="C64" s="100" t="s">
        <v>116</v>
      </c>
      <c r="D64" s="88" t="s">
        <v>108</v>
      </c>
      <c r="E64" s="88">
        <v>77.39</v>
      </c>
      <c r="F64" s="89"/>
      <c r="G64" s="41" t="s">
        <v>108</v>
      </c>
      <c r="H64" s="41">
        <v>15.83</v>
      </c>
      <c r="I64" s="41"/>
      <c r="J64" s="41"/>
      <c r="K64" s="41"/>
      <c r="L64" s="41"/>
      <c r="M64" s="92">
        <v>114.66</v>
      </c>
      <c r="N64" s="92">
        <v>92.78</v>
      </c>
      <c r="O64" s="54">
        <f t="shared" si="0"/>
        <v>207.44</v>
      </c>
      <c r="P64" s="260"/>
      <c r="Q64" s="376"/>
      <c r="R64" s="55"/>
      <c r="S64" s="55"/>
      <c r="T64" s="377" t="s">
        <v>124</v>
      </c>
      <c r="U64" s="377"/>
      <c r="V64" s="377"/>
      <c r="W64" s="377"/>
      <c r="X64" s="377"/>
      <c r="Y64" s="332"/>
    </row>
    <row r="65" spans="1:25" ht="15.75">
      <c r="A65" s="325"/>
      <c r="B65" s="39" t="s">
        <v>72</v>
      </c>
      <c r="C65" s="87" t="s">
        <v>115</v>
      </c>
      <c r="D65" s="88"/>
      <c r="E65" s="88"/>
      <c r="F65" s="89"/>
      <c r="G65" s="41"/>
      <c r="H65" s="41"/>
      <c r="I65" s="41"/>
      <c r="J65" s="41"/>
      <c r="K65" s="41"/>
      <c r="L65" s="41"/>
      <c r="M65" s="92">
        <v>115.38</v>
      </c>
      <c r="N65" s="92">
        <v>29.04</v>
      </c>
      <c r="O65" s="54">
        <f t="shared" si="0"/>
        <v>144.41999999999999</v>
      </c>
      <c r="P65" s="260"/>
      <c r="Q65" s="376"/>
      <c r="R65" s="55"/>
      <c r="S65" s="55"/>
      <c r="T65" s="379"/>
      <c r="U65" s="379"/>
      <c r="V65" s="379"/>
      <c r="W65" s="379"/>
      <c r="X65" s="379"/>
      <c r="Y65" s="372"/>
    </row>
    <row r="66" spans="1:25" ht="15.75">
      <c r="A66" s="235" t="s">
        <v>97</v>
      </c>
      <c r="B66" s="39" t="s">
        <v>71</v>
      </c>
      <c r="C66" s="94" t="s">
        <v>114</v>
      </c>
      <c r="D66" s="88">
        <v>81.72</v>
      </c>
      <c r="E66" s="88">
        <v>74.459999999999994</v>
      </c>
      <c r="F66" s="89">
        <v>97.19</v>
      </c>
      <c r="G66" s="45">
        <v>15.01</v>
      </c>
      <c r="H66" s="125">
        <v>14.48</v>
      </c>
      <c r="I66" s="126"/>
      <c r="J66" s="126"/>
      <c r="K66" s="126"/>
      <c r="L66" s="127"/>
      <c r="M66" s="92">
        <v>114.52</v>
      </c>
      <c r="N66" s="92">
        <v>61.98</v>
      </c>
      <c r="O66" s="54">
        <f t="shared" si="0"/>
        <v>176.5</v>
      </c>
      <c r="P66" s="260">
        <v>12.79</v>
      </c>
      <c r="Q66" s="376">
        <v>22.7</v>
      </c>
      <c r="R66" s="46">
        <v>18.88</v>
      </c>
      <c r="S66" s="46">
        <v>16.71</v>
      </c>
      <c r="T66" s="377" t="s">
        <v>122</v>
      </c>
      <c r="U66" s="377"/>
      <c r="V66" s="377"/>
      <c r="W66" s="377"/>
      <c r="X66" s="377"/>
      <c r="Y66" s="332"/>
    </row>
    <row r="67" spans="1:25" ht="15.75">
      <c r="A67" s="235"/>
      <c r="B67" s="39" t="s">
        <v>72</v>
      </c>
      <c r="C67" s="100" t="s">
        <v>116</v>
      </c>
      <c r="D67" s="88" t="s">
        <v>125</v>
      </c>
      <c r="E67" s="88" t="s">
        <v>125</v>
      </c>
      <c r="F67" s="89"/>
      <c r="G67" s="45"/>
      <c r="H67" s="125"/>
      <c r="I67" s="126"/>
      <c r="J67" s="126"/>
      <c r="K67" s="90"/>
      <c r="L67" s="91"/>
      <c r="M67" s="92"/>
      <c r="N67" s="92"/>
      <c r="O67" s="54">
        <f t="shared" si="0"/>
        <v>0</v>
      </c>
      <c r="P67" s="260"/>
      <c r="Q67" s="376"/>
      <c r="R67" s="46"/>
      <c r="S67" s="46"/>
      <c r="T67" s="377" t="s">
        <v>123</v>
      </c>
      <c r="U67" s="377"/>
      <c r="V67" s="377"/>
      <c r="W67" s="377"/>
      <c r="X67" s="377"/>
      <c r="Y67" s="332"/>
    </row>
    <row r="68" spans="1:25" ht="14.25" customHeight="1">
      <c r="A68" s="60"/>
      <c r="B68" s="60"/>
      <c r="C68" s="65"/>
      <c r="D68" s="133"/>
      <c r="E68" s="133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171"/>
      <c r="S68" s="171"/>
      <c r="T68" s="60"/>
      <c r="U68" s="60"/>
      <c r="V68" s="60"/>
      <c r="W68" s="60"/>
      <c r="X68" s="60"/>
      <c r="Y68" s="60"/>
    </row>
    <row r="69" spans="1:25" ht="14.25" customHeight="1">
      <c r="A69" s="60"/>
      <c r="B69" s="60"/>
      <c r="C69" s="65"/>
      <c r="D69" s="133"/>
      <c r="E69" s="133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171"/>
      <c r="S69" s="171"/>
      <c r="T69" s="60"/>
      <c r="U69" s="60"/>
      <c r="V69" s="60"/>
      <c r="W69" s="60"/>
      <c r="X69" s="60"/>
      <c r="Y69" s="60"/>
    </row>
    <row r="70" spans="1:25">
      <c r="A70" s="60"/>
      <c r="B70" s="60"/>
      <c r="C70" s="134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171"/>
      <c r="S70" s="171"/>
      <c r="T70" s="60"/>
      <c r="U70" s="60"/>
      <c r="V70" s="60"/>
      <c r="W70" s="60"/>
      <c r="X70" s="60"/>
      <c r="Y70" s="60"/>
    </row>
    <row r="71" spans="1: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171"/>
      <c r="S71" s="171"/>
      <c r="T71" s="60"/>
      <c r="U71" s="60"/>
      <c r="V71" s="60"/>
      <c r="W71" s="60"/>
      <c r="X71" s="60"/>
      <c r="Y71" s="60"/>
    </row>
  </sheetData>
  <mergeCells count="161">
    <mergeCell ref="A66:A67"/>
    <mergeCell ref="A62:A63"/>
    <mergeCell ref="A64:A65"/>
    <mergeCell ref="Q66:Q67"/>
    <mergeCell ref="P66:P67"/>
    <mergeCell ref="T66:Y66"/>
    <mergeCell ref="T67:Y67"/>
    <mergeCell ref="P62:P63"/>
    <mergeCell ref="Q62:Q63"/>
    <mergeCell ref="T62:Y62"/>
    <mergeCell ref="T63:Y63"/>
    <mergeCell ref="P64:P65"/>
    <mergeCell ref="Q64:Q65"/>
    <mergeCell ref="T64:Y64"/>
    <mergeCell ref="T65:Y65"/>
    <mergeCell ref="A54:A55"/>
    <mergeCell ref="A56:A57"/>
    <mergeCell ref="A58:A59"/>
    <mergeCell ref="A60:A61"/>
    <mergeCell ref="A46:A47"/>
    <mergeCell ref="A48:A49"/>
    <mergeCell ref="A50:A51"/>
    <mergeCell ref="A52:A53"/>
    <mergeCell ref="P58:P59"/>
    <mergeCell ref="Q58:Q59"/>
    <mergeCell ref="T58:Y58"/>
    <mergeCell ref="T59:Y59"/>
    <mergeCell ref="P60:P61"/>
    <mergeCell ref="Q60:Q61"/>
    <mergeCell ref="T60:Y60"/>
    <mergeCell ref="T61:Y61"/>
    <mergeCell ref="P54:P55"/>
    <mergeCell ref="Q54:Q55"/>
    <mergeCell ref="T54:Y54"/>
    <mergeCell ref="T55:Y55"/>
    <mergeCell ref="P56:P57"/>
    <mergeCell ref="Q56:Q57"/>
    <mergeCell ref="T56:Y56"/>
    <mergeCell ref="T57:Y57"/>
    <mergeCell ref="P50:P51"/>
    <mergeCell ref="Q50:Q51"/>
    <mergeCell ref="T50:Y50"/>
    <mergeCell ref="T51:Y51"/>
    <mergeCell ref="P52:P53"/>
    <mergeCell ref="Q52:Q53"/>
    <mergeCell ref="T52:Y52"/>
    <mergeCell ref="T53:Y53"/>
    <mergeCell ref="P46:P47"/>
    <mergeCell ref="Q46:Q47"/>
    <mergeCell ref="T46:Y46"/>
    <mergeCell ref="T47:Y47"/>
    <mergeCell ref="P48:P49"/>
    <mergeCell ref="Q48:Q49"/>
    <mergeCell ref="T48:Y48"/>
    <mergeCell ref="T49:Y49"/>
    <mergeCell ref="P42:P43"/>
    <mergeCell ref="Q42:Q43"/>
    <mergeCell ref="T42:Y42"/>
    <mergeCell ref="T43:Y43"/>
    <mergeCell ref="P44:P45"/>
    <mergeCell ref="Q44:Q45"/>
    <mergeCell ref="T44:Y44"/>
    <mergeCell ref="T45:Y45"/>
    <mergeCell ref="P32:P33"/>
    <mergeCell ref="P38:P39"/>
    <mergeCell ref="Q38:Q39"/>
    <mergeCell ref="T38:Y38"/>
    <mergeCell ref="T39:Y39"/>
    <mergeCell ref="T36:Y36"/>
    <mergeCell ref="P34:P35"/>
    <mergeCell ref="Q34:Q35"/>
    <mergeCell ref="T34:Y34"/>
    <mergeCell ref="T35:Y35"/>
    <mergeCell ref="Q32:Q33"/>
    <mergeCell ref="T32:Y32"/>
    <mergeCell ref="T33:Y33"/>
    <mergeCell ref="T29:Y29"/>
    <mergeCell ref="T30:Y30"/>
    <mergeCell ref="T31:Y31"/>
    <mergeCell ref="T26:Y26"/>
    <mergeCell ref="T27:Y27"/>
    <mergeCell ref="T28:Y28"/>
    <mergeCell ref="P24:P25"/>
    <mergeCell ref="Q24:Q25"/>
    <mergeCell ref="T24:Y24"/>
    <mergeCell ref="T25:Y25"/>
    <mergeCell ref="P20:P21"/>
    <mergeCell ref="Q20:Q21"/>
    <mergeCell ref="T20:Y20"/>
    <mergeCell ref="T21:Y21"/>
    <mergeCell ref="P22:P23"/>
    <mergeCell ref="Q22:Q23"/>
    <mergeCell ref="T22:Y22"/>
    <mergeCell ref="T23:Y23"/>
    <mergeCell ref="P16:P17"/>
    <mergeCell ref="Q16:Q17"/>
    <mergeCell ref="T16:Y16"/>
    <mergeCell ref="T17:Y17"/>
    <mergeCell ref="P18:P19"/>
    <mergeCell ref="Q18:Q19"/>
    <mergeCell ref="T18:Y18"/>
    <mergeCell ref="T19:Y19"/>
    <mergeCell ref="P12:P13"/>
    <mergeCell ref="Q12:Q13"/>
    <mergeCell ref="T12:Y12"/>
    <mergeCell ref="T13:Y13"/>
    <mergeCell ref="P14:P15"/>
    <mergeCell ref="Q14:Q15"/>
    <mergeCell ref="T14:Y14"/>
    <mergeCell ref="T15:Y15"/>
    <mergeCell ref="P8:P9"/>
    <mergeCell ref="Q8:Q9"/>
    <mergeCell ref="T8:Y8"/>
    <mergeCell ref="T9:Y9"/>
    <mergeCell ref="P10:P11"/>
    <mergeCell ref="Q10:Q11"/>
    <mergeCell ref="T10:Y10"/>
    <mergeCell ref="T11:Y11"/>
    <mergeCell ref="T2:Y3"/>
    <mergeCell ref="D3:E3"/>
    <mergeCell ref="G3:H3"/>
    <mergeCell ref="R3:S3"/>
    <mergeCell ref="A5:A7"/>
    <mergeCell ref="P5:P7"/>
    <mergeCell ref="Q5:Q7"/>
    <mergeCell ref="T5:Y5"/>
    <mergeCell ref="T6:Y6"/>
    <mergeCell ref="T7:Y7"/>
    <mergeCell ref="A1:S1"/>
    <mergeCell ref="B2:B3"/>
    <mergeCell ref="C2:C3"/>
    <mergeCell ref="D2:F2"/>
    <mergeCell ref="G2:L2"/>
    <mergeCell ref="M2:O2"/>
    <mergeCell ref="P2:S2"/>
    <mergeCell ref="A16:A17"/>
    <mergeCell ref="A18:A19"/>
    <mergeCell ref="A20:A21"/>
    <mergeCell ref="A22:A23"/>
    <mergeCell ref="A8:A9"/>
    <mergeCell ref="A10:A11"/>
    <mergeCell ref="A12:A13"/>
    <mergeCell ref="A14:A15"/>
    <mergeCell ref="A32:A33"/>
    <mergeCell ref="A34:A35"/>
    <mergeCell ref="A36:A37"/>
    <mergeCell ref="A38:A39"/>
    <mergeCell ref="A24:A25"/>
    <mergeCell ref="A26:A27"/>
    <mergeCell ref="A28:A29"/>
    <mergeCell ref="A30:A31"/>
    <mergeCell ref="A40:A41"/>
    <mergeCell ref="A42:A43"/>
    <mergeCell ref="A44:A45"/>
    <mergeCell ref="T37:Y37"/>
    <mergeCell ref="P36:P37"/>
    <mergeCell ref="Q36:Q37"/>
    <mergeCell ref="P40:P41"/>
    <mergeCell ref="Q40:Q41"/>
    <mergeCell ref="T40:Y40"/>
    <mergeCell ref="T41:Y4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生产数据</vt:lpstr>
      <vt:lpstr>班组指标考核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2018-08-07T03:08:39Z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97106a3f-679b-462b-a6fb-877aeda322bd</vt:lpwstr>
  </property>
</Properties>
</file>