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lazarev/Documents/"/>
    </mc:Choice>
  </mc:AlternateContent>
  <xr:revisionPtr revIDLastSave="0" documentId="13_ncr:1_{9985AB67-D70D-864A-902A-624868C2CCEA}" xr6:coauthVersionLast="38" xr6:coauthVersionMax="38" xr10:uidLastSave="{00000000-0000-0000-0000-000000000000}"/>
  <bookViews>
    <workbookView xWindow="0" yWindow="0" windowWidth="33600" windowHeight="21000" xr2:uid="{220B017D-AF38-9F4B-82D6-92F20131A73C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/>
  <c r="C28" i="1" s="1"/>
  <c r="C29" i="1" s="1"/>
  <c r="C30" i="1" s="1"/>
  <c r="C31" i="1" s="1"/>
  <c r="C32" i="1" s="1"/>
  <c r="C33" i="1" s="1"/>
  <c r="C34" i="1" s="1"/>
  <c r="C35" i="1" s="1"/>
  <c r="C36" i="1" s="1"/>
</calcChain>
</file>

<file path=xl/sharedStrings.xml><?xml version="1.0" encoding="utf-8"?>
<sst xmlns="http://schemas.openxmlformats.org/spreadsheetml/2006/main" count="160" uniqueCount="146">
  <si>
    <t>номер</t>
  </si>
  <si>
    <t>название/расшифровка</t>
  </si>
  <si>
    <t>формула</t>
  </si>
  <si>
    <t>расшифровка формулы</t>
  </si>
  <si>
    <t>требуемые данные</t>
  </si>
  <si>
    <t>стратегия торговли</t>
  </si>
  <si>
    <t>SI = 50K : M * [(C - Cp) + 0.5 (C - O) + 0.25(Cp - Op)] : R</t>
  </si>
  <si>
    <t>1) максимальная и минимальная цена за период
2) цена закрытия и открытия за текущи период
3)цена закрытия и открытия за предшествующий период</t>
  </si>
  <si>
    <t>примечание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</si>
  <si>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когда текущее значение ASI превысит значение двухдневной ЭСС ASI за предшествующий день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когда текущее значение ASI опустится ниже значения двухдневной ЭСС ASI за предшествующий день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</t>
    </r>
    <r>
      <rPr>
        <sz val="16"/>
        <color theme="1"/>
        <rFont val="Calibri"/>
        <family val="2"/>
        <scheme val="minor"/>
      </rPr>
      <t>когда текущее значение ASI опустится ниже значения двухдневной ЭСС ASI за предшествующий день</t>
    </r>
    <r>
      <rPr>
        <b/>
        <sz val="16"/>
        <color theme="1"/>
        <rFont val="Calibri"/>
        <family val="2"/>
        <scheme val="minor"/>
      </rPr>
      <t xml:space="preserve">
закрыть короткую позицию:
</t>
    </r>
    <r>
      <rPr>
        <sz val="16"/>
        <color theme="1"/>
        <rFont val="Calibri"/>
        <family val="2"/>
        <scheme val="minor"/>
      </rPr>
      <t>когда текущее значение ASI превысит значение двухдневной ЭСС ASI за предшествующий день</t>
    </r>
  </si>
  <si>
    <t xml:space="preserve">эффективность </t>
  </si>
  <si>
    <t>аккумулированный индекс колебания 
(accumulation swing index, ASI)</t>
  </si>
  <si>
    <t>индикатор легкости движения Армса
(Arms' ease of movement value, EMV)</t>
  </si>
  <si>
    <t>EMV = [ ( H + L ) - ( Hp + Lp ) ] * (H - L)</t>
  </si>
  <si>
    <t>H - максимальная цена текущего периода
L - минимальная цена текущего периода
Hp - максимальная цена предыдщего периода
Lp - минимальная цена предыдущего периода</t>
  </si>
  <si>
    <t>1) максимальная и минимальная цена за период
2) цена закрытия и открытия за текущи период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</si>
  <si>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когда EMV, соглаженный четырехпериодной ЭСС, поднимается выше нуля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когда EMV, соглаженный четырехпериодной ЭСС, опускается ниже нуля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</t>
    </r>
    <r>
      <rPr>
        <sz val="16"/>
        <color theme="1"/>
        <rFont val="Calibri"/>
        <family val="2"/>
        <scheme val="minor"/>
      </rPr>
      <t>когда EMV, соглаженный четырехпериодной ЭСС, падает ниже нуля</t>
    </r>
    <r>
      <rPr>
        <b/>
        <sz val="16"/>
        <color theme="1"/>
        <rFont val="Calibri"/>
        <family val="2"/>
        <scheme val="minor"/>
      </rPr>
      <t xml:space="preserve">
закрыть короткую позицию:
</t>
    </r>
    <r>
      <rPr>
        <sz val="16"/>
        <color theme="1"/>
        <rFont val="Calibri"/>
        <family val="2"/>
        <scheme val="minor"/>
      </rPr>
      <t>когда EMV, соглаженный четырехпериодной ЭСС, поднимается выше нуля</t>
    </r>
  </si>
  <si>
    <t>$100 -&gt; 
$230 805, 
(за 72 года при условии полного вложения капитала, реинвестиции прибыли, без учета расходов на транксации и налоги)</t>
  </si>
  <si>
    <t>$100 -&gt;
$19 638 338, 
(за 72 года при условии полного вложения капитала, реинвестиции прибыли, без учета расходов на транксации и налоги)</t>
  </si>
  <si>
    <t>в книге была другая формула. Там учитывался оборот текущего периода, но на знак индекса он никак не влияет, так что я его выкинул, так как мы имеем дело с валютой, а не акциями</t>
  </si>
  <si>
    <t>проверка статистической значимости с помощью хи-квадрат теста</t>
  </si>
  <si>
    <t>(|a1 - e1| - 0.5)^2 : e1 + (|a2 - e2| - 0.5)^2 : e2</t>
  </si>
  <si>
    <t>a1 - реально наблюдаемая частота результата 1
e1 - предполагаемая или теоетическая полученная частота результата 1
a2 - реально наблюдаемая частота результата 2
e2 - предполагаемая или теоетическая полученная частота результата 2</t>
  </si>
  <si>
    <r>
      <t xml:space="preserve">( 0; 3,84 ) - </t>
    </r>
    <r>
      <rPr>
        <sz val="16"/>
        <color theme="1"/>
        <rFont val="Calibri"/>
        <family val="2"/>
        <scheme val="minor"/>
      </rPr>
      <t>незначительно, вероятность того, что рез-т случаен, равна по крайней мере 1 из 20</t>
    </r>
    <r>
      <rPr>
        <b/>
        <sz val="16"/>
        <color theme="1"/>
        <rFont val="Calibri"/>
        <family val="2"/>
        <scheme val="minor"/>
      </rPr>
      <t xml:space="preserve">
( 3,84; 6,64 ) - </t>
    </r>
    <r>
      <rPr>
        <sz val="16"/>
        <color theme="1"/>
        <rFont val="Calibri"/>
        <family val="2"/>
        <scheme val="minor"/>
      </rPr>
      <t>потенциально значимо, уровень достоверности 95%</t>
    </r>
    <r>
      <rPr>
        <b/>
        <sz val="16"/>
        <color theme="1"/>
        <rFont val="Calibri"/>
        <family val="2"/>
        <scheme val="minor"/>
      </rPr>
      <t xml:space="preserve">
( 6,64; 10,83 ) - </t>
    </r>
    <r>
      <rPr>
        <sz val="16"/>
        <color theme="1"/>
        <rFont val="Calibri"/>
        <family val="2"/>
        <scheme val="minor"/>
      </rPr>
      <t>значимо с уровнем достоверности 99%</t>
    </r>
    <r>
      <rPr>
        <b/>
        <sz val="16"/>
        <color theme="1"/>
        <rFont val="Calibri"/>
        <family val="2"/>
        <scheme val="minor"/>
      </rPr>
      <t xml:space="preserve">
( 10,83;  infinity) - </t>
    </r>
    <r>
      <rPr>
        <sz val="16"/>
        <color theme="1"/>
        <rFont val="Calibri"/>
        <family val="2"/>
        <scheme val="minor"/>
      </rPr>
      <t>высокозначимые с уровнем достоверности 99,9%</t>
    </r>
  </si>
  <si>
    <t>индекс товарного канала
(commodity channel index, CCI)</t>
  </si>
  <si>
    <t>CCI = ( M - A ) : ( 0.015 * D )</t>
  </si>
  <si>
    <t>M = (H + L + C) : 3
H - максимальная цена за данный период
L - минимальная цена за данный период
C - цена закрытия
A - n-периодная простая скользящая средняя (то есть, SMA)
D = &lt; |M - A| &gt;</t>
  </si>
  <si>
    <t>1) частота результата 1 и результата 2
2) теоретическая частота результата 1 и результата 2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</si>
  <si>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CCI выше 100% (или 0%)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CCI ниже 100% (или 0%)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</t>
    </r>
    <r>
      <rPr>
        <sz val="16"/>
        <color theme="1"/>
        <rFont val="Calibri"/>
        <family val="2"/>
        <scheme val="minor"/>
      </rPr>
      <t>CCI ниже -100% (или 0%)</t>
    </r>
    <r>
      <rPr>
        <b/>
        <sz val="16"/>
        <color theme="1"/>
        <rFont val="Calibri"/>
        <family val="2"/>
        <scheme val="minor"/>
      </rPr>
      <t xml:space="preserve">
закрыть короткую позицию:
</t>
    </r>
    <r>
      <rPr>
        <sz val="16"/>
        <color theme="1"/>
        <rFont val="Calibri"/>
        <family val="2"/>
        <scheme val="minor"/>
      </rPr>
      <t>CCI выше -100% (или 0%)</t>
    </r>
  </si>
  <si>
    <t>$100 -&gt; 
$10 816 (или $1 238 397), 
(за 72 года при условии полного вложения капитала, реинвестиции прибыли, без учета расходов на транксации и налоги)</t>
  </si>
  <si>
    <t>очевидно, что выгоднее испльзовать отметку в 0% вместо 100%, так как ограничение в 100% большую часть времени не позволяет торговать</t>
  </si>
  <si>
    <t>влияние дней месяца</t>
  </si>
  <si>
    <t>нет</t>
  </si>
  <si>
    <t>$100 -&gt; 
$155 414 (или $644 466), 
(за 72 года при условии полного вложения капитала, реинвестиции прибыли, без учета расходов на транксации и налоги)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</si>
  <si>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26 числа любого месяца или в близжайший торговый день ( или 27 октября каждого года или на следующей торговой сессии, если рынок 27 октября закрыт )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6 числа любого месяца или в близжайший торговый день ( или 5 сентября каждого года или на следующей торговой сессии, если 5 сентября рынок закрыт)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</t>
    </r>
    <r>
      <rPr>
        <sz val="16"/>
        <color theme="1"/>
        <rFont val="Calibri"/>
        <family val="2"/>
        <scheme val="minor"/>
      </rPr>
      <t>никогда  (или 5 сентября каждого года или на следующей торговой сессии, если 5 сентября рынок закрыт)</t>
    </r>
    <r>
      <rPr>
        <b/>
        <sz val="16"/>
        <color theme="1"/>
        <rFont val="Calibri"/>
        <family val="2"/>
        <scheme val="minor"/>
      </rPr>
      <t xml:space="preserve">
закрыть короткую позицию: 
</t>
    </r>
    <r>
      <rPr>
        <sz val="16"/>
        <color theme="1"/>
        <rFont val="Calibri"/>
        <family val="2"/>
        <scheme val="minor"/>
      </rPr>
      <t>нет  ( или 27 октября каждого года или на следующей торговой сессии, если рынок 27 октября закрыт )</t>
    </r>
    <r>
      <rPr>
        <b/>
        <sz val="16"/>
        <color theme="1"/>
        <rFont val="Calibri"/>
        <family val="2"/>
        <scheme val="minor"/>
      </rPr>
      <t xml:space="preserve">
</t>
    </r>
  </si>
  <si>
    <t>как видно, выгоднее вторая стратегия. Еще раз отмечу, что в первом случае работают только долгие позиции</t>
  </si>
  <si>
    <t>EMA = (C - Ep)K  + Ep</t>
  </si>
  <si>
    <t>очевидно, что выгоднее использовать ЭСС на интервалах от 1 до 5 дней. Это будет приносить наибольшую прибыль</t>
  </si>
  <si>
    <r>
      <t xml:space="preserve">это не индекс. Данная проверка служит мерилом эффективности индекса. </t>
    </r>
    <r>
      <rPr>
        <b/>
        <sz val="16"/>
        <color theme="1"/>
        <rFont val="Calibri"/>
        <family val="2"/>
        <scheme val="minor"/>
      </rPr>
      <t>Какое-то говно</t>
    </r>
    <r>
      <rPr>
        <sz val="16"/>
        <color theme="1"/>
        <rFont val="Calibri"/>
        <family val="2"/>
        <scheme val="minor"/>
      </rPr>
      <t>. Надо разобраться…</t>
    </r>
  </si>
  <si>
    <t>1) цены закрытия за период n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</si>
  <si>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 xml:space="preserve">текущее значение MACDH превышает нуль И превышает собственный уровень, показанный в предыдущий день. 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 xml:space="preserve">текущее значение MACDH либо меньше нуля ИЛИ ниже собственного уровеня, показанного в предыдущий день. 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</t>
    </r>
    <r>
      <rPr>
        <sz val="16"/>
        <color theme="1"/>
        <rFont val="Calibri"/>
        <family val="2"/>
        <scheme val="minor"/>
      </rPr>
      <t xml:space="preserve">текущее значение MACDH либо меньше нуля И ниже собственного уровеня, показанного в предыдущий день. </t>
    </r>
    <r>
      <rPr>
        <b/>
        <sz val="16"/>
        <color theme="1"/>
        <rFont val="Calibri"/>
        <family val="2"/>
        <scheme val="minor"/>
      </rPr>
      <t xml:space="preserve">
закрыть короткую позицию:
</t>
    </r>
    <r>
      <rPr>
        <sz val="16"/>
        <color theme="1"/>
        <rFont val="Calibri"/>
        <family val="2"/>
        <scheme val="minor"/>
      </rPr>
      <t xml:space="preserve">текущее значение MACDH превышает нуль ИЛИ превышает собственный уровень, показанный в предыдущий день. </t>
    </r>
  </si>
  <si>
    <r>
      <t xml:space="preserve">открыть длинную позицию(купить): 
</t>
    </r>
    <r>
      <rPr>
        <sz val="16"/>
        <color theme="1"/>
        <rFont val="Calibri"/>
        <family val="2"/>
        <scheme val="minor"/>
      </rPr>
      <t>цена закрытия превысит значение ЭСС длиной в 200(120/44/5) дней за предшествующий день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цена закрытия упадет ниже значения ЭСС длиной в 200(120/44/5) дней за предшествующий день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</t>
    </r>
    <r>
      <rPr>
        <sz val="16"/>
        <color theme="1"/>
        <rFont val="Calibri"/>
        <family val="2"/>
        <scheme val="minor"/>
      </rPr>
      <t>цена закрытия упадет ниже значения ЭСС длиной в 200(120/44/5) дней за предшествующий день</t>
    </r>
    <r>
      <rPr>
        <b/>
        <sz val="16"/>
        <color theme="1"/>
        <rFont val="Calibri"/>
        <family val="2"/>
        <scheme val="minor"/>
      </rPr>
      <t xml:space="preserve">
закрыть короткую позицию:
</t>
    </r>
    <r>
      <rPr>
        <sz val="16"/>
        <color theme="1"/>
        <rFont val="Calibri"/>
        <family val="2"/>
        <scheme val="minor"/>
      </rPr>
      <t>цена закрытия превысит значение ЭСС длиной в 200(120/44/5) дней за предшествующий день</t>
    </r>
  </si>
  <si>
    <t>$100 -&gt; 
200(120/44/5) дней: $109 158/ $508 772/ $3 251 721/ $16млрд
(за 72 года при условии полного вложения капитала, реинвестиции прибыли, без учета расходов на транксации и налоги)</t>
  </si>
  <si>
    <t>MACD  =  EMA(n) - EMA(m), 
MACDH = EMA(p, MACD),
EMA = (C - Ep)K  + Ep</t>
  </si>
  <si>
    <t>C - цена закрытия текущего периода
Ep - ЭСС предшествующего периода
K - постоянная сглаживания, K = 2/(n + 1)
n - число периодов простого скользящего среднего</t>
  </si>
  <si>
    <t>MACD  =  EMA(n) - EMA(m), 
MACDH = EMA(p, MACD),
EMA = (C - Ep)K  + Ep
дополнительно будет рассматриваться угол наклона гистограммы (то есть, возрастает цена или падает. Вычисляется как разность MACDH за предыдущий день и MACDH за текущий день)</t>
  </si>
  <si>
    <r>
      <t xml:space="preserve">Как видно, выгоднее использовать 3/33 вместо 12/26. Это наиболее оптимизированный вариант, судя по книге! Несмотря на высокую прибыльность, торговые сигналы в большинстве случаев оказались </t>
    </r>
    <r>
      <rPr>
        <b/>
        <sz val="16"/>
        <color theme="1"/>
        <rFont val="Calibri"/>
        <family val="2"/>
        <scheme val="minor"/>
      </rPr>
      <t>ложными</t>
    </r>
    <r>
      <rPr>
        <sz val="16"/>
        <color theme="1"/>
        <rFont val="Calibri"/>
        <family val="2"/>
        <scheme val="minor"/>
      </rPr>
      <t>. Количество верных сигналов составляет всего 45,07% для (12, 26, 9)/ 47,42% для (3, 33, 3)</t>
    </r>
  </si>
  <si>
    <t>$100 -&gt; 
(12, 26, 9): $3 631 710, 
(3, 33, 3): $1 682 521 344
(за 72 года при условии полного вложения капитала, реинвестиции прибыли, без учета расходов на транксации и налоги)</t>
  </si>
  <si>
    <r>
      <t xml:space="preserve">открыть длинную позицию(купить):
закрыть длинную позицию(продать):
</t>
    </r>
    <r>
      <rPr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закрыть короткую позицию:
</t>
    </r>
  </si>
  <si>
    <t>частота торговли</t>
  </si>
  <si>
    <t>EMA - ЭСС
C - цена закрытия текущего периода
Ep - ЭСС предшествующего периода
K - постоянная сглаживания, K = 2/(n + 1)
n,m,p - число периодов простого скользящего среднего
обязательное условие: мы отнимаем из более быстрого менее быстрое(13 быстрее, чем 26)</t>
  </si>
  <si>
    <t>1) KST = W1*EMAx1(RoC(x1)) + W2*EMAx2(RoC(x2)) + W3*EMAx3(RoC(x3))+ W4*EMAx4(RoC(x4))
WKST = KST/(W1 + W2 + W3 + W4)
2) KST = EMAx1(RoC(x1)) + 2*EMAx2(RoC(x2)) + 3*EMAx3(RoC(x3))+ 4*EMAx4(RoC(x4))
WKST = KST / 10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</si>
  <si>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когда KST пересекает свою скользящую среднюю снизу вверх.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когда KST пересекает свою скользящую среднюю сверху вниз.</t>
    </r>
  </si>
  <si>
    <t>$100 -&gt; 
$9 493, 
(за 72 года при условии полного вложения капитала, реинвестиции прибыли, без учета расходов на транксации и налоги)</t>
  </si>
  <si>
    <t xml:space="preserve">верные сигналы подаются в 60% случаев. </t>
  </si>
  <si>
    <t>1 раз в 925,3 дня</t>
  </si>
  <si>
    <t>1) цены закрытия за периоды x1, x2, x3, x4</t>
  </si>
  <si>
    <t>1) цены закрытия за периоды n, m, p</t>
  </si>
  <si>
    <t>SMAn(t) = (P(t - n + 1) + P(t - n + 2) +  …. + P(t))/n
SMAn(t) = SMA(t - 1) - P(t - n)/n + P(t)/n - рекурентная формула</t>
  </si>
  <si>
    <t>SMA(t) - простое скользящее среднее в момент времени t 
P(t) - стоимость закрытия в момент времени t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</si>
  <si>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когда цена закрытия больше значения SMA дневной цены закрытия предшествующего дня длиной 126(66, 5, 4, 1) дней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когда цена закрытия меньше значения SMA дневной цены закрытия предшествующего дня длиной 126(66, 5, 4, 1) дней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</t>
    </r>
    <r>
      <rPr>
        <sz val="16"/>
        <color theme="1"/>
        <rFont val="Calibri"/>
        <family val="2"/>
        <scheme val="minor"/>
      </rPr>
      <t>когда цена закрытия меньше значения SMA дневной цены закрытия предшествующего дня длиной 126(66, 5, 4, 1) дней</t>
    </r>
    <r>
      <rPr>
        <b/>
        <sz val="16"/>
        <color theme="1"/>
        <rFont val="Calibri"/>
        <family val="2"/>
        <scheme val="minor"/>
      </rPr>
      <t xml:space="preserve">
закрыть короткую позицию:
</t>
    </r>
    <r>
      <rPr>
        <sz val="16"/>
        <color theme="1"/>
        <rFont val="Calibri"/>
        <family val="2"/>
        <scheme val="minor"/>
      </rPr>
      <t>когда цена закрытия больше значения SMA дневной цены закрытия предшествующего дня длиной 126(66, 5, 4, 1) дней</t>
    </r>
  </si>
  <si>
    <t>$100 -&gt; 
126(66/5/4/1) дней: $426 745/ $639 933/ $млрд/ $млрд/ $млрд
(за 72 года при условии полного вложения капитала, реинвестиции прибыли, без учета расходов на транксации и налоги)</t>
  </si>
  <si>
    <t xml:space="preserve">процент прибыльных транкзакций составляет всего 20,88%. Но прибыль такая высокая вследствие возможности такой стратегии фиксировать убытки </t>
  </si>
  <si>
    <t>126/66/5/4/1 дней</t>
  </si>
  <si>
    <t>200/120/44/5 дней</t>
  </si>
  <si>
    <t>EMA - ЭСС
C - цена закрытия текущего периода
Ep - ЭСС предшествующего периода
K - постоянная сглаживания, K = 2/(n + 1)
n,m,p - число периодов простого скользящего среднего
n, m, p = (13, 26, 9) / (3, 33, 3)
обязательное условие: мы отнимаем из более быстрого менее быстрое(например, SMA(13) - SMA(26))</t>
  </si>
  <si>
    <t xml:space="preserve">EMAn - ЭСС с периодом n
C - цена закрытия текущего периода
Ep - ЭСС предшествующего периода
K - постоянная сглаживания, K = 2/(n + 1)
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</si>
  <si>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цена закрытия снизу вверх пересекает все три ЭСС, а именно ЭСС дневно цены закрытия длиной 10, 50 200 дней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 xml:space="preserve"> цена закрытия сверху вниз пересекает любое из трех ЭСС, а именно ЭСС дневно цены закрытия длиной 10, 50 200 дней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</t>
    </r>
    <r>
      <rPr>
        <sz val="16"/>
        <color theme="1"/>
        <rFont val="Calibri"/>
        <family val="2"/>
        <scheme val="minor"/>
      </rPr>
      <t>цена закрытия сверху вниз пересекает все три ЭСС, а именно ЭСС дневно цены закрытия длиной 10, 50 200 дней</t>
    </r>
    <r>
      <rPr>
        <b/>
        <sz val="16"/>
        <color theme="1"/>
        <rFont val="Calibri"/>
        <family val="2"/>
        <scheme val="minor"/>
      </rPr>
      <t xml:space="preserve">
закрыть короткую позицию:
</t>
    </r>
    <r>
      <rPr>
        <sz val="16"/>
        <color theme="1"/>
        <rFont val="Calibri"/>
        <family val="2"/>
        <scheme val="minor"/>
      </rPr>
      <t>цена закрытия снизу вверх пересекает любое из трех ЭСС, а именно ЭСС дневно цены закрытия длиной 10, 50 200 дней</t>
    </r>
  </si>
  <si>
    <t>EMAn = (C - Ep)K  + Ep
используется три EMA с разным периодом. Исследуется пересечение графика с этими EMA</t>
  </si>
  <si>
    <t>$100 -&gt; 
$3 189 323, 
(за 72 года при условии полного вложения капитала, реинвестиции прибыли, без учета расходов на транксации и налоги)</t>
  </si>
  <si>
    <t>я так понимаю, что вместо 5, 50, 200 можно использовать другие числа. Или на крайний случай уменшать масшаб , то есть анализировать не дни, а часы, минуты и тд и тп</t>
  </si>
  <si>
    <t>C - цена закрытия текущего периода
SMAn - простая скользящая средняя с периодом n</t>
  </si>
  <si>
    <t>(C - SMAn) / SMAn * 100%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</si>
  <si>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 xml:space="preserve">когда осцилятор переходит в область положительных значений 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 xml:space="preserve">когда осцилятор переходит в область положительных значений </t>
    </r>
    <r>
      <rPr>
        <b/>
        <sz val="16"/>
        <color theme="1"/>
        <rFont val="Calibri"/>
        <family val="2"/>
        <scheme val="minor"/>
      </rPr>
      <t xml:space="preserve">
</t>
    </r>
  </si>
  <si>
    <t>$100 -&gt; 
$97 517, 
(за 72 года при условии полного вложения капитала, реинвестиции прибыли, без учета расходов на транксации и налоги)</t>
  </si>
  <si>
    <t>осцилятор плохо проявляет себя на коротких позизициях. Сигналы оказывались верными лишь в  29,94% случаев. Однако средний результат выигрышной сделки значительно преышал средние убытки убыточной сделки</t>
  </si>
  <si>
    <t>сигналы оказывались верными лишь в  35,75% случаев. Однако средний результат выигрышной сделки значительно преышал средние убытки убыточной сделки</t>
  </si>
  <si>
    <t xml:space="preserve">автором использовался асцилятор длиной в 40 недель. Думаю, что если использовать более короткий период, то прибыль можно увеличить. </t>
  </si>
  <si>
    <t>RSI = 100 - 100/ (1 + RC)</t>
  </si>
  <si>
    <t>RSI - индекс относительной силы
RC - отношение ЭСС приростов цены за n периодов к абсолютному значению ЭСС падений цены за n периодов</t>
  </si>
  <si>
    <t>1) цены закрытия за n перидов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</si>
  <si>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пятидневный индикатор RSI за пять дней менье 30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пятидневный индикаотр RSI больше 70</t>
    </r>
    <r>
      <rPr>
        <b/>
        <sz val="16"/>
        <color theme="1"/>
        <rFont val="Calibri"/>
        <family val="2"/>
        <scheme val="minor"/>
      </rPr>
      <t xml:space="preserve">
</t>
    </r>
  </si>
  <si>
    <t>$100 -&gt; 
$717, 
(за 72 года при условии полного вложения капитала, реинвестиции прибыли, без учета расходов на транксации и налоги)</t>
  </si>
  <si>
    <t>короткие позиции не приносили прибыли(их открытие сократило бы прибыль вдвое). RSI давал правильные показание в 85,94% случаев на длинных позициях</t>
  </si>
  <si>
    <t xml:space="preserve">автором использовался период длиной в 5 дней. Думаю, что если использовать более короткий период, то прибыль можно увеличить. </t>
  </si>
  <si>
    <t>индекс относительной волатильности 
(Relative volatility index, RVI)</t>
  </si>
  <si>
    <t>RVI = ( close - open ) / ( high - low )
SMA(10, RVI)</t>
  </si>
  <si>
    <t>RVI - индекс относительной волатильности
close - цена закрытия
open - цена открытия 
high - максимальная цена
low - минимальная цена
SMA(10, RVI) - простое скользящее среднее с периодом 10 от индикатора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</si>
  <si>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если показания индикатора больше нуля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если показания индикатора меньше нуля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</t>
    </r>
    <r>
      <rPr>
        <sz val="16"/>
        <color theme="1"/>
        <rFont val="Calibri"/>
        <family val="2"/>
        <scheme val="minor"/>
      </rPr>
      <t>если показания индикатора меньше нуля</t>
    </r>
    <r>
      <rPr>
        <b/>
        <sz val="16"/>
        <color theme="1"/>
        <rFont val="Calibri"/>
        <family val="2"/>
        <scheme val="minor"/>
      </rPr>
      <t xml:space="preserve">
закрыть короткую позицию:
</t>
    </r>
    <r>
      <rPr>
        <sz val="16"/>
        <color theme="1"/>
        <rFont val="Calibri"/>
        <family val="2"/>
        <scheme val="minor"/>
      </rPr>
      <t>если показания индикатора больше нуля</t>
    </r>
  </si>
  <si>
    <t>$100 -&gt; 
$867, 
(за 72 года при условии полного вложения капитала, реинвестиции прибыли, без учета расходов на транксации и налоги)</t>
  </si>
  <si>
    <t xml:space="preserve">такая маленькая прибыль обуславливается тем, что индикатор книге редко давал результаты(пять раз в 20 лет). Но данная стратегия отличается от стратегии, описанной в книге, так что и прибыль должна быть больше. </t>
  </si>
  <si>
    <t xml:space="preserve">1) цена закрытия
2) минимальная и максимальная цены </t>
  </si>
  <si>
    <t>K = 100* ( C - L ) / ( H - L )
%K = SMA(3, K)
%D = SMA(3, %K)</t>
  </si>
  <si>
    <t>%K - трехпериодное ПСС для K
%D - трехпериодное ПСС %K
K - положение текущей цены внутри последнего по времени ценового периода
C - последняя цена закрытия акции или контракта
H - максимум цены за последние n периодов
L -  минимум цены за последние n периодов
n - число периодов</t>
  </si>
  <si>
    <t>в книге говоится, что торговля приносит прибыль при любом %K длиной от 4 до 50 дней(  )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</si>
  <si>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когда %K меньше 30 ( + текущая цена закрытия выше ЭСС длиной n дней )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когда %K больше 70 ( + текущая цена закрытия ниже ЭСС длиной n дней )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</t>
    </r>
    <r>
      <rPr>
        <sz val="16"/>
        <color theme="1"/>
        <rFont val="Calibri"/>
        <family val="2"/>
        <scheme val="minor"/>
      </rPr>
      <t>когда %K больше 70 ( + текущая цена закрытия ниже ЭСС длиной n дней )</t>
    </r>
    <r>
      <rPr>
        <b/>
        <sz val="16"/>
        <color theme="1"/>
        <rFont val="Calibri"/>
        <family val="2"/>
        <scheme val="minor"/>
      </rPr>
      <t xml:space="preserve">
закрыть короткую позицию:
</t>
    </r>
    <r>
      <rPr>
        <sz val="16"/>
        <color theme="1"/>
        <rFont val="Calibri"/>
        <family val="2"/>
        <scheme val="minor"/>
      </rPr>
      <t>когда %K меньше 30 ( + текущая цена закрытия выше ЭСС длиной n дней )</t>
    </r>
  </si>
  <si>
    <t>$100 -&gt; 
$1 215 ( $825 ), 
(за 72 года при условии полного вложения капитала, реинвестиции прибыли, без учета расходов на транксации и налоги)</t>
  </si>
  <si>
    <t>торговля совершалась по данным в книге редко. Процент верных сигналов составляет 70,64% всех случаев. ( торговля сорешалась в два раза реже, чем в первом случае. Процент верных сигналов составил 72% )</t>
  </si>
  <si>
    <t>WMA - взвешенное скользящее среднее
Pi - цена закрытия в момент времени i
n -  период WMA</t>
  </si>
  <si>
    <t>1)цены закрытия за период n</t>
  </si>
  <si>
    <t>взвешенное скользящее среднее, ВСС
(weighted moving average, WMA)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</si>
  <si>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цена закрытия выше вчерашнего 6-дневного ВСС цен хакрытия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цена закрытия ниже вчерашнего 6-дневного ВСС цен хакрытия</t>
    </r>
    <r>
      <rPr>
        <b/>
        <sz val="16"/>
        <color theme="1"/>
        <rFont val="Calibri"/>
        <family val="2"/>
        <scheme val="minor"/>
      </rPr>
      <t xml:space="preserve">
открыть короткую позицию(коротко купить):
</t>
    </r>
    <r>
      <rPr>
        <sz val="16"/>
        <color theme="1"/>
        <rFont val="Calibri"/>
        <family val="2"/>
        <scheme val="minor"/>
      </rPr>
      <t>цена закрытия ниже вчерашнего 6-дневного ВСС цен хакрытия</t>
    </r>
    <r>
      <rPr>
        <b/>
        <sz val="16"/>
        <color theme="1"/>
        <rFont val="Calibri"/>
        <family val="2"/>
        <scheme val="minor"/>
      </rPr>
      <t xml:space="preserve">
закрыть короткую позицию:
</t>
    </r>
    <r>
      <rPr>
        <sz val="16"/>
        <color theme="1"/>
        <rFont val="Calibri"/>
        <family val="2"/>
        <scheme val="minor"/>
      </rPr>
      <t>цена закрытия выше вчерашнего 6-дневного ВСС цен хакрытия</t>
    </r>
  </si>
  <si>
    <t>$100 -&gt; 
$10 772 985 856, 
(за 72 года при условии полного вложения капитала, реинвестиции прибыли, без учета расходов на транксации и налоги)</t>
  </si>
  <si>
    <t>только 38,48% сделок были прибыльными. Но данная стратегия быстро ограничивает убытки. И позволяет прибыли расти</t>
  </si>
  <si>
    <t>6 дней, но, как я понимаю, можно меньше. Например, 3 дня. И рассматривать полдня как отрезок времени</t>
  </si>
  <si>
    <t xml:space="preserve">1) минимальная и максимальна цена за период
2) цены закрытия за период n
3) SMA
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</si>
  <si>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MACD пересекает снизу вверх собственную MACDH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MACD пересекает сверху вниз собственную MACDH</t>
    </r>
  </si>
  <si>
    <t>$100 -&gt; 
$3 586, 
(за 72 года при условии полного вложения капитала, реинвестиции прибыли, без учета расходов на транксации и налоги)</t>
  </si>
  <si>
    <t>основная роль данного индикатора - это вспомогательная роль в индикаторе ниже. Открытие коротких позиций сократило бы прибыль на 84%. Процент верных сигналов равен 58,62%. Торговля совершается крайне редко</t>
  </si>
  <si>
    <t>ясно, что месяцы можно превратить в дни, часы и тд и тп</t>
  </si>
  <si>
    <t>буковку M можно убрать нафиг, так как она ни на что не влияет</t>
  </si>
  <si>
    <t>M = SMA(t) - SMA(t - n)</t>
  </si>
  <si>
    <t>SMA(t) - простое скользящее среднее в момент времени t с периодом n
M - значение осциллятора</t>
  </si>
  <si>
    <t>осциллятор на основе скользящих средних
(moving average oscillators)</t>
  </si>
  <si>
    <t>1) цены закрытия за период 2n - 1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</si>
  <si>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 xml:space="preserve">когда M поднимается выше нуля. 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когда M опускается ниже нуля</t>
    </r>
  </si>
  <si>
    <t>взято из книги Мёрфи. Про короткие позиции ничего не написано</t>
  </si>
  <si>
    <t>это моментум-осциллятор, так что, думаю, надо брать маленькие промежутки для анализа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</si>
  <si>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когда ROC больше нуля за последние n периодов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когда ROC меньше нуля за последние n периодов</t>
    </r>
    <r>
      <rPr>
        <b/>
        <sz val="16"/>
        <color theme="1"/>
        <rFont val="Calibri"/>
        <family val="2"/>
        <scheme val="minor"/>
      </rPr>
      <t xml:space="preserve">
</t>
    </r>
  </si>
  <si>
    <t>$100 -&gt; 
$91 674, 
(за 72 года при условии полного вложения капитала, реинвестиции прибыли, без учета расходов на транксации и налоги)</t>
  </si>
  <si>
    <t xml:space="preserve">этот индикатор сувствителен к скачкам цены </t>
  </si>
  <si>
    <t>циклический буффер надо использовать не для считанных данных, а для посчитанных, то есть записывать значение SMA в циклический буффер</t>
  </si>
  <si>
    <t>в книге реукомендуется использовать 18 недельный период</t>
  </si>
  <si>
    <t>DEMA = EMA(Price, n) + EMA(err, n) = 
=2*EMA(Price, n) - EMA(EMA(Price, n), n)</t>
  </si>
  <si>
    <t>DEMA - двойное экспоненциальное среднее
Price - цена в момент времени t
err = Price - EMA(Price, n) - ошибка EMA</t>
  </si>
  <si>
    <r>
      <t xml:space="preserve">открыть длинную позицию(купить):
</t>
    </r>
    <r>
      <rPr>
        <sz val="16"/>
        <color theme="1"/>
        <rFont val="Calibri"/>
        <family val="2"/>
        <scheme val="minor"/>
      </rPr>
      <t>когда значение цены закрытия больше значения ДЭСС длиной 3 дня</t>
    </r>
    <r>
      <rPr>
        <b/>
        <sz val="16"/>
        <color theme="1"/>
        <rFont val="Calibri"/>
        <family val="2"/>
        <scheme val="minor"/>
      </rPr>
      <t xml:space="preserve">
закрыть длинную позицию(продать):
</t>
    </r>
    <r>
      <rPr>
        <sz val="16"/>
        <color theme="1"/>
        <rFont val="Calibri"/>
        <family val="2"/>
        <scheme val="minor"/>
      </rPr>
      <t>когда значение цены закрытия меньше значения ДЭСС длиной 3 дня</t>
    </r>
  </si>
  <si>
    <t>$100 -&gt; 
$545, 
(за 72 года при условии полного вложения капитала, реинвестиции прибыли, без учета расходов на транксации и налоги)</t>
  </si>
  <si>
    <t>этот индикатор лучше проявляет себя на краткосрочных периодах, чем обычное экспоненциальное скользящее среднее, но на длинных промежутках значительно хуже</t>
  </si>
  <si>
    <t>автор книги рекомендует использовать период, равный трем дням</t>
  </si>
  <si>
    <t>WMA = (Pn-1 + 2*Pn-2 + … + i*Pn-i + … n*P1) / (1 + … + n)</t>
  </si>
  <si>
    <t>1) цены закрытия за периоды n,  m, p
n, m, p = 3, 33, 3 месяцев</t>
  </si>
  <si>
    <t>ROC = 100 *( (V(t) / V(t - n)) - 1)</t>
  </si>
  <si>
    <t>WKST - взвешенный индикатор KST
KST -   индикатор Знать наверняка
Wi - вес. В большинстве источников используют значения W1, W2, W3, W4 = 1, 2, 3, 4 соответственно 
RoCi  = (𝑐𝑙𝑜𝑠𝑒(𝑡)−𝑐𝑙𝑜𝑠𝑒(𝑡−𝑥𝑖))/(𝑐𝑙𝑜𝑠𝑒(𝑡−𝑥𝑖)) * 100% -  темп изменения цены
close(t) - цена закрытия в момент времени t
EMAxi - ЭСС с периодом xi</t>
  </si>
  <si>
    <t>индикатор знать наверняка
(know sure thing, KST), 373</t>
  </si>
  <si>
    <t>метод схождения-расхождения скользящих средних 
(MACD histogram), 438</t>
  </si>
  <si>
    <t>сезоный индикатор: концепция Элдера(версия Колби)
(indicator seasons), 332</t>
  </si>
  <si>
    <t>двойная экспоненциальная скользящая средняя ДЭСС
(bouble exponentioal moving average, DEMA), 244</t>
  </si>
  <si>
    <t>индикатор скорости изменения цены
(ROC), 630</t>
  </si>
  <si>
    <t>простое скользящее среднее
(simple moving avarage, SMA), 681</t>
  </si>
  <si>
    <t xml:space="preserve">экспоненциальное скользящее среднее, экспоненциальное сглаживание
(exponential moving avarage, EMA), 286 </t>
  </si>
  <si>
    <t>анализ в нескльких временных масшабах с использованием правила пересечения ЭСС, 445</t>
  </si>
  <si>
    <t>осцилятор изменения темпа движения цен, 
rate of price movament, ROPM</t>
  </si>
  <si>
    <t>индекс относительной силы
(Relative strength index, RSI), 644</t>
  </si>
  <si>
    <t xml:space="preserve">ROC - 
V(t) - цена закрытия в момент времени t
n -  период </t>
  </si>
  <si>
    <t>K = max( H - Cp, L - Cp), 
H - максимальная цена текущего периода
Cp - цена закрытия предшествующего периоды
L - минимальная цена текущего периода
M - значение лимита изменения цена, установленное на фьючерсной бирже(при отсутствия лимит а M = 30 000)
C - цена закрытия текущего периода
O - цена открытия текущего периода
Op - цена открытия предшествующего периода
R = (H - Cp) - 0.5(L - C) + 0.25(Cp - Op), если H - Cp - наибольшее
R = (L - Cp) - 0.5(H - C) + 0.25(Cp - Op), если  L - Cp - наибольшее
R = (H - L) + 0.25(Cp - Op),  если H - L -наибольшее</t>
  </si>
  <si>
    <t>стохастический осциллятор, стохастик Лейна
(Stochastics, Lane's stochastics), 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</si>
</sst>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2088822</xdr:colOff>
      <xdr:row>7</xdr:row>
      <xdr:rowOff>1466523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5ADB6F-1A2E-0B44-B2F5-A8DE1B816C0A}"/>
            </a:ext>
          </a:extLst>
        </xdr:cNvPr>
        <xdr:cNvSpPr txBox="1"/>
      </xdr:nvSpPr>
      <xdr:spPr>
        <a:xfrm>
          <a:off x="10526039" y="284126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0016-AA59-494F-A662-790A113FA08B}">
  <dimension ref="A1:W36"/>
  <sheetViews>
    <sheetView tabSelected="1" topLeftCell="A11" zoomScale="83" zoomScaleNormal="115" workbookViewId="0">
      <selection activeCell="B14" sqref="B14"/>
    </sheetView>
  </sheetViews>
  <sheetFormatPr baseColWidth="10" defaultRowHeight="21" x14ac:dyDescent="0.2"/>
  <cols>
    <col min="1" max="1" width="11" style="6" bestFit="1" customWidth="1"/>
    <col min="2" max="2" width="40.83203125" style="4" customWidth="1"/>
    <col min="3" max="3" width="60.83203125" style="20" customWidth="1"/>
    <col min="4" max="4" width="51.83203125" style="8" customWidth="1"/>
    <col min="5" max="5" width="36.5" style="8" customWidth="1"/>
    <col min="6" max="6" width="82.33203125" style="12" customWidth="1"/>
    <col min="7" max="7" width="37.5" style="11" customWidth="1"/>
    <col min="8" max="8" width="31.1640625" style="10" customWidth="1"/>
    <col min="9" max="9" width="26.33203125" style="22" bestFit="1" customWidth="1"/>
    <col min="10" max="10" width="15.83203125" bestFit="1" customWidth="1"/>
  </cols>
  <sheetData>
    <row r="1" spans="1:23" s="49" customFormat="1" ht="55" thickBot="1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10</v>
      </c>
      <c r="H1" s="48" t="s">
        <v>8</v>
      </c>
      <c r="I1" s="48" t="s">
        <v>49</v>
      </c>
    </row>
    <row r="2" spans="1:23" s="44" customFormat="1" ht="409.6" thickBot="1" x14ac:dyDescent="0.25">
      <c r="A2" s="53">
        <v>1</v>
      </c>
      <c r="B2" s="15" t="s">
        <v>11</v>
      </c>
      <c r="C2" s="16" t="s">
        <v>6</v>
      </c>
      <c r="D2" s="45" t="s">
        <v>144</v>
      </c>
      <c r="E2" s="46" t="s">
        <v>7</v>
      </c>
      <c r="F2" s="17" t="s">
        <v>9</v>
      </c>
      <c r="G2" s="18" t="s">
        <v>18</v>
      </c>
      <c r="H2" s="18" t="s">
        <v>110</v>
      </c>
      <c r="I2" s="21"/>
      <c r="O2" s="36">
        <v>3</v>
      </c>
      <c r="P2" s="37" t="s">
        <v>20</v>
      </c>
      <c r="Q2" s="38" t="s">
        <v>21</v>
      </c>
      <c r="R2" s="39" t="s">
        <v>22</v>
      </c>
      <c r="S2" s="40" t="s">
        <v>27</v>
      </c>
      <c r="T2" s="41" t="s">
        <v>23</v>
      </c>
      <c r="U2" s="43" t="s">
        <v>32</v>
      </c>
      <c r="V2" s="42" t="s">
        <v>38</v>
      </c>
      <c r="W2" s="43"/>
    </row>
    <row r="3" spans="1:23" s="44" customFormat="1" ht="409.6" thickBot="1" x14ac:dyDescent="0.25">
      <c r="A3" s="53">
        <v>2</v>
      </c>
      <c r="B3" s="15" t="s">
        <v>12</v>
      </c>
      <c r="C3" s="16" t="s">
        <v>13</v>
      </c>
      <c r="D3" s="45" t="s">
        <v>14</v>
      </c>
      <c r="E3" s="46" t="s">
        <v>15</v>
      </c>
      <c r="F3" s="17" t="s">
        <v>16</v>
      </c>
      <c r="G3" s="18" t="s">
        <v>17</v>
      </c>
      <c r="H3" s="18" t="s">
        <v>19</v>
      </c>
      <c r="I3" s="21"/>
      <c r="O3" s="30">
        <v>5</v>
      </c>
      <c r="P3" s="31" t="s">
        <v>31</v>
      </c>
      <c r="Q3" s="32" t="s">
        <v>32</v>
      </c>
      <c r="R3" s="32" t="s">
        <v>32</v>
      </c>
      <c r="S3" s="32" t="s">
        <v>32</v>
      </c>
      <c r="T3" s="33" t="s">
        <v>34</v>
      </c>
      <c r="U3" s="34" t="s">
        <v>33</v>
      </c>
      <c r="V3" s="34" t="s">
        <v>35</v>
      </c>
      <c r="W3" s="35"/>
    </row>
    <row r="4" spans="1:23" s="44" customFormat="1" ht="177" thickBot="1" x14ac:dyDescent="0.25">
      <c r="A4" s="53">
        <v>3</v>
      </c>
      <c r="B4" s="15" t="s">
        <v>24</v>
      </c>
      <c r="C4" s="16" t="s">
        <v>25</v>
      </c>
      <c r="D4" s="45" t="s">
        <v>26</v>
      </c>
      <c r="E4" s="46" t="s">
        <v>105</v>
      </c>
      <c r="F4" s="17" t="s">
        <v>28</v>
      </c>
      <c r="G4" s="18" t="s">
        <v>29</v>
      </c>
      <c r="H4" s="18" t="s">
        <v>30</v>
      </c>
      <c r="I4" s="21"/>
    </row>
    <row r="5" spans="1:23" s="44" customFormat="1" ht="265" thickBot="1" x14ac:dyDescent="0.25">
      <c r="A5" s="53">
        <v>4</v>
      </c>
      <c r="B5" s="23" t="s">
        <v>139</v>
      </c>
      <c r="C5" s="24" t="s">
        <v>36</v>
      </c>
      <c r="D5" s="25" t="s">
        <v>44</v>
      </c>
      <c r="E5" s="26" t="s">
        <v>39</v>
      </c>
      <c r="F5" s="27" t="s">
        <v>41</v>
      </c>
      <c r="G5" s="28" t="s">
        <v>42</v>
      </c>
      <c r="H5" s="28" t="s">
        <v>37</v>
      </c>
      <c r="I5" s="29" t="s">
        <v>64</v>
      </c>
    </row>
    <row r="6" spans="1:23" s="44" customFormat="1" ht="243" thickBot="1" x14ac:dyDescent="0.25">
      <c r="A6" s="53">
        <v>5</v>
      </c>
      <c r="B6" s="23" t="s">
        <v>134</v>
      </c>
      <c r="C6" s="24" t="s">
        <v>43</v>
      </c>
      <c r="D6" s="25" t="s">
        <v>50</v>
      </c>
      <c r="E6" s="26" t="s">
        <v>130</v>
      </c>
      <c r="F6" s="27" t="s">
        <v>106</v>
      </c>
      <c r="G6" s="28" t="s">
        <v>107</v>
      </c>
      <c r="H6" s="29" t="s">
        <v>108</v>
      </c>
      <c r="I6" s="29" t="s">
        <v>109</v>
      </c>
    </row>
    <row r="7" spans="1:23" s="44" customFormat="1" ht="331" thickBot="1" x14ac:dyDescent="0.25">
      <c r="A7" s="53">
        <v>6</v>
      </c>
      <c r="B7" s="23" t="s">
        <v>135</v>
      </c>
      <c r="C7" s="24" t="s">
        <v>45</v>
      </c>
      <c r="D7" s="25" t="s">
        <v>65</v>
      </c>
      <c r="E7" s="26" t="s">
        <v>57</v>
      </c>
      <c r="F7" s="27" t="s">
        <v>40</v>
      </c>
      <c r="G7" s="28" t="s">
        <v>47</v>
      </c>
      <c r="H7" s="28" t="s">
        <v>46</v>
      </c>
      <c r="I7" s="29" t="s">
        <v>109</v>
      </c>
    </row>
    <row r="8" spans="1:23" s="44" customFormat="1" ht="221" thickBot="1" x14ac:dyDescent="0.25">
      <c r="A8" s="53">
        <v>7</v>
      </c>
      <c r="B8" s="23" t="s">
        <v>133</v>
      </c>
      <c r="C8" s="24" t="s">
        <v>51</v>
      </c>
      <c r="D8" s="25" t="s">
        <v>132</v>
      </c>
      <c r="E8" s="26" t="s">
        <v>56</v>
      </c>
      <c r="F8" s="27" t="s">
        <v>52</v>
      </c>
      <c r="G8" s="28" t="s">
        <v>53</v>
      </c>
      <c r="H8" s="28" t="s">
        <v>54</v>
      </c>
      <c r="I8" s="29" t="s">
        <v>55</v>
      </c>
    </row>
    <row r="9" spans="1:23" s="44" customFormat="1" ht="265" thickBot="1" x14ac:dyDescent="0.25">
      <c r="A9" s="53">
        <v>8</v>
      </c>
      <c r="B9" s="23" t="s">
        <v>138</v>
      </c>
      <c r="C9" s="24" t="s">
        <v>58</v>
      </c>
      <c r="D9" s="23" t="s">
        <v>59</v>
      </c>
      <c r="E9" s="26" t="s">
        <v>39</v>
      </c>
      <c r="F9" s="27" t="s">
        <v>60</v>
      </c>
      <c r="G9" s="28" t="s">
        <v>61</v>
      </c>
      <c r="H9" s="23" t="s">
        <v>62</v>
      </c>
      <c r="I9" s="29" t="s">
        <v>63</v>
      </c>
    </row>
    <row r="10" spans="1:23" s="44" customFormat="1" ht="265" thickBot="1" x14ac:dyDescent="0.25">
      <c r="A10" s="53">
        <v>9</v>
      </c>
      <c r="B10" s="23" t="s">
        <v>140</v>
      </c>
      <c r="C10" s="24" t="s">
        <v>68</v>
      </c>
      <c r="D10" s="25" t="s">
        <v>66</v>
      </c>
      <c r="E10" s="26" t="s">
        <v>39</v>
      </c>
      <c r="F10" s="27" t="s">
        <v>67</v>
      </c>
      <c r="G10" s="28" t="s">
        <v>69</v>
      </c>
      <c r="H10" s="23" t="s">
        <v>76</v>
      </c>
      <c r="I10" s="29" t="s">
        <v>70</v>
      </c>
    </row>
    <row r="11" spans="1:23" s="44" customFormat="1" ht="243" thickBot="1" x14ac:dyDescent="0.25">
      <c r="A11" s="54">
        <v>10</v>
      </c>
      <c r="B11" s="23" t="s">
        <v>113</v>
      </c>
      <c r="C11" s="24" t="s">
        <v>72</v>
      </c>
      <c r="D11" s="23" t="s">
        <v>71</v>
      </c>
      <c r="E11" s="26" t="s">
        <v>39</v>
      </c>
      <c r="F11" s="27" t="s">
        <v>73</v>
      </c>
      <c r="G11" s="28" t="s">
        <v>74</v>
      </c>
      <c r="H11" s="23" t="s">
        <v>75</v>
      </c>
      <c r="I11" s="29" t="s">
        <v>77</v>
      </c>
      <c r="J11" s="50" t="s">
        <v>121</v>
      </c>
    </row>
    <row r="12" spans="1:23" s="44" customFormat="1" ht="177" thickBot="1" x14ac:dyDescent="0.25">
      <c r="A12" s="53">
        <v>11</v>
      </c>
      <c r="B12" s="23" t="s">
        <v>142</v>
      </c>
      <c r="C12" s="24" t="s">
        <v>78</v>
      </c>
      <c r="D12" s="23" t="s">
        <v>79</v>
      </c>
      <c r="E12" s="23" t="s">
        <v>80</v>
      </c>
      <c r="F12" s="27" t="s">
        <v>81</v>
      </c>
      <c r="G12" s="28" t="s">
        <v>82</v>
      </c>
      <c r="H12" s="23" t="s">
        <v>83</v>
      </c>
      <c r="I12" s="29" t="s">
        <v>84</v>
      </c>
    </row>
    <row r="13" spans="1:23" s="44" customFormat="1" ht="243" thickBot="1" x14ac:dyDescent="0.25">
      <c r="A13" s="53">
        <v>12</v>
      </c>
      <c r="B13" s="15" t="s">
        <v>85</v>
      </c>
      <c r="C13" s="16" t="s">
        <v>86</v>
      </c>
      <c r="D13" s="15" t="s">
        <v>87</v>
      </c>
      <c r="E13" s="46" t="s">
        <v>15</v>
      </c>
      <c r="F13" s="17" t="s">
        <v>88</v>
      </c>
      <c r="G13" s="18" t="s">
        <v>89</v>
      </c>
      <c r="H13" s="15" t="s">
        <v>90</v>
      </c>
      <c r="I13" s="21"/>
    </row>
    <row r="14" spans="1:23" s="44" customFormat="1" ht="265" thickBot="1" x14ac:dyDescent="0.25">
      <c r="A14" s="14">
        <v>13</v>
      </c>
      <c r="B14" s="15" t="s">
        <v>145</v>
      </c>
      <c r="C14" s="16" t="s">
        <v>92</v>
      </c>
      <c r="D14" s="15" t="s">
        <v>93</v>
      </c>
      <c r="E14" s="15" t="s">
        <v>91</v>
      </c>
      <c r="F14" s="17" t="s">
        <v>95</v>
      </c>
      <c r="G14" s="18" t="s">
        <v>96</v>
      </c>
      <c r="H14" s="15" t="s">
        <v>97</v>
      </c>
      <c r="I14" s="21" t="s">
        <v>94</v>
      </c>
    </row>
    <row r="15" spans="1:23" s="44" customFormat="1" ht="177" thickBot="1" x14ac:dyDescent="0.25">
      <c r="A15" s="53">
        <v>14</v>
      </c>
      <c r="B15" s="23" t="s">
        <v>100</v>
      </c>
      <c r="C15" s="24" t="s">
        <v>129</v>
      </c>
      <c r="D15" s="23" t="s">
        <v>98</v>
      </c>
      <c r="E15" s="23" t="s">
        <v>99</v>
      </c>
      <c r="F15" s="27" t="s">
        <v>101</v>
      </c>
      <c r="G15" s="28" t="s">
        <v>102</v>
      </c>
      <c r="H15" s="23" t="s">
        <v>103</v>
      </c>
      <c r="I15" s="29" t="s">
        <v>104</v>
      </c>
    </row>
    <row r="16" spans="1:23" s="44" customFormat="1" ht="133" thickBot="1" x14ac:dyDescent="0.25">
      <c r="A16" s="53">
        <v>15</v>
      </c>
      <c r="B16" s="23" t="s">
        <v>141</v>
      </c>
      <c r="C16" s="24" t="s">
        <v>111</v>
      </c>
      <c r="D16" s="23" t="s">
        <v>112</v>
      </c>
      <c r="E16" s="23" t="s">
        <v>114</v>
      </c>
      <c r="F16" s="27" t="s">
        <v>115</v>
      </c>
      <c r="G16" s="24" t="s">
        <v>32</v>
      </c>
      <c r="H16" s="23" t="s">
        <v>116</v>
      </c>
      <c r="I16" s="29" t="s">
        <v>117</v>
      </c>
    </row>
    <row r="17" spans="1:9" s="44" customFormat="1" ht="155" thickBot="1" x14ac:dyDescent="0.25">
      <c r="A17" s="53">
        <v>16</v>
      </c>
      <c r="B17" s="23" t="s">
        <v>137</v>
      </c>
      <c r="C17" s="24" t="s">
        <v>131</v>
      </c>
      <c r="D17" s="23" t="s">
        <v>143</v>
      </c>
      <c r="E17" s="23" t="s">
        <v>39</v>
      </c>
      <c r="F17" s="27" t="s">
        <v>118</v>
      </c>
      <c r="G17" s="28" t="s">
        <v>119</v>
      </c>
      <c r="H17" s="23" t="s">
        <v>120</v>
      </c>
      <c r="I17" s="29" t="s">
        <v>122</v>
      </c>
    </row>
    <row r="18" spans="1:9" ht="199" thickBot="1" x14ac:dyDescent="0.25">
      <c r="A18" s="53">
        <v>17</v>
      </c>
      <c r="B18" s="23" t="s">
        <v>136</v>
      </c>
      <c r="C18" s="24" t="s">
        <v>123</v>
      </c>
      <c r="D18" s="23" t="s">
        <v>124</v>
      </c>
      <c r="E18" s="23" t="s">
        <v>39</v>
      </c>
      <c r="F18" s="27" t="s">
        <v>125</v>
      </c>
      <c r="G18" s="28" t="s">
        <v>126</v>
      </c>
      <c r="H18" s="23" t="s">
        <v>127</v>
      </c>
      <c r="I18" s="29" t="s">
        <v>128</v>
      </c>
    </row>
    <row r="19" spans="1:9" ht="177" thickBot="1" x14ac:dyDescent="0.25">
      <c r="A19" s="51">
        <v>18</v>
      </c>
      <c r="B19" s="2"/>
      <c r="C19" s="1"/>
      <c r="D19" s="2"/>
      <c r="E19" s="2"/>
      <c r="F19" s="9" t="s">
        <v>48</v>
      </c>
      <c r="G19" s="2"/>
      <c r="H19" s="2"/>
      <c r="I19" s="13"/>
    </row>
    <row r="20" spans="1:9" ht="177" thickBot="1" x14ac:dyDescent="0.25">
      <c r="A20" s="51">
        <v>19</v>
      </c>
      <c r="B20" s="2"/>
      <c r="C20" s="1"/>
      <c r="D20" s="2"/>
      <c r="E20" s="2"/>
      <c r="F20" s="9" t="s">
        <v>48</v>
      </c>
      <c r="G20" s="2"/>
      <c r="H20" s="2"/>
      <c r="I20" s="13"/>
    </row>
    <row r="21" spans="1:9" ht="177" thickBot="1" x14ac:dyDescent="0.25">
      <c r="A21" s="51">
        <v>20</v>
      </c>
      <c r="B21" s="2"/>
      <c r="C21" s="1"/>
      <c r="D21" s="2"/>
      <c r="E21" s="2"/>
      <c r="F21" s="9" t="s">
        <v>48</v>
      </c>
      <c r="G21" s="2"/>
      <c r="H21" s="2"/>
      <c r="I21" s="13"/>
    </row>
    <row r="22" spans="1:9" ht="177" thickBot="1" x14ac:dyDescent="0.25">
      <c r="A22" s="51">
        <v>21</v>
      </c>
      <c r="B22" s="2"/>
      <c r="C22" s="1"/>
      <c r="D22" s="2"/>
      <c r="E22" s="2"/>
      <c r="F22" s="9" t="s">
        <v>48</v>
      </c>
      <c r="G22" s="2"/>
      <c r="H22" s="2"/>
      <c r="I22" s="13"/>
    </row>
    <row r="23" spans="1:9" x14ac:dyDescent="0.2">
      <c r="A23" s="52"/>
    </row>
    <row r="25" spans="1:9" x14ac:dyDescent="0.25">
      <c r="A25" s="5"/>
      <c r="B25" s="3"/>
      <c r="C25" s="19">
        <v>0</v>
      </c>
      <c r="D25" s="7"/>
      <c r="E25" s="7"/>
      <c r="F25" s="11"/>
    </row>
    <row r="26" spans="1:9" x14ac:dyDescent="0.25">
      <c r="A26" s="5"/>
      <c r="B26" s="3">
        <v>12</v>
      </c>
      <c r="C26" s="19">
        <f>(B26-C25)*2/(2) +C25</f>
        <v>12</v>
      </c>
      <c r="D26" s="7"/>
      <c r="E26" s="7"/>
      <c r="F26" s="11"/>
    </row>
    <row r="27" spans="1:9" x14ac:dyDescent="0.25">
      <c r="A27" s="5"/>
      <c r="B27" s="3">
        <v>13</v>
      </c>
      <c r="C27" s="19">
        <f>(B27-C26)*2/(3) +C26</f>
        <v>12.666666666666666</v>
      </c>
      <c r="D27" s="7"/>
      <c r="E27" s="7"/>
      <c r="F27" s="11"/>
    </row>
    <row r="28" spans="1:9" x14ac:dyDescent="0.25">
      <c r="A28" s="5"/>
      <c r="B28" s="3">
        <v>14</v>
      </c>
      <c r="C28" s="19">
        <f>(B28-C27)*2/(2) +C27</f>
        <v>14</v>
      </c>
      <c r="D28" s="7"/>
      <c r="E28" s="7"/>
      <c r="F28" s="11"/>
    </row>
    <row r="29" spans="1:9" x14ac:dyDescent="0.25">
      <c r="A29" s="5"/>
      <c r="B29" s="3">
        <v>15</v>
      </c>
      <c r="C29" s="19">
        <f>(B29-C28)*2/(5) +C28</f>
        <v>14.4</v>
      </c>
      <c r="D29" s="7"/>
      <c r="E29" s="7"/>
      <c r="F29" s="11"/>
    </row>
    <row r="30" spans="1:9" x14ac:dyDescent="0.25">
      <c r="A30" s="5"/>
      <c r="B30" s="3">
        <v>16</v>
      </c>
      <c r="C30" s="19">
        <f>(B30-C29)*2/(6) +C29</f>
        <v>14.933333333333334</v>
      </c>
      <c r="D30" s="7"/>
      <c r="E30" s="7"/>
      <c r="F30" s="11"/>
    </row>
    <row r="31" spans="1:9" x14ac:dyDescent="0.25">
      <c r="B31" s="3">
        <v>17</v>
      </c>
      <c r="C31" s="19">
        <f>(B31-C30)*2/(7) +C30</f>
        <v>15.523809523809524</v>
      </c>
    </row>
    <row r="32" spans="1:9" x14ac:dyDescent="0.25">
      <c r="B32" s="3">
        <v>18</v>
      </c>
      <c r="C32" s="19">
        <f>(B32-C31)*2/(8) +C31</f>
        <v>16.142857142857142</v>
      </c>
    </row>
    <row r="33" spans="2:3" x14ac:dyDescent="0.25">
      <c r="B33" s="3">
        <v>19</v>
      </c>
      <c r="C33" s="19">
        <f>(B33-C32)*2/(9) +C32</f>
        <v>16.777777777777779</v>
      </c>
    </row>
    <row r="34" spans="2:3" x14ac:dyDescent="0.25">
      <c r="B34" s="3">
        <v>20</v>
      </c>
      <c r="C34" s="19">
        <f>(B34-C33)*2/(10) +C33</f>
        <v>17.422222222222224</v>
      </c>
    </row>
    <row r="35" spans="2:3" x14ac:dyDescent="0.25">
      <c r="B35" s="3">
        <v>21</v>
      </c>
      <c r="C35" s="19">
        <f>(B35-C34)*2/(11) +C34</f>
        <v>18.072727272727274</v>
      </c>
    </row>
    <row r="36" spans="2:3" x14ac:dyDescent="0.25">
      <c r="B36" s="3">
        <v>22</v>
      </c>
      <c r="C36" s="19">
        <f>(B36-C35)*2/(12) +C35</f>
        <v>18.727272727272727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Лазарев</dc:creator>
  <cp:lastModifiedBy>Владимир Лазарев</cp:lastModifiedBy>
  <dcterms:created xsi:type="dcterms:W3CDTF">2019-02-28T12:24:39Z</dcterms:created>
  <dcterms:modified xsi:type="dcterms:W3CDTF">2019-03-21T09:53:04Z</dcterms:modified>
</cp:coreProperties>
</file>