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2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2'!$R$17:$Z$26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E18" i="23" a="1"/>
  <c r="E18" s="1"/>
  <c r="F18" a="1"/>
  <c r="F18" s="1"/>
  <c r="G18" a="1"/>
  <c r="G18" s="1"/>
  <c r="H18" a="1"/>
  <c r="H18" s="1"/>
  <c r="I18" a="1"/>
  <c r="I18" s="1"/>
  <c r="J18" a="1"/>
  <c r="J18" s="1"/>
  <c r="K18" a="1"/>
  <c r="K18" s="1"/>
  <c r="L18" a="1"/>
  <c r="L18" s="1"/>
  <c r="M18" a="1"/>
  <c r="M18" s="1"/>
  <c r="N18" a="1"/>
  <c r="N18" s="1"/>
  <c r="O18" a="1"/>
  <c r="O18" s="1"/>
  <c r="P18" a="1"/>
  <c r="P18" s="1"/>
  <c r="Q18" a="1"/>
  <c r="Q18" s="1"/>
  <c r="R18" a="1"/>
  <c r="R18" s="1"/>
  <c r="D18" a="1"/>
  <c r="D18" s="1"/>
  <c r="D14" i="21" a="1"/>
  <c r="D14" s="1"/>
  <c r="C18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R21" i="23" l="1"/>
  <c r="H21"/>
  <c r="O21"/>
  <c r="M21"/>
  <c r="K21"/>
  <c r="G21"/>
  <c r="P21"/>
  <c r="N21"/>
  <c r="L21"/>
  <c r="I21"/>
  <c r="E21"/>
  <c r="F21"/>
  <c r="Q21"/>
  <c r="J21"/>
  <c r="O17" i="21"/>
  <c r="O15"/>
  <c r="D19" i="23"/>
  <c r="D15" i="21"/>
  <c r="E9" i="25"/>
  <c r="E13" i="24"/>
  <c r="R19" i="23"/>
  <c r="P19"/>
  <c r="N19"/>
  <c r="J19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9" i="23"/>
  <c r="I19"/>
  <c r="M19"/>
  <c r="C20"/>
  <c r="D20" s="1"/>
  <c r="E20" s="1"/>
  <c r="F20" s="1"/>
  <c r="G20" s="1"/>
  <c r="H20" s="1"/>
  <c r="I20" s="1"/>
  <c r="J20" s="1"/>
  <c r="K20" s="1"/>
  <c r="L20" s="1"/>
  <c r="M20" s="1"/>
  <c r="N20" s="1"/>
  <c r="O20" s="1"/>
  <c r="P20" s="1"/>
  <c r="Q20" s="1"/>
  <c r="R20" s="1"/>
  <c r="D21"/>
  <c r="E19"/>
  <c r="G19"/>
  <c r="K19"/>
  <c r="O19"/>
  <c r="Q19"/>
  <c r="F19"/>
  <c r="H19"/>
  <c r="C21"/>
  <c r="G45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<sst xmlns="http://schemas.openxmlformats.org/spreadsheetml/2006/main" count="203" uniqueCount="111">
  <si>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</si>
  <si>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</si>
  <si>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</si>
  <si>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</si>
  <si>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</si>
  <si>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</si>
  <si>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</si>
  <si>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</si>
  <si>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</si>
  <si>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</si>
  <si>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</si>
  <si>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</si>
  <si>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</si>
  <si>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</si>
  <si>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</si>
  <si>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</si>
  <si>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</si>
  <si>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</si>
  <si>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</si>
  <si>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</si>
  <si>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</si>
  <si>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</si>
  <si>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</si>
  <si>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</si>
  <si>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</si>
  <si>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</si>
  <si>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</si>
  <si>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</si>
  <si>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</si>
  <si>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</si>
  <si>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</si>
  <si>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</si>
  <si>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</si>
  <si>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</si>
  <si>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</si>
  <si>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</si>
  <si>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</si>
  <si>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</si>
  <si>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</si>
  <si>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</si>
  <si>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</si>
  <si>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</si>
  <si>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</si>
  <si>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</si>
  <si>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</si>
  <si>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</si>
  <si>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</si>
  <si>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</si>
  <si>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</si>
  <si>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</si>
  <si>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</si>
  <si>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</si>
  <si>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</si>
  <si>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</si>
  <si>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</si>
  <si>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</si>
  <si>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</si>
  <si>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</si>
  <si>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</si>
  <si>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</si>
  <si>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</si>
  <si>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</si>
  <si>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</si>
  <si>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</si>
  <si>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</si>
  <si>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</si>
  <si>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</si>
  <si>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</si>
  <si>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</si>
  <si>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</si>
  <si>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</si>
  <si>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</si>
  <si>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</si>
  <si>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</si>
  <si>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</si>
  <si>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</si>
  <si>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</si>
  <si>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</si>
  <si>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</si>
  <si>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</si>
  <si>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</si>
  <si>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</si>
  <si>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</si>
  <si>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</si>
  <si>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</si>
  <si>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</si>
  <si>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</si>
  <si>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</si>
  <si>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</si>
  <si>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</si>
  <si>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</si>
  <si>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</si>
  <si>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</si>
  <si>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</si>
  <si>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</si>
  <si>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</si>
  <si>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</si>
  <si>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</si>
  <si>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</si>
  <si>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</si>
  <si>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</si>
  <si>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</si>
  <si>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</si>
  <si>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</si>
  <si>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</si>
  <si>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</si>
  <si>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</si>
  <si>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</si>
  <si>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</si>
  <si>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</si>
  <si>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>Validation des artefacts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</si>
</sst>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82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/>
    </xf>
    <xf numFmtId="0" fontId="1" fillId="21" borderId="13" xfId="43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40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39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82"/>
          <c:w val="0.92946294640153049"/>
          <c:h val="0.70464767616192425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11933312"/>
        <c:axId val="112279552"/>
      </c:lineChart>
      <c:catAx>
        <c:axId val="11193331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279552"/>
        <c:crosses val="autoZero"/>
        <c:lblAlgn val="ctr"/>
        <c:lblOffset val="100"/>
        <c:tickLblSkip val="1"/>
        <c:tickMarkSkip val="1"/>
      </c:catAx>
      <c:valAx>
        <c:axId val="1122795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93331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06" footer="0.49212598450000206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4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96"/>
          <c:w val="0.92946294640153049"/>
          <c:h val="0.70464767616192459"/>
        </c:manualLayout>
      </c:layout>
      <c:lineChart>
        <c:grouping val="standard"/>
        <c:ser>
          <c:idx val="0"/>
          <c:order val="0"/>
          <c:tx>
            <c:strRef>
              <c:f>'Iteration 2'!$B$18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2'!$C$18:$R$18</c:f>
              <c:numCache>
                <c:formatCode>General</c:formatCode>
                <c:ptCount val="16"/>
                <c:pt idx="0">
                  <c:v>53</c:v>
                </c:pt>
                <c:pt idx="1">
                  <c:v>53</c:v>
                </c:pt>
                <c:pt idx="2">
                  <c:v>46</c:v>
                </c:pt>
                <c:pt idx="3">
                  <c:v>44</c:v>
                </c:pt>
                <c:pt idx="4">
                  <c:v>37</c:v>
                </c:pt>
                <c:pt idx="5">
                  <c:v>37</c:v>
                </c:pt>
                <c:pt idx="6">
                  <c:v>33</c:v>
                </c:pt>
                <c:pt idx="7">
                  <c:v>28</c:v>
                </c:pt>
                <c:pt idx="8">
                  <c:v>22</c:v>
                </c:pt>
                <c:pt idx="9">
                  <c:v>13</c:v>
                </c:pt>
                <c:pt idx="10">
                  <c:v>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2'!$B$20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2'!$C$20:$R$20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112636672"/>
        <c:axId val="112638592"/>
      </c:lineChart>
      <c:catAx>
        <c:axId val="1126366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638592"/>
        <c:crosses val="autoZero"/>
        <c:lblAlgn val="ctr"/>
        <c:lblOffset val="100"/>
        <c:tickLblSkip val="1"/>
        <c:tickMarkSkip val="1"/>
      </c:catAx>
      <c:valAx>
        <c:axId val="11263859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6366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17" footer="0.49212598450000217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4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07"/>
          <c:w val="0.92946294640153049"/>
          <c:h val="0.70464767616192492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12507904"/>
        <c:axId val="112510080"/>
      </c:lineChart>
      <c:catAx>
        <c:axId val="11250790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510080"/>
        <c:crosses val="autoZero"/>
        <c:lblAlgn val="ctr"/>
        <c:lblOffset val="100"/>
        <c:tickLblSkip val="1"/>
        <c:tickMarkSkip val="1"/>
      </c:catAx>
      <c:valAx>
        <c:axId val="11251008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50790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28" footer="0.49212598450000228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4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23"/>
          <c:w val="0.92946294640153049"/>
          <c:h val="0.70464767616192514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12571904"/>
        <c:axId val="112573824"/>
      </c:lineChart>
      <c:catAx>
        <c:axId val="11257190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573824"/>
        <c:crosses val="autoZero"/>
        <c:lblAlgn val="ctr"/>
        <c:lblOffset val="100"/>
        <c:tickLblSkip val="1"/>
        <c:tickMarkSkip val="1"/>
      </c:catAx>
      <c:valAx>
        <c:axId val="1125738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57190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39" footer="0.49212598450000239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21</xdr:row>
      <xdr:rowOff>127076</xdr:rowOff>
    </xdr:from>
    <xdr:to>
      <xdr:col>17</xdr:col>
      <xdr:colOff>717175</xdr:colOff>
      <xdr:row>50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18" activePane="bottomRight" state="frozen"/>
      <selection pane="topRight" activeCell="E1" sqref="E1"/>
      <selection pane="bottomLeft" activeCell="A7" sqref="A7"/>
      <selection pane="bottomRight" activeCell="G38" sqref="G38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9" t="s">
        <v>3</v>
      </c>
      <c r="E1" s="179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80" t="s">
        <v>17</v>
      </c>
      <c r="E2" s="181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74"/>
      <c r="E3" s="175"/>
      <c r="F3" s="26"/>
      <c r="G3" s="59"/>
      <c r="H3" s="3"/>
      <c r="I3" s="3"/>
      <c r="J3" s="3"/>
    </row>
    <row r="4" spans="1:13" hidden="1">
      <c r="A4" s="176"/>
      <c r="B4" s="177"/>
      <c r="C4" s="178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92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87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100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74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93</v>
      </c>
      <c r="E13" s="70" t="s">
        <v>42</v>
      </c>
      <c r="F13" s="72" t="s">
        <v>73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73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74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96</v>
      </c>
      <c r="E16" s="82" t="s">
        <v>97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98</v>
      </c>
      <c r="E17" s="70" t="s">
        <v>51</v>
      </c>
      <c r="F17" s="72" t="s">
        <v>74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74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74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95</v>
      </c>
      <c r="E20" s="70" t="s">
        <v>99</v>
      </c>
      <c r="F20" s="72" t="s">
        <v>73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101</v>
      </c>
      <c r="E23" s="35"/>
      <c r="F23" s="33"/>
      <c r="G23" s="33">
        <f>SUM(G24:G33)</f>
        <v>58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73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94</v>
      </c>
      <c r="E26" s="70" t="s">
        <v>51</v>
      </c>
      <c r="F26" s="72" t="s">
        <v>73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59</v>
      </c>
      <c r="F27" s="72" t="s">
        <v>74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71</v>
      </c>
      <c r="E29" s="70"/>
      <c r="F29" s="72" t="s">
        <v>74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108</v>
      </c>
      <c r="E30" s="70"/>
      <c r="F30" s="72" t="s">
        <v>74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109</v>
      </c>
      <c r="E31" s="70"/>
      <c r="F31" s="72" t="s">
        <v>74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64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91</v>
      </c>
      <c r="E34" s="35"/>
      <c r="F34" s="33"/>
      <c r="G34" s="33">
        <f>SUM(G35:G44)</f>
        <v>59</v>
      </c>
      <c r="H34" s="141"/>
      <c r="I34" s="114"/>
      <c r="J34" s="115"/>
      <c r="K34" s="113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60</v>
      </c>
      <c r="E36" s="90" t="s">
        <v>62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86</v>
      </c>
      <c r="E37" s="70"/>
      <c r="F37" s="72" t="s">
        <v>73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61</v>
      </c>
      <c r="E38" s="90" t="s">
        <v>63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70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69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65</v>
      </c>
      <c r="E41" s="90" t="s">
        <v>66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67</v>
      </c>
      <c r="E42" s="71"/>
      <c r="F42" s="72" t="s">
        <v>73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68</v>
      </c>
      <c r="E43" s="71"/>
      <c r="F43" s="72" t="s">
        <v>73</v>
      </c>
      <c r="G43" s="72">
        <v>12</v>
      </c>
      <c r="H43" s="30"/>
      <c r="I43" s="30"/>
      <c r="J43" s="22"/>
      <c r="K43" s="11"/>
    </row>
    <row r="44" spans="1:13" s="13" customFormat="1" ht="24.95" customHeight="1">
      <c r="A44" s="68">
        <v>32</v>
      </c>
      <c r="B44" s="69">
        <v>3</v>
      </c>
      <c r="C44" s="68"/>
      <c r="D44" s="70" t="s">
        <v>24</v>
      </c>
      <c r="E44" s="71"/>
      <c r="F44" s="72" t="s">
        <v>28</v>
      </c>
      <c r="G44" s="111">
        <v>3</v>
      </c>
      <c r="H44" s="112"/>
      <c r="I44" s="116"/>
      <c r="J44" s="116"/>
      <c r="K44" s="116"/>
      <c r="L44" s="12"/>
      <c r="M44" s="12"/>
    </row>
    <row r="45" spans="1:13" ht="12.75" customHeight="1">
      <c r="A45" s="65"/>
      <c r="B45" s="31"/>
      <c r="C45" s="31"/>
      <c r="D45" s="60" t="s">
        <v>90</v>
      </c>
      <c r="E45" s="35"/>
      <c r="F45" s="33"/>
      <c r="G45" s="33">
        <f>SUM(G46:G52)</f>
        <v>53</v>
      </c>
      <c r="H45" s="142"/>
      <c r="I45" s="114"/>
      <c r="J45" s="115"/>
      <c r="K45" s="118"/>
    </row>
    <row r="46" spans="1:13" ht="24.95" customHeight="1">
      <c r="A46" s="75">
        <v>33</v>
      </c>
      <c r="B46" s="69">
        <v>4</v>
      </c>
      <c r="C46" s="68"/>
      <c r="D46" s="70" t="s">
        <v>21</v>
      </c>
      <c r="E46" s="71"/>
      <c r="F46" s="72" t="s">
        <v>32</v>
      </c>
      <c r="G46" s="111">
        <v>10</v>
      </c>
      <c r="H46" s="30"/>
      <c r="I46" s="117"/>
      <c r="J46" s="61"/>
      <c r="K46" s="62"/>
    </row>
    <row r="47" spans="1:13" ht="24.95" customHeight="1">
      <c r="A47" s="75">
        <v>31</v>
      </c>
      <c r="B47" s="69">
        <v>3</v>
      </c>
      <c r="C47" s="68">
        <v>2</v>
      </c>
      <c r="D47" s="70" t="s">
        <v>84</v>
      </c>
      <c r="E47" s="70" t="s">
        <v>85</v>
      </c>
      <c r="F47" s="72" t="s">
        <v>32</v>
      </c>
      <c r="G47" s="72">
        <v>8</v>
      </c>
      <c r="H47" s="30"/>
      <c r="I47" s="30"/>
      <c r="J47" s="22"/>
      <c r="K47" s="11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76</v>
      </c>
      <c r="E48" s="84" t="s">
        <v>77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75</v>
      </c>
      <c r="E49" s="70" t="s">
        <v>72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78</v>
      </c>
      <c r="E50" s="70" t="s">
        <v>79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88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89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80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4:A55 B48:C48 D49:E51 H48:K48 A46:A49 B37:E37 D15 D38:E38 D41 B36:C37 H36:K37 E36:E37 A35:A43 D26 B28:C31 A13:A22 H28:K31 D20:E21 E25:E26 A25:A31 D28 D30 E28:E31 B12:E12 D13:E13 B13:C17 H12:K17 E13:E15 E17:E19">
    <cfRule type="expression" dxfId="39" priority="53" stopIfTrue="1">
      <formula>#REF!="N"</formula>
    </cfRule>
    <cfRule type="expression" dxfId="38" priority="54" stopIfTrue="1">
      <formula>#REF!="O"</formula>
    </cfRule>
  </conditionalFormatting>
  <conditionalFormatting sqref="D30">
    <cfRule type="expression" dxfId="37" priority="3" stopIfTrue="1">
      <formula>#REF!="N"</formula>
    </cfRule>
    <cfRule type="expression" dxfId="36" priority="4" stopIfTrue="1">
      <formula>#REF!="O"</formula>
    </cfRule>
  </conditionalFormatting>
  <conditionalFormatting sqref="D31">
    <cfRule type="expression" dxfId="35" priority="1" stopIfTrue="1">
      <formula>#REF!="N"</formula>
    </cfRule>
    <cfRule type="expression" dxfId="34" priority="2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93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96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98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53">
        <v>1</v>
      </c>
      <c r="Q9" s="153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53">
        <v>1</v>
      </c>
      <c r="Q10" s="153">
        <v>1</v>
      </c>
      <c r="R10" s="105">
        <v>0</v>
      </c>
    </row>
    <row r="11" spans="1:120" s="136" customFormat="1" ht="24.95" customHeight="1">
      <c r="A11" s="70" t="s">
        <v>95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33" priority="53" stopIfTrue="1">
      <formula>#REF!="N"</formula>
    </cfRule>
    <cfRule type="expression" dxfId="32" priority="54" stopIfTrue="1">
      <formula>#REF!="O"</formula>
    </cfRule>
  </conditionalFormatting>
  <conditionalFormatting sqref="B4:B10 A3:A7 A11:B11">
    <cfRule type="expression" dxfId="31" priority="31" stopIfTrue="1">
      <formula>#REF!="N"</formula>
    </cfRule>
    <cfRule type="expression" dxfId="30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6"/>
  <sheetViews>
    <sheetView tabSelected="1" zoomScale="85" zoomScaleNormal="85" workbookViewId="0">
      <selection activeCell="N5" sqref="N5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64" customFormat="1" ht="24.95" customHeight="1">
      <c r="A3" s="90" t="s">
        <v>20</v>
      </c>
      <c r="B3" s="163">
        <v>16</v>
      </c>
      <c r="C3" s="98"/>
      <c r="D3" s="92"/>
      <c r="E3" s="92"/>
      <c r="F3" s="93"/>
      <c r="G3" s="93"/>
      <c r="H3" s="165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62" customFormat="1" ht="24.95" customHeight="1">
      <c r="A4" s="159" t="s">
        <v>104</v>
      </c>
      <c r="B4" s="160"/>
      <c r="C4" s="161">
        <v>10</v>
      </c>
      <c r="D4" s="153">
        <v>10</v>
      </c>
      <c r="E4" s="153">
        <v>6</v>
      </c>
      <c r="F4" s="166">
        <v>5</v>
      </c>
      <c r="G4" s="167">
        <v>0</v>
      </c>
      <c r="H4" s="173">
        <v>0</v>
      </c>
      <c r="I4" s="167">
        <v>0</v>
      </c>
      <c r="J4" s="167">
        <v>0</v>
      </c>
      <c r="K4" s="167">
        <v>0</v>
      </c>
      <c r="L4" s="167">
        <v>0</v>
      </c>
      <c r="M4" s="167">
        <v>0</v>
      </c>
      <c r="N4" s="156"/>
      <c r="O4" s="167"/>
      <c r="P4" s="167"/>
      <c r="Q4" s="167"/>
      <c r="R4" s="169"/>
    </row>
    <row r="5" spans="1:120" s="162" customFormat="1" ht="24.95" customHeight="1">
      <c r="A5" s="159" t="s">
        <v>107</v>
      </c>
      <c r="B5" s="160"/>
      <c r="C5" s="161">
        <v>1</v>
      </c>
      <c r="D5" s="155">
        <v>1</v>
      </c>
      <c r="E5" s="155">
        <v>1</v>
      </c>
      <c r="F5" s="166">
        <v>1</v>
      </c>
      <c r="G5" s="167">
        <v>0</v>
      </c>
      <c r="H5" s="173">
        <v>0</v>
      </c>
      <c r="I5" s="167">
        <v>0</v>
      </c>
      <c r="J5" s="167">
        <v>0</v>
      </c>
      <c r="K5" s="167">
        <v>0</v>
      </c>
      <c r="L5" s="167">
        <v>0</v>
      </c>
      <c r="M5" s="167">
        <v>0</v>
      </c>
      <c r="N5" s="167"/>
      <c r="O5" s="167"/>
      <c r="P5" s="167"/>
      <c r="Q5" s="167"/>
      <c r="R5" s="169"/>
    </row>
    <row r="6" spans="1:120" s="151" customFormat="1" ht="24.95" customHeight="1">
      <c r="A6" s="70" t="s">
        <v>102</v>
      </c>
      <c r="B6" s="68"/>
      <c r="C6" s="161">
        <v>1</v>
      </c>
      <c r="D6" s="72">
        <v>1</v>
      </c>
      <c r="E6" s="105">
        <v>1</v>
      </c>
      <c r="F6" s="156">
        <v>1</v>
      </c>
      <c r="G6" s="166">
        <v>1</v>
      </c>
      <c r="H6" s="173">
        <v>1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/>
      <c r="O6" s="156"/>
      <c r="P6" s="156"/>
      <c r="Q6" s="156"/>
      <c r="R6" s="168"/>
    </row>
    <row r="7" spans="1:120" s="151" customFormat="1" ht="24.95" customHeight="1">
      <c r="A7" s="70" t="s">
        <v>105</v>
      </c>
      <c r="B7" s="68"/>
      <c r="C7" s="161">
        <v>1</v>
      </c>
      <c r="D7" s="153">
        <v>1</v>
      </c>
      <c r="E7" s="105">
        <v>0</v>
      </c>
      <c r="F7" s="156">
        <v>0</v>
      </c>
      <c r="G7" s="156">
        <v>0</v>
      </c>
      <c r="H7" s="173">
        <v>0</v>
      </c>
      <c r="I7" s="156">
        <v>0</v>
      </c>
      <c r="J7" s="156">
        <v>0</v>
      </c>
      <c r="K7" s="156">
        <v>0</v>
      </c>
      <c r="L7" s="156">
        <v>0</v>
      </c>
      <c r="M7" s="156">
        <v>0</v>
      </c>
      <c r="N7" s="156"/>
      <c r="O7" s="156"/>
      <c r="P7" s="156"/>
      <c r="Q7" s="156"/>
      <c r="R7" s="168"/>
    </row>
    <row r="8" spans="1:120" s="151" customFormat="1" ht="24.95" customHeight="1">
      <c r="A8" s="70" t="s">
        <v>103</v>
      </c>
      <c r="B8" s="68"/>
      <c r="C8" s="161">
        <v>4</v>
      </c>
      <c r="D8" s="153">
        <v>4</v>
      </c>
      <c r="E8" s="153">
        <v>2</v>
      </c>
      <c r="F8" s="166">
        <v>1</v>
      </c>
      <c r="G8" s="167">
        <v>0</v>
      </c>
      <c r="H8" s="173">
        <v>0</v>
      </c>
      <c r="I8" s="167">
        <v>0</v>
      </c>
      <c r="J8" s="167">
        <v>0</v>
      </c>
      <c r="K8" s="167">
        <v>0</v>
      </c>
      <c r="L8" s="167">
        <v>0</v>
      </c>
      <c r="M8" s="167">
        <v>0</v>
      </c>
      <c r="N8" s="156"/>
      <c r="O8" s="156"/>
      <c r="P8" s="156"/>
      <c r="Q8" s="156"/>
      <c r="R8" s="168"/>
    </row>
    <row r="9" spans="1:120" s="151" customFormat="1" ht="24.95" customHeight="1">
      <c r="A9" s="70" t="s">
        <v>110</v>
      </c>
      <c r="B9" s="68"/>
      <c r="C9" s="161">
        <v>4</v>
      </c>
      <c r="D9" s="155">
        <v>4</v>
      </c>
      <c r="E9" s="155">
        <v>4</v>
      </c>
      <c r="F9" s="167">
        <v>4</v>
      </c>
      <c r="G9" s="167">
        <v>4</v>
      </c>
      <c r="H9" s="173">
        <v>4</v>
      </c>
      <c r="I9" s="167">
        <v>4</v>
      </c>
      <c r="J9" s="167">
        <v>4</v>
      </c>
      <c r="K9" s="167">
        <v>4</v>
      </c>
      <c r="L9" s="167">
        <v>4</v>
      </c>
      <c r="M9" s="167">
        <v>4</v>
      </c>
      <c r="N9" s="156"/>
      <c r="O9" s="156"/>
      <c r="P9" s="156"/>
      <c r="Q9" s="156"/>
      <c r="R9" s="168"/>
    </row>
    <row r="10" spans="1:120" s="151" customFormat="1" ht="24.95" customHeight="1">
      <c r="A10" s="82" t="s">
        <v>106</v>
      </c>
      <c r="B10" s="75">
        <v>17</v>
      </c>
      <c r="C10" s="97">
        <v>5</v>
      </c>
      <c r="D10" s="72">
        <v>5</v>
      </c>
      <c r="E10" s="72">
        <v>5</v>
      </c>
      <c r="F10" s="72">
        <v>5</v>
      </c>
      <c r="G10" s="153">
        <v>5</v>
      </c>
      <c r="H10" s="158">
        <v>5</v>
      </c>
      <c r="I10" s="153">
        <v>2</v>
      </c>
      <c r="J10" s="153">
        <v>1</v>
      </c>
      <c r="K10" s="72">
        <v>1</v>
      </c>
      <c r="L10" s="153">
        <v>1</v>
      </c>
      <c r="M10" s="72">
        <v>0</v>
      </c>
      <c r="N10" s="156"/>
      <c r="O10" s="156"/>
      <c r="P10" s="156"/>
      <c r="Q10" s="156"/>
      <c r="R10" s="168"/>
    </row>
    <row r="11" spans="1:120" s="151" customFormat="1" ht="24.95" customHeight="1">
      <c r="A11" s="70" t="s">
        <v>94</v>
      </c>
      <c r="B11" s="75">
        <v>18</v>
      </c>
      <c r="C11" s="97">
        <v>3</v>
      </c>
      <c r="D11" s="72">
        <v>3</v>
      </c>
      <c r="E11" s="72">
        <v>3</v>
      </c>
      <c r="F11" s="72">
        <v>3</v>
      </c>
      <c r="G11" s="153">
        <v>3</v>
      </c>
      <c r="H11" s="158">
        <v>3</v>
      </c>
      <c r="I11" s="153">
        <v>3</v>
      </c>
      <c r="J11" s="153">
        <v>3</v>
      </c>
      <c r="K11" s="153">
        <v>2</v>
      </c>
      <c r="L11" s="153">
        <v>1</v>
      </c>
      <c r="M11" s="72">
        <v>0</v>
      </c>
      <c r="N11" s="156"/>
      <c r="O11" s="156"/>
      <c r="P11" s="156"/>
      <c r="Q11" s="156"/>
      <c r="R11" s="168"/>
    </row>
    <row r="12" spans="1:120" s="151" customFormat="1" ht="24.95" customHeight="1">
      <c r="A12" s="70" t="s">
        <v>58</v>
      </c>
      <c r="B12" s="75">
        <v>19</v>
      </c>
      <c r="C12" s="97">
        <v>6</v>
      </c>
      <c r="D12" s="72">
        <v>6</v>
      </c>
      <c r="E12" s="72">
        <v>6</v>
      </c>
      <c r="F12" s="72">
        <v>6</v>
      </c>
      <c r="G12" s="155">
        <v>6</v>
      </c>
      <c r="H12" s="158">
        <v>6</v>
      </c>
      <c r="I12" s="153">
        <v>6</v>
      </c>
      <c r="J12" s="153">
        <v>3</v>
      </c>
      <c r="K12" s="153">
        <v>2</v>
      </c>
      <c r="L12" s="153">
        <v>1</v>
      </c>
      <c r="M12" s="72">
        <v>0</v>
      </c>
      <c r="N12" s="156"/>
      <c r="O12" s="156"/>
      <c r="P12" s="156"/>
      <c r="Q12" s="156"/>
      <c r="R12" s="168"/>
    </row>
    <row r="13" spans="1:120" s="151" customFormat="1" ht="24.95" customHeight="1">
      <c r="A13" s="89" t="s">
        <v>56</v>
      </c>
      <c r="B13" s="91"/>
      <c r="C13" s="98"/>
      <c r="D13" s="91"/>
      <c r="E13" s="91"/>
      <c r="F13" s="91"/>
      <c r="G13" s="91"/>
      <c r="H13" s="158"/>
      <c r="I13" s="91"/>
      <c r="J13" s="91"/>
      <c r="K13" s="91"/>
      <c r="L13" s="91"/>
      <c r="M13" s="91"/>
      <c r="N13" s="169"/>
      <c r="O13" s="169"/>
      <c r="P13" s="169"/>
      <c r="Q13" s="169"/>
      <c r="R13" s="168"/>
    </row>
    <row r="14" spans="1:120" s="151" customFormat="1" ht="24.95" customHeight="1">
      <c r="A14" s="82" t="s">
        <v>71</v>
      </c>
      <c r="B14" s="75">
        <v>20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8">
        <v>6</v>
      </c>
      <c r="I14" s="153">
        <v>6</v>
      </c>
      <c r="J14" s="153">
        <v>5</v>
      </c>
      <c r="K14" s="153">
        <v>1</v>
      </c>
      <c r="L14" s="155">
        <v>0</v>
      </c>
      <c r="M14" s="72">
        <v>0</v>
      </c>
      <c r="N14" s="170"/>
      <c r="O14" s="170"/>
      <c r="P14" s="170"/>
      <c r="Q14" s="170"/>
      <c r="R14" s="171"/>
    </row>
    <row r="15" spans="1:120" s="151" customFormat="1" ht="24.95" customHeight="1">
      <c r="A15" s="70" t="s">
        <v>108</v>
      </c>
      <c r="B15" s="75">
        <v>21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8">
        <v>6</v>
      </c>
      <c r="I15" s="72">
        <v>6</v>
      </c>
      <c r="J15" s="72">
        <v>6</v>
      </c>
      <c r="K15" s="153">
        <v>6</v>
      </c>
      <c r="L15" s="72">
        <v>0</v>
      </c>
      <c r="M15" s="72">
        <v>0</v>
      </c>
      <c r="N15" s="155"/>
      <c r="O15" s="155"/>
      <c r="P15" s="155"/>
      <c r="Q15" s="155"/>
      <c r="R15" s="172"/>
    </row>
    <row r="16" spans="1:120" s="151" customFormat="1" ht="24.95" customHeight="1">
      <c r="A16" s="82" t="s">
        <v>109</v>
      </c>
      <c r="B16" s="75">
        <v>22</v>
      </c>
      <c r="C16" s="97">
        <v>6</v>
      </c>
      <c r="D16" s="72">
        <v>6</v>
      </c>
      <c r="E16" s="72">
        <v>6</v>
      </c>
      <c r="F16" s="72">
        <v>6</v>
      </c>
      <c r="G16" s="72">
        <v>6</v>
      </c>
      <c r="H16" s="158">
        <v>6</v>
      </c>
      <c r="I16" s="72">
        <v>6</v>
      </c>
      <c r="J16" s="72">
        <v>6</v>
      </c>
      <c r="K16" s="72">
        <v>6</v>
      </c>
      <c r="L16" s="153">
        <v>6</v>
      </c>
      <c r="M16" s="72">
        <v>2</v>
      </c>
      <c r="N16" s="155"/>
      <c r="O16" s="155"/>
      <c r="P16" s="155"/>
      <c r="Q16" s="155"/>
      <c r="R16" s="172"/>
    </row>
    <row r="17" spans="1:120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51"/>
    </row>
    <row r="18" spans="1:120">
      <c r="A18" s="54" t="s">
        <v>36</v>
      </c>
      <c r="B18" s="43" t="s">
        <v>37</v>
      </c>
      <c r="C18" s="38">
        <f>IF(ISBLANK(C4:C16), NA(), SUM(C3:C16))</f>
        <v>53</v>
      </c>
      <c r="D18" s="38">
        <f t="array" ref="D18">IF(ISBLANK(D4:D16), NA(), SUM(D4:D16))</f>
        <v>53</v>
      </c>
      <c r="E18" s="38">
        <f t="array" ref="E18">IF(ISBLANK(E4:E16), NA(), SUM(E4:E16))</f>
        <v>46</v>
      </c>
      <c r="F18" s="38">
        <f t="array" ref="F18">IF(ISBLANK(F4:F16), NA(), SUM(F4:F16))</f>
        <v>44</v>
      </c>
      <c r="G18" s="38">
        <f t="array" ref="G18">IF(ISBLANK(G4:G16), NA(), SUM(G4:G16))</f>
        <v>37</v>
      </c>
      <c r="H18" s="38">
        <f t="array" ref="H18">IF(ISBLANK(H4:H16), NA(), SUM(H4:H16))</f>
        <v>37</v>
      </c>
      <c r="I18" s="38">
        <f t="array" ref="I18">IF(ISBLANK(I4:I16), NA(), SUM(I4:I16))</f>
        <v>33</v>
      </c>
      <c r="J18" s="38">
        <f t="array" ref="J18">IF(ISBLANK(J4:J16), NA(), SUM(J4:J16))</f>
        <v>28</v>
      </c>
      <c r="K18" s="38">
        <f t="array" ref="K18">IF(ISBLANK(K4:K16), NA(), SUM(K4:K16))</f>
        <v>22</v>
      </c>
      <c r="L18" s="38">
        <f t="array" ref="L18">IF(ISBLANK(L4:L16), NA(), SUM(L4:L16))</f>
        <v>13</v>
      </c>
      <c r="M18" s="38">
        <f t="array" ref="M18">IF(ISBLANK(M4:M16), NA(), SUM(M4:M16))</f>
        <v>6</v>
      </c>
      <c r="N18" s="38" t="e">
        <f t="array" ref="N18">IF(ISBLANK(N4:N16), NA(), SUM(N4:N16))</f>
        <v>#N/A</v>
      </c>
      <c r="O18" s="38" t="e">
        <f t="array" ref="O18">IF(ISBLANK(O4:O16), NA(), SUM(O4:O16))</f>
        <v>#N/A</v>
      </c>
      <c r="P18" s="38" t="e">
        <f t="array" ref="P18">IF(ISBLANK(P4:P16), NA(), SUM(P4:P16))</f>
        <v>#N/A</v>
      </c>
      <c r="Q18" s="38" t="e">
        <f t="array" ref="Q18">IF(ISBLANK(Q4:Q16), NA(), SUM(Q4:Q16))</f>
        <v>#N/A</v>
      </c>
      <c r="R18" s="38" t="e">
        <f t="array" ref="R18">IF(ISBLANK(R4:R16), NA(), SUM(R4:R16))</f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 ht="25.5">
      <c r="A19" s="38"/>
      <c r="B19" s="43" t="s">
        <v>38</v>
      </c>
      <c r="C19" s="38"/>
      <c r="D19" s="38">
        <f>C18-D18</f>
        <v>0</v>
      </c>
      <c r="E19" s="38">
        <f t="shared" ref="E19:R19" si="0">D18-E18</f>
        <v>7</v>
      </c>
      <c r="F19" s="38">
        <f t="shared" si="0"/>
        <v>2</v>
      </c>
      <c r="G19" s="38">
        <f t="shared" si="0"/>
        <v>7</v>
      </c>
      <c r="H19" s="38">
        <f t="shared" si="0"/>
        <v>0</v>
      </c>
      <c r="I19" s="38">
        <f t="shared" si="0"/>
        <v>4</v>
      </c>
      <c r="J19" s="38">
        <f t="shared" si="0"/>
        <v>5</v>
      </c>
      <c r="K19" s="38">
        <f t="shared" si="0"/>
        <v>6</v>
      </c>
      <c r="L19" s="38">
        <f t="shared" si="0"/>
        <v>9</v>
      </c>
      <c r="M19" s="38">
        <f t="shared" si="0"/>
        <v>7</v>
      </c>
      <c r="N19" s="38" t="e">
        <f t="shared" si="0"/>
        <v>#N/A</v>
      </c>
      <c r="O19" s="38" t="e">
        <f t="shared" si="0"/>
        <v>#N/A</v>
      </c>
      <c r="P19" s="38" t="e">
        <f t="shared" si="0"/>
        <v>#N/A</v>
      </c>
      <c r="Q19" s="38" t="e">
        <f t="shared" si="0"/>
        <v>#N/A</v>
      </c>
      <c r="R19" s="51" t="e">
        <f t="shared" si="0"/>
        <v>#N/A</v>
      </c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</row>
    <row r="20" spans="1:120">
      <c r="A20" s="38"/>
      <c r="B20" s="44" t="s">
        <v>39</v>
      </c>
      <c r="C20" s="45">
        <f>C18</f>
        <v>53</v>
      </c>
      <c r="D20" s="46">
        <f>C20-$C$18/COUNTA($C$2:$Q$2)</f>
        <v>49.466666666666669</v>
      </c>
      <c r="E20" s="46">
        <f>D20-$C$18/COUNTA($C$2:$Q$2)</f>
        <v>45.933333333333337</v>
      </c>
      <c r="F20" s="46">
        <f>E20-$C$18/COUNTA($C$2:$Q$2)</f>
        <v>42.400000000000006</v>
      </c>
      <c r="G20" s="46">
        <f>F20-$C$18/COUNTA($C$2:$Q$2)</f>
        <v>38.866666666666674</v>
      </c>
      <c r="H20" s="46">
        <f>G20-$C$18/COUNTA($C$2:$Q$2)</f>
        <v>35.333333333333343</v>
      </c>
      <c r="I20" s="46">
        <f>H20-$C$18/COUNTA($C$2:$Q$2)</f>
        <v>31.800000000000011</v>
      </c>
      <c r="J20" s="46">
        <f>I20-$C$18/COUNTA($C$2:$Q$2)</f>
        <v>28.26666666666668</v>
      </c>
      <c r="K20" s="46">
        <f>J20-$C$18/COUNTA($C$2:$Q$2)</f>
        <v>24.733333333333348</v>
      </c>
      <c r="L20" s="46">
        <f>K20-$C$18/COUNTA($C$2:$Q$2)</f>
        <v>21.200000000000017</v>
      </c>
      <c r="M20" s="46">
        <f>L20-$C$18/COUNTA($C$2:$Q$2)</f>
        <v>17.666666666666686</v>
      </c>
      <c r="N20" s="46">
        <f>M20-$C$18/COUNTA($C$2:$Q$2)</f>
        <v>14.133333333333352</v>
      </c>
      <c r="O20" s="46">
        <f>N20-$C$18/COUNTA($C$2:$Q$2)</f>
        <v>10.600000000000019</v>
      </c>
      <c r="P20" s="46">
        <f>O20-$C$18/COUNTA($C$2:$Q$2)</f>
        <v>7.066666666666686</v>
      </c>
      <c r="Q20" s="46">
        <f>P20-$C$18/COUNTA($C$2:$Q$2)</f>
        <v>3.5333333333333528</v>
      </c>
      <c r="R20" s="46">
        <f>Q20-$C$18/COUNTA($C$2:$Q$2)</f>
        <v>1.9539925233402755E-14</v>
      </c>
    </row>
    <row r="21" spans="1:120" s="56" customFormat="1">
      <c r="A21" s="55"/>
      <c r="B21" s="57" t="s">
        <v>40</v>
      </c>
      <c r="C21" s="58">
        <f>1-C18/$C$18</f>
        <v>0</v>
      </c>
      <c r="D21" s="58">
        <f t="shared" ref="D21:R21" si="1">1-D18/$C$18</f>
        <v>0</v>
      </c>
      <c r="E21" s="58">
        <f t="shared" si="1"/>
        <v>0.13207547169811318</v>
      </c>
      <c r="F21" s="58">
        <f t="shared" si="1"/>
        <v>0.16981132075471694</v>
      </c>
      <c r="G21" s="58">
        <f t="shared" si="1"/>
        <v>0.30188679245283023</v>
      </c>
      <c r="H21" s="58">
        <f t="shared" si="1"/>
        <v>0.30188679245283023</v>
      </c>
      <c r="I21" s="58">
        <f t="shared" si="1"/>
        <v>0.37735849056603776</v>
      </c>
      <c r="J21" s="58">
        <f t="shared" si="1"/>
        <v>0.47169811320754718</v>
      </c>
      <c r="K21" s="58">
        <f t="shared" si="1"/>
        <v>0.58490566037735847</v>
      </c>
      <c r="L21" s="58">
        <f t="shared" si="1"/>
        <v>0.75471698113207553</v>
      </c>
      <c r="M21" s="58">
        <f t="shared" si="1"/>
        <v>0.8867924528301887</v>
      </c>
      <c r="N21" s="58" t="e">
        <f t="shared" si="1"/>
        <v>#N/A</v>
      </c>
      <c r="O21" s="58" t="e">
        <f t="shared" si="1"/>
        <v>#N/A</v>
      </c>
      <c r="P21" s="58" t="e">
        <f t="shared" si="1"/>
        <v>#N/A</v>
      </c>
      <c r="Q21" s="58" t="e">
        <f t="shared" si="1"/>
        <v>#N/A</v>
      </c>
      <c r="R21" s="58" t="e">
        <f t="shared" si="1"/>
        <v>#N/A</v>
      </c>
    </row>
    <row r="22" spans="1:120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43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43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  <row r="86" spans="1:18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</row>
  </sheetData>
  <conditionalFormatting sqref="B14:B16 E14:G14 B3:B12 A3:A16 C6:D9 D15:R16 G4:M16 D3:R13">
    <cfRule type="expression" dxfId="3" priority="37" stopIfTrue="1">
      <formula>#REF!="N"</formula>
    </cfRule>
    <cfRule type="expression" dxfId="2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37" sqref="A3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82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61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70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69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65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67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68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84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9" priority="27" stopIfTrue="1">
      <formula>#REF!="N"</formula>
    </cfRule>
    <cfRule type="expression" dxfId="28" priority="28" stopIfTrue="1">
      <formula>#REF!="O"</formula>
    </cfRule>
  </conditionalFormatting>
  <conditionalFormatting sqref="A9 A4:A7 B3 B5:B6 B8:B9">
    <cfRule type="expression" dxfId="27" priority="25" stopIfTrue="1">
      <formula>#REF!="N"</formula>
    </cfRule>
    <cfRule type="expression" dxfId="26" priority="26" stopIfTrue="1">
      <formula>#REF!="O"</formula>
    </cfRule>
  </conditionalFormatting>
  <conditionalFormatting sqref="A5 A7">
    <cfRule type="expression" dxfId="25" priority="23" stopIfTrue="1">
      <formula>#REF!="N"</formula>
    </cfRule>
    <cfRule type="expression" dxfId="24" priority="24" stopIfTrue="1">
      <formula>#REF!="O"</formula>
    </cfRule>
  </conditionalFormatting>
  <conditionalFormatting sqref="B3 B5:B6 B8:B10">
    <cfRule type="expression" dxfId="23" priority="5" stopIfTrue="1">
      <formula>#REF!="N"</formula>
    </cfRule>
    <cfRule type="expression" dxfId="22" priority="6" stopIfTrue="1">
      <formula>#REF!="O"</formula>
    </cfRule>
  </conditionalFormatting>
  <conditionalFormatting sqref="A4 A7">
    <cfRule type="expression" dxfId="21" priority="3" stopIfTrue="1">
      <formula>#REF!="N"</formula>
    </cfRule>
    <cfRule type="expression" dxfId="20" priority="4" stopIfTrue="1">
      <formula>#REF!="O"</formula>
    </cfRule>
  </conditionalFormatting>
  <conditionalFormatting sqref="B8:B10 B3 B5:B6">
    <cfRule type="expression" dxfId="19" priority="1" stopIfTrue="1">
      <formula>#REF!="N"</formula>
    </cfRule>
    <cfRule type="expression" dxfId="1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76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75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78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88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7" priority="25" stopIfTrue="1">
      <formula>#REF!="N"</formula>
    </cfRule>
    <cfRule type="expression" dxfId="16" priority="26" stopIfTrue="1">
      <formula>#REF!="O"</formula>
    </cfRule>
  </conditionalFormatting>
  <conditionalFormatting sqref="B3:B6 A4:B6">
    <cfRule type="expression" dxfId="15" priority="23" stopIfTrue="1">
      <formula>#REF!="N"</formula>
    </cfRule>
    <cfRule type="expression" dxfId="14" priority="24" stopIfTrue="1">
      <formula>#REF!="O"</formula>
    </cfRule>
  </conditionalFormatting>
  <conditionalFormatting sqref="A5">
    <cfRule type="expression" dxfId="13" priority="21" stopIfTrue="1">
      <formula>#REF!="N"</formula>
    </cfRule>
    <cfRule type="expression" dxfId="12" priority="22" stopIfTrue="1">
      <formula>#REF!="O"</formula>
    </cfRule>
  </conditionalFormatting>
  <conditionalFormatting sqref="B3:B5">
    <cfRule type="expression" dxfId="11" priority="5" stopIfTrue="1">
      <formula>#REF!="N"</formula>
    </cfRule>
    <cfRule type="expression" dxfId="10" priority="6" stopIfTrue="1">
      <formula>#REF!="O"</formula>
    </cfRule>
  </conditionalFormatting>
  <conditionalFormatting sqref="A5:A7">
    <cfRule type="expression" dxfId="9" priority="3" stopIfTrue="1">
      <formula>#REF!="N"</formula>
    </cfRule>
    <cfRule type="expression" dxfId="8" priority="4" stopIfTrue="1">
      <formula>#REF!="O"</formula>
    </cfRule>
  </conditionalFormatting>
  <conditionalFormatting sqref="B3:B5">
    <cfRule type="expression" dxfId="7" priority="1" stopIfTrue="1">
      <formula>#REF!="N"</formula>
    </cfRule>
    <cfRule type="expression" dxfId="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2013-05-27T08:31:06Z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