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75" windowHeight="10065" tabRatio="900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backlog'!$A$5:$M$52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1'!$R$12:$Z$22</definedName>
    <definedName name="_xlnm.Print_Area" localSheetId="2">'Iteration 2'!$R$16:$Z$25</definedName>
    <definedName name="_xlnm.Print_Area" localSheetId="3">'Iteration 3'!$R$10:$Z$16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Yoann Regardin - Affichage personnalisé" guid="{29B12ED2-AD48-4E1C-B971-77E4D76C1B5F}" mergeInterval="0" personalView="1" maximized="1" windowWidth="1276" windowHeight="609" activeSheetId="2"/>
    <customWorkbookView name="uvba7442 - Affichage personnalisé" guid="{38566435-C99E-4958-9169-0C5C493EE97D}" mergeInterval="0" personalView="1" maximized="1" windowWidth="1213" windowHeight="665" activeSheetId="1"/>
    <customWorkbookView name="Didier Lassissi - Affichage personnalisé" guid="{5E22A59B-ECE7-4B50-9619-81A99F53295A}" mergeInterval="0" personalView="1" maximized="1" windowWidth="1064" windowHeight="552" activeSheetId="1"/>
    <customWorkbookView name="Bernard Notarianni - Affichage personnalisé" guid="{178C21D0-B00A-4B0E-B009-71AAC80909BC}" mergeInterval="0" personalView="1" maximized="1" windowWidth="1436" windowHeight="785" activeSheetId="1"/>
  </customWorkbookViews>
  <fileRecoveryPr autoRecover="0"/>
</workbook>
</file>

<file path=xl/calcChain.xml><?xml version="1.0" encoding="utf-8"?>
<calcChain xmlns="http://schemas.openxmlformats.org/spreadsheetml/2006/main">
  <c r="E17" i="23" a="1"/>
  <c r="E17" s="1"/>
  <c r="F17" a="1"/>
  <c r="F17" s="1"/>
  <c r="G17" a="1"/>
  <c r="G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D17" a="1"/>
  <c r="D17" s="1"/>
  <c r="D14" i="21" a="1"/>
  <c r="D14" s="1"/>
  <c r="C17" i="23"/>
  <c r="O14" i="21" a="1"/>
  <c r="O14" s="1"/>
  <c r="G14" a="1"/>
  <c r="G14" s="1"/>
  <c r="C14" a="1"/>
  <c r="C14" s="1"/>
  <c r="E14" a="1"/>
  <c r="E14" s="1"/>
  <c r="F14" a="1"/>
  <c r="F14" s="1"/>
  <c r="H14" a="1"/>
  <c r="H14" s="1"/>
  <c r="I14" a="1"/>
  <c r="I14" s="1"/>
  <c r="J14" a="1"/>
  <c r="J14" s="1"/>
  <c r="K14" a="1"/>
  <c r="K14" s="1"/>
  <c r="L14" a="1"/>
  <c r="L14" s="1"/>
  <c r="M14" a="1"/>
  <c r="M14" s="1"/>
  <c r="N14" a="1"/>
  <c r="N14" s="1"/>
  <c r="P14" a="1"/>
  <c r="P14" s="1"/>
  <c r="Q14" a="1"/>
  <c r="Q14" s="1"/>
  <c r="R14" a="1"/>
  <c r="R14" s="1"/>
  <c r="C8" i="25" a="1"/>
  <c r="C8" s="1"/>
  <c r="C11" s="1"/>
  <c r="C11" i="24" a="1"/>
  <c r="C11" s="1"/>
  <c r="C14" s="1"/>
  <c r="E8" i="25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E11" i="24" a="1"/>
  <c r="E11" s="1"/>
  <c r="F11" a="1"/>
  <c r="F11" s="1"/>
  <c r="G12" s="1"/>
  <c r="G11" a="1"/>
  <c r="G11" s="1"/>
  <c r="H11" a="1"/>
  <c r="H11" s="1"/>
  <c r="I12" s="1"/>
  <c r="I11" a="1"/>
  <c r="I11" s="1"/>
  <c r="J11" a="1"/>
  <c r="J11" s="1"/>
  <c r="K12" s="1"/>
  <c r="K11" a="1"/>
  <c r="K11" s="1"/>
  <c r="L11" a="1"/>
  <c r="L11" s="1"/>
  <c r="M11" a="1"/>
  <c r="M11" s="1"/>
  <c r="N11" a="1"/>
  <c r="N11" s="1"/>
  <c r="O12" s="1"/>
  <c r="O11" a="1"/>
  <c r="O11" s="1"/>
  <c r="P11" a="1"/>
  <c r="P11" s="1"/>
  <c r="Q12" s="1"/>
  <c r="Q11" a="1"/>
  <c r="Q11" s="1"/>
  <c r="R11" a="1"/>
  <c r="R11" s="1"/>
  <c r="D11" a="1"/>
  <c r="D11" s="1"/>
  <c r="R20" i="23" l="1"/>
  <c r="H20"/>
  <c r="O20"/>
  <c r="M20"/>
  <c r="K20"/>
  <c r="G20"/>
  <c r="P20"/>
  <c r="N20"/>
  <c r="L20"/>
  <c r="I20"/>
  <c r="E20"/>
  <c r="F20"/>
  <c r="Q20"/>
  <c r="J20"/>
  <c r="O17" i="21"/>
  <c r="O15"/>
  <c r="D18" i="23"/>
  <c r="D15" i="21"/>
  <c r="E9" i="25"/>
  <c r="E12" i="24"/>
  <c r="R18" i="23"/>
  <c r="P18"/>
  <c r="N18"/>
  <c r="J18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2" i="24"/>
  <c r="R14"/>
  <c r="E14"/>
  <c r="G14"/>
  <c r="I14"/>
  <c r="K14"/>
  <c r="M14"/>
  <c r="O14"/>
  <c r="Q14"/>
  <c r="D12"/>
  <c r="F12"/>
  <c r="H12"/>
  <c r="J12"/>
  <c r="L12"/>
  <c r="N12"/>
  <c r="P12"/>
  <c r="R12"/>
  <c r="D14"/>
  <c r="F14"/>
  <c r="H14"/>
  <c r="J14"/>
  <c r="L14"/>
  <c r="N14"/>
  <c r="P14"/>
  <c r="C13"/>
  <c r="D13" s="1"/>
  <c r="E13" s="1"/>
  <c r="F13" s="1"/>
  <c r="G13" s="1"/>
  <c r="H13" s="1"/>
  <c r="I13" s="1"/>
  <c r="J13" s="1"/>
  <c r="K13" s="1"/>
  <c r="L13" s="1"/>
  <c r="M13" s="1"/>
  <c r="N13" s="1"/>
  <c r="O13" s="1"/>
  <c r="P13" s="1"/>
  <c r="Q13" s="1"/>
  <c r="R13" s="1"/>
  <c r="L18" i="23"/>
  <c r="I18"/>
  <c r="M18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D20"/>
  <c r="E18"/>
  <c r="G18"/>
  <c r="K18"/>
  <c r="O18"/>
  <c r="Q18"/>
  <c r="F18"/>
  <c r="H18"/>
  <c r="C20"/>
  <c r="G43" i="20"/>
  <c r="G34"/>
  <c r="G11"/>
  <c r="G23"/>
  <c r="C3" l="1"/>
  <c r="F15" i="21" l="1"/>
  <c r="E15" s="1"/>
  <c r="H15"/>
  <c r="D17"/>
  <c r="F17"/>
  <c r="R17"/>
  <c r="H17"/>
  <c r="G17" s="1"/>
  <c r="I15"/>
  <c r="J17"/>
  <c r="K15"/>
  <c r="L17"/>
  <c r="M15"/>
  <c r="N17"/>
  <c r="P17"/>
  <c r="Q15"/>
  <c r="C17"/>
  <c r="C16"/>
  <c r="D16" s="1"/>
  <c r="E16" s="1"/>
  <c r="F16" s="1"/>
  <c r="G16" s="1"/>
  <c r="H16" s="1"/>
  <c r="I16" s="1"/>
  <c r="J16" s="1"/>
  <c r="K16" s="1"/>
  <c r="L16" s="1"/>
  <c r="M16" s="1"/>
  <c r="N16" s="1"/>
  <c r="I17"/>
  <c r="J15"/>
  <c r="K17"/>
  <c r="L15"/>
  <c r="M17"/>
  <c r="N15"/>
  <c r="P15"/>
  <c r="Q17"/>
  <c r="R15"/>
  <c r="E17"/>
  <c r="G15"/>
  <c r="O16" l="1"/>
  <c r="P16" s="1"/>
  <c r="Q16" s="1"/>
  <c r="R16" s="1"/>
</calcChain>
</file>

<file path=xl/sharedStrings.xml><?xml version="1.0" encoding="utf-8"?>
<sst xmlns="http://schemas.openxmlformats.org/spreadsheetml/2006/main" count="196" uniqueCount="109">
  <si>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</si>
  <si>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</si>
  <si>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</si>
  <si>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</si>
  <si>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</si>
  <si>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</si>
  <si>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</si>
  <si>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</si>
  <si>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</si>
  <si>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</si>
  <si>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</si>
  <si>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</si>
  <si>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</si>
  <si>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</si>
  <si>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</si>
  <si>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</si>
  <si>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</si>
  <si>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</si>
  <si>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</si>
  <si>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</si>
  <si>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</si>
  <si>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</si>
  <si>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</si>
  <si>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</si>
  <si>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</si>
  <si>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</si>
  <si>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</si>
  <si>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</si>
  <si>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</si>
  <si>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</si>
  <si>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</si>
  <si>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</si>
  <si>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</si>
  <si>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</si>
  <si>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</si>
  <si>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</si>
  <si>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</si>
  <si>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</si>
  <si>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</si>
  <si>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</si>
  <si>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</si>
  <si>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</si>
  <si>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</si>
  <si>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</si>
  <si>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</si>
  <si>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</si>
  <si>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</si>
  <si>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</si>
  <si>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</si>
  <si>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</si>
  <si>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</si>
  <si>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</si>
  <si>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</si>
  <si>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</si>
  <si>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</si>
  <si>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</si>
  <si>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</si>
  <si>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</si>
  <si>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</si>
  <si>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</si>
  <si>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</si>
  <si>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</si>
  <si>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</si>
  <si>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</si>
  <si>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</si>
  <si>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Editeur de parcours V4 : </t>
  </si>
  <si>
    <t>Permettre un retour sur la structure déjà construite du parcours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</si>
  <si>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</si>
  <si>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</si>
  <si>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</si>
  <si>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</si>
  <si>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</si>
  <si>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</si>
  <si>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</si>
  <si>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</si>
  <si>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</si>
  <si>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</si>
  <si>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</si>
  <si>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</si>
  <si>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</si>
  <si>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 xml:space="preserve">        - Gestion de plusieurs sous-parcours avec accès concurrents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</si>
  <si>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</si>
  <si>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</si>
  <si>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</si>
  <si>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</si>
  <si>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</si>
  <si>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</si>
  <si>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</si>
  <si>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</si>
  <si>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</si>
  <si>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</si>
  <si>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</si>
  <si>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</si>
  <si>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</si>
  <si>
    <t>ITERATION 1 : du 15/04 au 03/05 (3 semaines, 50jh)</t>
  </si>
  <si>
    <t>ITERATION 2 : du 06/05 au 24/05 (3 semaines, 60jh)</t>
  </si>
  <si>
    <t>Modification d'un fichier uploadé</t>
  </si>
  <si>
    <t>Revoir demande de droits</t>
  </si>
  <si>
    <t>Modification du modèle de données (Data)</t>
  </si>
  <si>
    <t>Suppression du fichier à la suppression du champ de type fichier ou d'un type d'élément</t>
  </si>
  <si>
    <t>Ajout / Suppression / Modification d'une relation entre deux artefacts (+ page sémantiques)</t>
  </si>
  <si>
    <t>Préfixe Tables bdd</t>
  </si>
  <si>
    <t xml:space="preserve">        - Ajout scène/trantision recommandée</t>
  </si>
  <si>
    <t xml:space="preserve">        - Modif scène/transition recommandée</t>
  </si>
  <si>
    <t xml:space="preserve">        - CRUD scène/transition secondaire</t>
  </si>
  <si>
    <t xml:space="preserve">        - CRUD transition inter-parcours</t>
  </si>
  <si>
    <t>Service web -&gt; ouvrir la collection et les parcours</t>
  </si>
  <si>
    <t>Acceder aux données via une API pour les présenter au public</t>
  </si>
  <si>
    <t>? Possibilité de copier une scène lorsqu'on en créé une nouvelle ?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</si>
</sst>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  <fill>
      <patternFill patternType="lightUp">
        <fgColor theme="1"/>
        <bgColor theme="0" tint="-4.9989318521683403E-2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69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6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13" xfId="43" applyBorder="1" applyAlignment="1">
      <alignment wrapText="1"/>
    </xf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1" fillId="0" borderId="0" xfId="43" applyBorder="1"/>
    <xf numFmtId="0" fontId="1" fillId="28" borderId="13" xfId="0" applyFont="1" applyFill="1" applyBorder="1" applyAlignment="1">
      <alignment horizontal="center" vertical="center" wrapText="1"/>
    </xf>
    <xf numFmtId="0" fontId="6" fillId="28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vertical="center" wrapText="1"/>
    </xf>
    <xf numFmtId="0" fontId="6" fillId="26" borderId="13" xfId="0" applyFont="1" applyFill="1" applyBorder="1" applyAlignment="1">
      <alignment horizontal="center" vertical="center" wrapText="1"/>
    </xf>
    <xf numFmtId="0" fontId="8" fillId="26" borderId="13" xfId="0" applyFont="1" applyFill="1" applyBorder="1" applyAlignment="1">
      <alignment horizontal="center" vertical="center" wrapText="1"/>
    </xf>
    <xf numFmtId="0" fontId="1" fillId="26" borderId="0" xfId="43" applyFill="1" applyBorder="1"/>
    <xf numFmtId="0" fontId="6" fillId="25" borderId="13" xfId="0" applyFont="1" applyFill="1" applyBorder="1" applyAlignment="1">
      <alignment horizontal="center" vertical="center" wrapText="1"/>
    </xf>
    <xf numFmtId="0" fontId="1" fillId="25" borderId="0" xfId="43" applyFill="1" applyBorder="1"/>
    <xf numFmtId="0" fontId="1" fillId="29" borderId="13" xfId="0" applyNumberFormat="1" applyFont="1" applyFill="1" applyBorder="1" applyAlignment="1">
      <alignment horizontal="center" vertical="top" wrapText="1"/>
    </xf>
    <xf numFmtId="0" fontId="1" fillId="28" borderId="13" xfId="0" applyNumberFormat="1" applyFont="1" applyFill="1" applyBorder="1" applyAlignment="1">
      <alignment horizontal="center" vertical="center" wrapText="1"/>
    </xf>
    <xf numFmtId="0" fontId="1" fillId="26" borderId="13" xfId="0" applyNumberFormat="1" applyFont="1" applyFill="1" applyBorder="1" applyAlignment="1">
      <alignment horizontal="center" vertical="center" wrapText="1"/>
    </xf>
    <xf numFmtId="0" fontId="1" fillId="27" borderId="13" xfId="0" applyNumberFormat="1" applyFont="1" applyFill="1" applyBorder="1" applyAlignment="1">
      <alignment horizontal="center" vertical="center"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32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425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96"/>
          <c:w val="0.92946294640153049"/>
          <c:h val="0.70464767616192459"/>
        </c:manualLayout>
      </c:layout>
      <c:lineChart>
        <c:grouping val="standard"/>
        <c:ser>
          <c:idx val="0"/>
          <c:order val="0"/>
          <c:tx>
            <c:strRef>
              <c:f>'Iteration 1'!$B$14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1'!$C$14:$R$14</c:f>
              <c:numCache>
                <c:formatCode>General</c:formatCode>
                <c:ptCount val="16"/>
                <c:pt idx="0">
                  <c:v>44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22</c:v>
                </c:pt>
                <c:pt idx="6">
                  <c:v>18</c:v>
                </c:pt>
                <c:pt idx="7">
                  <c:v>13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1'!$B$16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1'!$C$16:$R$16</c:f>
              <c:numCache>
                <c:formatCode>0.0</c:formatCode>
                <c:ptCount val="16"/>
                <c:pt idx="0" formatCode="General">
                  <c:v>44</c:v>
                </c:pt>
                <c:pt idx="1">
                  <c:v>41.06666666666667</c:v>
                </c:pt>
                <c:pt idx="2">
                  <c:v>38.13333333333334</c:v>
                </c:pt>
                <c:pt idx="3">
                  <c:v>35.20000000000001</c:v>
                </c:pt>
                <c:pt idx="4">
                  <c:v>32.26666666666668</c:v>
                </c:pt>
                <c:pt idx="5">
                  <c:v>29.333333333333346</c:v>
                </c:pt>
                <c:pt idx="6">
                  <c:v>26.400000000000013</c:v>
                </c:pt>
                <c:pt idx="7">
                  <c:v>23.466666666666679</c:v>
                </c:pt>
                <c:pt idx="8">
                  <c:v>20.533333333333346</c:v>
                </c:pt>
                <c:pt idx="9">
                  <c:v>17.600000000000012</c:v>
                </c:pt>
                <c:pt idx="10">
                  <c:v>14.666666666666679</c:v>
                </c:pt>
                <c:pt idx="11">
                  <c:v>11.733333333333345</c:v>
                </c:pt>
                <c:pt idx="12">
                  <c:v>8.8000000000000114</c:v>
                </c:pt>
                <c:pt idx="13">
                  <c:v>5.8666666666666778</c:v>
                </c:pt>
                <c:pt idx="14">
                  <c:v>2.9333333333333447</c:v>
                </c:pt>
                <c:pt idx="15">
                  <c:v>1.1546319456101628E-14</c:v>
                </c:pt>
              </c:numCache>
            </c:numRef>
          </c:val>
        </c:ser>
        <c:marker val="1"/>
        <c:axId val="111081728"/>
        <c:axId val="111427968"/>
      </c:lineChart>
      <c:catAx>
        <c:axId val="11108172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1427968"/>
        <c:crosses val="autoZero"/>
        <c:lblAlgn val="ctr"/>
        <c:lblOffset val="100"/>
        <c:tickLblSkip val="1"/>
        <c:tickMarkSkip val="1"/>
      </c:catAx>
      <c:valAx>
        <c:axId val="11142796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108172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17" footer="0.49212598450000217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453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07"/>
          <c:w val="0.92946294640153049"/>
          <c:h val="0.70464767616192492"/>
        </c:manualLayout>
      </c:layout>
      <c:lineChart>
        <c:grouping val="standard"/>
        <c:ser>
          <c:idx val="0"/>
          <c:order val="0"/>
          <c:tx>
            <c:strRef>
              <c:f>'Iteration 2'!$B$17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2'!$C$17:$R$17</c:f>
              <c:numCache>
                <c:formatCode>General</c:formatCode>
                <c:ptCount val="16"/>
                <c:pt idx="0">
                  <c:v>49</c:v>
                </c:pt>
                <c:pt idx="1">
                  <c:v>49</c:v>
                </c:pt>
                <c:pt idx="2">
                  <c:v>42</c:v>
                </c:pt>
                <c:pt idx="3">
                  <c:v>40</c:v>
                </c:pt>
                <c:pt idx="4">
                  <c:v>33</c:v>
                </c:pt>
                <c:pt idx="5">
                  <c:v>33</c:v>
                </c:pt>
                <c:pt idx="6">
                  <c:v>29</c:v>
                </c:pt>
                <c:pt idx="7">
                  <c:v>24</c:v>
                </c:pt>
                <c:pt idx="8">
                  <c:v>18</c:v>
                </c:pt>
                <c:pt idx="9">
                  <c:v>9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2'!$B$19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2'!$C$19:$R$19</c:f>
              <c:numCache>
                <c:formatCode>0.0</c:formatCode>
                <c:ptCount val="16"/>
                <c:pt idx="0" formatCode="General">
                  <c:v>53</c:v>
                </c:pt>
                <c:pt idx="1">
                  <c:v>49.466666666666669</c:v>
                </c:pt>
                <c:pt idx="2">
                  <c:v>45.933333333333337</c:v>
                </c:pt>
                <c:pt idx="3">
                  <c:v>42.400000000000006</c:v>
                </c:pt>
                <c:pt idx="4">
                  <c:v>38.866666666666674</c:v>
                </c:pt>
                <c:pt idx="5">
                  <c:v>35.333333333333343</c:v>
                </c:pt>
                <c:pt idx="6">
                  <c:v>31.800000000000011</c:v>
                </c:pt>
                <c:pt idx="7">
                  <c:v>28.26666666666668</c:v>
                </c:pt>
                <c:pt idx="8">
                  <c:v>24.733333333333348</c:v>
                </c:pt>
                <c:pt idx="9">
                  <c:v>21.200000000000017</c:v>
                </c:pt>
                <c:pt idx="10">
                  <c:v>17.666666666666686</c:v>
                </c:pt>
                <c:pt idx="11">
                  <c:v>14.133333333333352</c:v>
                </c:pt>
                <c:pt idx="12">
                  <c:v>10.600000000000019</c:v>
                </c:pt>
                <c:pt idx="13">
                  <c:v>7.066666666666686</c:v>
                </c:pt>
                <c:pt idx="14">
                  <c:v>3.5333333333333528</c:v>
                </c:pt>
                <c:pt idx="15">
                  <c:v>1.9539925233402755E-14</c:v>
                </c:pt>
              </c:numCache>
            </c:numRef>
          </c:val>
        </c:ser>
        <c:marker val="1"/>
        <c:axId val="112833664"/>
        <c:axId val="112835584"/>
      </c:lineChart>
      <c:catAx>
        <c:axId val="112833664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835584"/>
        <c:crosses val="autoZero"/>
        <c:lblAlgn val="ctr"/>
        <c:lblOffset val="100"/>
        <c:tickLblSkip val="1"/>
        <c:tickMarkSkip val="1"/>
      </c:catAx>
      <c:valAx>
        <c:axId val="11283558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83366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28" footer="0.49212598450000228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486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23"/>
          <c:w val="0.92946294640153049"/>
          <c:h val="0.70464767616192514"/>
        </c:manualLayout>
      </c:layout>
      <c:lineChart>
        <c:grouping val="standard"/>
        <c:ser>
          <c:idx val="0"/>
          <c:order val="0"/>
          <c:tx>
            <c:strRef>
              <c:f>'Iteration 3'!$B$11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3'!$C$11:$R$11</c:f>
              <c:numCache>
                <c:formatCode>General</c:formatCode>
                <c:ptCount val="16"/>
                <c:pt idx="0">
                  <c:v>52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3'!$B$13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41428</c:v>
                </c:pt>
                <c:pt idx="1">
                  <c:v>41429</c:v>
                </c:pt>
                <c:pt idx="2">
                  <c:v>41430</c:v>
                </c:pt>
                <c:pt idx="3">
                  <c:v>41431</c:v>
                </c:pt>
                <c:pt idx="4">
                  <c:v>41432</c:v>
                </c:pt>
                <c:pt idx="5">
                  <c:v>41435</c:v>
                </c:pt>
                <c:pt idx="6">
                  <c:v>41436</c:v>
                </c:pt>
                <c:pt idx="7">
                  <c:v>41437</c:v>
                </c:pt>
                <c:pt idx="8">
                  <c:v>41438</c:v>
                </c:pt>
                <c:pt idx="9">
                  <c:v>41439</c:v>
                </c:pt>
                <c:pt idx="10">
                  <c:v>41442</c:v>
                </c:pt>
                <c:pt idx="11">
                  <c:v>41443</c:v>
                </c:pt>
                <c:pt idx="12">
                  <c:v>41444</c:v>
                </c:pt>
                <c:pt idx="13">
                  <c:v>41445</c:v>
                </c:pt>
                <c:pt idx="14">
                  <c:v>41446</c:v>
                </c:pt>
                <c:pt idx="15">
                  <c:v>41449</c:v>
                </c:pt>
              </c:numCache>
            </c:numRef>
          </c:cat>
          <c:val>
            <c:numRef>
              <c:f>'Iteration 3'!$C$13:$R$13</c:f>
              <c:numCache>
                <c:formatCode>0.0</c:formatCode>
                <c:ptCount val="16"/>
                <c:pt idx="0" formatCode="General">
                  <c:v>52</c:v>
                </c:pt>
                <c:pt idx="1">
                  <c:v>48.533333333333331</c:v>
                </c:pt>
                <c:pt idx="2">
                  <c:v>45.066666666666663</c:v>
                </c:pt>
                <c:pt idx="3">
                  <c:v>41.599999999999994</c:v>
                </c:pt>
                <c:pt idx="4">
                  <c:v>38.133333333333326</c:v>
                </c:pt>
                <c:pt idx="5">
                  <c:v>34.666666666666657</c:v>
                </c:pt>
                <c:pt idx="6">
                  <c:v>31.199999999999989</c:v>
                </c:pt>
                <c:pt idx="7">
                  <c:v>27.73333333333332</c:v>
                </c:pt>
                <c:pt idx="8">
                  <c:v>24.266666666666652</c:v>
                </c:pt>
                <c:pt idx="9">
                  <c:v>20.799999999999983</c:v>
                </c:pt>
                <c:pt idx="10">
                  <c:v>17.333333333333314</c:v>
                </c:pt>
                <c:pt idx="11">
                  <c:v>13.866666666666648</c:v>
                </c:pt>
                <c:pt idx="12">
                  <c:v>10.399999999999981</c:v>
                </c:pt>
                <c:pt idx="13">
                  <c:v>6.933333333333314</c:v>
                </c:pt>
                <c:pt idx="14">
                  <c:v>3.4666666666666472</c:v>
                </c:pt>
                <c:pt idx="15">
                  <c:v>-1.9539925233402755E-14</c:v>
                </c:pt>
              </c:numCache>
            </c:numRef>
          </c:val>
        </c:ser>
        <c:marker val="1"/>
        <c:axId val="112684416"/>
        <c:axId val="112707072"/>
      </c:lineChart>
      <c:catAx>
        <c:axId val="112684416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707072"/>
        <c:crosses val="autoZero"/>
        <c:lblAlgn val="ctr"/>
        <c:lblOffset val="100"/>
        <c:tickLblSkip val="1"/>
        <c:tickMarkSkip val="1"/>
      </c:catAx>
      <c:valAx>
        <c:axId val="11270707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684416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39" footer="0.49212598450000239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509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34"/>
          <c:w val="0.92946294640153049"/>
          <c:h val="0.70464767616192536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112895872"/>
        <c:axId val="112902144"/>
      </c:lineChart>
      <c:catAx>
        <c:axId val="11289587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902144"/>
        <c:crosses val="autoZero"/>
        <c:lblAlgn val="ctr"/>
        <c:lblOffset val="100"/>
        <c:tickLblSkip val="1"/>
        <c:tickMarkSkip val="1"/>
      </c:catAx>
      <c:valAx>
        <c:axId val="11290214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1289587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5" footer="0.492125984500002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18</xdr:row>
      <xdr:rowOff>31826</xdr:rowOff>
    </xdr:from>
    <xdr:to>
      <xdr:col>17</xdr:col>
      <xdr:colOff>705971</xdr:colOff>
      <xdr:row>49</xdr:row>
      <xdr:rowOff>78441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120427</xdr:colOff>
      <xdr:row>20</xdr:row>
      <xdr:rowOff>127076</xdr:rowOff>
    </xdr:from>
    <xdr:to>
      <xdr:col>17</xdr:col>
      <xdr:colOff>717175</xdr:colOff>
      <xdr:row>49</xdr:row>
      <xdr:rowOff>33618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112059</xdr:colOff>
      <xdr:row>14</xdr:row>
      <xdr:rowOff>65444</xdr:rowOff>
    </xdr:from>
    <xdr:to>
      <xdr:col>18</xdr:col>
      <xdr:colOff>11204</xdr:colOff>
      <xdr:row>46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4"/>
  <sheetViews>
    <sheetView showGridLines="0" tabSelected="1" zoomScaleNormal="100" workbookViewId="0">
      <pane xSplit="4" ySplit="5" topLeftCell="E36" activePane="bottomRight" state="frozen"/>
      <selection pane="topRight" activeCell="E1" sqref="E1"/>
      <selection pane="bottomLeft" activeCell="A7" sqref="A7"/>
      <selection pane="bottomRight" activeCell="G46" sqref="G46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3"/>
      <c r="B1" s="24" t="s">
        <v>18</v>
      </c>
      <c r="C1" s="25"/>
      <c r="D1" s="166" t="s">
        <v>3</v>
      </c>
      <c r="E1" s="166"/>
      <c r="F1" s="24"/>
      <c r="G1" s="24"/>
      <c r="H1" s="15"/>
      <c r="I1" s="15"/>
      <c r="J1" s="1"/>
      <c r="K1" s="1"/>
    </row>
    <row r="2" spans="1:13" hidden="1">
      <c r="A2" s="64"/>
      <c r="B2" s="16"/>
      <c r="C2" s="14"/>
      <c r="D2" s="167" t="s">
        <v>17</v>
      </c>
      <c r="E2" s="168"/>
      <c r="F2" s="26"/>
      <c r="G2" s="59"/>
      <c r="H2" s="3"/>
      <c r="I2" s="3"/>
      <c r="J2" s="3"/>
    </row>
    <row r="3" spans="1:13" ht="25.5" hidden="1">
      <c r="A3" s="64"/>
      <c r="B3" s="20" t="s">
        <v>13</v>
      </c>
      <c r="C3" s="14">
        <f>MAX(A13:A46)+1</f>
        <v>35</v>
      </c>
      <c r="D3" s="161"/>
      <c r="E3" s="162"/>
      <c r="F3" s="26"/>
      <c r="G3" s="59"/>
      <c r="H3" s="3"/>
      <c r="I3" s="3"/>
      <c r="J3" s="3"/>
    </row>
    <row r="4" spans="1:13" hidden="1">
      <c r="A4" s="163"/>
      <c r="B4" s="164"/>
      <c r="C4" s="165"/>
      <c r="D4" s="17"/>
      <c r="E4" s="5"/>
      <c r="F4" s="27"/>
      <c r="G4" s="27"/>
      <c r="H4" s="3"/>
      <c r="I4" s="3"/>
      <c r="J4" s="3"/>
    </row>
    <row r="5" spans="1:13" s="13" customFormat="1" ht="38.25">
      <c r="A5" s="65" t="s">
        <v>4</v>
      </c>
      <c r="B5" s="65" t="s">
        <v>0</v>
      </c>
      <c r="C5" s="65" t="s">
        <v>14</v>
      </c>
      <c r="D5" s="65" t="s">
        <v>1</v>
      </c>
      <c r="E5" s="65" t="s">
        <v>2</v>
      </c>
      <c r="F5" s="134" t="s">
        <v>31</v>
      </c>
      <c r="G5" s="134" t="s">
        <v>41</v>
      </c>
      <c r="H5" s="107" t="s">
        <v>6</v>
      </c>
      <c r="I5" s="132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33"/>
      <c r="B6" s="31"/>
      <c r="C6" s="31"/>
      <c r="D6" s="60" t="s">
        <v>86</v>
      </c>
      <c r="E6" s="35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8">
        <v>1</v>
      </c>
      <c r="B7" s="86" t="s">
        <v>26</v>
      </c>
      <c r="C7" s="68"/>
      <c r="D7" s="70" t="s">
        <v>30</v>
      </c>
      <c r="E7" s="71"/>
      <c r="F7" s="72" t="s">
        <v>28</v>
      </c>
      <c r="G7" s="72"/>
      <c r="H7" s="30"/>
      <c r="I7" s="30"/>
      <c r="J7" s="22"/>
      <c r="K7" s="11"/>
    </row>
    <row r="8" spans="1:13" ht="24.95" customHeight="1">
      <c r="A8" s="68">
        <v>2</v>
      </c>
      <c r="B8" s="86" t="s">
        <v>26</v>
      </c>
      <c r="C8" s="68"/>
      <c r="D8" s="70" t="s">
        <v>52</v>
      </c>
      <c r="E8" s="70"/>
      <c r="F8" s="72" t="s">
        <v>28</v>
      </c>
      <c r="G8" s="72"/>
      <c r="H8" s="30"/>
      <c r="I8" s="30"/>
      <c r="J8" s="22"/>
      <c r="K8" s="11"/>
    </row>
    <row r="9" spans="1:13" ht="24.95" customHeight="1">
      <c r="A9" s="68">
        <v>3</v>
      </c>
      <c r="B9" s="72" t="s">
        <v>26</v>
      </c>
      <c r="C9" s="68"/>
      <c r="D9" s="70" t="s">
        <v>53</v>
      </c>
      <c r="E9" s="71"/>
      <c r="F9" s="72" t="s">
        <v>28</v>
      </c>
      <c r="G9" s="72"/>
      <c r="H9" s="30"/>
      <c r="I9" s="137"/>
      <c r="J9" s="22"/>
      <c r="K9" s="11"/>
    </row>
    <row r="10" spans="1:13" ht="24.95" customHeight="1">
      <c r="A10" s="68">
        <v>4</v>
      </c>
      <c r="B10" s="72" t="s">
        <v>26</v>
      </c>
      <c r="C10" s="68"/>
      <c r="D10" s="70" t="s">
        <v>81</v>
      </c>
      <c r="E10" s="71"/>
      <c r="F10" s="72" t="s">
        <v>32</v>
      </c>
      <c r="G10" s="72"/>
      <c r="H10" s="30"/>
      <c r="I10" s="137"/>
      <c r="J10" s="22"/>
      <c r="K10" s="11"/>
    </row>
    <row r="11" spans="1:13" s="13" customFormat="1">
      <c r="A11" s="65"/>
      <c r="B11" s="65"/>
      <c r="C11" s="65"/>
      <c r="D11" s="140" t="s">
        <v>94</v>
      </c>
      <c r="E11" s="141"/>
      <c r="F11" s="134"/>
      <c r="G11" s="134">
        <f>SUM(G12:G22)</f>
        <v>50</v>
      </c>
      <c r="H11" s="142"/>
      <c r="I11" s="32"/>
      <c r="J11" s="32"/>
      <c r="K11" s="32"/>
      <c r="L11" s="12"/>
      <c r="M11" s="12"/>
    </row>
    <row r="12" spans="1:13" s="78" customFormat="1" ht="24.95" customHeight="1">
      <c r="A12" s="75">
        <v>5</v>
      </c>
      <c r="B12" s="75">
        <v>1</v>
      </c>
      <c r="C12" s="72">
        <v>1</v>
      </c>
      <c r="D12" s="70" t="s">
        <v>55</v>
      </c>
      <c r="E12" s="70" t="s">
        <v>50</v>
      </c>
      <c r="F12" s="72" t="s">
        <v>70</v>
      </c>
      <c r="G12" s="72">
        <v>2</v>
      </c>
      <c r="H12" s="74"/>
      <c r="I12" s="138"/>
      <c r="J12" s="76"/>
      <c r="K12" s="113"/>
      <c r="L12" s="114"/>
      <c r="M12" s="114"/>
    </row>
    <row r="13" spans="1:13" s="78" customFormat="1" ht="24.95" customHeight="1">
      <c r="A13" s="75">
        <v>6</v>
      </c>
      <c r="B13" s="75">
        <v>1</v>
      </c>
      <c r="C13" s="68">
        <v>1</v>
      </c>
      <c r="D13" s="70" t="s">
        <v>87</v>
      </c>
      <c r="E13" s="70" t="s">
        <v>42</v>
      </c>
      <c r="F13" s="72" t="s">
        <v>69</v>
      </c>
      <c r="G13" s="72">
        <v>2</v>
      </c>
      <c r="H13" s="74"/>
      <c r="I13" s="139"/>
      <c r="J13" s="74"/>
      <c r="K13" s="71"/>
      <c r="L13" s="77"/>
      <c r="M13" s="77"/>
    </row>
    <row r="14" spans="1:13" s="78" customFormat="1" ht="24.95" customHeight="1">
      <c r="A14" s="75">
        <v>7</v>
      </c>
      <c r="B14" s="79">
        <v>1</v>
      </c>
      <c r="C14" s="68">
        <v>1</v>
      </c>
      <c r="D14" s="80" t="s">
        <v>43</v>
      </c>
      <c r="E14" s="70" t="s">
        <v>48</v>
      </c>
      <c r="F14" s="72" t="s">
        <v>69</v>
      </c>
      <c r="G14" s="72">
        <v>2</v>
      </c>
      <c r="H14" s="74"/>
      <c r="I14" s="74"/>
      <c r="J14" s="74"/>
      <c r="K14" s="71"/>
      <c r="L14" s="77"/>
      <c r="M14" s="77"/>
    </row>
    <row r="15" spans="1:13" s="78" customFormat="1" ht="24.95" customHeight="1">
      <c r="A15" s="75">
        <v>8</v>
      </c>
      <c r="B15" s="75">
        <v>1</v>
      </c>
      <c r="C15" s="75">
        <v>1</v>
      </c>
      <c r="D15" s="70" t="s">
        <v>44</v>
      </c>
      <c r="E15" s="70" t="s">
        <v>49</v>
      </c>
      <c r="F15" s="72" t="s">
        <v>70</v>
      </c>
      <c r="G15" s="72">
        <v>2</v>
      </c>
      <c r="H15" s="81"/>
      <c r="I15" s="74"/>
      <c r="J15" s="74"/>
      <c r="K15" s="71"/>
      <c r="L15" s="77"/>
      <c r="M15" s="77"/>
    </row>
    <row r="16" spans="1:13" s="78" customFormat="1" ht="24.95" customHeight="1">
      <c r="A16" s="75">
        <v>9</v>
      </c>
      <c r="B16" s="75">
        <v>1</v>
      </c>
      <c r="C16" s="68">
        <v>1</v>
      </c>
      <c r="D16" s="82" t="s">
        <v>90</v>
      </c>
      <c r="E16" s="82" t="s">
        <v>91</v>
      </c>
      <c r="F16" s="103" t="s">
        <v>32</v>
      </c>
      <c r="G16" s="75">
        <v>5</v>
      </c>
      <c r="H16" s="74"/>
      <c r="I16" s="74"/>
      <c r="J16" s="74"/>
      <c r="K16" s="71"/>
      <c r="L16" s="77"/>
      <c r="M16" s="77"/>
    </row>
    <row r="17" spans="1:13" s="78" customFormat="1" ht="24.95" customHeight="1">
      <c r="A17" s="75">
        <v>10</v>
      </c>
      <c r="B17" s="75">
        <v>1</v>
      </c>
      <c r="C17" s="68">
        <v>1</v>
      </c>
      <c r="D17" s="82" t="s">
        <v>92</v>
      </c>
      <c r="E17" s="70" t="s">
        <v>51</v>
      </c>
      <c r="F17" s="72" t="s">
        <v>70</v>
      </c>
      <c r="G17" s="72">
        <v>8</v>
      </c>
      <c r="H17" s="74"/>
      <c r="I17" s="74"/>
      <c r="J17" s="74"/>
      <c r="K17" s="71"/>
      <c r="L17" s="77"/>
      <c r="M17" s="77"/>
    </row>
    <row r="18" spans="1:13" s="83" customFormat="1" ht="24.95" customHeight="1">
      <c r="A18" s="75">
        <v>11</v>
      </c>
      <c r="B18" s="75">
        <v>1</v>
      </c>
      <c r="C18" s="75">
        <v>1</v>
      </c>
      <c r="D18" s="82" t="s">
        <v>45</v>
      </c>
      <c r="E18" s="70" t="s">
        <v>51</v>
      </c>
      <c r="F18" s="72" t="s">
        <v>70</v>
      </c>
      <c r="G18" s="72">
        <v>5</v>
      </c>
      <c r="H18" s="81"/>
      <c r="I18" s="81"/>
      <c r="J18" s="71"/>
      <c r="K18" s="71"/>
      <c r="L18" s="78"/>
      <c r="M18" s="78"/>
    </row>
    <row r="19" spans="1:13" s="77" customFormat="1" ht="24.95" customHeight="1">
      <c r="A19" s="75">
        <v>12</v>
      </c>
      <c r="B19" s="68">
        <v>1</v>
      </c>
      <c r="C19" s="68">
        <v>1</v>
      </c>
      <c r="D19" s="82" t="s">
        <v>46</v>
      </c>
      <c r="E19" s="70" t="s">
        <v>51</v>
      </c>
      <c r="F19" s="72" t="s">
        <v>70</v>
      </c>
      <c r="G19" s="72">
        <v>5</v>
      </c>
      <c r="H19" s="73"/>
      <c r="I19" s="73"/>
      <c r="J19" s="74"/>
      <c r="K19" s="71"/>
    </row>
    <row r="20" spans="1:13" ht="24.95" customHeight="1">
      <c r="A20" s="68">
        <v>13</v>
      </c>
      <c r="B20" s="69">
        <v>1</v>
      </c>
      <c r="C20" s="68">
        <v>2</v>
      </c>
      <c r="D20" s="70" t="s">
        <v>89</v>
      </c>
      <c r="E20" s="70" t="s">
        <v>93</v>
      </c>
      <c r="F20" s="72" t="s">
        <v>69</v>
      </c>
      <c r="G20" s="72">
        <v>13</v>
      </c>
      <c r="H20" s="30"/>
      <c r="I20" s="30"/>
      <c r="J20" s="22"/>
      <c r="K20" s="11"/>
    </row>
    <row r="21" spans="1:13" s="77" customFormat="1" ht="24.95" customHeight="1">
      <c r="A21" s="68">
        <v>14</v>
      </c>
      <c r="B21" s="69">
        <v>1</v>
      </c>
      <c r="C21" s="68"/>
      <c r="D21" s="70" t="s">
        <v>54</v>
      </c>
      <c r="E21" s="70"/>
      <c r="F21" s="72" t="s">
        <v>28</v>
      </c>
      <c r="G21" s="72">
        <v>3</v>
      </c>
      <c r="H21" s="73"/>
      <c r="I21" s="73"/>
      <c r="J21" s="74"/>
      <c r="K21" s="71"/>
    </row>
    <row r="22" spans="1:13" s="77" customFormat="1" ht="24.95" customHeight="1">
      <c r="A22" s="75">
        <v>15</v>
      </c>
      <c r="B22" s="69">
        <v>1</v>
      </c>
      <c r="C22" s="68"/>
      <c r="D22" s="70" t="s">
        <v>22</v>
      </c>
      <c r="E22" s="71"/>
      <c r="F22" s="72" t="s">
        <v>28</v>
      </c>
      <c r="G22" s="72">
        <v>3</v>
      </c>
      <c r="H22" s="73"/>
      <c r="I22" s="73"/>
      <c r="J22" s="74"/>
      <c r="K22" s="71"/>
    </row>
    <row r="23" spans="1:13" s="13" customFormat="1">
      <c r="A23" s="65"/>
      <c r="B23" s="31"/>
      <c r="C23" s="31"/>
      <c r="D23" s="60" t="s">
        <v>95</v>
      </c>
      <c r="E23" s="35"/>
      <c r="F23" s="33"/>
      <c r="G23" s="33">
        <f>SUM(G24:G33)</f>
        <v>58</v>
      </c>
      <c r="H23" s="135"/>
      <c r="I23" s="32"/>
      <c r="J23" s="32"/>
      <c r="K23" s="32"/>
      <c r="L23" s="12"/>
      <c r="M23" s="12"/>
    </row>
    <row r="24" spans="1:13" ht="24.95" customHeight="1">
      <c r="A24" s="68">
        <v>16</v>
      </c>
      <c r="B24" s="69">
        <v>2</v>
      </c>
      <c r="C24" s="68"/>
      <c r="D24" s="70" t="s">
        <v>20</v>
      </c>
      <c r="E24" s="71"/>
      <c r="F24" s="72" t="s">
        <v>32</v>
      </c>
      <c r="G24" s="72">
        <v>20</v>
      </c>
      <c r="H24" s="30"/>
      <c r="I24" s="30"/>
      <c r="J24" s="22"/>
      <c r="K24" s="11"/>
    </row>
    <row r="25" spans="1:13" s="77" customFormat="1" ht="24.95" customHeight="1">
      <c r="A25" s="75">
        <v>17</v>
      </c>
      <c r="B25" s="69">
        <v>1</v>
      </c>
      <c r="C25" s="68">
        <v>1</v>
      </c>
      <c r="D25" s="82" t="s">
        <v>47</v>
      </c>
      <c r="E25" s="70" t="s">
        <v>51</v>
      </c>
      <c r="F25" s="72" t="s">
        <v>69</v>
      </c>
      <c r="G25" s="72">
        <v>5</v>
      </c>
      <c r="H25" s="73"/>
      <c r="I25" s="73"/>
      <c r="J25" s="74"/>
      <c r="K25" s="71"/>
    </row>
    <row r="26" spans="1:13" ht="24.95" customHeight="1">
      <c r="A26" s="75">
        <v>18</v>
      </c>
      <c r="B26" s="69">
        <v>1</v>
      </c>
      <c r="C26" s="68">
        <v>2</v>
      </c>
      <c r="D26" s="70" t="s">
        <v>88</v>
      </c>
      <c r="E26" s="70" t="s">
        <v>51</v>
      </c>
      <c r="F26" s="72" t="s">
        <v>69</v>
      </c>
      <c r="G26" s="72">
        <v>3</v>
      </c>
      <c r="H26" s="30"/>
      <c r="I26" s="30"/>
      <c r="J26" s="22"/>
      <c r="K26" s="11"/>
    </row>
    <row r="27" spans="1:13" ht="24.95" customHeight="1">
      <c r="A27" s="75">
        <v>19</v>
      </c>
      <c r="B27" s="69">
        <v>2</v>
      </c>
      <c r="C27" s="68">
        <v>1</v>
      </c>
      <c r="D27" s="70" t="s">
        <v>58</v>
      </c>
      <c r="E27" s="82" t="s">
        <v>59</v>
      </c>
      <c r="F27" s="72" t="s">
        <v>70</v>
      </c>
      <c r="G27" s="72">
        <v>6</v>
      </c>
      <c r="H27" s="30"/>
      <c r="I27" s="30"/>
      <c r="J27" s="22"/>
      <c r="K27" s="11"/>
    </row>
    <row r="28" spans="1:13" s="12" customFormat="1" ht="24.95" customHeight="1">
      <c r="A28" s="75"/>
      <c r="B28" s="79"/>
      <c r="C28" s="75"/>
      <c r="D28" s="89" t="s">
        <v>56</v>
      </c>
      <c r="E28" s="90" t="s">
        <v>57</v>
      </c>
      <c r="F28" s="91"/>
      <c r="G28" s="91"/>
      <c r="H28" s="22"/>
      <c r="I28" s="22"/>
      <c r="J28" s="22"/>
      <c r="K28" s="11"/>
      <c r="L28" s="4"/>
      <c r="M28" s="4"/>
    </row>
    <row r="29" spans="1:13" s="12" customFormat="1" ht="24.95" customHeight="1">
      <c r="A29" s="75">
        <v>20</v>
      </c>
      <c r="B29" s="69">
        <v>2</v>
      </c>
      <c r="C29" s="68">
        <v>1</v>
      </c>
      <c r="D29" s="84" t="s">
        <v>67</v>
      </c>
      <c r="E29" s="70"/>
      <c r="F29" s="72" t="s">
        <v>70</v>
      </c>
      <c r="G29" s="72">
        <v>6</v>
      </c>
      <c r="H29" s="19"/>
      <c r="I29" s="19"/>
      <c r="J29" s="11"/>
      <c r="K29" s="11"/>
    </row>
    <row r="30" spans="1:13" s="12" customFormat="1" ht="24.95" customHeight="1">
      <c r="A30" s="75">
        <v>21</v>
      </c>
      <c r="B30" s="79">
        <v>2</v>
      </c>
      <c r="C30" s="75">
        <v>1</v>
      </c>
      <c r="D30" s="70" t="s">
        <v>102</v>
      </c>
      <c r="E30" s="70"/>
      <c r="F30" s="72" t="s">
        <v>70</v>
      </c>
      <c r="G30" s="72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5">
        <v>22</v>
      </c>
      <c r="B31" s="79">
        <v>2</v>
      </c>
      <c r="C31" s="75">
        <v>1</v>
      </c>
      <c r="D31" s="82" t="s">
        <v>103</v>
      </c>
      <c r="E31" s="70"/>
      <c r="F31" s="72" t="s">
        <v>70</v>
      </c>
      <c r="G31" s="85">
        <v>6</v>
      </c>
      <c r="H31" s="28"/>
      <c r="I31" s="28"/>
      <c r="J31" s="29"/>
      <c r="K31" s="29"/>
    </row>
    <row r="32" spans="1:13" ht="24.95" customHeight="1">
      <c r="A32" s="68">
        <v>24</v>
      </c>
      <c r="B32" s="69">
        <v>2</v>
      </c>
      <c r="C32" s="68"/>
      <c r="D32" s="70" t="s">
        <v>64</v>
      </c>
      <c r="E32" s="71"/>
      <c r="F32" s="72" t="s">
        <v>28</v>
      </c>
      <c r="G32" s="72">
        <v>3</v>
      </c>
      <c r="H32" s="30"/>
      <c r="I32" s="30"/>
      <c r="J32" s="22"/>
      <c r="K32" s="11"/>
    </row>
    <row r="33" spans="1:13" ht="24.95" customHeight="1">
      <c r="A33" s="68">
        <v>25</v>
      </c>
      <c r="B33" s="69">
        <v>2</v>
      </c>
      <c r="C33" s="68"/>
      <c r="D33" s="70" t="s">
        <v>23</v>
      </c>
      <c r="E33" s="71"/>
      <c r="F33" s="72" t="s">
        <v>28</v>
      </c>
      <c r="G33" s="72">
        <v>3</v>
      </c>
      <c r="H33" s="30"/>
      <c r="I33" s="30"/>
      <c r="J33" s="22"/>
      <c r="K33" s="11"/>
    </row>
    <row r="34" spans="1:13" s="13" customFormat="1">
      <c r="A34" s="65"/>
      <c r="B34" s="31"/>
      <c r="C34" s="31"/>
      <c r="D34" s="60" t="s">
        <v>85</v>
      </c>
      <c r="E34" s="35"/>
      <c r="F34" s="33"/>
      <c r="G34" s="33">
        <f>SUM(G35:G42)</f>
        <v>55</v>
      </c>
      <c r="H34" s="135"/>
      <c r="I34" s="108"/>
      <c r="J34" s="109"/>
      <c r="K34" s="107"/>
      <c r="L34" s="12"/>
      <c r="M34" s="12"/>
    </row>
    <row r="35" spans="1:13" ht="24.95" customHeight="1">
      <c r="A35" s="75">
        <v>26</v>
      </c>
      <c r="B35" s="69">
        <v>3</v>
      </c>
      <c r="C35" s="68"/>
      <c r="D35" s="70" t="s">
        <v>19</v>
      </c>
      <c r="E35" s="71"/>
      <c r="F35" s="72" t="s">
        <v>32</v>
      </c>
      <c r="G35" s="72">
        <v>10</v>
      </c>
      <c r="H35" s="30"/>
      <c r="I35" s="30"/>
      <c r="J35" s="22"/>
      <c r="K35" s="11"/>
    </row>
    <row r="36" spans="1:13" s="12" customFormat="1" ht="24.95" customHeight="1">
      <c r="A36" s="75"/>
      <c r="B36" s="79"/>
      <c r="C36" s="75"/>
      <c r="D36" s="89" t="s">
        <v>60</v>
      </c>
      <c r="E36" s="90" t="s">
        <v>62</v>
      </c>
      <c r="F36" s="91"/>
      <c r="G36" s="91"/>
      <c r="H36" s="19"/>
      <c r="I36" s="19"/>
      <c r="J36" s="11"/>
      <c r="K36" s="11"/>
    </row>
    <row r="37" spans="1:13" s="12" customFormat="1" ht="24.95" customHeight="1">
      <c r="A37" s="75">
        <v>23</v>
      </c>
      <c r="B37" s="79">
        <v>2</v>
      </c>
      <c r="C37" s="68">
        <v>1</v>
      </c>
      <c r="D37" s="70" t="s">
        <v>80</v>
      </c>
      <c r="E37" s="70"/>
      <c r="F37" s="72" t="s">
        <v>69</v>
      </c>
      <c r="G37" s="72">
        <v>12</v>
      </c>
      <c r="H37" s="22"/>
      <c r="I37" s="22"/>
      <c r="J37" s="22"/>
      <c r="K37" s="11"/>
      <c r="L37" s="4"/>
      <c r="M37" s="4"/>
    </row>
    <row r="38" spans="1:13" ht="24.95" customHeight="1">
      <c r="A38" s="75"/>
      <c r="B38" s="69"/>
      <c r="C38" s="68"/>
      <c r="D38" s="89" t="s">
        <v>61</v>
      </c>
      <c r="E38" s="90" t="s">
        <v>63</v>
      </c>
      <c r="F38" s="91"/>
      <c r="G38" s="91"/>
      <c r="H38" s="30"/>
      <c r="I38" s="30"/>
      <c r="J38" s="22"/>
      <c r="K38" s="11"/>
    </row>
    <row r="39" spans="1:13" ht="24.95" customHeight="1">
      <c r="A39" s="75">
        <v>27</v>
      </c>
      <c r="B39" s="69">
        <v>3</v>
      </c>
      <c r="C39" s="68">
        <v>1</v>
      </c>
      <c r="D39" s="70" t="s">
        <v>104</v>
      </c>
      <c r="E39" s="71"/>
      <c r="F39" s="72" t="s">
        <v>32</v>
      </c>
      <c r="G39" s="72">
        <v>20</v>
      </c>
      <c r="H39" s="30"/>
      <c r="I39" s="30"/>
      <c r="J39" s="22"/>
      <c r="K39" s="11"/>
    </row>
    <row r="40" spans="1:13" ht="24.95" customHeight="1">
      <c r="A40" s="75"/>
      <c r="B40" s="69"/>
      <c r="C40" s="68"/>
      <c r="D40" s="89" t="s">
        <v>65</v>
      </c>
      <c r="E40" s="90" t="s">
        <v>66</v>
      </c>
      <c r="F40" s="91"/>
      <c r="G40" s="91"/>
      <c r="H40" s="30"/>
      <c r="I40" s="30"/>
      <c r="J40" s="22"/>
      <c r="K40" s="11"/>
    </row>
    <row r="41" spans="1:13" ht="24.95" customHeight="1">
      <c r="A41" s="75">
        <v>30</v>
      </c>
      <c r="B41" s="69">
        <v>3</v>
      </c>
      <c r="C41" s="68">
        <v>1</v>
      </c>
      <c r="D41" s="82" t="s">
        <v>105</v>
      </c>
      <c r="E41" s="71"/>
      <c r="F41" s="72" t="s">
        <v>69</v>
      </c>
      <c r="G41" s="72">
        <v>10</v>
      </c>
      <c r="H41" s="30"/>
      <c r="I41" s="30"/>
      <c r="J41" s="22"/>
      <c r="K41" s="11"/>
    </row>
    <row r="42" spans="1:13" s="13" customFormat="1" ht="24.95" customHeight="1">
      <c r="A42" s="68">
        <v>32</v>
      </c>
      <c r="B42" s="69">
        <v>3</v>
      </c>
      <c r="C42" s="68"/>
      <c r="D42" s="70" t="s">
        <v>24</v>
      </c>
      <c r="E42" s="71"/>
      <c r="F42" s="72" t="s">
        <v>28</v>
      </c>
      <c r="G42" s="105">
        <v>3</v>
      </c>
      <c r="H42" s="106"/>
      <c r="I42" s="110"/>
      <c r="J42" s="110"/>
      <c r="K42" s="110"/>
      <c r="L42" s="12"/>
      <c r="M42" s="12"/>
    </row>
    <row r="43" spans="1:13" ht="12.75" customHeight="1">
      <c r="A43" s="65"/>
      <c r="B43" s="31"/>
      <c r="C43" s="31"/>
      <c r="D43" s="60" t="s">
        <v>84</v>
      </c>
      <c r="E43" s="35"/>
      <c r="F43" s="33"/>
      <c r="G43" s="33">
        <f>SUM(G44:G49)</f>
        <v>38</v>
      </c>
      <c r="H43" s="136"/>
      <c r="I43" s="108"/>
      <c r="J43" s="109"/>
      <c r="K43" s="112"/>
    </row>
    <row r="44" spans="1:13" ht="24.95" customHeight="1">
      <c r="A44" s="75">
        <v>33</v>
      </c>
      <c r="B44" s="69">
        <v>4</v>
      </c>
      <c r="C44" s="68"/>
      <c r="D44" s="70" t="s">
        <v>21</v>
      </c>
      <c r="E44" s="71"/>
      <c r="F44" s="72" t="s">
        <v>32</v>
      </c>
      <c r="G44" s="105">
        <v>10</v>
      </c>
      <c r="H44" s="30"/>
      <c r="I44" s="111"/>
      <c r="J44" s="61"/>
      <c r="K44" s="62"/>
    </row>
    <row r="45" spans="1:13" ht="24.95" customHeight="1">
      <c r="A45" s="75">
        <v>31</v>
      </c>
      <c r="B45" s="69">
        <v>3</v>
      </c>
      <c r="C45" s="68">
        <v>2</v>
      </c>
      <c r="D45" s="70" t="s">
        <v>106</v>
      </c>
      <c r="E45" s="70" t="s">
        <v>107</v>
      </c>
      <c r="F45" s="72" t="s">
        <v>32</v>
      </c>
      <c r="G45" s="72">
        <v>25</v>
      </c>
      <c r="H45" s="30"/>
      <c r="I45" s="30"/>
      <c r="J45" s="22"/>
      <c r="K45" s="11"/>
    </row>
    <row r="46" spans="1:13" s="12" customFormat="1" ht="24.95" customHeight="1">
      <c r="A46" s="75">
        <v>34</v>
      </c>
      <c r="B46" s="79">
        <v>4</v>
      </c>
      <c r="C46" s="103">
        <v>4</v>
      </c>
      <c r="D46" s="84" t="s">
        <v>108</v>
      </c>
      <c r="E46" s="84" t="s">
        <v>73</v>
      </c>
      <c r="F46" s="72" t="s">
        <v>32</v>
      </c>
      <c r="G46" s="101"/>
      <c r="H46" s="19"/>
      <c r="I46" s="19"/>
      <c r="J46" s="11"/>
      <c r="K46" s="11"/>
    </row>
    <row r="47" spans="1:13" ht="24.95" customHeight="1">
      <c r="A47" s="75">
        <v>35</v>
      </c>
      <c r="B47" s="69">
        <v>4</v>
      </c>
      <c r="C47" s="68">
        <v>5</v>
      </c>
      <c r="D47" s="70" t="s">
        <v>71</v>
      </c>
      <c r="E47" s="70" t="s">
        <v>68</v>
      </c>
      <c r="F47" s="72" t="s">
        <v>32</v>
      </c>
      <c r="G47" s="72"/>
      <c r="H47" s="23"/>
      <c r="I47" s="22"/>
      <c r="J47" s="22"/>
      <c r="K47" s="11"/>
    </row>
    <row r="48" spans="1:13" ht="24.95" customHeight="1">
      <c r="A48" s="68">
        <v>36</v>
      </c>
      <c r="B48" s="69">
        <v>4</v>
      </c>
      <c r="C48" s="68">
        <v>5</v>
      </c>
      <c r="D48" s="70" t="s">
        <v>74</v>
      </c>
      <c r="E48" s="70" t="s">
        <v>75</v>
      </c>
      <c r="F48" s="72" t="s">
        <v>32</v>
      </c>
      <c r="G48" s="72"/>
      <c r="H48" s="30"/>
      <c r="I48" s="30"/>
      <c r="J48" s="22"/>
      <c r="K48" s="11"/>
    </row>
    <row r="49" spans="1:13" ht="24.95" customHeight="1">
      <c r="A49" s="68">
        <v>38</v>
      </c>
      <c r="B49" s="69">
        <v>4</v>
      </c>
      <c r="C49" s="68"/>
      <c r="D49" s="70" t="s">
        <v>25</v>
      </c>
      <c r="E49" s="71"/>
      <c r="F49" s="72" t="s">
        <v>28</v>
      </c>
      <c r="G49" s="102">
        <v>3</v>
      </c>
      <c r="H49" s="30"/>
      <c r="I49" s="30"/>
      <c r="J49" s="22"/>
      <c r="K49" s="11"/>
    </row>
    <row r="50" spans="1:13" s="13" customFormat="1">
      <c r="A50" s="65"/>
      <c r="B50" s="31"/>
      <c r="C50" s="31"/>
      <c r="D50" s="60" t="s">
        <v>83</v>
      </c>
      <c r="E50" s="35"/>
      <c r="F50" s="33"/>
      <c r="G50" s="33">
        <v>50</v>
      </c>
      <c r="H50" s="135"/>
      <c r="I50" s="32"/>
      <c r="J50" s="32"/>
      <c r="K50" s="32"/>
      <c r="L50" s="12"/>
      <c r="M50" s="12"/>
    </row>
    <row r="51" spans="1:13" ht="24.95" customHeight="1">
      <c r="A51" s="75">
        <v>39</v>
      </c>
      <c r="B51" s="86" t="s">
        <v>27</v>
      </c>
      <c r="C51" s="68"/>
      <c r="D51" s="70" t="s">
        <v>29</v>
      </c>
      <c r="E51" s="71"/>
      <c r="F51" s="72" t="s">
        <v>28</v>
      </c>
      <c r="G51" s="72"/>
      <c r="H51" s="30"/>
      <c r="I51" s="30"/>
      <c r="J51" s="22"/>
      <c r="K51" s="11"/>
    </row>
    <row r="52" spans="1:13" ht="24.95" customHeight="1">
      <c r="A52" s="75">
        <v>40</v>
      </c>
      <c r="B52" s="116" t="s">
        <v>27</v>
      </c>
      <c r="C52" s="117"/>
      <c r="D52" s="118" t="s">
        <v>76</v>
      </c>
      <c r="E52" s="119"/>
      <c r="F52" s="85" t="s">
        <v>32</v>
      </c>
      <c r="G52" s="85"/>
      <c r="H52" s="120"/>
      <c r="I52" s="120"/>
      <c r="J52" s="122"/>
      <c r="K52" s="29"/>
    </row>
    <row r="53" spans="1:13">
      <c r="B53" s="125"/>
      <c r="C53" s="125"/>
      <c r="D53" s="126"/>
      <c r="E53" s="127"/>
      <c r="F53" s="125"/>
      <c r="G53" s="125"/>
      <c r="H53" s="128"/>
      <c r="I53" s="128"/>
      <c r="J53" s="129"/>
      <c r="K53" s="127"/>
    </row>
    <row r="54" spans="1:13">
      <c r="A54" s="115"/>
      <c r="B54" s="124"/>
      <c r="C54" s="6"/>
      <c r="D54" s="99"/>
      <c r="F54" s="6"/>
      <c r="G54" s="6"/>
      <c r="H54" s="121"/>
      <c r="I54" s="121"/>
      <c r="J54" s="123"/>
      <c r="K54" s="7"/>
    </row>
    <row r="55" spans="1:13">
      <c r="A55" s="115"/>
      <c r="B55" s="124"/>
      <c r="C55" s="6"/>
      <c r="D55" s="99"/>
      <c r="F55" s="6"/>
      <c r="G55" s="6"/>
      <c r="H55" s="121"/>
      <c r="I55" s="121"/>
      <c r="J55" s="123"/>
      <c r="K55" s="7"/>
    </row>
    <row r="56" spans="1:13">
      <c r="A56" s="115"/>
      <c r="B56" s="124"/>
      <c r="C56" s="6"/>
      <c r="D56" s="99"/>
      <c r="F56" s="6"/>
      <c r="G56" s="6"/>
      <c r="H56" s="121"/>
      <c r="I56" s="121"/>
      <c r="J56" s="123"/>
      <c r="K56" s="7"/>
    </row>
    <row r="57" spans="1:13">
      <c r="A57" s="115"/>
      <c r="B57" s="124"/>
      <c r="C57" s="6"/>
      <c r="D57" s="99"/>
      <c r="F57" s="6"/>
      <c r="G57" s="6"/>
      <c r="H57" s="121"/>
      <c r="I57" s="121"/>
      <c r="J57" s="123"/>
      <c r="K57" s="7"/>
    </row>
    <row r="58" spans="1:13">
      <c r="A58" s="115"/>
      <c r="B58" s="124"/>
      <c r="C58" s="6"/>
      <c r="D58" s="99"/>
      <c r="F58" s="6"/>
      <c r="G58" s="6"/>
      <c r="H58" s="121"/>
      <c r="I58" s="121"/>
      <c r="J58" s="123"/>
      <c r="K58" s="7"/>
    </row>
    <row r="59" spans="1:13">
      <c r="I59" s="121"/>
    </row>
    <row r="81" ht="9.75" customHeight="1"/>
    <row r="300" spans="1:1" ht="15">
      <c r="A300" s="66" t="s">
        <v>12</v>
      </c>
    </row>
    <row r="301" spans="1:1" ht="15">
      <c r="A301" s="67"/>
    </row>
    <row r="302" spans="1:1" ht="15">
      <c r="A302" s="67" t="s">
        <v>7</v>
      </c>
    </row>
    <row r="303" spans="1:1" ht="15">
      <c r="A303" s="67" t="s">
        <v>10</v>
      </c>
    </row>
    <row r="304" spans="1:1" ht="15">
      <c r="A304" s="67" t="s">
        <v>11</v>
      </c>
    </row>
  </sheetData>
  <autoFilter ref="A5:M52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A51:A52 B46:C46 D47:E48 H46:K46 A44:A47 D40 B37:E37 D15 D38:E38 B36:C37 H36:K37 E36:E37 A35:A41 D26 B28:C31 A13:A22 H28:K31 D20:E21 E25:E26 A25:A31 D28 E28:E31 B12:E12 D13:E13 B13:C17 H12:K17 E13:E15 E17:E19 D30:D31">
    <cfRule type="expression" dxfId="1" priority="53" stopIfTrue="1">
      <formula>#REF!="N"</formula>
    </cfRule>
    <cfRule type="expression" dxfId="0" priority="54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2"/>
  <sheetViews>
    <sheetView topLeftCell="A13" zoomScale="85" zoomScaleNormal="85" workbookViewId="0">
      <selection activeCell="R12" sqref="R1:R12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33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41379</v>
      </c>
      <c r="D2" s="39">
        <v>41380</v>
      </c>
      <c r="E2" s="39">
        <v>41381</v>
      </c>
      <c r="F2" s="39">
        <v>41382</v>
      </c>
      <c r="G2" s="39">
        <v>41383</v>
      </c>
      <c r="H2" s="39">
        <v>41386</v>
      </c>
      <c r="I2" s="39">
        <v>41387</v>
      </c>
      <c r="J2" s="39">
        <v>41388</v>
      </c>
      <c r="K2" s="39">
        <v>41389</v>
      </c>
      <c r="L2" s="39">
        <v>41390</v>
      </c>
      <c r="M2" s="39">
        <v>41393</v>
      </c>
      <c r="N2" s="39">
        <v>41394</v>
      </c>
      <c r="O2" s="39">
        <v>41395</v>
      </c>
      <c r="P2" s="39">
        <v>41396</v>
      </c>
      <c r="Q2" s="39">
        <v>41397</v>
      </c>
      <c r="R2" s="39">
        <v>41400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55</v>
      </c>
      <c r="B3" s="75">
        <v>5</v>
      </c>
      <c r="C3" s="72">
        <v>2</v>
      </c>
      <c r="D3" s="145">
        <v>2</v>
      </c>
      <c r="E3" s="145">
        <v>1</v>
      </c>
      <c r="F3" s="145">
        <v>1</v>
      </c>
      <c r="G3" s="145">
        <v>1</v>
      </c>
      <c r="H3" s="148">
        <v>0</v>
      </c>
      <c r="I3" s="148">
        <v>0</v>
      </c>
      <c r="J3" s="148">
        <v>0</v>
      </c>
      <c r="K3" s="148">
        <v>0</v>
      </c>
      <c r="L3" s="148">
        <v>0</v>
      </c>
      <c r="M3" s="148">
        <v>0</v>
      </c>
      <c r="N3" s="148">
        <v>0</v>
      </c>
      <c r="O3" s="149">
        <v>0</v>
      </c>
      <c r="P3" s="148">
        <v>0</v>
      </c>
      <c r="Q3" s="148">
        <v>0</v>
      </c>
      <c r="R3" s="148">
        <v>0</v>
      </c>
    </row>
    <row r="4" spans="1:120" ht="24.95" customHeight="1">
      <c r="A4" s="70" t="s">
        <v>87</v>
      </c>
      <c r="B4" s="75">
        <v>6</v>
      </c>
      <c r="C4" s="145">
        <v>2</v>
      </c>
      <c r="D4" s="145">
        <v>1</v>
      </c>
      <c r="E4" s="145">
        <v>1</v>
      </c>
      <c r="F4" s="145">
        <v>1</v>
      </c>
      <c r="G4" s="145">
        <v>1</v>
      </c>
      <c r="H4" s="148">
        <v>0</v>
      </c>
      <c r="I4" s="148">
        <v>0</v>
      </c>
      <c r="J4" s="148">
        <v>0</v>
      </c>
      <c r="K4" s="148">
        <v>0</v>
      </c>
      <c r="L4" s="148">
        <v>0</v>
      </c>
      <c r="M4" s="148">
        <v>0</v>
      </c>
      <c r="N4" s="148">
        <v>0</v>
      </c>
      <c r="O4" s="149">
        <v>0</v>
      </c>
      <c r="P4" s="148">
        <v>0</v>
      </c>
      <c r="Q4" s="148">
        <v>0</v>
      </c>
      <c r="R4" s="148">
        <v>0</v>
      </c>
    </row>
    <row r="5" spans="1:120" ht="24.95" customHeight="1">
      <c r="A5" s="80" t="s">
        <v>43</v>
      </c>
      <c r="B5" s="75">
        <v>7</v>
      </c>
      <c r="C5" s="145">
        <v>2</v>
      </c>
      <c r="D5" s="145">
        <v>1</v>
      </c>
      <c r="E5" s="145">
        <v>1</v>
      </c>
      <c r="F5" s="145">
        <v>1</v>
      </c>
      <c r="G5" s="145">
        <v>1</v>
      </c>
      <c r="H5" s="148">
        <v>0</v>
      </c>
      <c r="I5" s="148">
        <v>0</v>
      </c>
      <c r="J5" s="148">
        <v>0</v>
      </c>
      <c r="K5" s="148">
        <v>0</v>
      </c>
      <c r="L5" s="148">
        <v>0</v>
      </c>
      <c r="M5" s="148">
        <v>0</v>
      </c>
      <c r="N5" s="148">
        <v>0</v>
      </c>
      <c r="O5" s="149">
        <v>0</v>
      </c>
      <c r="P5" s="148">
        <v>0</v>
      </c>
      <c r="Q5" s="148">
        <v>0</v>
      </c>
      <c r="R5" s="148">
        <v>0</v>
      </c>
    </row>
    <row r="6" spans="1:120" ht="24.95" customHeight="1">
      <c r="A6" s="70" t="s">
        <v>44</v>
      </c>
      <c r="B6" s="75">
        <v>8</v>
      </c>
      <c r="C6" s="147">
        <v>2</v>
      </c>
      <c r="D6" s="145">
        <v>2</v>
      </c>
      <c r="E6" s="145">
        <v>1</v>
      </c>
      <c r="F6" s="145">
        <v>1</v>
      </c>
      <c r="G6" s="145">
        <v>1</v>
      </c>
      <c r="H6" s="148">
        <v>0</v>
      </c>
      <c r="I6" s="148">
        <v>0</v>
      </c>
      <c r="J6" s="148">
        <v>0</v>
      </c>
      <c r="K6" s="148">
        <v>0</v>
      </c>
      <c r="L6" s="148">
        <v>0</v>
      </c>
      <c r="M6" s="148">
        <v>0</v>
      </c>
      <c r="N6" s="148">
        <v>0</v>
      </c>
      <c r="O6" s="149">
        <v>0</v>
      </c>
      <c r="P6" s="148">
        <v>0</v>
      </c>
      <c r="Q6" s="148">
        <v>0</v>
      </c>
      <c r="R6" s="148">
        <v>0</v>
      </c>
    </row>
    <row r="7" spans="1:120" ht="24.95" customHeight="1">
      <c r="A7" s="82" t="s">
        <v>90</v>
      </c>
      <c r="B7" s="75">
        <v>9</v>
      </c>
      <c r="C7" s="146">
        <v>5</v>
      </c>
      <c r="D7" s="145">
        <v>2</v>
      </c>
      <c r="E7" s="146">
        <v>1</v>
      </c>
      <c r="F7" s="147">
        <v>0</v>
      </c>
      <c r="G7" s="72">
        <v>0</v>
      </c>
      <c r="H7" s="103">
        <v>0</v>
      </c>
      <c r="I7" s="103">
        <v>0</v>
      </c>
      <c r="J7" s="103">
        <v>0</v>
      </c>
      <c r="K7" s="103">
        <v>0</v>
      </c>
      <c r="L7" s="103">
        <v>0</v>
      </c>
      <c r="M7" s="103">
        <v>0</v>
      </c>
      <c r="N7" s="103">
        <v>0</v>
      </c>
      <c r="O7" s="131">
        <v>0</v>
      </c>
      <c r="P7" s="103">
        <v>0</v>
      </c>
      <c r="Q7" s="103">
        <v>0</v>
      </c>
      <c r="R7" s="103">
        <v>0</v>
      </c>
    </row>
    <row r="8" spans="1:120" ht="24.95" customHeight="1">
      <c r="A8" s="82" t="s">
        <v>92</v>
      </c>
      <c r="B8" s="75">
        <v>10</v>
      </c>
      <c r="C8" s="72">
        <v>8</v>
      </c>
      <c r="D8" s="72">
        <v>8</v>
      </c>
      <c r="E8" s="72">
        <v>8</v>
      </c>
      <c r="F8" s="72">
        <v>8</v>
      </c>
      <c r="G8" s="145">
        <v>8</v>
      </c>
      <c r="H8" s="145">
        <v>7</v>
      </c>
      <c r="I8" s="145">
        <v>6</v>
      </c>
      <c r="J8" s="145">
        <v>5</v>
      </c>
      <c r="K8" s="145">
        <v>4</v>
      </c>
      <c r="L8" s="145">
        <v>3</v>
      </c>
      <c r="M8" s="145">
        <v>2</v>
      </c>
      <c r="N8" s="145">
        <v>1</v>
      </c>
      <c r="O8" s="150">
        <v>1</v>
      </c>
      <c r="P8" s="145">
        <v>1</v>
      </c>
      <c r="Q8" s="147">
        <v>0</v>
      </c>
      <c r="R8" s="147">
        <v>0</v>
      </c>
    </row>
    <row r="9" spans="1:120" ht="24.95" customHeight="1">
      <c r="A9" s="82" t="s">
        <v>45</v>
      </c>
      <c r="B9" s="75">
        <v>11</v>
      </c>
      <c r="C9" s="72">
        <v>5</v>
      </c>
      <c r="D9" s="72">
        <v>5</v>
      </c>
      <c r="E9" s="72">
        <v>5</v>
      </c>
      <c r="F9" s="72">
        <v>5</v>
      </c>
      <c r="G9" s="145">
        <v>5</v>
      </c>
      <c r="H9" s="145">
        <v>4</v>
      </c>
      <c r="I9" s="145">
        <v>3</v>
      </c>
      <c r="J9" s="145">
        <v>2</v>
      </c>
      <c r="K9" s="145">
        <v>1</v>
      </c>
      <c r="L9" s="145">
        <v>1</v>
      </c>
      <c r="M9" s="145">
        <v>1</v>
      </c>
      <c r="N9" s="103">
        <v>0</v>
      </c>
      <c r="O9" s="131">
        <v>0</v>
      </c>
      <c r="P9" s="145">
        <v>1</v>
      </c>
      <c r="Q9" s="145">
        <v>1</v>
      </c>
      <c r="R9" s="103">
        <v>0</v>
      </c>
    </row>
    <row r="10" spans="1:120" ht="24.95" customHeight="1">
      <c r="A10" s="82" t="s">
        <v>46</v>
      </c>
      <c r="B10" s="75">
        <v>12</v>
      </c>
      <c r="C10" s="72">
        <v>5</v>
      </c>
      <c r="D10" s="72">
        <v>5</v>
      </c>
      <c r="E10" s="72">
        <v>5</v>
      </c>
      <c r="F10" s="72">
        <v>5</v>
      </c>
      <c r="G10" s="72">
        <v>5</v>
      </c>
      <c r="H10" s="103">
        <v>5</v>
      </c>
      <c r="I10" s="145">
        <v>5</v>
      </c>
      <c r="J10" s="145">
        <v>4</v>
      </c>
      <c r="K10" s="145">
        <v>3</v>
      </c>
      <c r="L10" s="145">
        <v>2</v>
      </c>
      <c r="M10" s="145">
        <v>1</v>
      </c>
      <c r="N10" s="103">
        <v>0</v>
      </c>
      <c r="O10" s="131">
        <v>0</v>
      </c>
      <c r="P10" s="145">
        <v>1</v>
      </c>
      <c r="Q10" s="145">
        <v>1</v>
      </c>
      <c r="R10" s="103">
        <v>0</v>
      </c>
    </row>
    <row r="11" spans="1:120" s="130" customFormat="1" ht="24.95" customHeight="1">
      <c r="A11" s="70" t="s">
        <v>89</v>
      </c>
      <c r="B11" s="68">
        <v>13</v>
      </c>
      <c r="C11" s="72">
        <v>13</v>
      </c>
      <c r="D11" s="72">
        <v>13</v>
      </c>
      <c r="E11" s="145">
        <v>13</v>
      </c>
      <c r="F11" s="145">
        <v>11</v>
      </c>
      <c r="G11" s="145">
        <v>8</v>
      </c>
      <c r="H11" s="145">
        <v>6</v>
      </c>
      <c r="I11" s="145">
        <v>4</v>
      </c>
      <c r="J11" s="145">
        <v>2</v>
      </c>
      <c r="K11" s="145">
        <v>1</v>
      </c>
      <c r="L11" s="145">
        <v>1</v>
      </c>
      <c r="M11" s="103">
        <v>0</v>
      </c>
      <c r="N11" s="103">
        <v>0</v>
      </c>
      <c r="O11" s="131">
        <v>0</v>
      </c>
      <c r="P11" s="103">
        <v>0</v>
      </c>
      <c r="Q11" s="103">
        <v>0</v>
      </c>
      <c r="R11" s="103">
        <v>0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51"/>
    </row>
    <row r="13" spans="1:120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51"/>
    </row>
    <row r="14" spans="1:120">
      <c r="A14" s="54" t="s">
        <v>36</v>
      </c>
      <c r="B14" s="43" t="s">
        <v>37</v>
      </c>
      <c r="C14" s="38">
        <f t="array" ref="C14">IF(ISBLANK(C3:C11),NA(), SUM(C3:C11))</f>
        <v>44</v>
      </c>
      <c r="D14" s="38">
        <f t="array" ref="D14">IF(ISBLANK(D3:D11), NA(), SUM(D3:D11))</f>
        <v>39</v>
      </c>
      <c r="E14" s="38">
        <f t="array" ref="E14">IF(ISBLANK(E3:E11), NA(), SUM(E3:E11))</f>
        <v>36</v>
      </c>
      <c r="F14" s="38">
        <f t="array" ref="F14">IF(ISBLANK(F3:F11), NA(), SUM(F3:F11))</f>
        <v>33</v>
      </c>
      <c r="G14" s="38">
        <f t="array" ref="G14">IF(ISBLANK(G3:G11), NA(), SUM(G3:G11))</f>
        <v>30</v>
      </c>
      <c r="H14" s="38">
        <f t="array" ref="H14">IF(ISBLANK(H3:H11), NA(), SUM(H3:H11))</f>
        <v>22</v>
      </c>
      <c r="I14" s="38">
        <f t="array" ref="I14">IF(ISBLANK(I3:I11), NA(), SUM(I3:I11))</f>
        <v>18</v>
      </c>
      <c r="J14" s="38">
        <f t="array" ref="J14">IF(ISBLANK(J3:J11), NA(), SUM(J3:J11))</f>
        <v>13</v>
      </c>
      <c r="K14" s="38">
        <f t="array" ref="K14">IF(ISBLANK(K3:K11), NA(), SUM(K3:K11))</f>
        <v>9</v>
      </c>
      <c r="L14" s="38">
        <f t="array" ref="L14">IF(ISBLANK(L3:L11), NA(), SUM(L3:L11))</f>
        <v>7</v>
      </c>
      <c r="M14" s="38">
        <f t="array" ref="M14">IF(ISBLANK(M3:M11), NA(), SUM(M3:M11))</f>
        <v>4</v>
      </c>
      <c r="N14" s="38">
        <f t="array" ref="N14">IF(ISBLANK(N3:N11), NA(), SUM(N3:N11))</f>
        <v>1</v>
      </c>
      <c r="O14" s="38">
        <f t="array" ref="O14">IF(ISBLANK(O3:O11), NA(), SUM(O3:O11))</f>
        <v>1</v>
      </c>
      <c r="P14" s="38">
        <f t="array" ref="P14">IF(ISBLANK(P3:P11), NA(), SUM(P3:P11))</f>
        <v>3</v>
      </c>
      <c r="Q14" s="38">
        <f t="array" ref="Q14">IF(ISBLANK(Q3:Q11), NA(), SUM(Q3:Q11))</f>
        <v>2</v>
      </c>
      <c r="R14" s="38">
        <f t="array" ref="R14">IF(ISBLANK(R3:R11), NA(), SUM(R3:R11))</f>
        <v>0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</row>
    <row r="15" spans="1:120" ht="25.5">
      <c r="A15" s="38"/>
      <c r="B15" s="43" t="s">
        <v>38</v>
      </c>
      <c r="C15" s="38"/>
      <c r="D15" s="38">
        <f>C14-D14</f>
        <v>5</v>
      </c>
      <c r="E15" s="38">
        <f t="shared" ref="E15:R15" si="0">D14-E14</f>
        <v>3</v>
      </c>
      <c r="F15" s="38">
        <f t="shared" si="0"/>
        <v>3</v>
      </c>
      <c r="G15" s="38">
        <f t="shared" si="0"/>
        <v>3</v>
      </c>
      <c r="H15" s="38">
        <f t="shared" si="0"/>
        <v>8</v>
      </c>
      <c r="I15" s="38">
        <f t="shared" si="0"/>
        <v>4</v>
      </c>
      <c r="J15" s="38">
        <f t="shared" si="0"/>
        <v>5</v>
      </c>
      <c r="K15" s="38">
        <f t="shared" si="0"/>
        <v>4</v>
      </c>
      <c r="L15" s="38">
        <f t="shared" si="0"/>
        <v>2</v>
      </c>
      <c r="M15" s="38">
        <f t="shared" si="0"/>
        <v>3</v>
      </c>
      <c r="N15" s="38">
        <f t="shared" si="0"/>
        <v>3</v>
      </c>
      <c r="O15" s="38">
        <f t="shared" si="0"/>
        <v>0</v>
      </c>
      <c r="P15" s="38">
        <f>O14-P14</f>
        <v>-2</v>
      </c>
      <c r="Q15" s="38">
        <f t="shared" si="0"/>
        <v>1</v>
      </c>
      <c r="R15" s="51">
        <f t="shared" si="0"/>
        <v>2</v>
      </c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</row>
    <row r="16" spans="1:120">
      <c r="A16" s="38"/>
      <c r="B16" s="44" t="s">
        <v>39</v>
      </c>
      <c r="C16" s="45">
        <f>C14</f>
        <v>44</v>
      </c>
      <c r="D16" s="46">
        <f t="shared" ref="D16:R16" si="1">C16-$C$14/COUNTA($C$2:$Q$2)</f>
        <v>41.06666666666667</v>
      </c>
      <c r="E16" s="46">
        <f t="shared" si="1"/>
        <v>38.13333333333334</v>
      </c>
      <c r="F16" s="46">
        <f t="shared" si="1"/>
        <v>35.20000000000001</v>
      </c>
      <c r="G16" s="46">
        <f t="shared" si="1"/>
        <v>32.26666666666668</v>
      </c>
      <c r="H16" s="46">
        <f t="shared" si="1"/>
        <v>29.333333333333346</v>
      </c>
      <c r="I16" s="46">
        <f t="shared" si="1"/>
        <v>26.400000000000013</v>
      </c>
      <c r="J16" s="46">
        <f t="shared" si="1"/>
        <v>23.466666666666679</v>
      </c>
      <c r="K16" s="46">
        <f t="shared" si="1"/>
        <v>20.533333333333346</v>
      </c>
      <c r="L16" s="46">
        <f t="shared" si="1"/>
        <v>17.600000000000012</v>
      </c>
      <c r="M16" s="46">
        <f t="shared" si="1"/>
        <v>14.666666666666679</v>
      </c>
      <c r="N16" s="46">
        <f t="shared" si="1"/>
        <v>11.733333333333345</v>
      </c>
      <c r="O16" s="46">
        <f t="shared" si="1"/>
        <v>8.8000000000000114</v>
      </c>
      <c r="P16" s="46">
        <f t="shared" si="1"/>
        <v>5.8666666666666778</v>
      </c>
      <c r="Q16" s="46">
        <f t="shared" si="1"/>
        <v>2.9333333333333447</v>
      </c>
      <c r="R16" s="52">
        <f t="shared" si="1"/>
        <v>1.1546319456101628E-14</v>
      </c>
    </row>
    <row r="17" spans="1:18" s="56" customFormat="1">
      <c r="A17" s="55"/>
      <c r="B17" s="57" t="s">
        <v>40</v>
      </c>
      <c r="C17" s="58">
        <f>1-C14/$C$14</f>
        <v>0</v>
      </c>
      <c r="D17" s="58">
        <f t="shared" ref="D17:R17" si="2">1-D14/$C$14</f>
        <v>0.11363636363636365</v>
      </c>
      <c r="E17" s="58">
        <f t="shared" si="2"/>
        <v>0.18181818181818177</v>
      </c>
      <c r="F17" s="58">
        <f t="shared" si="2"/>
        <v>0.25</v>
      </c>
      <c r="G17" s="58">
        <f t="shared" si="2"/>
        <v>0.31818181818181823</v>
      </c>
      <c r="H17" s="58">
        <f t="shared" si="2"/>
        <v>0.5</v>
      </c>
      <c r="I17" s="58">
        <f t="shared" si="2"/>
        <v>0.59090909090909083</v>
      </c>
      <c r="J17" s="58">
        <f t="shared" si="2"/>
        <v>0.70454545454545459</v>
      </c>
      <c r="K17" s="58">
        <f t="shared" si="2"/>
        <v>0.79545454545454541</v>
      </c>
      <c r="L17" s="58">
        <f t="shared" si="2"/>
        <v>0.84090909090909094</v>
      </c>
      <c r="M17" s="58">
        <f t="shared" si="2"/>
        <v>0.90909090909090906</v>
      </c>
      <c r="N17" s="58">
        <f t="shared" si="2"/>
        <v>0.97727272727272729</v>
      </c>
      <c r="O17" s="58">
        <f t="shared" si="2"/>
        <v>0.97727272727272729</v>
      </c>
      <c r="P17" s="58">
        <f t="shared" si="2"/>
        <v>0.93181818181818188</v>
      </c>
      <c r="Q17" s="58">
        <f t="shared" si="2"/>
        <v>0.95454545454545459</v>
      </c>
      <c r="R17" s="58">
        <f t="shared" si="2"/>
        <v>1</v>
      </c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43"/>
      <c r="C19" s="38"/>
      <c r="D19" s="43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43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</sheetData>
  <conditionalFormatting sqref="G11 A3:B11 F3:G7 H3:R11">
    <cfRule type="expression" dxfId="31" priority="53" stopIfTrue="1">
      <formula>#REF!="N"</formula>
    </cfRule>
    <cfRule type="expression" dxfId="30" priority="54" stopIfTrue="1">
      <formula>#REF!="O"</formula>
    </cfRule>
  </conditionalFormatting>
  <conditionalFormatting sqref="B4:B10 A3:A7 A11:B11">
    <cfRule type="expression" dxfId="29" priority="31" stopIfTrue="1">
      <formula>#REF!="N"</formula>
    </cfRule>
    <cfRule type="expression" dxfId="28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5"/>
  <sheetViews>
    <sheetView zoomScale="85" zoomScaleNormal="85" workbookViewId="0"/>
  </sheetViews>
  <sheetFormatPr baseColWidth="10" defaultRowHeight="12.75"/>
  <cols>
    <col min="1" max="1" width="40.1406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77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41407</v>
      </c>
      <c r="D2" s="39">
        <v>41408</v>
      </c>
      <c r="E2" s="39">
        <v>41409</v>
      </c>
      <c r="F2" s="39">
        <v>41410</v>
      </c>
      <c r="G2" s="39">
        <v>41411</v>
      </c>
      <c r="H2" s="39">
        <v>41414</v>
      </c>
      <c r="I2" s="39">
        <v>41415</v>
      </c>
      <c r="J2" s="39">
        <v>41416</v>
      </c>
      <c r="K2" s="39">
        <v>41417</v>
      </c>
      <c r="L2" s="39">
        <v>41418</v>
      </c>
      <c r="M2" s="39">
        <v>41421</v>
      </c>
      <c r="N2" s="39">
        <v>41422</v>
      </c>
      <c r="O2" s="39">
        <v>41423</v>
      </c>
      <c r="P2" s="39">
        <v>41424</v>
      </c>
      <c r="Q2" s="39">
        <v>41425</v>
      </c>
      <c r="R2" s="39">
        <v>41428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s="156" customFormat="1" ht="24.95" customHeight="1">
      <c r="A3" s="90" t="s">
        <v>20</v>
      </c>
      <c r="B3" s="155">
        <v>16</v>
      </c>
      <c r="C3" s="98"/>
      <c r="D3" s="92"/>
      <c r="E3" s="92"/>
      <c r="F3" s="93"/>
      <c r="G3" s="93"/>
      <c r="H3" s="157"/>
      <c r="I3" s="93"/>
      <c r="J3" s="93"/>
      <c r="K3" s="93"/>
      <c r="L3" s="93"/>
      <c r="M3" s="93"/>
      <c r="N3" s="93"/>
      <c r="O3" s="93"/>
      <c r="P3" s="93"/>
      <c r="Q3" s="93"/>
      <c r="R3" s="93"/>
    </row>
    <row r="4" spans="1:120" s="154" customFormat="1" ht="24.95" customHeight="1">
      <c r="A4" s="151" t="s">
        <v>98</v>
      </c>
      <c r="B4" s="152"/>
      <c r="C4" s="153">
        <v>10</v>
      </c>
      <c r="D4" s="145">
        <v>10</v>
      </c>
      <c r="E4" s="145">
        <v>6</v>
      </c>
      <c r="F4" s="158">
        <v>5</v>
      </c>
      <c r="G4" s="159">
        <v>0</v>
      </c>
      <c r="H4" s="160">
        <v>0</v>
      </c>
      <c r="I4" s="159">
        <v>0</v>
      </c>
      <c r="J4" s="159">
        <v>0</v>
      </c>
      <c r="K4" s="159">
        <v>0</v>
      </c>
      <c r="L4" s="159">
        <v>0</v>
      </c>
      <c r="M4" s="159">
        <v>0</v>
      </c>
      <c r="N4" s="159">
        <v>0</v>
      </c>
      <c r="O4" s="159">
        <v>0</v>
      </c>
      <c r="P4" s="159">
        <v>0</v>
      </c>
      <c r="Q4" s="159">
        <v>0</v>
      </c>
      <c r="R4" s="159">
        <v>0</v>
      </c>
    </row>
    <row r="5" spans="1:120" s="154" customFormat="1" ht="24.95" customHeight="1">
      <c r="A5" s="151" t="s">
        <v>101</v>
      </c>
      <c r="B5" s="152"/>
      <c r="C5" s="153">
        <v>1</v>
      </c>
      <c r="D5" s="147">
        <v>1</v>
      </c>
      <c r="E5" s="147">
        <v>1</v>
      </c>
      <c r="F5" s="158">
        <v>1</v>
      </c>
      <c r="G5" s="159">
        <v>0</v>
      </c>
      <c r="H5" s="160">
        <v>0</v>
      </c>
      <c r="I5" s="159">
        <v>0</v>
      </c>
      <c r="J5" s="159">
        <v>0</v>
      </c>
      <c r="K5" s="159">
        <v>0</v>
      </c>
      <c r="L5" s="159">
        <v>0</v>
      </c>
      <c r="M5" s="159">
        <v>0</v>
      </c>
      <c r="N5" s="159">
        <v>0</v>
      </c>
      <c r="O5" s="159">
        <v>0</v>
      </c>
      <c r="P5" s="159">
        <v>0</v>
      </c>
      <c r="Q5" s="159">
        <v>0</v>
      </c>
      <c r="R5" s="159">
        <v>0</v>
      </c>
    </row>
    <row r="6" spans="1:120" s="144" customFormat="1" ht="24.95" customHeight="1">
      <c r="A6" s="70" t="s">
        <v>96</v>
      </c>
      <c r="B6" s="68"/>
      <c r="C6" s="153">
        <v>1</v>
      </c>
      <c r="D6" s="72">
        <v>1</v>
      </c>
      <c r="E6" s="103">
        <v>1</v>
      </c>
      <c r="F6" s="148">
        <v>1</v>
      </c>
      <c r="G6" s="158">
        <v>1</v>
      </c>
      <c r="H6" s="160">
        <v>1</v>
      </c>
      <c r="I6" s="148">
        <v>0</v>
      </c>
      <c r="J6" s="148">
        <v>0</v>
      </c>
      <c r="K6" s="148">
        <v>0</v>
      </c>
      <c r="L6" s="148">
        <v>0</v>
      </c>
      <c r="M6" s="148">
        <v>0</v>
      </c>
      <c r="N6" s="148">
        <v>0</v>
      </c>
      <c r="O6" s="148">
        <v>0</v>
      </c>
      <c r="P6" s="148">
        <v>0</v>
      </c>
      <c r="Q6" s="148">
        <v>0</v>
      </c>
      <c r="R6" s="148">
        <v>0</v>
      </c>
    </row>
    <row r="7" spans="1:120" s="144" customFormat="1" ht="24.95" customHeight="1">
      <c r="A7" s="70" t="s">
        <v>99</v>
      </c>
      <c r="B7" s="68"/>
      <c r="C7" s="153">
        <v>1</v>
      </c>
      <c r="D7" s="145">
        <v>1</v>
      </c>
      <c r="E7" s="103">
        <v>0</v>
      </c>
      <c r="F7" s="148">
        <v>0</v>
      </c>
      <c r="G7" s="148">
        <v>0</v>
      </c>
      <c r="H7" s="160">
        <v>0</v>
      </c>
      <c r="I7" s="148">
        <v>0</v>
      </c>
      <c r="J7" s="148">
        <v>0</v>
      </c>
      <c r="K7" s="148">
        <v>0</v>
      </c>
      <c r="L7" s="148">
        <v>0</v>
      </c>
      <c r="M7" s="148">
        <v>0</v>
      </c>
      <c r="N7" s="148">
        <v>0</v>
      </c>
      <c r="O7" s="148">
        <v>0</v>
      </c>
      <c r="P7" s="148">
        <v>0</v>
      </c>
      <c r="Q7" s="148">
        <v>0</v>
      </c>
      <c r="R7" s="148">
        <v>0</v>
      </c>
    </row>
    <row r="8" spans="1:120" s="144" customFormat="1" ht="24.95" customHeight="1">
      <c r="A8" s="70" t="s">
        <v>97</v>
      </c>
      <c r="B8" s="68"/>
      <c r="C8" s="153">
        <v>4</v>
      </c>
      <c r="D8" s="145">
        <v>4</v>
      </c>
      <c r="E8" s="145">
        <v>2</v>
      </c>
      <c r="F8" s="158">
        <v>1</v>
      </c>
      <c r="G8" s="159">
        <v>0</v>
      </c>
      <c r="H8" s="160">
        <v>0</v>
      </c>
      <c r="I8" s="159">
        <v>0</v>
      </c>
      <c r="J8" s="159">
        <v>0</v>
      </c>
      <c r="K8" s="159">
        <v>0</v>
      </c>
      <c r="L8" s="159">
        <v>0</v>
      </c>
      <c r="M8" s="159">
        <v>0</v>
      </c>
      <c r="N8" s="159">
        <v>0</v>
      </c>
      <c r="O8" s="159">
        <v>0</v>
      </c>
      <c r="P8" s="159">
        <v>0</v>
      </c>
      <c r="Q8" s="159">
        <v>0</v>
      </c>
      <c r="R8" s="159">
        <v>0</v>
      </c>
    </row>
    <row r="9" spans="1:120" s="144" customFormat="1" ht="24.95" customHeight="1">
      <c r="A9" s="82" t="s">
        <v>100</v>
      </c>
      <c r="B9" s="75">
        <v>17</v>
      </c>
      <c r="C9" s="97">
        <v>5</v>
      </c>
      <c r="D9" s="72">
        <v>5</v>
      </c>
      <c r="E9" s="72">
        <v>5</v>
      </c>
      <c r="F9" s="72">
        <v>5</v>
      </c>
      <c r="G9" s="145">
        <v>5</v>
      </c>
      <c r="H9" s="150">
        <v>5</v>
      </c>
      <c r="I9" s="145">
        <v>2</v>
      </c>
      <c r="J9" s="145">
        <v>1</v>
      </c>
      <c r="K9" s="72">
        <v>1</v>
      </c>
      <c r="L9" s="145">
        <v>1</v>
      </c>
      <c r="M9" s="72">
        <v>0</v>
      </c>
      <c r="N9" s="72">
        <v>0</v>
      </c>
      <c r="O9" s="72">
        <v>0</v>
      </c>
      <c r="P9" s="72">
        <v>0</v>
      </c>
      <c r="Q9" s="72">
        <v>0</v>
      </c>
      <c r="R9" s="72">
        <v>0</v>
      </c>
    </row>
    <row r="10" spans="1:120" s="144" customFormat="1" ht="24.95" customHeight="1">
      <c r="A10" s="70" t="s">
        <v>88</v>
      </c>
      <c r="B10" s="75">
        <v>18</v>
      </c>
      <c r="C10" s="97">
        <v>3</v>
      </c>
      <c r="D10" s="72">
        <v>3</v>
      </c>
      <c r="E10" s="72">
        <v>3</v>
      </c>
      <c r="F10" s="72">
        <v>3</v>
      </c>
      <c r="G10" s="145">
        <v>3</v>
      </c>
      <c r="H10" s="150">
        <v>3</v>
      </c>
      <c r="I10" s="145">
        <v>3</v>
      </c>
      <c r="J10" s="145">
        <v>3</v>
      </c>
      <c r="K10" s="145">
        <v>2</v>
      </c>
      <c r="L10" s="145">
        <v>1</v>
      </c>
      <c r="M10" s="72">
        <v>0</v>
      </c>
      <c r="N10" s="72">
        <v>0</v>
      </c>
      <c r="O10" s="72">
        <v>0</v>
      </c>
      <c r="P10" s="72">
        <v>0</v>
      </c>
      <c r="Q10" s="72">
        <v>0</v>
      </c>
      <c r="R10" s="72">
        <v>0</v>
      </c>
    </row>
    <row r="11" spans="1:120" s="144" customFormat="1" ht="24.95" customHeight="1">
      <c r="A11" s="70" t="s">
        <v>58</v>
      </c>
      <c r="B11" s="75">
        <v>19</v>
      </c>
      <c r="C11" s="97">
        <v>6</v>
      </c>
      <c r="D11" s="72">
        <v>6</v>
      </c>
      <c r="E11" s="72">
        <v>6</v>
      </c>
      <c r="F11" s="72">
        <v>6</v>
      </c>
      <c r="G11" s="147">
        <v>6</v>
      </c>
      <c r="H11" s="150">
        <v>6</v>
      </c>
      <c r="I11" s="145">
        <v>6</v>
      </c>
      <c r="J11" s="145">
        <v>3</v>
      </c>
      <c r="K11" s="145">
        <v>2</v>
      </c>
      <c r="L11" s="145">
        <v>1</v>
      </c>
      <c r="M11" s="72">
        <v>0</v>
      </c>
      <c r="N11" s="72">
        <v>0</v>
      </c>
      <c r="O11" s="72">
        <v>0</v>
      </c>
      <c r="P11" s="72">
        <v>0</v>
      </c>
      <c r="Q11" s="72">
        <v>0</v>
      </c>
      <c r="R11" s="72">
        <v>0</v>
      </c>
    </row>
    <row r="12" spans="1:120" s="144" customFormat="1" ht="24.95" customHeight="1">
      <c r="A12" s="89" t="s">
        <v>56</v>
      </c>
      <c r="B12" s="91"/>
      <c r="C12" s="98"/>
      <c r="D12" s="91"/>
      <c r="E12" s="91"/>
      <c r="F12" s="91"/>
      <c r="G12" s="91"/>
      <c r="H12" s="150"/>
      <c r="I12" s="91"/>
      <c r="J12" s="91"/>
      <c r="K12" s="91"/>
      <c r="L12" s="91"/>
      <c r="M12" s="91"/>
      <c r="N12" s="91"/>
      <c r="O12" s="91"/>
      <c r="P12" s="91"/>
      <c r="Q12" s="91"/>
      <c r="R12" s="91"/>
    </row>
    <row r="13" spans="1:120" s="144" customFormat="1" ht="24.95" customHeight="1">
      <c r="A13" s="82" t="s">
        <v>67</v>
      </c>
      <c r="B13" s="75">
        <v>20</v>
      </c>
      <c r="C13" s="97">
        <v>6</v>
      </c>
      <c r="D13" s="72">
        <v>6</v>
      </c>
      <c r="E13" s="72">
        <v>6</v>
      </c>
      <c r="F13" s="72">
        <v>6</v>
      </c>
      <c r="G13" s="72">
        <v>6</v>
      </c>
      <c r="H13" s="150">
        <v>6</v>
      </c>
      <c r="I13" s="145">
        <v>6</v>
      </c>
      <c r="J13" s="145">
        <v>5</v>
      </c>
      <c r="K13" s="145">
        <v>1</v>
      </c>
      <c r="L13" s="147">
        <v>0</v>
      </c>
      <c r="M13" s="72">
        <v>0</v>
      </c>
      <c r="N13" s="72">
        <v>0</v>
      </c>
      <c r="O13" s="72">
        <v>0</v>
      </c>
      <c r="P13" s="72">
        <v>0</v>
      </c>
      <c r="Q13" s="72">
        <v>0</v>
      </c>
      <c r="R13" s="72">
        <v>0</v>
      </c>
    </row>
    <row r="14" spans="1:120" s="144" customFormat="1" ht="24.95" customHeight="1">
      <c r="A14" s="70" t="s">
        <v>102</v>
      </c>
      <c r="B14" s="75">
        <v>21</v>
      </c>
      <c r="C14" s="97">
        <v>6</v>
      </c>
      <c r="D14" s="72">
        <v>6</v>
      </c>
      <c r="E14" s="72">
        <v>6</v>
      </c>
      <c r="F14" s="72">
        <v>6</v>
      </c>
      <c r="G14" s="72">
        <v>6</v>
      </c>
      <c r="H14" s="150">
        <v>6</v>
      </c>
      <c r="I14" s="72">
        <v>6</v>
      </c>
      <c r="J14" s="72">
        <v>6</v>
      </c>
      <c r="K14" s="145">
        <v>6</v>
      </c>
      <c r="L14" s="72">
        <v>0</v>
      </c>
      <c r="M14" s="72">
        <v>0</v>
      </c>
      <c r="N14" s="72">
        <v>0</v>
      </c>
      <c r="O14" s="72">
        <v>0</v>
      </c>
      <c r="P14" s="72">
        <v>0</v>
      </c>
      <c r="Q14" s="72">
        <v>0</v>
      </c>
      <c r="R14" s="72">
        <v>0</v>
      </c>
    </row>
    <row r="15" spans="1:120" s="144" customFormat="1" ht="24.95" customHeight="1">
      <c r="A15" s="82" t="s">
        <v>103</v>
      </c>
      <c r="B15" s="75">
        <v>22</v>
      </c>
      <c r="C15" s="97">
        <v>6</v>
      </c>
      <c r="D15" s="72">
        <v>6</v>
      </c>
      <c r="E15" s="72">
        <v>6</v>
      </c>
      <c r="F15" s="72">
        <v>6</v>
      </c>
      <c r="G15" s="72">
        <v>6</v>
      </c>
      <c r="H15" s="150">
        <v>6</v>
      </c>
      <c r="I15" s="72">
        <v>6</v>
      </c>
      <c r="J15" s="72">
        <v>6</v>
      </c>
      <c r="K15" s="72">
        <v>6</v>
      </c>
      <c r="L15" s="145">
        <v>6</v>
      </c>
      <c r="M15" s="145">
        <v>2</v>
      </c>
      <c r="N15" s="72">
        <v>0</v>
      </c>
      <c r="O15" s="72">
        <v>0</v>
      </c>
      <c r="P15" s="72">
        <v>0</v>
      </c>
      <c r="Q15" s="72">
        <v>0</v>
      </c>
      <c r="R15" s="72">
        <v>0</v>
      </c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51"/>
    </row>
    <row r="17" spans="1:120">
      <c r="A17" s="54" t="s">
        <v>36</v>
      </c>
      <c r="B17" s="43" t="s">
        <v>37</v>
      </c>
      <c r="C17" s="38">
        <f>IF(ISBLANK(C4:C15), NA(), SUM(C3:C15))</f>
        <v>49</v>
      </c>
      <c r="D17" s="38">
        <f t="array" ref="D17">IF(ISBLANK(D4:D15), NA(), SUM(D4:D15))</f>
        <v>49</v>
      </c>
      <c r="E17" s="38">
        <f t="array" ref="E17">IF(ISBLANK(E4:E15), NA(), SUM(E4:E15))</f>
        <v>42</v>
      </c>
      <c r="F17" s="38">
        <f t="array" ref="F17">IF(ISBLANK(F4:F15), NA(), SUM(F4:F15))</f>
        <v>40</v>
      </c>
      <c r="G17" s="38">
        <f t="array" ref="G17">IF(ISBLANK(G4:G15), NA(), SUM(G4:G15))</f>
        <v>33</v>
      </c>
      <c r="H17" s="38">
        <f t="array" ref="H17">IF(ISBLANK(H4:H15), NA(), SUM(H4:H15))</f>
        <v>33</v>
      </c>
      <c r="I17" s="38">
        <f t="array" ref="I17">IF(ISBLANK(I4:I15), NA(), SUM(I4:I15))</f>
        <v>29</v>
      </c>
      <c r="J17" s="38">
        <f t="array" ref="J17">IF(ISBLANK(J4:J15), NA(), SUM(J4:J15))</f>
        <v>24</v>
      </c>
      <c r="K17" s="38">
        <f t="array" ref="K17">IF(ISBLANK(K4:K15), NA(), SUM(K4:K15))</f>
        <v>18</v>
      </c>
      <c r="L17" s="38">
        <f t="array" ref="L17">IF(ISBLANK(L4:L15), NA(), SUM(L4:L15))</f>
        <v>9</v>
      </c>
      <c r="M17" s="38">
        <f t="array" ref="M17">IF(ISBLANK(M4:M15), NA(), SUM(M4:M15))</f>
        <v>2</v>
      </c>
      <c r="N17" s="38">
        <f t="array" ref="N17">IF(ISBLANK(N4:N15), NA(), SUM(N4:N15))</f>
        <v>0</v>
      </c>
      <c r="O17" s="38">
        <f t="array" ref="O17">IF(ISBLANK(O4:O15), NA(), SUM(O4:O15))</f>
        <v>0</v>
      </c>
      <c r="P17" s="38">
        <f t="array" ref="P17">IF(ISBLANK(P4:P15), NA(), SUM(P4:P15))</f>
        <v>0</v>
      </c>
      <c r="Q17" s="38">
        <f t="array" ref="Q17">IF(ISBLANK(Q4:Q15), NA(), SUM(Q4:Q15))</f>
        <v>0</v>
      </c>
      <c r="R17" s="38">
        <f t="array" ref="R17">IF(ISBLANK(R4:R15), NA(), SUM(R4:R15))</f>
        <v>0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</row>
    <row r="18" spans="1:120" ht="25.5">
      <c r="A18" s="38"/>
      <c r="B18" s="43" t="s">
        <v>38</v>
      </c>
      <c r="C18" s="38"/>
      <c r="D18" s="38">
        <f>C17-D17</f>
        <v>0</v>
      </c>
      <c r="E18" s="38">
        <f t="shared" ref="E18:R18" si="0">D17-E17</f>
        <v>7</v>
      </c>
      <c r="F18" s="38">
        <f t="shared" si="0"/>
        <v>2</v>
      </c>
      <c r="G18" s="38">
        <f t="shared" si="0"/>
        <v>7</v>
      </c>
      <c r="H18" s="38">
        <f t="shared" si="0"/>
        <v>0</v>
      </c>
      <c r="I18" s="38">
        <f t="shared" si="0"/>
        <v>4</v>
      </c>
      <c r="J18" s="38">
        <f t="shared" si="0"/>
        <v>5</v>
      </c>
      <c r="K18" s="38">
        <f t="shared" si="0"/>
        <v>6</v>
      </c>
      <c r="L18" s="38">
        <f t="shared" si="0"/>
        <v>9</v>
      </c>
      <c r="M18" s="38">
        <f t="shared" si="0"/>
        <v>7</v>
      </c>
      <c r="N18" s="38">
        <f t="shared" si="0"/>
        <v>2</v>
      </c>
      <c r="O18" s="38">
        <f t="shared" si="0"/>
        <v>0</v>
      </c>
      <c r="P18" s="38">
        <f t="shared" si="0"/>
        <v>0</v>
      </c>
      <c r="Q18" s="38">
        <f t="shared" si="0"/>
        <v>0</v>
      </c>
      <c r="R18" s="51">
        <f t="shared" si="0"/>
        <v>0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</row>
    <row r="19" spans="1:120">
      <c r="A19" s="38"/>
      <c r="B19" s="44" t="s">
        <v>39</v>
      </c>
      <c r="C19" s="45">
        <f>C17</f>
        <v>49</v>
      </c>
      <c r="D19" s="46">
        <f>C19-$C$17/COUNTA($C$2:$Q$2)</f>
        <v>45.733333333333334</v>
      </c>
      <c r="E19" s="46">
        <f>D19-$C$17/COUNTA($C$2:$Q$2)</f>
        <v>42.466666666666669</v>
      </c>
      <c r="F19" s="46">
        <f>E19-$C$17/COUNTA($C$2:$Q$2)</f>
        <v>39.200000000000003</v>
      </c>
      <c r="G19" s="46">
        <f>F19-$C$17/COUNTA($C$2:$Q$2)</f>
        <v>35.933333333333337</v>
      </c>
      <c r="H19" s="46">
        <f>G19-$C$17/COUNTA($C$2:$Q$2)</f>
        <v>32.666666666666671</v>
      </c>
      <c r="I19" s="46">
        <f>H19-$C$17/COUNTA($C$2:$Q$2)</f>
        <v>29.400000000000006</v>
      </c>
      <c r="J19" s="46">
        <f>I19-$C$17/COUNTA($C$2:$Q$2)</f>
        <v>26.13333333333334</v>
      </c>
      <c r="K19" s="46">
        <f>J19-$C$17/COUNTA($C$2:$Q$2)</f>
        <v>22.866666666666674</v>
      </c>
      <c r="L19" s="46">
        <f>K19-$C$17/COUNTA($C$2:$Q$2)</f>
        <v>19.600000000000009</v>
      </c>
      <c r="M19" s="46">
        <f>L19-$C$17/COUNTA($C$2:$Q$2)</f>
        <v>16.333333333333343</v>
      </c>
      <c r="N19" s="46">
        <f>M19-$C$17/COUNTA($C$2:$Q$2)</f>
        <v>13.066666666666677</v>
      </c>
      <c r="O19" s="46">
        <f>N19-$C$17/COUNTA($C$2:$Q$2)</f>
        <v>9.8000000000000114</v>
      </c>
      <c r="P19" s="46">
        <f>O19-$C$17/COUNTA($C$2:$Q$2)</f>
        <v>6.5333333333333448</v>
      </c>
      <c r="Q19" s="46">
        <f>P19-$C$17/COUNTA($C$2:$Q$2)</f>
        <v>3.2666666666666782</v>
      </c>
      <c r="R19" s="46">
        <f>Q19-$C$17/COUNTA($C$2:$Q$2)</f>
        <v>1.1546319456101628E-14</v>
      </c>
    </row>
    <row r="20" spans="1:120" s="56" customFormat="1">
      <c r="A20" s="55"/>
      <c r="B20" s="57" t="s">
        <v>40</v>
      </c>
      <c r="C20" s="58">
        <f>1-C17/$C$17</f>
        <v>0</v>
      </c>
      <c r="D20" s="58">
        <f t="shared" ref="D20:R20" si="1">1-D17/$C$17</f>
        <v>0</v>
      </c>
      <c r="E20" s="58">
        <f t="shared" si="1"/>
        <v>0.1428571428571429</v>
      </c>
      <c r="F20" s="58">
        <f t="shared" si="1"/>
        <v>0.18367346938775508</v>
      </c>
      <c r="G20" s="58">
        <f t="shared" si="1"/>
        <v>0.32653061224489799</v>
      </c>
      <c r="H20" s="58">
        <f t="shared" si="1"/>
        <v>0.32653061224489799</v>
      </c>
      <c r="I20" s="58">
        <f t="shared" si="1"/>
        <v>0.40816326530612246</v>
      </c>
      <c r="J20" s="58">
        <f t="shared" si="1"/>
        <v>0.51020408163265307</v>
      </c>
      <c r="K20" s="58">
        <f t="shared" si="1"/>
        <v>0.63265306122448983</v>
      </c>
      <c r="L20" s="58">
        <f t="shared" si="1"/>
        <v>0.81632653061224492</v>
      </c>
      <c r="M20" s="58">
        <f t="shared" si="1"/>
        <v>0.95918367346938771</v>
      </c>
      <c r="N20" s="58">
        <f t="shared" si="1"/>
        <v>1</v>
      </c>
      <c r="O20" s="58">
        <f t="shared" si="1"/>
        <v>1</v>
      </c>
      <c r="P20" s="58">
        <f t="shared" si="1"/>
        <v>1</v>
      </c>
      <c r="Q20" s="58">
        <f t="shared" si="1"/>
        <v>1</v>
      </c>
      <c r="R20" s="58">
        <f t="shared" si="1"/>
        <v>1</v>
      </c>
    </row>
    <row r="21" spans="1:120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20">
      <c r="A22" s="38"/>
      <c r="B22" s="43"/>
      <c r="C22" s="38"/>
      <c r="D22" s="43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20">
      <c r="A23" s="38"/>
      <c r="B23" s="43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20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20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20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20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20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20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2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20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20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</sheetData>
  <conditionalFormatting sqref="B13:B15 E13:G13 D14:R15 B3:B11 A3:A15 C6:D8 G9:M15 D3:R12 N4:R15">
    <cfRule type="expression" dxfId="15" priority="37" stopIfTrue="1">
      <formula>#REF!="N"</formula>
    </cfRule>
    <cfRule type="expression" dxfId="14" priority="38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G7" sqref="G7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78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41428</v>
      </c>
      <c r="D2" s="39">
        <v>41429</v>
      </c>
      <c r="E2" s="39">
        <v>41430</v>
      </c>
      <c r="F2" s="39">
        <v>41431</v>
      </c>
      <c r="G2" s="39">
        <v>41432</v>
      </c>
      <c r="H2" s="39">
        <v>41435</v>
      </c>
      <c r="I2" s="39">
        <v>41436</v>
      </c>
      <c r="J2" s="39">
        <v>41437</v>
      </c>
      <c r="K2" s="39">
        <v>41438</v>
      </c>
      <c r="L2" s="39">
        <v>41439</v>
      </c>
      <c r="M2" s="39">
        <v>41442</v>
      </c>
      <c r="N2" s="39">
        <v>41443</v>
      </c>
      <c r="O2" s="39">
        <v>41444</v>
      </c>
      <c r="P2" s="39">
        <v>41445</v>
      </c>
      <c r="Q2" s="39">
        <v>41446</v>
      </c>
      <c r="R2" s="39">
        <v>41449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19</v>
      </c>
      <c r="B3" s="75">
        <v>26</v>
      </c>
      <c r="C3" s="72">
        <v>10</v>
      </c>
      <c r="D3" s="72"/>
      <c r="E3" s="94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48"/>
    </row>
    <row r="4" spans="1:120" ht="24.95" customHeight="1">
      <c r="A4" s="89" t="s">
        <v>60</v>
      </c>
      <c r="B4" s="75"/>
      <c r="C4" s="91"/>
      <c r="D4" s="91"/>
      <c r="E4" s="92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48"/>
    </row>
    <row r="5" spans="1:120" ht="24.95" customHeight="1">
      <c r="A5" s="70" t="s">
        <v>80</v>
      </c>
      <c r="B5" s="75">
        <v>23</v>
      </c>
      <c r="C5" s="72">
        <v>12</v>
      </c>
      <c r="D5" s="72"/>
      <c r="E5" s="94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48"/>
    </row>
    <row r="6" spans="1:120" ht="24.95" customHeight="1">
      <c r="A6" s="89" t="s">
        <v>61</v>
      </c>
      <c r="B6" s="75"/>
      <c r="C6" s="91"/>
      <c r="D6" s="91"/>
      <c r="E6" s="94"/>
      <c r="F6" s="94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48"/>
    </row>
    <row r="7" spans="1:120" ht="24.95" customHeight="1">
      <c r="A7" s="70" t="s">
        <v>104</v>
      </c>
      <c r="B7" s="75">
        <v>27</v>
      </c>
      <c r="C7" s="72">
        <v>20</v>
      </c>
      <c r="D7" s="7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49"/>
    </row>
    <row r="8" spans="1:120" ht="24.95" customHeight="1">
      <c r="A8" s="89" t="s">
        <v>65</v>
      </c>
      <c r="B8" s="75"/>
      <c r="C8" s="91"/>
      <c r="D8" s="91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49"/>
    </row>
    <row r="9" spans="1:120" ht="24.95" customHeight="1">
      <c r="A9" s="82" t="s">
        <v>105</v>
      </c>
      <c r="B9" s="75">
        <v>30</v>
      </c>
      <c r="C9" s="72">
        <v>10</v>
      </c>
      <c r="D9" s="72"/>
      <c r="E9" s="95"/>
      <c r="F9" s="95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49"/>
    </row>
    <row r="10" spans="1:120">
      <c r="A10" s="38"/>
    </row>
    <row r="11" spans="1:120" s="56" customFormat="1">
      <c r="A11" s="55"/>
      <c r="B11" s="43" t="s">
        <v>37</v>
      </c>
      <c r="C11" s="38">
        <f t="array" ref="C11">IF(ISBLANK(C3:C9), NA(), SUM(C3:C9))</f>
        <v>52</v>
      </c>
      <c r="D11" s="38" t="e">
        <f t="array" ref="D11">IF(ISBLANK(D3:D9), NA(), SUM(D3:D9))</f>
        <v>#N/A</v>
      </c>
      <c r="E11" s="38" t="e">
        <f t="array" ref="E11">IF(ISBLANK(E3:E9), NA(), SUM(E3:E9))</f>
        <v>#N/A</v>
      </c>
      <c r="F11" s="38" t="e">
        <f t="array" ref="F11">IF(ISBLANK(F3:F9), NA(), SUM(F3:F9))</f>
        <v>#N/A</v>
      </c>
      <c r="G11" s="38" t="e">
        <f t="array" ref="G11">IF(ISBLANK(G3:G9), NA(), SUM(G3:G9))</f>
        <v>#N/A</v>
      </c>
      <c r="H11" s="38" t="e">
        <f t="array" ref="H11">IF(ISBLANK(H3:H9), NA(), SUM(H3:H9))</f>
        <v>#N/A</v>
      </c>
      <c r="I11" s="38" t="e">
        <f t="array" ref="I11">IF(ISBLANK(I3:I9), NA(), SUM(I3:I9))</f>
        <v>#N/A</v>
      </c>
      <c r="J11" s="38" t="e">
        <f t="array" ref="J11">IF(ISBLANK(J3:J9), NA(), SUM(J3:J9))</f>
        <v>#N/A</v>
      </c>
      <c r="K11" s="38" t="e">
        <f t="array" ref="K11">IF(ISBLANK(K3:K9), NA(), SUM(K3:K9))</f>
        <v>#N/A</v>
      </c>
      <c r="L11" s="38" t="e">
        <f t="array" ref="L11">IF(ISBLANK(L3:L9), NA(), SUM(L3:L9))</f>
        <v>#N/A</v>
      </c>
      <c r="M11" s="38" t="e">
        <f t="array" ref="M11">IF(ISBLANK(M3:M9), NA(), SUM(M3:M9))</f>
        <v>#N/A</v>
      </c>
      <c r="N11" s="38" t="e">
        <f t="array" ref="N11">IF(ISBLANK(N3:N9), NA(), SUM(N3:N9))</f>
        <v>#N/A</v>
      </c>
      <c r="O11" s="38" t="e">
        <f t="array" ref="O11">IF(ISBLANK(O3:O9), NA(), SUM(O3:O9))</f>
        <v>#N/A</v>
      </c>
      <c r="P11" s="38" t="e">
        <f t="array" ref="P11">IF(ISBLANK(P3:P9), NA(), SUM(P3:P9))</f>
        <v>#N/A</v>
      </c>
      <c r="Q11" s="38" t="e">
        <f t="array" ref="Q11">IF(ISBLANK(Q3:Q9), NA(), SUM(Q3:Q9))</f>
        <v>#N/A</v>
      </c>
      <c r="R11" s="38" t="e">
        <f t="array" ref="R11">IF(ISBLANK(R3:R9), NA(), SUM(R3:R9))</f>
        <v>#N/A</v>
      </c>
    </row>
    <row r="12" spans="1:120" ht="25.5">
      <c r="A12" s="38"/>
      <c r="B12" s="43" t="s">
        <v>38</v>
      </c>
      <c r="C12" s="38"/>
      <c r="D12" s="38" t="e">
        <f t="shared" ref="D12:R12" si="0">C11-D11</f>
        <v>#N/A</v>
      </c>
      <c r="E12" s="38" t="e">
        <f t="shared" si="0"/>
        <v>#N/A</v>
      </c>
      <c r="F12" s="38" t="e">
        <f t="shared" si="0"/>
        <v>#N/A</v>
      </c>
      <c r="G12" s="38" t="e">
        <f t="shared" si="0"/>
        <v>#N/A</v>
      </c>
      <c r="H12" s="38" t="e">
        <f t="shared" si="0"/>
        <v>#N/A</v>
      </c>
      <c r="I12" s="38" t="e">
        <f t="shared" si="0"/>
        <v>#N/A</v>
      </c>
      <c r="J12" s="38" t="e">
        <f t="shared" si="0"/>
        <v>#N/A</v>
      </c>
      <c r="K12" s="38" t="e">
        <f t="shared" si="0"/>
        <v>#N/A</v>
      </c>
      <c r="L12" s="38" t="e">
        <f t="shared" si="0"/>
        <v>#N/A</v>
      </c>
      <c r="M12" s="38" t="e">
        <f t="shared" si="0"/>
        <v>#N/A</v>
      </c>
      <c r="N12" s="38" t="e">
        <f t="shared" si="0"/>
        <v>#N/A</v>
      </c>
      <c r="O12" s="38" t="e">
        <f t="shared" si="0"/>
        <v>#N/A</v>
      </c>
      <c r="P12" s="38" t="e">
        <f t="shared" si="0"/>
        <v>#N/A</v>
      </c>
      <c r="Q12" s="38" t="e">
        <f t="shared" si="0"/>
        <v>#N/A</v>
      </c>
      <c r="R12" s="51" t="e">
        <f t="shared" si="0"/>
        <v>#N/A</v>
      </c>
    </row>
    <row r="13" spans="1:120">
      <c r="A13" s="38"/>
      <c r="B13" s="44" t="s">
        <v>39</v>
      </c>
      <c r="C13" s="45">
        <f>C11</f>
        <v>52</v>
      </c>
      <c r="D13" s="46">
        <f>C13-$C$11/COUNTA($C$2:$Q$2)</f>
        <v>48.533333333333331</v>
      </c>
      <c r="E13" s="46">
        <f>D13-$C$11/COUNTA($C$2:$Q$2)</f>
        <v>45.066666666666663</v>
      </c>
      <c r="F13" s="46">
        <f>E13-$C$11/COUNTA($C$2:$Q$2)</f>
        <v>41.599999999999994</v>
      </c>
      <c r="G13" s="46">
        <f>F13-$C$11/COUNTA($C$2:$Q$2)</f>
        <v>38.133333333333326</v>
      </c>
      <c r="H13" s="46">
        <f>G13-$C$11/COUNTA($C$2:$Q$2)</f>
        <v>34.666666666666657</v>
      </c>
      <c r="I13" s="46">
        <f>H13-$C$11/COUNTA($C$2:$Q$2)</f>
        <v>31.199999999999989</v>
      </c>
      <c r="J13" s="46">
        <f>I13-$C$11/COUNTA($C$2:$Q$2)</f>
        <v>27.73333333333332</v>
      </c>
      <c r="K13" s="46">
        <f>J13-$C$11/COUNTA($C$2:$Q$2)</f>
        <v>24.266666666666652</v>
      </c>
      <c r="L13" s="46">
        <f>K13-$C$11/COUNTA($C$2:$Q$2)</f>
        <v>20.799999999999983</v>
      </c>
      <c r="M13" s="46">
        <f>L13-$C$11/COUNTA($C$2:$Q$2)</f>
        <v>17.333333333333314</v>
      </c>
      <c r="N13" s="46">
        <f>M13-$C$11/COUNTA($C$2:$Q$2)</f>
        <v>13.866666666666648</v>
      </c>
      <c r="O13" s="46">
        <f>N13-$C$11/COUNTA($C$2:$Q$2)</f>
        <v>10.399999999999981</v>
      </c>
      <c r="P13" s="46">
        <f>O13-$C$11/COUNTA($C$2:$Q$2)</f>
        <v>6.933333333333314</v>
      </c>
      <c r="Q13" s="46">
        <f>P13-$C$11/COUNTA($C$2:$Q$2)</f>
        <v>3.4666666666666472</v>
      </c>
      <c r="R13" s="52">
        <f>Q13-$C$11/COUNTA($C$2:$Q$2)</f>
        <v>-1.9539925233402755E-14</v>
      </c>
    </row>
    <row r="14" spans="1:120">
      <c r="A14" s="38"/>
      <c r="B14" s="57" t="s">
        <v>40</v>
      </c>
      <c r="C14" s="58">
        <f t="shared" ref="C14:R14" si="1">1-C11/$C$11</f>
        <v>0</v>
      </c>
      <c r="D14" s="58" t="e">
        <f t="shared" si="1"/>
        <v>#N/A</v>
      </c>
      <c r="E14" s="58" t="e">
        <f t="shared" si="1"/>
        <v>#N/A</v>
      </c>
      <c r="F14" s="58" t="e">
        <f t="shared" si="1"/>
        <v>#N/A</v>
      </c>
      <c r="G14" s="58" t="e">
        <f t="shared" si="1"/>
        <v>#N/A</v>
      </c>
      <c r="H14" s="58" t="e">
        <f t="shared" si="1"/>
        <v>#N/A</v>
      </c>
      <c r="I14" s="58" t="e">
        <f t="shared" si="1"/>
        <v>#N/A</v>
      </c>
      <c r="J14" s="58" t="e">
        <f t="shared" si="1"/>
        <v>#N/A</v>
      </c>
      <c r="K14" s="58" t="e">
        <f t="shared" si="1"/>
        <v>#N/A</v>
      </c>
      <c r="L14" s="58" t="e">
        <f t="shared" si="1"/>
        <v>#N/A</v>
      </c>
      <c r="M14" s="58" t="e">
        <f t="shared" si="1"/>
        <v>#N/A</v>
      </c>
      <c r="N14" s="58" t="e">
        <f t="shared" si="1"/>
        <v>#N/A</v>
      </c>
      <c r="O14" s="58" t="e">
        <f t="shared" si="1"/>
        <v>#N/A</v>
      </c>
      <c r="P14" s="58" t="e">
        <f t="shared" si="1"/>
        <v>#N/A</v>
      </c>
      <c r="Q14" s="58" t="e">
        <f t="shared" si="1"/>
        <v>#N/A</v>
      </c>
      <c r="R14" s="58" t="e">
        <f t="shared" si="1"/>
        <v>#N/A</v>
      </c>
    </row>
    <row r="15" spans="1:120">
      <c r="A15" s="38"/>
    </row>
    <row r="16" spans="1:120">
      <c r="A16" s="38"/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</sheetData>
  <conditionalFormatting sqref="B5:B6 A3:A9 B8:B9 B3 E3:R9">
    <cfRule type="expression" dxfId="7" priority="31" stopIfTrue="1">
      <formula>#REF!="N"</formula>
    </cfRule>
    <cfRule type="expression" dxfId="6" priority="32" stopIfTrue="1">
      <formula>#REF!="O"</formula>
    </cfRule>
  </conditionalFormatting>
  <conditionalFormatting sqref="B3:B9 A8 A5:A6">
    <cfRule type="expression" dxfId="5" priority="3" stopIfTrue="1">
      <formula>#REF!="N"</formula>
    </cfRule>
    <cfRule type="expression" dxfId="4" priority="4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A7" sqref="A7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79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41442</v>
      </c>
      <c r="D2" s="39">
        <v>41443</v>
      </c>
      <c r="E2" s="39">
        <v>41444</v>
      </c>
      <c r="F2" s="39">
        <v>41445</v>
      </c>
      <c r="G2" s="39">
        <v>41446</v>
      </c>
      <c r="H2" s="39">
        <v>41449</v>
      </c>
      <c r="I2" s="39">
        <v>41450</v>
      </c>
      <c r="J2" s="39">
        <v>41451</v>
      </c>
      <c r="K2" s="39">
        <v>41452</v>
      </c>
      <c r="L2" s="39">
        <v>41453</v>
      </c>
      <c r="M2" s="39">
        <v>41456</v>
      </c>
      <c r="N2" s="39">
        <v>41457</v>
      </c>
      <c r="O2" s="39">
        <v>41458</v>
      </c>
      <c r="P2" s="39">
        <v>41459</v>
      </c>
      <c r="Q2" s="39">
        <v>41460</v>
      </c>
      <c r="R2" s="39">
        <v>41463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21</v>
      </c>
      <c r="B3" s="75">
        <v>33</v>
      </c>
      <c r="C3" s="143">
        <v>10</v>
      </c>
      <c r="D3" s="34"/>
      <c r="E3" s="87"/>
      <c r="F3" s="88"/>
      <c r="G3" s="88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96" customFormat="1" ht="24.95" customHeight="1">
      <c r="A4" s="84" t="s">
        <v>72</v>
      </c>
      <c r="B4" s="75">
        <v>34</v>
      </c>
      <c r="C4" s="104">
        <v>2</v>
      </c>
      <c r="D4" s="94"/>
      <c r="E4" s="94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48"/>
    </row>
    <row r="5" spans="1:120" ht="24.95" customHeight="1">
      <c r="A5" s="70" t="s">
        <v>71</v>
      </c>
      <c r="B5" s="75">
        <v>35</v>
      </c>
      <c r="C5" s="97">
        <v>8</v>
      </c>
      <c r="D5" s="34"/>
      <c r="E5" s="87"/>
      <c r="F5" s="88"/>
      <c r="G5" s="88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ht="24.95" customHeight="1">
      <c r="A6" s="70" t="s">
        <v>74</v>
      </c>
      <c r="B6" s="68">
        <v>36</v>
      </c>
      <c r="C6" s="97">
        <v>8</v>
      </c>
      <c r="D6" s="34"/>
      <c r="E6" s="87"/>
      <c r="F6" s="87"/>
      <c r="G6" s="88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ht="24.95" customHeight="1">
      <c r="A7" s="70" t="s">
        <v>82</v>
      </c>
      <c r="B7" s="68">
        <v>37</v>
      </c>
      <c r="C7" s="97">
        <v>14</v>
      </c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50"/>
    </row>
    <row r="8" spans="1:120">
      <c r="A8" s="54" t="s">
        <v>36</v>
      </c>
      <c r="B8" s="43" t="s">
        <v>37</v>
      </c>
      <c r="C8" s="38">
        <f t="array" ref="C8">IF(ISBLANK(C3:C6), NA(), SUM(C3:C6))</f>
        <v>28</v>
      </c>
      <c r="D8" s="38" t="e">
        <f t="array" ref="D8">IF(ISBLANK(D3:D6), NA(), SUM(D3:D6))</f>
        <v>#N/A</v>
      </c>
      <c r="E8" s="38" t="e">
        <f t="array" ref="E8">IF(ISBLANK(E3:E6), NA(), SUM(E3:E6))</f>
        <v>#N/A</v>
      </c>
      <c r="F8" s="38" t="e">
        <f t="array" ref="F8">IF(ISBLANK(F3:F6), NA(), SUM(F3:F6))</f>
        <v>#N/A</v>
      </c>
      <c r="G8" s="38" t="e">
        <f t="array" ref="G8">IF(ISBLANK(G3:G6), NA(), SUM(G3:G6))</f>
        <v>#N/A</v>
      </c>
      <c r="H8" s="38" t="e">
        <f t="array" ref="H8">IF(ISBLANK(H3:H6), NA(), SUM(H3:H6))</f>
        <v>#N/A</v>
      </c>
      <c r="I8" s="38" t="e">
        <f t="array" ref="I8">IF(ISBLANK(I3:I6), NA(), SUM(I3:I6))</f>
        <v>#N/A</v>
      </c>
      <c r="J8" s="38" t="e">
        <f t="array" ref="J8">IF(ISBLANK(J3:J6), NA(), SUM(J3:J6))</f>
        <v>#N/A</v>
      </c>
      <c r="K8" s="38" t="e">
        <f t="array" ref="K8">IF(ISBLANK(K3:K6), NA(), SUM(K3:K6))</f>
        <v>#N/A</v>
      </c>
      <c r="L8" s="38" t="e">
        <f t="array" ref="L8">IF(ISBLANK(L3:L6), NA(), SUM(L3:L6))</f>
        <v>#N/A</v>
      </c>
      <c r="M8" s="38" t="e">
        <f t="array" ref="M8">IF(ISBLANK(M3:M6), NA(), SUM(M3:M6))</f>
        <v>#N/A</v>
      </c>
      <c r="N8" s="38" t="e">
        <f t="array" ref="N8">IF(ISBLANK(N3:N6), NA(), SUM(N3:N6))</f>
        <v>#N/A</v>
      </c>
      <c r="O8" s="38" t="e">
        <f t="array" ref="O8">IF(ISBLANK(O3:O6), NA(), SUM(O3:O6))</f>
        <v>#N/A</v>
      </c>
      <c r="P8" s="38" t="e">
        <f t="array" ref="P8">IF(ISBLANK(P3:P6), NA(), SUM(P3:P6))</f>
        <v>#N/A</v>
      </c>
      <c r="Q8" s="38" t="e">
        <f t="array" ref="Q8">IF(ISBLANK(Q3:Q6), NA(), SUM(Q3:Q6))</f>
        <v>#N/A</v>
      </c>
      <c r="R8" s="38" t="e">
        <f t="array" ref="R8">IF(ISBLANK(R3:R6), NA(), SUM(R3:R6))</f>
        <v>#N/A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</row>
    <row r="9" spans="1:120" ht="25.5">
      <c r="A9" s="38"/>
      <c r="B9" s="43" t="s">
        <v>38</v>
      </c>
      <c r="C9" s="38"/>
      <c r="D9" s="38" t="e">
        <f t="shared" ref="D9:R9" si="0">C8-D8</f>
        <v>#N/A</v>
      </c>
      <c r="E9" s="38" t="e">
        <f t="shared" si="0"/>
        <v>#N/A</v>
      </c>
      <c r="F9" s="38" t="e">
        <f t="shared" si="0"/>
        <v>#N/A</v>
      </c>
      <c r="G9" s="38" t="e">
        <f t="shared" si="0"/>
        <v>#N/A</v>
      </c>
      <c r="H9" s="38" t="e">
        <f t="shared" si="0"/>
        <v>#N/A</v>
      </c>
      <c r="I9" s="38" t="e">
        <f t="shared" si="0"/>
        <v>#N/A</v>
      </c>
      <c r="J9" s="38" t="e">
        <f t="shared" si="0"/>
        <v>#N/A</v>
      </c>
      <c r="K9" s="38" t="e">
        <f t="shared" si="0"/>
        <v>#N/A</v>
      </c>
      <c r="L9" s="38" t="e">
        <f t="shared" si="0"/>
        <v>#N/A</v>
      </c>
      <c r="M9" s="38" t="e">
        <f t="shared" si="0"/>
        <v>#N/A</v>
      </c>
      <c r="N9" s="38" t="e">
        <f t="shared" si="0"/>
        <v>#N/A</v>
      </c>
      <c r="O9" s="38" t="e">
        <f t="shared" si="0"/>
        <v>#N/A</v>
      </c>
      <c r="P9" s="38" t="e">
        <f t="shared" si="0"/>
        <v>#N/A</v>
      </c>
      <c r="Q9" s="38" t="e">
        <f t="shared" si="0"/>
        <v>#N/A</v>
      </c>
      <c r="R9" s="51" t="e">
        <f t="shared" si="0"/>
        <v>#N/A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</row>
    <row r="10" spans="1:120">
      <c r="A10" s="38"/>
      <c r="B10" s="44" t="s">
        <v>39</v>
      </c>
      <c r="C10" s="45">
        <f>C8</f>
        <v>28</v>
      </c>
      <c r="D10" s="46">
        <f t="shared" ref="D10:R10" si="1">C10-$C$8/COUNTA($C$2:$Q$2)</f>
        <v>26.133333333333333</v>
      </c>
      <c r="E10" s="46">
        <f t="shared" si="1"/>
        <v>24.266666666666666</v>
      </c>
      <c r="F10" s="46">
        <f t="shared" si="1"/>
        <v>22.4</v>
      </c>
      <c r="G10" s="46">
        <f t="shared" si="1"/>
        <v>20.533333333333331</v>
      </c>
      <c r="H10" s="46">
        <f t="shared" si="1"/>
        <v>18.666666666666664</v>
      </c>
      <c r="I10" s="46">
        <f t="shared" si="1"/>
        <v>16.799999999999997</v>
      </c>
      <c r="J10" s="46">
        <f t="shared" si="1"/>
        <v>14.93333333333333</v>
      </c>
      <c r="K10" s="46">
        <f t="shared" si="1"/>
        <v>13.066666666666663</v>
      </c>
      <c r="L10" s="46">
        <f t="shared" si="1"/>
        <v>11.199999999999996</v>
      </c>
      <c r="M10" s="46">
        <f t="shared" si="1"/>
        <v>9.3333333333333286</v>
      </c>
      <c r="N10" s="46">
        <f t="shared" si="1"/>
        <v>7.4666666666666615</v>
      </c>
      <c r="O10" s="46">
        <f t="shared" si="1"/>
        <v>5.5999999999999943</v>
      </c>
      <c r="P10" s="46">
        <f t="shared" si="1"/>
        <v>3.7333333333333276</v>
      </c>
      <c r="Q10" s="46">
        <f t="shared" si="1"/>
        <v>1.8666666666666609</v>
      </c>
      <c r="R10" s="52">
        <f t="shared" si="1"/>
        <v>-5.773159728050814E-15</v>
      </c>
    </row>
    <row r="11" spans="1:120" s="56" customFormat="1">
      <c r="A11" s="55"/>
      <c r="B11" s="57" t="s">
        <v>40</v>
      </c>
      <c r="C11" s="58">
        <f>1-C8/$C$8</f>
        <v>0</v>
      </c>
      <c r="D11" s="58" t="e">
        <f t="shared" ref="D11:R11" si="2">1-D8/$C$8</f>
        <v>#N/A</v>
      </c>
      <c r="E11" s="58" t="e">
        <f t="shared" si="2"/>
        <v>#N/A</v>
      </c>
      <c r="F11" s="58" t="e">
        <f t="shared" si="2"/>
        <v>#N/A</v>
      </c>
      <c r="G11" s="58" t="e">
        <f t="shared" si="2"/>
        <v>#N/A</v>
      </c>
      <c r="H11" s="58" t="e">
        <f t="shared" si="2"/>
        <v>#N/A</v>
      </c>
      <c r="I11" s="58" t="e">
        <f t="shared" si="2"/>
        <v>#N/A</v>
      </c>
      <c r="J11" s="58" t="e">
        <f t="shared" si="2"/>
        <v>#N/A</v>
      </c>
      <c r="K11" s="58" t="e">
        <f t="shared" si="2"/>
        <v>#N/A</v>
      </c>
      <c r="L11" s="58" t="e">
        <f t="shared" si="2"/>
        <v>#N/A</v>
      </c>
      <c r="M11" s="58" t="e">
        <f t="shared" si="2"/>
        <v>#N/A</v>
      </c>
      <c r="N11" s="58" t="e">
        <f t="shared" si="2"/>
        <v>#N/A</v>
      </c>
      <c r="O11" s="58" t="e">
        <f t="shared" si="2"/>
        <v>#N/A</v>
      </c>
      <c r="P11" s="58" t="e">
        <f t="shared" si="2"/>
        <v>#N/A</v>
      </c>
      <c r="Q11" s="58" t="e">
        <f t="shared" si="2"/>
        <v>#N/A</v>
      </c>
      <c r="R11" s="58" t="e">
        <f t="shared" si="2"/>
        <v>#N/A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20">
      <c r="A13" s="38"/>
      <c r="B13" s="43"/>
      <c r="C13" s="38"/>
      <c r="D13" s="43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20">
      <c r="A14" s="38"/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</sheetData>
  <conditionalFormatting sqref="A3:B6 D3:R6">
    <cfRule type="expression" dxfId="27" priority="25" stopIfTrue="1">
      <formula>#REF!="N"</formula>
    </cfRule>
    <cfRule type="expression" dxfId="26" priority="26" stopIfTrue="1">
      <formula>#REF!="O"</formula>
    </cfRule>
  </conditionalFormatting>
  <conditionalFormatting sqref="B3:B6 A4:B6">
    <cfRule type="expression" dxfId="25" priority="23" stopIfTrue="1">
      <formula>#REF!="N"</formula>
    </cfRule>
    <cfRule type="expression" dxfId="24" priority="24" stopIfTrue="1">
      <formula>#REF!="O"</formula>
    </cfRule>
  </conditionalFormatting>
  <conditionalFormatting sqref="A5">
    <cfRule type="expression" dxfId="23" priority="21" stopIfTrue="1">
      <formula>#REF!="N"</formula>
    </cfRule>
    <cfRule type="expression" dxfId="22" priority="22" stopIfTrue="1">
      <formula>#REF!="O"</formula>
    </cfRule>
  </conditionalFormatting>
  <conditionalFormatting sqref="B3:B5">
    <cfRule type="expression" dxfId="21" priority="5" stopIfTrue="1">
      <formula>#REF!="N"</formula>
    </cfRule>
    <cfRule type="expression" dxfId="20" priority="6" stopIfTrue="1">
      <formula>#REF!="O"</formula>
    </cfRule>
  </conditionalFormatting>
  <conditionalFormatting sqref="A5:A7">
    <cfRule type="expression" dxfId="19" priority="3" stopIfTrue="1">
      <formula>#REF!="N"</formula>
    </cfRule>
    <cfRule type="expression" dxfId="18" priority="4" stopIfTrue="1">
      <formula>#REF!="O"</formula>
    </cfRule>
  </conditionalFormatting>
  <conditionalFormatting sqref="B3:B5">
    <cfRule type="expression" dxfId="17" priority="1" stopIfTrue="1">
      <formula>#REF!="N"</formula>
    </cfRule>
    <cfRule type="expression" dxfId="16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2013-05-31T12:49:51Z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